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aysuo\Dropbox\PGS Repository\17. Revision 2\"/>
    </mc:Choice>
  </mc:AlternateContent>
  <xr:revisionPtr revIDLastSave="0" documentId="13_ncr:1_{9E09C0FE-FC5F-4596-8029-8957F95CF941}" xr6:coauthVersionLast="46" xr6:coauthVersionMax="46" xr10:uidLastSave="{00000000-0000-0000-0000-000000000000}"/>
  <bookViews>
    <workbookView xWindow="38290" yWindow="-110" windowWidth="38620" windowHeight="21220" tabRatio="913" activeTab="10" xr2:uid="{00000000-000D-0000-FFFF-FFFF00000000}"/>
  </bookViews>
  <sheets>
    <sheet name="1. Single-trait PGIs" sheetId="12" r:id="rId1"/>
    <sheet name="2. Multi-trait PGIs" sheetId="14" r:id="rId2"/>
    <sheet name="3. Prediction results" sheetId="10" r:id="rId3"/>
    <sheet name="4. Rho Estimation" sheetId="31" r:id="rId4"/>
    <sheet name="5. UKB GWASs" sheetId="1" r:id="rId5"/>
    <sheet name="6. 23andMe GWASs" sheetId="11" r:id="rId6"/>
    <sheet name="7. Quality control of GWAS" sheetId="24" r:id="rId7"/>
    <sheet name="8. Single-trait Input GWASs" sheetId="2" r:id="rId8"/>
    <sheet name="9. Genetic Correlations" sheetId="3" r:id="rId9"/>
    <sheet name="10. Multi-trait Input GWASs" sheetId="26" r:id="rId10"/>
    <sheet name="11. Dataset details" sheetId="28" r:id="rId11"/>
    <sheet name="12. Validation Phenotypes" sheetId="8" r:id="rId12"/>
    <sheet name="13. Public Input GWASs" sheetId="27" r:id="rId13"/>
  </sheets>
  <externalReferences>
    <externalReference r:id="rId14"/>
    <externalReference r:id="rId15"/>
    <externalReference r:id="rId16"/>
  </externalReferences>
  <definedNames>
    <definedName name="HRSandWLS_phenotypes_r2_cleaned_1" localSheetId="2">'3. Prediction results'!$B$3:$K$30</definedName>
  </definedNames>
  <calcPr calcId="181029"/>
</workbook>
</file>

<file path=xl/calcChain.xml><?xml version="1.0" encoding="utf-8"?>
<calcChain xmlns="http://schemas.openxmlformats.org/spreadsheetml/2006/main">
  <c r="X34" i="10" l="1"/>
  <c r="Y34" i="10"/>
  <c r="Z34" i="10"/>
  <c r="AA34" i="10"/>
  <c r="AB34" i="10"/>
  <c r="AC34" i="10"/>
  <c r="AD34" i="10"/>
  <c r="AD18" i="10"/>
  <c r="AC18" i="10"/>
  <c r="AB18" i="10"/>
  <c r="AA18" i="10"/>
  <c r="Z18" i="10"/>
  <c r="Y18" i="10"/>
  <c r="X18" i="10"/>
  <c r="I21" i="24" l="1"/>
  <c r="I186" i="24" l="1"/>
  <c r="AD65" i="10" l="1"/>
  <c r="AC65" i="10"/>
  <c r="AB65" i="10"/>
  <c r="AA65" i="10"/>
  <c r="Z65" i="10"/>
  <c r="Y65" i="10"/>
  <c r="X65" i="10"/>
  <c r="AD60" i="10"/>
  <c r="AC60" i="10"/>
  <c r="AB60" i="10"/>
  <c r="AA60" i="10"/>
  <c r="Z60" i="10"/>
  <c r="Y60" i="10"/>
  <c r="X60" i="10"/>
  <c r="AD59" i="10"/>
  <c r="AC59" i="10"/>
  <c r="AB59" i="10"/>
  <c r="AA59" i="10"/>
  <c r="Z59" i="10"/>
  <c r="Y59" i="10"/>
  <c r="X59" i="10"/>
  <c r="AD56" i="10"/>
  <c r="AC56" i="10"/>
  <c r="AB56" i="10"/>
  <c r="AA56" i="10"/>
  <c r="Z56" i="10"/>
  <c r="Y56" i="10"/>
  <c r="X56" i="10"/>
  <c r="AD50" i="10"/>
  <c r="AC50" i="10"/>
  <c r="AB50" i="10"/>
  <c r="AA50" i="10"/>
  <c r="Z50" i="10"/>
  <c r="Y50" i="10"/>
  <c r="X50" i="10"/>
  <c r="AD41" i="10"/>
  <c r="AC41" i="10"/>
  <c r="AB41" i="10"/>
  <c r="AA41" i="10"/>
  <c r="Z41" i="10"/>
  <c r="Y41" i="10"/>
  <c r="X41" i="10"/>
  <c r="AD11" i="10"/>
  <c r="AC11" i="10"/>
  <c r="AB11" i="10"/>
  <c r="AA11" i="10"/>
  <c r="Z11" i="10"/>
  <c r="Y11" i="10"/>
  <c r="X11" i="10"/>
  <c r="AD10" i="10"/>
  <c r="AC10" i="10"/>
  <c r="AB10" i="10"/>
  <c r="AA10" i="10"/>
  <c r="Z10" i="10"/>
  <c r="Y10" i="10"/>
  <c r="X10" i="10"/>
  <c r="AD5" i="10"/>
  <c r="AC5" i="10"/>
  <c r="AB5" i="10"/>
  <c r="AA5" i="10"/>
  <c r="Z5" i="10"/>
  <c r="Y5" i="10"/>
  <c r="X5" i="10"/>
  <c r="W65" i="10" l="1"/>
  <c r="V65" i="10"/>
  <c r="U65" i="10"/>
  <c r="T65" i="10"/>
  <c r="S65" i="10"/>
  <c r="R65" i="10"/>
  <c r="Q65" i="10"/>
  <c r="W64" i="10"/>
  <c r="V64" i="10"/>
  <c r="U64" i="10"/>
  <c r="T64" i="10"/>
  <c r="S64" i="10"/>
  <c r="R64" i="10"/>
  <c r="Q64" i="10"/>
  <c r="W60" i="10"/>
  <c r="V60" i="10"/>
  <c r="U60" i="10"/>
  <c r="T60" i="10"/>
  <c r="S60" i="10"/>
  <c r="R60" i="10"/>
  <c r="Q60" i="10"/>
  <c r="W59" i="10"/>
  <c r="V59" i="10"/>
  <c r="U59" i="10"/>
  <c r="T59" i="10"/>
  <c r="S59" i="10"/>
  <c r="R59" i="10"/>
  <c r="Q59" i="10"/>
  <c r="W57" i="10"/>
  <c r="V57" i="10"/>
  <c r="U57" i="10"/>
  <c r="T57" i="10"/>
  <c r="S57" i="10"/>
  <c r="R57" i="10"/>
  <c r="Q57" i="10"/>
  <c r="W56" i="10"/>
  <c r="V56" i="10"/>
  <c r="U56" i="10"/>
  <c r="T56" i="10"/>
  <c r="S56" i="10"/>
  <c r="R56" i="10"/>
  <c r="Q56" i="10"/>
  <c r="W55" i="10"/>
  <c r="V55" i="10"/>
  <c r="U55" i="10"/>
  <c r="T55" i="10"/>
  <c r="S55" i="10"/>
  <c r="R55" i="10"/>
  <c r="Q55" i="10"/>
  <c r="W51" i="10"/>
  <c r="V51" i="10"/>
  <c r="U51" i="10"/>
  <c r="T51" i="10"/>
  <c r="S51" i="10"/>
  <c r="R51" i="10"/>
  <c r="Q51" i="10"/>
  <c r="W50" i="10"/>
  <c r="V50" i="10"/>
  <c r="U50" i="10"/>
  <c r="T50" i="10"/>
  <c r="S50" i="10"/>
  <c r="R50" i="10"/>
  <c r="Q50" i="10"/>
  <c r="W42" i="10"/>
  <c r="V42" i="10"/>
  <c r="U42" i="10"/>
  <c r="T42" i="10"/>
  <c r="S42" i="10"/>
  <c r="R42" i="10"/>
  <c r="Q42" i="10"/>
  <c r="W41" i="10"/>
  <c r="V41" i="10"/>
  <c r="U41" i="10"/>
  <c r="T41" i="10"/>
  <c r="S41" i="10"/>
  <c r="R41" i="10"/>
  <c r="Q41" i="10"/>
  <c r="W39" i="10"/>
  <c r="V39" i="10"/>
  <c r="U39" i="10"/>
  <c r="T39" i="10"/>
  <c r="S39" i="10"/>
  <c r="R39" i="10"/>
  <c r="Q39" i="10"/>
  <c r="W37" i="10"/>
  <c r="V37" i="10"/>
  <c r="U37" i="10"/>
  <c r="T37" i="10"/>
  <c r="S37" i="10"/>
  <c r="R37" i="10"/>
  <c r="Q37" i="10"/>
  <c r="W34" i="10"/>
  <c r="V34" i="10"/>
  <c r="U34" i="10"/>
  <c r="T34" i="10"/>
  <c r="S34" i="10"/>
  <c r="R34" i="10"/>
  <c r="Q34" i="10"/>
  <c r="W33" i="10"/>
  <c r="V33" i="10"/>
  <c r="U33" i="10"/>
  <c r="T33" i="10"/>
  <c r="S33" i="10"/>
  <c r="R33" i="10"/>
  <c r="Q33" i="10"/>
  <c r="W32" i="10"/>
  <c r="V32" i="10"/>
  <c r="S32" i="10"/>
  <c r="W21" i="10"/>
  <c r="V21" i="10"/>
  <c r="U21" i="10"/>
  <c r="T21" i="10"/>
  <c r="S21" i="10"/>
  <c r="R21" i="10"/>
  <c r="Q21" i="10"/>
  <c r="W20" i="10"/>
  <c r="V20" i="10"/>
  <c r="U20" i="10"/>
  <c r="T20" i="10"/>
  <c r="S20" i="10"/>
  <c r="R20" i="10"/>
  <c r="Q20" i="10"/>
  <c r="W17" i="10"/>
  <c r="V17" i="10"/>
  <c r="U17" i="10"/>
  <c r="T17" i="10"/>
  <c r="S17" i="10"/>
  <c r="R17" i="10"/>
  <c r="Q17" i="10"/>
  <c r="W12" i="10"/>
  <c r="V12" i="10"/>
  <c r="U12" i="10"/>
  <c r="T12" i="10"/>
  <c r="S12" i="10"/>
  <c r="R12" i="10"/>
  <c r="Q12" i="10"/>
  <c r="W11" i="10"/>
  <c r="V11" i="10"/>
  <c r="U11" i="10"/>
  <c r="T11" i="10"/>
  <c r="S11" i="10"/>
  <c r="R11" i="10"/>
  <c r="Q11" i="10"/>
  <c r="W10" i="10"/>
  <c r="V10" i="10"/>
  <c r="U10" i="10"/>
  <c r="T10" i="10"/>
  <c r="S10" i="10"/>
  <c r="R10" i="10"/>
  <c r="Q10" i="10"/>
  <c r="W6" i="10"/>
  <c r="V6" i="10"/>
  <c r="U6" i="10"/>
  <c r="T6" i="10"/>
  <c r="S6" i="10"/>
  <c r="R6" i="10"/>
  <c r="Q6" i="10"/>
  <c r="W5" i="10"/>
  <c r="V5" i="10"/>
  <c r="U5" i="10"/>
  <c r="T5" i="10"/>
  <c r="S5" i="10"/>
  <c r="R5" i="10"/>
  <c r="Q5" i="10"/>
  <c r="F25" i="8" l="1"/>
  <c r="D25" i="8"/>
  <c r="F36" i="8"/>
  <c r="F35" i="8"/>
  <c r="D54" i="8"/>
  <c r="E15" i="28"/>
  <c r="D65" i="8" l="1"/>
  <c r="F66" i="8" l="1"/>
  <c r="F65" i="8"/>
  <c r="F63" i="8"/>
  <c r="F61" i="8"/>
  <c r="F60" i="8"/>
  <c r="F57" i="8"/>
  <c r="F56" i="8"/>
  <c r="F54" i="8"/>
  <c r="F51" i="8"/>
  <c r="F43" i="8"/>
  <c r="F42" i="8"/>
  <c r="D63" i="8"/>
  <c r="D61" i="8"/>
  <c r="D60" i="8"/>
  <c r="D57" i="8"/>
  <c r="D53" i="8"/>
  <c r="D51" i="8"/>
  <c r="D46" i="8"/>
  <c r="D43" i="8"/>
  <c r="D42" i="8"/>
  <c r="D36" i="8"/>
  <c r="G26" i="2" l="1"/>
  <c r="G28" i="2"/>
  <c r="G27" i="2"/>
  <c r="G25" i="2"/>
  <c r="E28" i="2"/>
  <c r="E27" i="2"/>
  <c r="E26" i="2"/>
  <c r="H26" i="2" s="1"/>
  <c r="H27" i="2" l="1"/>
  <c r="H28" i="2"/>
  <c r="H159" i="2"/>
  <c r="H173" i="2" l="1"/>
  <c r="H174" i="2"/>
  <c r="H175" i="2"/>
  <c r="H176" i="2"/>
  <c r="H177" i="2"/>
  <c r="H178" i="2"/>
  <c r="H179" i="2"/>
  <c r="H157" i="2"/>
  <c r="H158" i="2"/>
  <c r="H160" i="2"/>
  <c r="H161" i="2"/>
  <c r="H162" i="2"/>
  <c r="H163" i="2"/>
  <c r="H164" i="2"/>
  <c r="H165" i="2"/>
  <c r="H166" i="2"/>
  <c r="H167" i="2"/>
  <c r="H168" i="2"/>
  <c r="H169" i="2"/>
  <c r="H170" i="2"/>
  <c r="H171" i="2"/>
  <c r="H172" i="2"/>
  <c r="H140" i="2"/>
  <c r="H141" i="2"/>
  <c r="H142" i="2"/>
  <c r="H143" i="2"/>
  <c r="H144" i="2"/>
  <c r="H145" i="2"/>
  <c r="H146" i="2"/>
  <c r="H147" i="2"/>
  <c r="H148" i="2"/>
  <c r="H149" i="2"/>
  <c r="H150" i="2"/>
  <c r="H151" i="2"/>
  <c r="H152" i="2"/>
  <c r="H153" i="2"/>
  <c r="H154" i="2"/>
  <c r="H155" i="2"/>
  <c r="H156" i="2"/>
  <c r="H60" i="2"/>
  <c r="H61" i="2"/>
  <c r="H62" i="2"/>
  <c r="H63" i="2"/>
  <c r="H64" i="2"/>
  <c r="H65" i="2"/>
  <c r="H66" i="2"/>
  <c r="H67" i="2"/>
  <c r="H68" i="2"/>
  <c r="H69" i="2"/>
  <c r="H70" i="2"/>
  <c r="H71" i="2"/>
  <c r="H56" i="2"/>
  <c r="H57" i="2"/>
  <c r="H58" i="2"/>
  <c r="H59"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6" i="2"/>
  <c r="H127" i="2"/>
  <c r="H128" i="2"/>
  <c r="H129" i="2"/>
  <c r="H130" i="2"/>
  <c r="H131" i="2"/>
  <c r="H132" i="2"/>
  <c r="H133" i="2"/>
  <c r="H134" i="2"/>
  <c r="H135" i="2"/>
  <c r="H136" i="2"/>
  <c r="H137" i="2"/>
  <c r="H138" i="2"/>
  <c r="H139" i="2"/>
  <c r="H72" i="2"/>
  <c r="H34" i="2"/>
  <c r="H35" i="2"/>
  <c r="H36" i="2"/>
  <c r="H37" i="2"/>
  <c r="H38" i="2"/>
  <c r="H39" i="2"/>
  <c r="H40" i="2"/>
  <c r="H41" i="2"/>
  <c r="H42" i="2"/>
  <c r="H43" i="2"/>
  <c r="H44" i="2"/>
  <c r="H45" i="2"/>
  <c r="H46" i="2"/>
  <c r="H47" i="2"/>
  <c r="H48" i="2"/>
  <c r="H49" i="2"/>
  <c r="H50" i="2"/>
  <c r="H51" i="2"/>
  <c r="H52" i="2"/>
  <c r="H53" i="2"/>
  <c r="H33" i="2"/>
  <c r="H30" i="2"/>
  <c r="H29" i="2"/>
  <c r="H20" i="2"/>
  <c r="H21" i="2"/>
  <c r="H22" i="2"/>
  <c r="H23" i="2"/>
  <c r="H24" i="2"/>
  <c r="H18" i="2"/>
  <c r="H19" i="2"/>
  <c r="H7" i="2"/>
  <c r="H8" i="2"/>
  <c r="H9" i="2"/>
  <c r="H10" i="2"/>
  <c r="H11" i="2"/>
  <c r="H12" i="2"/>
  <c r="H13" i="2"/>
  <c r="H14" i="2"/>
  <c r="H15" i="2"/>
  <c r="H6" i="2"/>
  <c r="D35" i="8" l="1"/>
</calcChain>
</file>

<file path=xl/sharedStrings.xml><?xml version="1.0" encoding="utf-8"?>
<sst xmlns="http://schemas.openxmlformats.org/spreadsheetml/2006/main" count="5180" uniqueCount="2178">
  <si>
    <t>Phenotype</t>
  </si>
  <si>
    <t xml:space="preserve">23andMe </t>
  </si>
  <si>
    <t>UKB</t>
  </si>
  <si>
    <t>Anthropometric</t>
  </si>
  <si>
    <t>Height</t>
  </si>
  <si>
    <t>Cognitive Performance</t>
  </si>
  <si>
    <t>Educational Attainment</t>
  </si>
  <si>
    <t xml:space="preserve">Highest Math </t>
  </si>
  <si>
    <t>Self-Rated Math Ability</t>
  </si>
  <si>
    <t>Fertility and Sexual Development</t>
  </si>
  <si>
    <t>Age First Birth</t>
  </si>
  <si>
    <t>Age First Menses (Women)</t>
  </si>
  <si>
    <t xml:space="preserve">Age Voice Deepened (Men) </t>
  </si>
  <si>
    <t>Number Ever Born (Men)</t>
  </si>
  <si>
    <t>Number Ever Born (Women)</t>
  </si>
  <si>
    <t>Health and Health Behaviors</t>
  </si>
  <si>
    <t>Allergy - Cat</t>
  </si>
  <si>
    <t>Allergy - Dust</t>
  </si>
  <si>
    <t>Allergy - Pollen</t>
  </si>
  <si>
    <t>Asthma</t>
  </si>
  <si>
    <t>Asthma/Eczema/Rhinitis</t>
  </si>
  <si>
    <t>Cannabis Use</t>
  </si>
  <si>
    <t>Cigarettes per Day</t>
  </si>
  <si>
    <t>Depressive Symptoms</t>
  </si>
  <si>
    <t>Drinks per Week</t>
  </si>
  <si>
    <t>Ever Smoker</t>
  </si>
  <si>
    <t>Hayfever</t>
  </si>
  <si>
    <t>Migraine</t>
  </si>
  <si>
    <t>Nearsightedness</t>
  </si>
  <si>
    <t>Self-Rated Health</t>
  </si>
  <si>
    <t>Personality and Well-Being</t>
  </si>
  <si>
    <t>Adventurousness</t>
  </si>
  <si>
    <t>Extraversion</t>
  </si>
  <si>
    <t xml:space="preserve">Left Out of Social Activity </t>
  </si>
  <si>
    <t>Life Satisfaction: Family</t>
  </si>
  <si>
    <t>Life Satisfaction: Finance</t>
  </si>
  <si>
    <t>Life Satisfaction: Friends</t>
  </si>
  <si>
    <t xml:space="preserve">Life Satisfaction: Work </t>
  </si>
  <si>
    <t>Loneliness</t>
  </si>
  <si>
    <t>Morning Person</t>
  </si>
  <si>
    <t>Narcissism</t>
  </si>
  <si>
    <t>Neuroticism</t>
  </si>
  <si>
    <t>Religious Attendance</t>
  </si>
  <si>
    <t>Subjective Well-Being</t>
  </si>
  <si>
    <t>UKB data field(s)</t>
  </si>
  <si>
    <t>Phenotype measure</t>
  </si>
  <si>
    <t>Handling of repeated measures</t>
  </si>
  <si>
    <t>N</t>
  </si>
  <si>
    <t>Body composition estimation by impedance measurement</t>
  </si>
  <si>
    <t>Mean</t>
  </si>
  <si>
    <t>Standing height was measured using a Seca 202 device</t>
  </si>
  <si>
    <t>2754, 3872</t>
  </si>
  <si>
    <t>Minimum</t>
  </si>
  <si>
    <t>Number Ever Born  (Men)</t>
  </si>
  <si>
    <t>Maximum</t>
  </si>
  <si>
    <t>Number Ever Born  (Women)</t>
  </si>
  <si>
    <t>41202, 41204, 20002, 6152</t>
  </si>
  <si>
    <t>3456, 2887, 6183</t>
  </si>
  <si>
    <t>COPD</t>
  </si>
  <si>
    <t>41202, 41204, 20002</t>
  </si>
  <si>
    <t xml:space="preserve">Number Ever Born (Women) </t>
  </si>
  <si>
    <t>Physical Activity</t>
  </si>
  <si>
    <t>Agreeableness</t>
  </si>
  <si>
    <t xml:space="preserve">Cognitive Empathy </t>
  </si>
  <si>
    <t>Conscientiousness</t>
  </si>
  <si>
    <t>Delay Discounting</t>
  </si>
  <si>
    <t>Openness</t>
  </si>
  <si>
    <t>Recharge by Socializing</t>
  </si>
  <si>
    <t>-</t>
  </si>
  <si>
    <t>Alzheimer's</t>
  </si>
  <si>
    <t xml:space="preserve">Cognitive Performance </t>
  </si>
  <si>
    <t>MCTFR</t>
  </si>
  <si>
    <t>EGCUT</t>
  </si>
  <si>
    <t>23andMe</t>
  </si>
  <si>
    <t>EGCUT, MCTFR, STR</t>
  </si>
  <si>
    <t>Left Out of Social Activity</t>
  </si>
  <si>
    <t>Religious Belief</t>
  </si>
  <si>
    <t>Physical activity</t>
  </si>
  <si>
    <t>Asthma/Eczema/Hayfever</t>
  </si>
  <si>
    <t>Cigarettes per day</t>
  </si>
  <si>
    <t>Drinks per week</t>
  </si>
  <si>
    <t># SNPs MTAG</t>
  </si>
  <si>
    <t># SNPs ldsc</t>
  </si>
  <si>
    <t>SE</t>
  </si>
  <si>
    <r>
      <t xml:space="preserve">GWAS-equivalent </t>
    </r>
    <r>
      <rPr>
        <b/>
        <i/>
        <sz val="8"/>
        <color theme="1"/>
        <rFont val="Georgia"/>
        <family val="1"/>
      </rPr>
      <t>N</t>
    </r>
  </si>
  <si>
    <r>
      <t>E(</t>
    </r>
    <r>
      <rPr>
        <b/>
        <i/>
        <sz val="8"/>
        <color theme="1"/>
        <rFont val="Georgia"/>
        <family val="1"/>
      </rPr>
      <t>R</t>
    </r>
    <r>
      <rPr>
        <b/>
        <vertAlign val="superscript"/>
        <sz val="8"/>
        <color theme="1"/>
        <rFont val="Georgia"/>
        <family val="1"/>
      </rPr>
      <t>2</t>
    </r>
    <r>
      <rPr>
        <b/>
        <sz val="8"/>
        <color theme="1"/>
        <rFont val="Georgia"/>
        <family val="1"/>
      </rPr>
      <t>)</t>
    </r>
  </si>
  <si>
    <t>Highest Math</t>
  </si>
  <si>
    <t>Self-Reported Math Ability</t>
  </si>
  <si>
    <t xml:space="preserve">Health and Health Behaviors </t>
  </si>
  <si>
    <t>Cognitive Empathy</t>
  </si>
  <si>
    <t>Age Voice Deepened</t>
  </si>
  <si>
    <t>Age Voice Deepened (Men)</t>
  </si>
  <si>
    <t>Age First Menses</t>
  </si>
  <si>
    <t>No Supplementary Phenotypes</t>
  </si>
  <si>
    <t>Study</t>
  </si>
  <si>
    <t xml:space="preserve">SNP level exclusions </t>
  </si>
  <si>
    <t>Subject level exclusions</t>
  </si>
  <si>
    <t>MAF</t>
  </si>
  <si>
    <t>Call rate</t>
  </si>
  <si>
    <r>
      <t xml:space="preserve">HWE </t>
    </r>
    <r>
      <rPr>
        <b/>
        <i/>
        <sz val="8"/>
        <rFont val="Georgia"/>
        <family val="1"/>
      </rPr>
      <t>P</t>
    </r>
    <r>
      <rPr>
        <b/>
        <sz val="8"/>
        <rFont val="Georgia"/>
        <family val="1"/>
      </rPr>
      <t>-value</t>
    </r>
  </si>
  <si>
    <t>Other exclusions</t>
  </si>
  <si>
    <t>Software</t>
  </si>
  <si>
    <t>Reference panel</t>
  </si>
  <si>
    <t>Release</t>
  </si>
  <si>
    <t>Sample</t>
  </si>
  <si>
    <t>Add Health</t>
  </si>
  <si>
    <r>
      <t>10</t>
    </r>
    <r>
      <rPr>
        <vertAlign val="superscript"/>
        <sz val="8"/>
        <color theme="1"/>
        <rFont val="Georgia"/>
        <family val="1"/>
      </rPr>
      <t>-5</t>
    </r>
  </si>
  <si>
    <t>1) Allele mismatch with reference panel
2) ID mismatch with reference panel
3) Palindromic SNPs with MAF&gt;0.4
4) Duplicates</t>
  </si>
  <si>
    <t>0.95 (per chromosome)</t>
  </si>
  <si>
    <t xml:space="preserve">1) Genetic-ancestry outliers
2) Sex mismatch
3) Duplicates
4) Autosomal Hetero/Homozygosity Outliers
</t>
  </si>
  <si>
    <t>Michigan Server/Minimac3</t>
  </si>
  <si>
    <t>HRC</t>
  </si>
  <si>
    <t>Dunedin</t>
  </si>
  <si>
    <r>
      <t xml:space="preserve">1) Autosomal hetero/homozygosity outliers (plink </t>
    </r>
    <r>
      <rPr>
        <i/>
        <sz val="8"/>
        <color theme="1"/>
        <rFont val="Georgia"/>
        <family val="1"/>
      </rPr>
      <t>F</t>
    </r>
    <r>
      <rPr>
        <sz val="8"/>
        <color theme="1"/>
        <rFont val="Georgia"/>
        <family val="1"/>
      </rPr>
      <t>&lt; -0.03 or</t>
    </r>
    <r>
      <rPr>
        <i/>
        <sz val="8"/>
        <color theme="1"/>
        <rFont val="Georgia"/>
        <family val="1"/>
      </rPr>
      <t xml:space="preserve"> F</t>
    </r>
    <r>
      <rPr>
        <sz val="8"/>
        <color theme="1"/>
        <rFont val="Georgia"/>
        <family val="1"/>
      </rPr>
      <t xml:space="preserve">&gt;0.03
2) Genetic ancestry outliers (plink </t>
    </r>
    <r>
      <rPr>
        <i/>
        <sz val="8"/>
        <color theme="1"/>
        <rFont val="Georgia"/>
        <family val="1"/>
      </rPr>
      <t>Z</t>
    </r>
    <r>
      <rPr>
        <sz val="8"/>
        <color theme="1"/>
        <rFont val="Georgia"/>
        <family val="1"/>
      </rPr>
      <t xml:space="preserve">&lt; -5)
</t>
    </r>
  </si>
  <si>
    <t>Illumina HumanCoreExome, OmniExpress, Global Screening Array</t>
  </si>
  <si>
    <t>BEAGLE v2.1.2</t>
  </si>
  <si>
    <t>Estonian WGS Reference</t>
  </si>
  <si>
    <t>Mitt et al, EJHG 2017</t>
  </si>
  <si>
    <t>Eur</t>
  </si>
  <si>
    <t>ELSA</t>
  </si>
  <si>
    <t>Illumina Omni 2.5–8</t>
  </si>
  <si>
    <t>E-Risk</t>
  </si>
  <si>
    <t>HRS</t>
  </si>
  <si>
    <t xml:space="preserve">Illumina 660W-Quad </t>
  </si>
  <si>
    <t>Illumina
Human Omni Express</t>
  </si>
  <si>
    <r>
      <t xml:space="preserve">1) Sex mismatch 
2) Autosomal hetero/homozygosity outliers (plink </t>
    </r>
    <r>
      <rPr>
        <i/>
        <sz val="8"/>
        <color theme="1"/>
        <rFont val="Georgia"/>
        <family val="1"/>
      </rPr>
      <t>F</t>
    </r>
    <r>
      <rPr>
        <sz val="8"/>
        <color theme="1"/>
        <rFont val="Georgia"/>
        <family val="1"/>
      </rPr>
      <t>&lt; -0.03 or</t>
    </r>
    <r>
      <rPr>
        <i/>
        <sz val="8"/>
        <color theme="1"/>
        <rFont val="Georgia"/>
        <family val="1"/>
      </rPr>
      <t xml:space="preserve"> F</t>
    </r>
    <r>
      <rPr>
        <sz val="8"/>
        <color theme="1"/>
        <rFont val="Georgia"/>
        <family val="1"/>
      </rPr>
      <t xml:space="preserve">&gt;0.05
3) Genetic ancestry outliers (plink </t>
    </r>
    <r>
      <rPr>
        <i/>
        <sz val="8"/>
        <color theme="1"/>
        <rFont val="Georgia"/>
        <family val="1"/>
      </rPr>
      <t>Z</t>
    </r>
    <r>
      <rPr>
        <sz val="8"/>
        <color theme="1"/>
        <rFont val="Georgia"/>
        <family val="1"/>
      </rPr>
      <t xml:space="preserve">&lt; -5)
</t>
    </r>
  </si>
  <si>
    <t>Illumina HumanCoreExome 550K array</t>
  </si>
  <si>
    <r>
      <t xml:space="preserve">1) Sex mismatch 
2) Autosomal hetero/homozygosity outliers (plink </t>
    </r>
    <r>
      <rPr>
        <i/>
        <sz val="8"/>
        <color theme="1"/>
        <rFont val="Georgia"/>
        <family val="1"/>
      </rPr>
      <t>F</t>
    </r>
    <r>
      <rPr>
        <sz val="8"/>
        <color theme="1"/>
        <rFont val="Georgia"/>
        <family val="1"/>
      </rPr>
      <t>&lt; -0.04 or</t>
    </r>
    <r>
      <rPr>
        <i/>
        <sz val="8"/>
        <color theme="1"/>
        <rFont val="Georgia"/>
        <family val="1"/>
      </rPr>
      <t xml:space="preserve"> F</t>
    </r>
    <r>
      <rPr>
        <sz val="8"/>
        <color theme="1"/>
        <rFont val="Georgia"/>
        <family val="1"/>
      </rPr>
      <t xml:space="preserve">&gt;0.03
3) Genetic ancestry outliers (plink </t>
    </r>
    <r>
      <rPr>
        <i/>
        <sz val="8"/>
        <color theme="1"/>
        <rFont val="Georgia"/>
        <family val="1"/>
      </rPr>
      <t>Z</t>
    </r>
    <r>
      <rPr>
        <sz val="8"/>
        <color theme="1"/>
        <rFont val="Georgia"/>
        <family val="1"/>
      </rPr>
      <t xml:space="preserve">&lt; -5)
</t>
    </r>
  </si>
  <si>
    <t>Illumina Global Screening 650K</t>
  </si>
  <si>
    <t>1) Allele mismatch with reference panel
2) ID mismatch with reference panel
3) Palindromic SNPs with MAF&gt;0.4
4) Duplicates
5) ID mismatch between YATSS and STAGE</t>
  </si>
  <si>
    <r>
      <t xml:space="preserve">1) Sex mismatch 
2) Autosomal hetero/homozygosity outliers (plink </t>
    </r>
    <r>
      <rPr>
        <i/>
        <sz val="8"/>
        <color theme="1"/>
        <rFont val="Georgia"/>
        <family val="1"/>
      </rPr>
      <t>F</t>
    </r>
    <r>
      <rPr>
        <sz val="8"/>
        <color theme="1"/>
        <rFont val="Georgia"/>
        <family val="1"/>
      </rPr>
      <t>&lt; -0.03 or</t>
    </r>
    <r>
      <rPr>
        <i/>
        <sz val="8"/>
        <color theme="1"/>
        <rFont val="Georgia"/>
        <family val="1"/>
      </rPr>
      <t xml:space="preserve"> F</t>
    </r>
    <r>
      <rPr>
        <sz val="8"/>
        <color theme="1"/>
        <rFont val="Georgia"/>
        <family val="1"/>
      </rPr>
      <t xml:space="preserve">&gt;0.03
3) Genetic ancestry outliers (plink </t>
    </r>
    <r>
      <rPr>
        <i/>
        <sz val="8"/>
        <color theme="1"/>
        <rFont val="Georgia"/>
        <family val="1"/>
      </rPr>
      <t>Z</t>
    </r>
    <r>
      <rPr>
        <sz val="8"/>
        <color theme="1"/>
        <rFont val="Georgia"/>
        <family val="1"/>
      </rPr>
      <t xml:space="preserve">&lt;-5)
</t>
    </r>
  </si>
  <si>
    <t>TexasTwins</t>
  </si>
  <si>
    <t xml:space="preserve">UK BiLEVE Axiom Array and Applied Biosystems UK Biobank Axiom Array </t>
  </si>
  <si>
    <t>IMPUTE4</t>
  </si>
  <si>
    <t>HRC2.0 for primary imputation, UK10K + 1000 Genomes Phase 3 for remaining sites</t>
  </si>
  <si>
    <t>WLS</t>
  </si>
  <si>
    <t xml:space="preserve">Illumina HumanOmniExpress BeadChip </t>
  </si>
  <si>
    <t>References</t>
  </si>
  <si>
    <t>[1]</t>
  </si>
  <si>
    <t>#SNPs before QC</t>
  </si>
  <si>
    <t>#5 Non-autosomal marker/ INDEL</t>
  </si>
  <si>
    <t>#6 Invalid or duplicated position / Allele mismatch</t>
  </si>
  <si>
    <t xml:space="preserve">#SNPs after QC </t>
  </si>
  <si>
    <t>Full name</t>
  </si>
  <si>
    <t>National Longitudinal Study of Adolescent to Adult Health</t>
  </si>
  <si>
    <t>Dunedin Multidisciplinary Health and Development Study</t>
  </si>
  <si>
    <t>[2]</t>
  </si>
  <si>
    <t>Estonian Genome Center, University of Tartu</t>
  </si>
  <si>
    <t>[3]</t>
  </si>
  <si>
    <t>English Longitudinal Study of Ageing</t>
  </si>
  <si>
    <t>[4]</t>
  </si>
  <si>
    <t>Environmental Risk Longitudinal Twin Study</t>
  </si>
  <si>
    <t>[5]</t>
  </si>
  <si>
    <t>Health and Retirement Study</t>
  </si>
  <si>
    <t>[6]</t>
  </si>
  <si>
    <t>Minnesota Center for Twin and Family Research</t>
  </si>
  <si>
    <t>[7]</t>
  </si>
  <si>
    <t>Swedish Twin Registry</t>
  </si>
  <si>
    <t>[12]</t>
  </si>
  <si>
    <t>UK Biobank (Full Release)</t>
  </si>
  <si>
    <t>[13]</t>
  </si>
  <si>
    <t>Wisconsin Longitudinal Study</t>
  </si>
  <si>
    <t>[14]</t>
  </si>
  <si>
    <r>
      <t xml:space="preserve">Harris, K. M., Halpern, C. T., Haberstick, B. C. &amp; Smolen, A. The National Longitudinal Study of Adolescent Health (Add Health) sibling pairs data. </t>
    </r>
    <r>
      <rPr>
        <i/>
        <sz val="8"/>
        <color theme="1"/>
        <rFont val="Georgia"/>
        <family val="1"/>
      </rPr>
      <t>Twin Res. Hum. Genet.</t>
    </r>
    <r>
      <rPr>
        <sz val="8"/>
        <color theme="1"/>
        <rFont val="Georgia"/>
        <family val="1"/>
      </rPr>
      <t xml:space="preserve"> </t>
    </r>
    <r>
      <rPr>
        <b/>
        <sz val="8"/>
        <color theme="1"/>
        <rFont val="Georgia"/>
        <family val="1"/>
      </rPr>
      <t>16,</t>
    </r>
    <r>
      <rPr>
        <sz val="8"/>
        <color theme="1"/>
        <rFont val="Georgia"/>
        <family val="1"/>
      </rPr>
      <t xml:space="preserve"> 391–8 (2013).</t>
    </r>
  </si>
  <si>
    <r>
      <t xml:space="preserve">Poulton, R., Moffitt, T. E. &amp; Silva, P. A. The Dunedin Multidisciplinary Health and Development Study: overview of the first 40 years, with an eye to the future. </t>
    </r>
    <r>
      <rPr>
        <i/>
        <sz val="8"/>
        <color theme="1"/>
        <rFont val="Georgia"/>
        <family val="1"/>
      </rPr>
      <t>Social Psychiatry and Psychiatric Epidemiology</t>
    </r>
    <r>
      <rPr>
        <sz val="8"/>
        <color theme="1"/>
        <rFont val="Georgia"/>
        <family val="1"/>
      </rPr>
      <t xml:space="preserve"> </t>
    </r>
    <r>
      <rPr>
        <b/>
        <sz val="8"/>
        <color theme="1"/>
        <rFont val="Georgia"/>
        <family val="1"/>
      </rPr>
      <t>50</t>
    </r>
    <r>
      <rPr>
        <sz val="8"/>
        <color theme="1"/>
        <rFont val="Georgia"/>
        <family val="1"/>
      </rPr>
      <t>, 679–693 (2015).</t>
    </r>
  </si>
  <si>
    <r>
      <t xml:space="preserve">Leitsalu, L. </t>
    </r>
    <r>
      <rPr>
        <i/>
        <sz val="8"/>
        <color theme="1"/>
        <rFont val="Georgia"/>
        <family val="1"/>
      </rPr>
      <t>et al.</t>
    </r>
    <r>
      <rPr>
        <sz val="8"/>
        <color theme="1"/>
        <rFont val="Georgia"/>
        <family val="1"/>
      </rPr>
      <t xml:space="preserve"> Cohort Profile: Estonian Biobank of the Estonian Genome Center, University of Tartu. </t>
    </r>
    <r>
      <rPr>
        <i/>
        <sz val="8"/>
        <color theme="1"/>
        <rFont val="Georgia"/>
        <family val="1"/>
      </rPr>
      <t>Int. J. Epidemiol.</t>
    </r>
    <r>
      <rPr>
        <sz val="8"/>
        <color theme="1"/>
        <rFont val="Georgia"/>
        <family val="1"/>
      </rPr>
      <t xml:space="preserve"> </t>
    </r>
    <r>
      <rPr>
        <b/>
        <sz val="8"/>
        <color theme="1"/>
        <rFont val="Georgia"/>
        <family val="1"/>
      </rPr>
      <t>44,</t>
    </r>
    <r>
      <rPr>
        <sz val="8"/>
        <color theme="1"/>
        <rFont val="Georgia"/>
        <family val="1"/>
      </rPr>
      <t xml:space="preserve"> 1137–1147 (2015).</t>
    </r>
  </si>
  <si>
    <r>
      <t>Steptoe, A., Breeze, E., Banks, J. &amp; Nazroo, J. Cohort Profile: The English Longitudinal Study of Ageing.</t>
    </r>
    <r>
      <rPr>
        <i/>
        <sz val="8"/>
        <color theme="1"/>
        <rFont val="Georgia"/>
        <family val="1"/>
      </rPr>
      <t xml:space="preserve"> Int. J. Epidemiol.</t>
    </r>
    <r>
      <rPr>
        <b/>
        <sz val="8"/>
        <color theme="1"/>
        <rFont val="Georgia"/>
        <family val="1"/>
      </rPr>
      <t xml:space="preserve"> 42</t>
    </r>
    <r>
      <rPr>
        <sz val="8"/>
        <color theme="1"/>
        <rFont val="Georgia"/>
        <family val="1"/>
      </rPr>
      <t>, 1640–1648 (2013).</t>
    </r>
  </si>
  <si>
    <r>
      <t>Sonnega, A. et al. Cohort profile: the Health and Retirement Study (HRS).</t>
    </r>
    <r>
      <rPr>
        <i/>
        <sz val="8"/>
        <rFont val="Georgia"/>
        <family val="1"/>
      </rPr>
      <t xml:space="preserve"> Int. J. Epidemiol.</t>
    </r>
    <r>
      <rPr>
        <sz val="8"/>
        <rFont val="Georgia"/>
        <family val="1"/>
      </rPr>
      <t xml:space="preserve"> </t>
    </r>
    <r>
      <rPr>
        <b/>
        <sz val="8"/>
        <rFont val="Georgia"/>
        <family val="1"/>
      </rPr>
      <t>43</t>
    </r>
    <r>
      <rPr>
        <sz val="8"/>
        <rFont val="Georgia"/>
        <family val="1"/>
      </rPr>
      <t>, 576–585 (2014</t>
    </r>
  </si>
  <si>
    <r>
      <t>Miller, M. B. et al. The Minnesota Center for Twin and Family Research genome-wide association study.</t>
    </r>
    <r>
      <rPr>
        <i/>
        <sz val="8"/>
        <rFont val="Georgia"/>
        <family val="1"/>
      </rPr>
      <t xml:space="preserve"> Twin Res. Hum. Genet. </t>
    </r>
    <r>
      <rPr>
        <b/>
        <sz val="8"/>
        <rFont val="Georgia"/>
        <family val="1"/>
      </rPr>
      <t>15</t>
    </r>
    <r>
      <rPr>
        <sz val="8"/>
        <rFont val="Georgia"/>
        <family val="1"/>
      </rPr>
      <t>, 767–774 (2012)</t>
    </r>
  </si>
  <si>
    <t>[8]</t>
  </si>
  <si>
    <r>
      <t>Magnusson, P. K. E. et al. The Swedish Twin Registry: establishment of a biobank and other recent developments.</t>
    </r>
    <r>
      <rPr>
        <i/>
        <sz val="8"/>
        <rFont val="Georgia"/>
        <family val="1"/>
      </rPr>
      <t xml:space="preserve"> Twin Res. Hum. Genet.</t>
    </r>
    <r>
      <rPr>
        <sz val="8"/>
        <rFont val="Georgia"/>
        <family val="1"/>
      </rPr>
      <t xml:space="preserve"> </t>
    </r>
    <r>
      <rPr>
        <b/>
        <sz val="8"/>
        <rFont val="Georgia"/>
        <family val="1"/>
      </rPr>
      <t>16</t>
    </r>
    <r>
      <rPr>
        <sz val="8"/>
        <rFont val="Georgia"/>
        <family val="1"/>
      </rPr>
      <t>, 317–329 (2013)</t>
    </r>
  </si>
  <si>
    <t>[9]</t>
  </si>
  <si>
    <r>
      <t>Zagai, U., Lichtenstein, P., Pedersen, N. L. &amp; Magnusson, P. K. E. The Swedish Twin Registry: Content and Management as a Research Infrastructure.</t>
    </r>
    <r>
      <rPr>
        <i/>
        <sz val="8"/>
        <rFont val="Georgia"/>
        <family val="1"/>
      </rPr>
      <t xml:space="preserve"> Twin Res. Hum. Genet.</t>
    </r>
    <r>
      <rPr>
        <b/>
        <sz val="8"/>
        <rFont val="Georgia"/>
        <family val="1"/>
      </rPr>
      <t xml:space="preserve"> 1–9</t>
    </r>
    <r>
      <rPr>
        <sz val="8"/>
        <rFont val="Georgia"/>
        <family val="1"/>
      </rPr>
      <t xml:space="preserve"> (2019). doi:10.1017/thg.2019.99</t>
    </r>
  </si>
  <si>
    <t>[10]</t>
  </si>
  <si>
    <t>[11]</t>
  </si>
  <si>
    <r>
      <t>Harden, K. P., Tucker-Drob, E. M. &amp; Tackett, J. L. The texas twin project.</t>
    </r>
    <r>
      <rPr>
        <i/>
        <sz val="8"/>
        <rFont val="Georgia"/>
        <family val="1"/>
      </rPr>
      <t xml:space="preserve"> Twin Res. Hum. Genet.</t>
    </r>
    <r>
      <rPr>
        <sz val="8"/>
        <rFont val="Georgia"/>
        <family val="1"/>
      </rPr>
      <t xml:space="preserve"> </t>
    </r>
    <r>
      <rPr>
        <b/>
        <sz val="8"/>
        <rFont val="Georgia"/>
        <family val="1"/>
      </rPr>
      <t>16</t>
    </r>
    <r>
      <rPr>
        <sz val="8"/>
        <rFont val="Georgia"/>
        <family val="1"/>
      </rPr>
      <t>, 385–390 (2013).</t>
    </r>
  </si>
  <si>
    <r>
      <t xml:space="preserve">Bycroft, C. et al. The UK Biobank resource with deep phenotyping and genomic data. </t>
    </r>
    <r>
      <rPr>
        <i/>
        <sz val="8"/>
        <rFont val="Georgia"/>
        <family val="1"/>
      </rPr>
      <t>Nature</t>
    </r>
    <r>
      <rPr>
        <b/>
        <sz val="8"/>
        <rFont val="Georgia"/>
        <family val="1"/>
      </rPr>
      <t xml:space="preserve"> 562</t>
    </r>
    <r>
      <rPr>
        <sz val="8"/>
        <rFont val="Georgia"/>
        <family val="1"/>
      </rPr>
      <t>, 203–209 (2018).</t>
    </r>
  </si>
  <si>
    <r>
      <t>Herd, P., Carr, D. &amp; Roan, C. Cohort profile: Wisconsin longitudinal study (WLS).</t>
    </r>
    <r>
      <rPr>
        <i/>
        <sz val="8"/>
        <color theme="1"/>
        <rFont val="Georgia"/>
        <family val="1"/>
      </rPr>
      <t xml:space="preserve"> Int. J. Epidemiol.</t>
    </r>
    <r>
      <rPr>
        <b/>
        <sz val="8"/>
        <color theme="1"/>
        <rFont val="Georgia"/>
        <family val="1"/>
      </rPr>
      <t xml:space="preserve"> 43,</t>
    </r>
    <r>
      <rPr>
        <sz val="8"/>
        <color theme="1"/>
        <rFont val="Georgia"/>
        <family val="1"/>
      </rPr>
      <t xml:space="preserve"> 34–41 (2014).</t>
    </r>
  </si>
  <si>
    <t>Height in meters</t>
  </si>
  <si>
    <t>N/A</t>
  </si>
  <si>
    <t xml:space="preserve">Depressive Symptoms </t>
  </si>
  <si>
    <t>Life Satisfaction: Work</t>
  </si>
  <si>
    <t>Please say how much you agree or disagree with each of the following statements. (Mark (X) one box for each line.) All things considered, I am satisfied with my job.
(1) Strongly disagree
(2) Disagree
(3) Agree
(4)  Strongly agree</t>
  </si>
  <si>
    <t>Preferred measure of raw Henmon-Nelson test score.</t>
  </si>
  <si>
    <t>Summary of equivalent years of regular education based on highest degree.</t>
  </si>
  <si>
    <t>Age at the birth of the first child.</t>
  </si>
  <si>
    <t>Most recent</t>
  </si>
  <si>
    <t>Total number of children ever reported since 1975.</t>
  </si>
  <si>
    <t>Summary score for psychological distress/depression, Modified CES-D.</t>
  </si>
  <si>
    <t>Ever smoker</t>
  </si>
  <si>
    <t>UKB1</t>
  </si>
  <si>
    <t>UKB2</t>
  </si>
  <si>
    <t>UKB3</t>
  </si>
  <si>
    <t>DPW1</t>
  </si>
  <si>
    <t>Eczema</t>
  </si>
  <si>
    <t>20016, 20191</t>
  </si>
  <si>
    <t>20403, 20405, 20407, 20408, 20409, 20411, 20412, 20413, 20414, 20416</t>
  </si>
  <si>
    <t>1920, 1930, 1940, 1950, 1960, 1970, 1980, 1990, 2000, 2010, 2020, 2030</t>
  </si>
  <si>
    <t>1239, 1249, 2644</t>
  </si>
  <si>
    <t>2207, 6147, 20262</t>
  </si>
  <si>
    <t>Unweighted sum of the number of correct answers given to the 13 fluid intelligence questions. Participants who did not answer all of the questions within the allotted 2 minute limit are scored as zero for each of the unattempted questions.</t>
  </si>
  <si>
    <t>Years of education: 20 if "College or university degree", 13 if "Alevels/AS levels or equivalent", 10 if "Olevels/GCSEs or equivalent" or "CSEs or equivalent", 19 if "NVQ or HND or HNC or equivalent", 15 if "Other professional qualifications (e.g. nursing teaching)", 7 if "None of the above".</t>
  </si>
  <si>
    <t>"How old were you when your periods started?"</t>
  </si>
  <si>
    <t>Set to 1 if subject has been diagnosed with Eczema (main or secondary ICD diagnosis is equal to L20, L208 or J209) or if subject self-reported to have Eczema (non-cancer illness code 1452), 0 otherwise.</t>
  </si>
  <si>
    <t>1) "Do you smoke tobacco now?" "Yes, on most or all days"=1, "Only occasionally"=2, "No"=0
2) "In the past, how often have you smoked tobacco?"  "Smoked on most or all days"=1, "Smoked occasionally"=2, "Just tried once or twice"=3, "I have never smoked"=4
3) "In your lifetime, have you smoked a total of at least 100 times?" Yes/No
Set to 1 if response to (1) or (2) = 1 or if response to (2) = 2 or 3 and response to (3) is "Yes"</t>
  </si>
  <si>
    <t>Set to 1 if 
- subject has been diagnosed with migraine (main or secondary ICD10 code equal to G430, G431, G432, G433, G438, G439), or 
- self-reported to have migraines (non-cancer illness code equal to 1265); 
0 otherwise.</t>
  </si>
  <si>
    <t>1) "Do you wear glasses or contact lenses to correct your vision?" Yes/No
2) "Why were you prescribed glasses/contacts? (You can select more than one answer)"
Set to 1 if 
- myopia classification (data field 20262) is "highly myopic" or "moderate/low myopia" or
- response to (1) is "Yes" and response to (2) is "short-sightedness"
Set to 0 if 
- response to (1) is "No" or 
- response to (1) is "Yes" but response to (2) is not "short-sightedness" or
- myopia status as defined above is missing and myopia classification is "non-myopic"</t>
  </si>
  <si>
    <t>Neuroticism summary score derived as the number of "Yes" answers across twelve questions: 
1) "Does your mood often go up and down?" 
2) "Do you ever feel 'just miserable' for no reason?"
3) "Are you an irritable person?"
4) "Are your feelings easily hurt?" 
5) "Do you often feel 'fed-up'?"
6) "Would you call yourself a nervous person?" 
7) "Are you a worrier?" "Yes" = 1, "No" = 0 
8) "Would you call yourself tense or 'highly strung'?" 
9) "Do you worry too long after an embarrassing experience?" 
10) "Do you suffer from 'nerves'?" 
11) "Do you often feel lonely?" 
12) "Are you often troubled by feelings of guilt?"</t>
  </si>
  <si>
    <t xml:space="preserve">"Have you taken CANNABIS (marijuana, grass, hash, ganja, blow, draw, skunk, weed, spliff, dope), even if it was a long time ago?" "No", "Yes, 1-2 times", "Yes 3-10 times", "Yes, 11-100 times", "Yes, more than 100 times".
Set to 0 if "No", 1 otherwise. </t>
  </si>
  <si>
    <t>1)  "How often do you have a drink containing alcohol?" "Never" = 0, "Monthly or less" = 1, "2 to 4 times a month" = 2 , "2 to 3 times a week" = 3, "4 or more times a week" = 4
2) "How many drinks containing alcohol do you have on a typical day when you are drinking?" "1 or 2" = 0, "3 or 4" = 1, "5 or 6" = 2, "7,8, or 9" = 3, "10 or more" = 4
3) "How often do you have six or more drinks on one occasion?" "Never"=0, "Less than monthly"=1, "Monthly"=2, "Weekly"=3, "Daily or almost daily"=4
4) "How often during the last year have you failed to do what was normally expected from you because of drinking?" Never"=0, "Less than monthly"=1, "Monthly"=2, "Weekly"=3, "Daily or almost daily"=4
5) "How often during the last year have you been unable to remember what happened the night before because you had been drinking?" "Never"=0, "Less than monthly"=1, "Monthly"=2, "Weekly"=3, "Daily or almost daily"=4
6)  "How often during the last year have you had a feeling of guilt or remorse after drinking?" "Never"=0, "Less than monthly"=1, "Monthly"=2, "Weekly"=3, "Daily or almost daily"=4
7) "How often during the last year have you needed a first drink in the morning to get yourself going after a heavy drinking session?" "Never"=0, "Less than monthly"=1, "Monthly"=2, "Weekly"=3, "Daily or almost daily"=4
8) "How often during the last year have you found that you were not able to stop drinking once you had started?" "Never"=0, "Less than monthly"=1, "Monthly"=2, "Weekly"=3, "Daily or almost daily"=4
9) "Have you or someone else been injured as a result of your drinking?" "No"=0, "Yes but not in the last year"=2, "Yes, during the last year"=4
10) "Has a relative or friend or a doctor or another health worker been concerned about your drinking or suggested you cut down?" "No"=0, "Yes but not in the last year"=2, "Yes, during the last year"=4 
Variable constructed as the logarithm of the sum of answers to questions 1-10.</t>
  </si>
  <si>
    <t>Set to 1 if respondent 
- has been diagnosed with Asthma (main or secondary ICD10 code equal to J450,J451, J458, J459 or J46), or 
- self-reported to have had asthma (non-cancer illness code equal to 1111 or selected asthma in data-field 6152); 
0 otherwise.</t>
  </si>
  <si>
    <t>Set to 1 if subject has been diagnosed with COPD (main or secondary ICD diagnosis is equal to J410, J411, J418,  J42, J430, J431, J432, J438, J439, J440, J441, J448, J449, J982 or J983) or if subject self-reported to have had COPD (non-cancer illness code 1112), 0 otherwise.</t>
  </si>
  <si>
    <t>1) "Over the past two weeks, how often have you felt down, depressed or hopeless?"
2) "Over the past two weeks, how often have you had little interest or pleasure in doing things?"
3) "Over the past two weeks, how often have you felt tense, fidgety or restless?"
4) "Over the past two weeks, how often have you felt tired or had little energy?"
"Not at all"=1, "Several days"=2, "More than half the days"=3, "Nearly every day"=4, "Do not know"=missing, "Prefer not to answer"=missing
Variable set to the sum of responses to the 4 questions if all are non-missing, to missing otherwise.</t>
  </si>
  <si>
    <t>Set to 1 if respondent 
- has been diagnosed with hayfever (main or secondary ICD10 code equal to J301,J302, J303 or J304, or 
- self-reported to have hayfever (non-cancer illness code equal to 1387 or selected "Hayfever, allergic rhinitis or eczema" in data-field 6152); 
0 otherwise.</t>
  </si>
  <si>
    <t>2050, 2060, 2070, 2080</t>
  </si>
  <si>
    <t>Residualize within wave, then take mean</t>
  </si>
  <si>
    <t>Set to 1 if Asthma=1 or Eczema=1 or Hayfever=1, 0 if all are equal to 0.</t>
  </si>
  <si>
    <t>[15]</t>
  </si>
  <si>
    <t>[16]</t>
  </si>
  <si>
    <r>
      <t xml:space="preserve">1.   Lee, J. J. </t>
    </r>
    <r>
      <rPr>
        <i/>
        <sz val="8"/>
        <color theme="1"/>
        <rFont val="Georgia"/>
        <family val="1"/>
      </rPr>
      <t>et al.</t>
    </r>
    <r>
      <rPr>
        <sz val="8"/>
        <color theme="1"/>
        <rFont val="Georgia"/>
        <family val="1"/>
      </rPr>
      <t xml:space="preserve"> Gene discovery and polygenic prediction from a genome-wide association study of educational attainment in 1.1 million individuals. </t>
    </r>
    <r>
      <rPr>
        <i/>
        <sz val="8"/>
        <color theme="1"/>
        <rFont val="Georgia"/>
        <family val="1"/>
      </rPr>
      <t>Nat. Genet.</t>
    </r>
    <r>
      <rPr>
        <sz val="8"/>
        <color theme="1"/>
        <rFont val="Georgia"/>
        <family val="1"/>
      </rPr>
      <t xml:space="preserve"> </t>
    </r>
    <r>
      <rPr>
        <b/>
        <sz val="8"/>
        <color theme="1"/>
        <rFont val="Georgia"/>
        <family val="1"/>
      </rPr>
      <t>50</t>
    </r>
    <r>
      <rPr>
        <sz val="8"/>
        <color theme="1"/>
        <rFont val="Georgia"/>
        <family val="1"/>
      </rPr>
      <t>, 1112–1121 (2018)</t>
    </r>
  </si>
  <si>
    <r>
      <t xml:space="preserve">2.   Barban, N. </t>
    </r>
    <r>
      <rPr>
        <i/>
        <sz val="8"/>
        <color theme="1"/>
        <rFont val="Georgia"/>
        <family val="1"/>
      </rPr>
      <t>et al.</t>
    </r>
    <r>
      <rPr>
        <sz val="8"/>
        <color theme="1"/>
        <rFont val="Georgia"/>
        <family val="1"/>
      </rPr>
      <t xml:space="preserve"> Genome-wide analysis identifies 12 loci influencing human reproductive behavior. </t>
    </r>
    <r>
      <rPr>
        <i/>
        <sz val="8"/>
        <color theme="1"/>
        <rFont val="Georgia"/>
        <family val="1"/>
      </rPr>
      <t>Nat. Genet.</t>
    </r>
    <r>
      <rPr>
        <sz val="8"/>
        <color theme="1"/>
        <rFont val="Georgia"/>
        <family val="1"/>
      </rPr>
      <t xml:space="preserve"> (2016).</t>
    </r>
  </si>
  <si>
    <r>
      <t xml:space="preserve">3.   Day, F. R. </t>
    </r>
    <r>
      <rPr>
        <i/>
        <sz val="8"/>
        <color theme="1"/>
        <rFont val="Georgia"/>
        <family val="1"/>
      </rPr>
      <t>et al.</t>
    </r>
    <r>
      <rPr>
        <sz val="8"/>
        <color theme="1"/>
        <rFont val="Georgia"/>
        <family val="1"/>
      </rPr>
      <t xml:space="preserve"> Shared genetic aetiology of puberty timing between sexes and with health-related outcomes. </t>
    </r>
    <r>
      <rPr>
        <i/>
        <sz val="8"/>
        <color theme="1"/>
        <rFont val="Georgia"/>
        <family val="1"/>
      </rPr>
      <t>Nat. Commun.</t>
    </r>
    <r>
      <rPr>
        <sz val="8"/>
        <color theme="1"/>
        <rFont val="Georgia"/>
        <family val="1"/>
      </rPr>
      <t xml:space="preserve"> </t>
    </r>
    <r>
      <rPr>
        <b/>
        <sz val="8"/>
        <color theme="1"/>
        <rFont val="Georgia"/>
        <family val="1"/>
      </rPr>
      <t>6</t>
    </r>
    <r>
      <rPr>
        <sz val="8"/>
        <color theme="1"/>
        <rFont val="Georgia"/>
        <family val="1"/>
      </rPr>
      <t>, (2015).</t>
    </r>
  </si>
  <si>
    <t>Phenotype Measure</t>
  </si>
  <si>
    <t>BMI1</t>
  </si>
  <si>
    <t>BMI2</t>
  </si>
  <si>
    <t>UKB1, UKB2, UKB3</t>
  </si>
  <si>
    <t>EGCUT, STR</t>
  </si>
  <si>
    <t>BMI3</t>
  </si>
  <si>
    <t>BMI4</t>
  </si>
  <si>
    <t>BMI5</t>
  </si>
  <si>
    <t>HEIGHT1</t>
  </si>
  <si>
    <t>HEIGHT2</t>
  </si>
  <si>
    <t>HEIGHT3</t>
  </si>
  <si>
    <t>HEIGHT4</t>
  </si>
  <si>
    <t>HEIGHT5</t>
  </si>
  <si>
    <t>READING1</t>
  </si>
  <si>
    <t>ALZ1</t>
  </si>
  <si>
    <t>UKB2, UKB3</t>
  </si>
  <si>
    <t>UKB1, UKB3</t>
  </si>
  <si>
    <t>UKB1, UKB2</t>
  </si>
  <si>
    <t>CP1</t>
  </si>
  <si>
    <t>CP2</t>
  </si>
  <si>
    <t>CP3</t>
  </si>
  <si>
    <t>CP4</t>
  </si>
  <si>
    <t>CP5</t>
  </si>
  <si>
    <t>EA1</t>
  </si>
  <si>
    <t>EA2</t>
  </si>
  <si>
    <t>EA3</t>
  </si>
  <si>
    <t>EA4</t>
  </si>
  <si>
    <t>HIGHMATH1</t>
  </si>
  <si>
    <t>SELFMATH1</t>
  </si>
  <si>
    <t>AFB1</t>
  </si>
  <si>
    <t>EGCUT, MCTFR, STR, UKB1, UKB2, UKB3</t>
  </si>
  <si>
    <t>AFB2</t>
  </si>
  <si>
    <t>AFB3</t>
  </si>
  <si>
    <t>AFB4</t>
  </si>
  <si>
    <t>AFB5</t>
  </si>
  <si>
    <t>MENARCHE1</t>
  </si>
  <si>
    <t>EGCUT, UKB1, UKB2, UKB3</t>
  </si>
  <si>
    <t>MENARCHE2</t>
  </si>
  <si>
    <t>MENARCHE3</t>
  </si>
  <si>
    <t>MENARCHE4</t>
  </si>
  <si>
    <t>MENARCHE5</t>
  </si>
  <si>
    <t>VOICEDEEP1</t>
  </si>
  <si>
    <t>NEBmen1</t>
  </si>
  <si>
    <t>EGCUT, HRS, MCTFR, STR, UKB1, UKB2, UKB3</t>
  </si>
  <si>
    <t>NEBmen2</t>
  </si>
  <si>
    <t>EGCUT, HRS, MCTFR, STR</t>
  </si>
  <si>
    <t>NEBmen3</t>
  </si>
  <si>
    <t>EGCUT, HRS, MCTFR, UKB2, UKB3</t>
  </si>
  <si>
    <t>NEBmen4</t>
  </si>
  <si>
    <t>EGCUT, HRS, MCTFR, UKB1, UKB3</t>
  </si>
  <si>
    <t>NEBmen5</t>
  </si>
  <si>
    <t>EGCUT, HRS, MCTFR, UKB1, UKB2</t>
  </si>
  <si>
    <t>NEBwomen1</t>
  </si>
  <si>
    <t>NEBwomen2</t>
  </si>
  <si>
    <t>NEBwomen3</t>
  </si>
  <si>
    <t>NEBwomen4</t>
  </si>
  <si>
    <t>NEBwomen5</t>
  </si>
  <si>
    <t>ADHD1</t>
  </si>
  <si>
    <t>ALLERGYCAT1</t>
  </si>
  <si>
    <t>ALLERGYDUST1</t>
  </si>
  <si>
    <t>ALLERGYPOLLEN1</t>
  </si>
  <si>
    <t>ASTHMA1</t>
  </si>
  <si>
    <t>ASTHMA2</t>
  </si>
  <si>
    <t>ASTHMA3</t>
  </si>
  <si>
    <t>ASTHMA4</t>
  </si>
  <si>
    <t>ASTECZRHI1</t>
  </si>
  <si>
    <t>UKB1, UKB2, UKB3, STR</t>
  </si>
  <si>
    <t>ASTECZRHI2</t>
  </si>
  <si>
    <t>STR</t>
  </si>
  <si>
    <t>ASTECZRHI3</t>
  </si>
  <si>
    <t>ASTECZRHI4</t>
  </si>
  <si>
    <t>ASTECZRHI5</t>
  </si>
  <si>
    <t>AUDIT1</t>
  </si>
  <si>
    <t>AUDIT2</t>
  </si>
  <si>
    <t>AUDIT3</t>
  </si>
  <si>
    <t>AUDIT4</t>
  </si>
  <si>
    <t>CANNABIS1</t>
  </si>
  <si>
    <t>CANNABIS2</t>
  </si>
  <si>
    <t>EGCUT, MCTFR</t>
  </si>
  <si>
    <t>CANNABIS3</t>
  </si>
  <si>
    <t>CANNABIS4</t>
  </si>
  <si>
    <t>CANNABIS5</t>
  </si>
  <si>
    <t>CPD1</t>
  </si>
  <si>
    <t>EGCUT, HRS, MCTFR, UKB1, UKB2, UKB3</t>
  </si>
  <si>
    <t>CPD2</t>
  </si>
  <si>
    <t>EGCUT. HRS, MCTFR</t>
  </si>
  <si>
    <t>CPD3</t>
  </si>
  <si>
    <t>CPD4</t>
  </si>
  <si>
    <t>CPD5</t>
  </si>
  <si>
    <t>COGEMP1</t>
  </si>
  <si>
    <t>COPD1</t>
  </si>
  <si>
    <t>COPD2</t>
  </si>
  <si>
    <t>COPD3</t>
  </si>
  <si>
    <t>COPD4</t>
  </si>
  <si>
    <t>DEP1</t>
  </si>
  <si>
    <t>DEP2</t>
  </si>
  <si>
    <t>DEP3</t>
  </si>
  <si>
    <t>UKB2, UKB3, STR</t>
  </si>
  <si>
    <t>DEP4</t>
  </si>
  <si>
    <t>UKB1, UKB3, STR</t>
  </si>
  <si>
    <t>DEP5</t>
  </si>
  <si>
    <t>UKB1, UKB2, STR</t>
  </si>
  <si>
    <t>DPW2</t>
  </si>
  <si>
    <t>EGCUT, HRS, MCTFR</t>
  </si>
  <si>
    <t>DPW3</t>
  </si>
  <si>
    <t>DPW4</t>
  </si>
  <si>
    <t>DPW5</t>
  </si>
  <si>
    <t>EVERSMOKE1</t>
  </si>
  <si>
    <t>EVERSMOKE2</t>
  </si>
  <si>
    <t>EVERSMOKE3</t>
  </si>
  <si>
    <t>EVERSMOKE4</t>
  </si>
  <si>
    <t>EVERSMOKE5</t>
  </si>
  <si>
    <t>HAYFEVER1</t>
  </si>
  <si>
    <t>23andMe, UKB1, UKB2, UKB3</t>
  </si>
  <si>
    <t>HAYFEVER2</t>
  </si>
  <si>
    <t>23andMe, UKB2, UKB3</t>
  </si>
  <si>
    <t>HAYFEVER3</t>
  </si>
  <si>
    <t>23andMe, UKB1, UKB3</t>
  </si>
  <si>
    <t>HAYFEVER4</t>
  </si>
  <si>
    <t>23andMe, UKB1, UKB2</t>
  </si>
  <si>
    <t>MIGRAINE1</t>
  </si>
  <si>
    <t>MIGRAINE2</t>
  </si>
  <si>
    <t>MIGRAINE3</t>
  </si>
  <si>
    <t>MIGRAINE4</t>
  </si>
  <si>
    <t>NEARSIGHTED1</t>
  </si>
  <si>
    <t>NEARSIGHTED2</t>
  </si>
  <si>
    <t>NEARSIGHTED3</t>
  </si>
  <si>
    <t>NEARSIGHTED4</t>
  </si>
  <si>
    <t>ACTIVITY1</t>
  </si>
  <si>
    <t>ACTIVITY2</t>
  </si>
  <si>
    <t>SELFHEALTH1</t>
  </si>
  <si>
    <t>SELFHEALTH2</t>
  </si>
  <si>
    <t>SELFHEALTH3</t>
  </si>
  <si>
    <t>SELFHEALTH4</t>
  </si>
  <si>
    <t>ADVENTURE1</t>
  </si>
  <si>
    <t>AGREE1</t>
  </si>
  <si>
    <t>CONSC1</t>
  </si>
  <si>
    <t>DELAYDISC1</t>
  </si>
  <si>
    <t>EXTRA1</t>
  </si>
  <si>
    <t>EXTRA2</t>
  </si>
  <si>
    <t>LEFTOUT1</t>
  </si>
  <si>
    <t>Left out of Social Activity</t>
  </si>
  <si>
    <t>FAMSAT1</t>
  </si>
  <si>
    <t>FAMSAT2</t>
  </si>
  <si>
    <t>FAMSAT3</t>
  </si>
  <si>
    <t>FAMSAT4</t>
  </si>
  <si>
    <t>FINSAT1</t>
  </si>
  <si>
    <t>FINSAT2</t>
  </si>
  <si>
    <t>FINSAT3</t>
  </si>
  <si>
    <t>FINSAT4</t>
  </si>
  <si>
    <t>FRIENDSAT1</t>
  </si>
  <si>
    <t>FRIENDSAT2</t>
  </si>
  <si>
    <t>FRIENDSAT3</t>
  </si>
  <si>
    <t>FRIENDSAT4</t>
  </si>
  <si>
    <t>WORKSAT1</t>
  </si>
  <si>
    <t>WORKSAT2</t>
  </si>
  <si>
    <t>WORKSAT3</t>
  </si>
  <si>
    <t>WORKSAT4</t>
  </si>
  <si>
    <t>LONELY1</t>
  </si>
  <si>
    <t>LONELY2</t>
  </si>
  <si>
    <t>LONELY3</t>
  </si>
  <si>
    <t>LONELY4</t>
  </si>
  <si>
    <t>MORNING1</t>
  </si>
  <si>
    <t>MORNING2</t>
  </si>
  <si>
    <t>MORNING3</t>
  </si>
  <si>
    <t>MORNING4</t>
  </si>
  <si>
    <t>NARCIS1</t>
  </si>
  <si>
    <t>NEURO1</t>
  </si>
  <si>
    <t>NEURO2</t>
  </si>
  <si>
    <t>NEURO3</t>
  </si>
  <si>
    <t>NEURO4</t>
  </si>
  <si>
    <t>NEURO5</t>
  </si>
  <si>
    <t>OPEN1</t>
  </si>
  <si>
    <t>OPEN2</t>
  </si>
  <si>
    <t>RELIGATT1</t>
  </si>
  <si>
    <t>RELIGATT2</t>
  </si>
  <si>
    <t>RELIGATT3</t>
  </si>
  <si>
    <t>RELIGATT4</t>
  </si>
  <si>
    <t>RECHARGE1</t>
  </si>
  <si>
    <t>RELIGBLF1</t>
  </si>
  <si>
    <t>RISK1</t>
  </si>
  <si>
    <t>RISK2</t>
  </si>
  <si>
    <t>RISK3</t>
  </si>
  <si>
    <t>RISK4</t>
  </si>
  <si>
    <t>SWB1</t>
  </si>
  <si>
    <t>SWB2</t>
  </si>
  <si>
    <t>SWB3</t>
  </si>
  <si>
    <t>SWB4</t>
  </si>
  <si>
    <t>EGCUT, STR, UKB1, UKB2, UKB3</t>
  </si>
  <si>
    <t>Code</t>
  </si>
  <si>
    <t>ECZEMA1</t>
  </si>
  <si>
    <t>ECZEMA2</t>
  </si>
  <si>
    <t>ECZEMA3</t>
  </si>
  <si>
    <t>ECZEMA4</t>
  </si>
  <si>
    <t>UKB1, UKB2, UKB3, Wood et al.</t>
  </si>
  <si>
    <t>UKB2, UKB3, Wood et al.</t>
  </si>
  <si>
    <t>UKB1, UKB3, Wood et al.</t>
  </si>
  <si>
    <t>UKB1, UKB2, Wood et al.</t>
  </si>
  <si>
    <t>UKB1, UKB2, UKB3, Locke et al.</t>
  </si>
  <si>
    <t>UKB2, UKB3, Locke et al.</t>
  </si>
  <si>
    <t>UKB1, UKB3, Locke et al.</t>
  </si>
  <si>
    <t>UKB1, UKB2, Locke et al.</t>
  </si>
  <si>
    <t>Kunkle et al.</t>
  </si>
  <si>
    <t>UKB1, UKB2, UKB3, Trampush et al.</t>
  </si>
  <si>
    <t>UKB1, UKB3, Trampush et al.</t>
  </si>
  <si>
    <t>UKB2, UKB3, Trampush et al.</t>
  </si>
  <si>
    <t>UKB1, UKB2, Trampush et al.</t>
  </si>
  <si>
    <t>23andMe, UKB1, UKB2, UKB3, Barban et al. excl 23andMe</t>
  </si>
  <si>
    <t xml:space="preserve">23andMe, UKB1, UKB2, UKB3 </t>
  </si>
  <si>
    <t>23andMe, Day et al. excl 23andMe</t>
  </si>
  <si>
    <t>23andMe, UKB2, UKB3, Perry et al.</t>
  </si>
  <si>
    <t>23andMe, UKB1, UKB3, Perry et al.</t>
  </si>
  <si>
    <t>23andMe, UKB1, UKB2, Perry et al.</t>
  </si>
  <si>
    <t>UKB1, UKB2, UKB3, Barban et al. excl 23andMe</t>
  </si>
  <si>
    <t xml:space="preserve">UKB1, UKB2 </t>
  </si>
  <si>
    <t>23andMe, Demontis et al. excl 23andMe</t>
  </si>
  <si>
    <t>23andMe, UKB1, UKB2, UKB3, Ferreira et al. excl 23andMe</t>
  </si>
  <si>
    <t>23andMe. UKB1, UKB2</t>
  </si>
  <si>
    <t>23andMe, UKB1, UKB2, UKB3, Stringer et al.</t>
  </si>
  <si>
    <t>23andMe, UKB2, UKB3, Stringer et al.</t>
  </si>
  <si>
    <t>23andMe, UKB1, UKB3, Stringer et al.</t>
  </si>
  <si>
    <t>23andMe, UKB1, UKB2, Stringer et al.</t>
  </si>
  <si>
    <t>23andMe, UKB1, UKB2, UKB3, Furberg et al.</t>
  </si>
  <si>
    <t>23andMe, UKB2, UKB3, Furberg et al.</t>
  </si>
  <si>
    <t>23andMe, UKB1, UKB3, Furberg et al.</t>
  </si>
  <si>
    <t>23andMe, UKB1, UKB2, Furberg et al.</t>
  </si>
  <si>
    <t>23andMe, UKB1, UKB2, UKB3, PGC excl UKB and 23andMe</t>
  </si>
  <si>
    <t>23andMe, UKB1, UKB2, UKB3, GERA</t>
  </si>
  <si>
    <t>23andMe, UKB2, UKB3, PGC excl UKB and 23andMe</t>
  </si>
  <si>
    <t>23andMe, UKB1, UKB3, PGC excl UKB and 23andMe</t>
  </si>
  <si>
    <t>23andMe, UKB1, UKB2, PGC excl UKB and 23andMe</t>
  </si>
  <si>
    <t>23andMe, Liu et al. excl 23andMe</t>
  </si>
  <si>
    <t>23andMe, Doherty et al.</t>
  </si>
  <si>
    <t xml:space="preserve"> 23andMe, Van den Berg et al.</t>
  </si>
  <si>
    <t>23andMe, Linner et al. excl &lt;23andMe, STR&gt;</t>
  </si>
  <si>
    <t>23andMe, UKB1, UKB2, UKB3, de Moor et al. (2015)</t>
  </si>
  <si>
    <t>23andMe, UKB2, UKB3, de Moor et al. (2015)</t>
  </si>
  <si>
    <t>23andMe, UKB1, UKB3, de Moor et al. (2015)</t>
  </si>
  <si>
    <t>23andMe, UKB1, UKB2, de Moor et al. (2015)</t>
  </si>
  <si>
    <t>23andMe, de Moor et al. (2012)</t>
  </si>
  <si>
    <t>ADHD_multi1</t>
  </si>
  <si>
    <t>ADHD_multi2</t>
  </si>
  <si>
    <t>ADHD_multi3</t>
  </si>
  <si>
    <t>ADHD_multi4</t>
  </si>
  <si>
    <t>ADHD_multi5</t>
  </si>
  <si>
    <t>ADVENTURE_multi1</t>
  </si>
  <si>
    <t>ADVENTURE_multi2</t>
  </si>
  <si>
    <t>ADVENTURE_multi3</t>
  </si>
  <si>
    <t>ADVENTURE_multi4</t>
  </si>
  <si>
    <t>AFB_multi1</t>
  </si>
  <si>
    <t>AFB_multi2</t>
  </si>
  <si>
    <t>AFB_multi3</t>
  </si>
  <si>
    <t>AFB_multi4</t>
  </si>
  <si>
    <t>AFB_multi5</t>
  </si>
  <si>
    <t>AFB_multi6</t>
  </si>
  <si>
    <t>AGREE_multi1</t>
  </si>
  <si>
    <t>ALLERGYCAT_multi1</t>
  </si>
  <si>
    <t>ALLERGYCAT_multi2</t>
  </si>
  <si>
    <t>ALLERGYCAT_multi3</t>
  </si>
  <si>
    <t>ALLERGYCAT_multi4</t>
  </si>
  <si>
    <t>ALLERGYCAT_multi5</t>
  </si>
  <si>
    <t>ALLERGYDUST_multi1</t>
  </si>
  <si>
    <t>ALLERGYDUST_multi2</t>
  </si>
  <si>
    <t>ALLERGYDUST_multi3</t>
  </si>
  <si>
    <t>ALLERGYDUST_multi4</t>
  </si>
  <si>
    <t>ALLERGYDUST_multi5</t>
  </si>
  <si>
    <t>ALLERGYPOLLEN_multi1</t>
  </si>
  <si>
    <t>ALLERGYPOLLEN_multi2</t>
  </si>
  <si>
    <t>ALLERGYPOLLEN_multi3</t>
  </si>
  <si>
    <t>ALLERGYPOLLEN_multi4</t>
  </si>
  <si>
    <t>ALLERGYPOLLEN_multi5</t>
  </si>
  <si>
    <t>ASTECZRHI_multi1</t>
  </si>
  <si>
    <t>ASTECZRHI_multi2</t>
  </si>
  <si>
    <t>ASTECZRHI_multi3</t>
  </si>
  <si>
    <t>ASTECZRHI_multi4</t>
  </si>
  <si>
    <t>ASTECZRHI_multi5</t>
  </si>
  <si>
    <t>ASTHMA_multi1</t>
  </si>
  <si>
    <t>ASTHMA_multi2</t>
  </si>
  <si>
    <t>ASTHMA_multi3</t>
  </si>
  <si>
    <t>ASTHMA_multi4</t>
  </si>
  <si>
    <t>ASTHMA_multi5</t>
  </si>
  <si>
    <t>AUDIT_multi1</t>
  </si>
  <si>
    <t>AUDIT_multi2</t>
  </si>
  <si>
    <t>AUDIT_multi3</t>
  </si>
  <si>
    <t>AUDIT_multi4</t>
  </si>
  <si>
    <t>AUDIT_multi5</t>
  </si>
  <si>
    <t>COGEMP_multi1</t>
  </si>
  <si>
    <t>COPD_multi1</t>
  </si>
  <si>
    <t>COPD_multi2</t>
  </si>
  <si>
    <t>COPD_multi3</t>
  </si>
  <si>
    <t>COPD_multi4</t>
  </si>
  <si>
    <t>COPD_multi5</t>
  </si>
  <si>
    <t>CP_multi1</t>
  </si>
  <si>
    <t>CP_multi2</t>
  </si>
  <si>
    <t>CP_multi3</t>
  </si>
  <si>
    <t>CP_multi4</t>
  </si>
  <si>
    <t>CP_multi5</t>
  </si>
  <si>
    <t>DELAYDISC_multi1</t>
  </si>
  <si>
    <t>DELAYDISC_multi2</t>
  </si>
  <si>
    <t>DELAYDISC_multi3</t>
  </si>
  <si>
    <t>DELAYDISC_multi4</t>
  </si>
  <si>
    <t>DEP_multi1</t>
  </si>
  <si>
    <t>DEP_multi2</t>
  </si>
  <si>
    <t>DEP_multi3</t>
  </si>
  <si>
    <t>DEP_multi4</t>
  </si>
  <si>
    <t>DEP_multi5</t>
  </si>
  <si>
    <t>DEP_multi6</t>
  </si>
  <si>
    <t>DPW_multi1</t>
  </si>
  <si>
    <t>DPW_multi2</t>
  </si>
  <si>
    <t>DPW_multi3</t>
  </si>
  <si>
    <t>DPW_multi4</t>
  </si>
  <si>
    <t>DPW_multi5</t>
  </si>
  <si>
    <t>EA_multi1</t>
  </si>
  <si>
    <t>EA_multi2</t>
  </si>
  <si>
    <t>EA_multi3</t>
  </si>
  <si>
    <t>EA_multi4</t>
  </si>
  <si>
    <t>EA_multi5</t>
  </si>
  <si>
    <t>EA_multi6</t>
  </si>
  <si>
    <t>ECZEMA_multi1</t>
  </si>
  <si>
    <t>ECZEMA_multi2</t>
  </si>
  <si>
    <t>ECZEMA_multi3</t>
  </si>
  <si>
    <t>ECZEMA_multi4</t>
  </si>
  <si>
    <t>ECZEMA_multi5</t>
  </si>
  <si>
    <t>EXTRA_multi1</t>
  </si>
  <si>
    <t>EXTRA_multi2</t>
  </si>
  <si>
    <t>FAMSAT_multi1</t>
  </si>
  <si>
    <t>FAMSAT_multi2</t>
  </si>
  <si>
    <t>FAMSAT_multi3</t>
  </si>
  <si>
    <t>FAMSAT_multi4</t>
  </si>
  <si>
    <t>FINSAT_multi1</t>
  </si>
  <si>
    <t>FINSAT_multi2</t>
  </si>
  <si>
    <t>FINSAT_multi3</t>
  </si>
  <si>
    <t>FINSAT_multi4</t>
  </si>
  <si>
    <t>FRIENDSAT_multi1</t>
  </si>
  <si>
    <t>FRIENDSAT_multi2</t>
  </si>
  <si>
    <t>FRIENDSAT_multi3</t>
  </si>
  <si>
    <t>FRIENDSAT_multi4</t>
  </si>
  <si>
    <t>HAYFEVER_multi1</t>
  </si>
  <si>
    <t>HAYFEVER_multi2</t>
  </si>
  <si>
    <t>HAYFEVER_multi3</t>
  </si>
  <si>
    <t>HAYFEVER_multi4</t>
  </si>
  <si>
    <t>HAYFEVER_multi5</t>
  </si>
  <si>
    <t>HIGHMATH_multi1</t>
  </si>
  <si>
    <t>HIGHMATH_multi2</t>
  </si>
  <si>
    <t>HIGHMATH_multi3</t>
  </si>
  <si>
    <t>HIGHMATH_multi4</t>
  </si>
  <si>
    <t>HIGHMATH_multi5</t>
  </si>
  <si>
    <t>HIGHMATH_multi6</t>
  </si>
  <si>
    <t>LEFTOUT_multi1</t>
  </si>
  <si>
    <t>LEFTOUT_multi2</t>
  </si>
  <si>
    <t>LEFTOUT_multi3</t>
  </si>
  <si>
    <t>LEFTOUT_multi4</t>
  </si>
  <si>
    <t>LEFTOUT_multi5</t>
  </si>
  <si>
    <t>LONELY_multi1</t>
  </si>
  <si>
    <t>LONELY_multi2</t>
  </si>
  <si>
    <t>LONELY_multi3</t>
  </si>
  <si>
    <t>LONELY_multi4</t>
  </si>
  <si>
    <t>LONELY_multi5</t>
  </si>
  <si>
    <t>LONELY_multi6</t>
  </si>
  <si>
    <t>MENARCHE_multi1</t>
  </si>
  <si>
    <t>MENARCHE_multi2</t>
  </si>
  <si>
    <t>MENARCHE_multi3</t>
  </si>
  <si>
    <t>MENARCHE_multi4</t>
  </si>
  <si>
    <t>MENARCHE_multi5</t>
  </si>
  <si>
    <t>NEBmen_multi1</t>
  </si>
  <si>
    <t>NEBmen_multi2</t>
  </si>
  <si>
    <t>NEBmen_multi3</t>
  </si>
  <si>
    <t>NEBmen_multi4</t>
  </si>
  <si>
    <t>NEBmen_multi5</t>
  </si>
  <si>
    <t>NEBmen_multi6</t>
  </si>
  <si>
    <t>NEBwomen_multi1</t>
  </si>
  <si>
    <t>NEBwomen_multi2</t>
  </si>
  <si>
    <t>NEBwomen_multi3</t>
  </si>
  <si>
    <t>NEBwomen_multi4</t>
  </si>
  <si>
    <t>NEBwomen_multi5</t>
  </si>
  <si>
    <t>NEBwomen_multi6</t>
  </si>
  <si>
    <t>NEURO_multi1</t>
  </si>
  <si>
    <t>NEURO_multi2</t>
  </si>
  <si>
    <t>NEURO_multi3</t>
  </si>
  <si>
    <t>NEURO_multi4</t>
  </si>
  <si>
    <t>NEURO_multi5</t>
  </si>
  <si>
    <t>NEURO_multi6</t>
  </si>
  <si>
    <t>RELIGATT_multi1</t>
  </si>
  <si>
    <t>RELIGATT_multi2</t>
  </si>
  <si>
    <t>RISK_multi1</t>
  </si>
  <si>
    <t>RISK_multi2</t>
  </si>
  <si>
    <t>RISK_multi3</t>
  </si>
  <si>
    <t>RISK_multi4</t>
  </si>
  <si>
    <t>SELFHEALTH_multi1</t>
  </si>
  <si>
    <t>SELFHEALTH_multi2</t>
  </si>
  <si>
    <t>SELFHEALTH_multi3</t>
  </si>
  <si>
    <t>SELFHEALTH_multi4</t>
  </si>
  <si>
    <t>SELFMATH_multi1</t>
  </si>
  <si>
    <t>SELFMATH_multi2</t>
  </si>
  <si>
    <t>SELFMATH_multi3</t>
  </si>
  <si>
    <t>SELFMATH_multi4</t>
  </si>
  <si>
    <t>SELFMATH_multi5</t>
  </si>
  <si>
    <t>SWB_multi1</t>
  </si>
  <si>
    <t>SWB_multi2</t>
  </si>
  <si>
    <t>SWB_multi3</t>
  </si>
  <si>
    <t>SWB_multi4</t>
  </si>
  <si>
    <t>SWB_multi5</t>
  </si>
  <si>
    <t>SWB_multi6</t>
  </si>
  <si>
    <t>VOICEDEEP_multi1</t>
  </si>
  <si>
    <t>VOICEDEEP_multi2</t>
  </si>
  <si>
    <t>VOICEDEEP_multi3</t>
  </si>
  <si>
    <t>VOICEDEEP_multi4</t>
  </si>
  <si>
    <t>VOICEDEEP_multi5</t>
  </si>
  <si>
    <t>WORKSAT_multi1</t>
  </si>
  <si>
    <t>WORKSAT_multi2</t>
  </si>
  <si>
    <t>WORKSAT_multi3</t>
  </si>
  <si>
    <t>WORKSAT_multi4</t>
  </si>
  <si>
    <t>SELFHEALTH_multi5</t>
  </si>
  <si>
    <t>RELIGATT_multi3</t>
  </si>
  <si>
    <t>RELIGATT_multi4</t>
  </si>
  <si>
    <t>Input files</t>
  </si>
  <si>
    <t>#1 Missing values</t>
  </si>
  <si>
    <t>#2 Invalid values</t>
  </si>
  <si>
    <t>#4 SE ratio</t>
  </si>
  <si>
    <t>Educational Attainment (excl UKB)</t>
  </si>
  <si>
    <t>Life Satisfaction: Friend</t>
  </si>
  <si>
    <t>Number Ever Born (men)</t>
  </si>
  <si>
    <t>Number Ever Born (women)</t>
  </si>
  <si>
    <t>Age First Birth (women)</t>
  </si>
  <si>
    <t>Age First Menses (women)</t>
  </si>
  <si>
    <t>Age Voice Deepened (men)</t>
  </si>
  <si>
    <t>1) Palindromic SNPs with MAF&gt;0.4
2) ID mismatch with reference panel</t>
  </si>
  <si>
    <t>All</t>
  </si>
  <si>
    <t>HumanOmni2.5-4v1, HumanOmni2.5-8v1, HumanOmni2.5-8v1.1</t>
  </si>
  <si>
    <r>
      <t>10</t>
    </r>
    <r>
      <rPr>
        <vertAlign val="superscript"/>
        <sz val="8"/>
        <color theme="1"/>
        <rFont val="Georgia"/>
        <family val="1"/>
      </rPr>
      <t>-4</t>
    </r>
  </si>
  <si>
    <t>1) Chromosomal anomalies
2) First-degree relatives</t>
  </si>
  <si>
    <t>Minimac3</t>
  </si>
  <si>
    <r>
      <t xml:space="preserve">1) Autosomal hetero/homozygosity outliers (plink </t>
    </r>
    <r>
      <rPr>
        <i/>
        <sz val="8"/>
        <color theme="1"/>
        <rFont val="Georgia"/>
        <family val="1"/>
      </rPr>
      <t>F</t>
    </r>
    <r>
      <rPr>
        <sz val="8"/>
        <color theme="1"/>
        <rFont val="Georgia"/>
        <family val="1"/>
      </rPr>
      <t>&lt; -0.03 or</t>
    </r>
    <r>
      <rPr>
        <i/>
        <sz val="8"/>
        <color theme="1"/>
        <rFont val="Georgia"/>
        <family val="1"/>
      </rPr>
      <t xml:space="preserve"> F</t>
    </r>
    <r>
      <rPr>
        <sz val="8"/>
        <color theme="1"/>
        <rFont val="Georgia"/>
        <family val="1"/>
      </rPr>
      <t xml:space="preserve">&gt;0.03
</t>
    </r>
    <r>
      <rPr>
        <sz val="8"/>
        <color theme="1"/>
        <rFont val="Georgia"/>
        <family val="1"/>
      </rPr>
      <t xml:space="preserve">
</t>
    </r>
  </si>
  <si>
    <t>Infinium PsychArray-24 BeadChip</t>
  </si>
  <si>
    <t>1) Sex mismatch
2) Restricted to self-reported non-Hispanic European ancestries</t>
  </si>
  <si>
    <t>Delay Disounting</t>
  </si>
  <si>
    <t>0.37%
(0.19% to 0.64%)</t>
  </si>
  <si>
    <t>3.32%
(2.65% to 4.08%)</t>
  </si>
  <si>
    <t>0.03%
(0.00% to 0.17%)</t>
  </si>
  <si>
    <t>0.34%
(0.13% to 0.63%)</t>
  </si>
  <si>
    <t>CP1, SELFMATH1, HIGHMATH1, EA1</t>
  </si>
  <si>
    <t>CP2, SELFMATH1, HIGHMATH1, EA1</t>
  </si>
  <si>
    <t>CP3, SELFMATH1, HIGHMATH1, EA2</t>
  </si>
  <si>
    <t>CP4, SELFMATH1, HIGHMATH1, EA3</t>
  </si>
  <si>
    <t>CP5, SELFMATH1, HIGHMATH1, EA4</t>
  </si>
  <si>
    <t>EA1, RELIGATT1, HIGHMATH1, DELAYDISC1, CP1, AFB1</t>
  </si>
  <si>
    <t>EA1, RELIGATT1, HIGHMATH1, DELAYDISC1, CP1, AFB2</t>
  </si>
  <si>
    <t>EA1, RELIGATT1, HIGHMATH1, DELAYDISC1, CP2, AFB2</t>
  </si>
  <si>
    <t>EA2, RELIGATT2, HIGHMATH1, DELAYDISC1, CP3, AFB3</t>
  </si>
  <si>
    <t>EA3, RELIGATT3, HIGHMATH1, DELAYDISC1, CP4, AFB4</t>
  </si>
  <si>
    <t>EA4, RELIGATT4, HIGHMATH1, DELAYDISC1, CP5, AFB5</t>
  </si>
  <si>
    <t>HIGHMATH1, SELFMATH1, EA1, DELAYDISC1, CP1, AFB1</t>
  </si>
  <si>
    <t>HIGHMATH1, SELFMATH1, EA1, DELAYDISC1, CP1, AFB2</t>
  </si>
  <si>
    <t>HIGHMATH1, SELFMATH1, EA1, DELAYDISC1, CP2, AFB2</t>
  </si>
  <si>
    <t>HIGHMATH1, SELFMATH1, EA2, DELAYDISC1, CP3, AFB3</t>
  </si>
  <si>
    <t>HIGHMATH1, SELFMATH1, EA3, DELAYDISC1, CP4, AFB4</t>
  </si>
  <si>
    <t>HIGHMATH1, SELFMATH1, EA4, DELAYDISC1, CP5, AFB5</t>
  </si>
  <si>
    <t>SELFMATH1, HIGHMATH1, CP1</t>
  </si>
  <si>
    <t>SELFMATH1, HIGHMATH1, CP2</t>
  </si>
  <si>
    <t>SELFMATH1, HIGHMATH1, CP3</t>
  </si>
  <si>
    <t>SELFMATH1, HIGHMATH1, CP4</t>
  </si>
  <si>
    <t>SELFMATH1, HIGHMATH1, CP5</t>
  </si>
  <si>
    <t>AFB1, NEBwomen1, NEBmen1, HIGHMATH1, EA1, COPD1, ADHD1</t>
  </si>
  <si>
    <t>AFB1, NEBwomen2, NEBmen2, HIGHMATH1, EA1, COPD1, ADHD1</t>
  </si>
  <si>
    <t>AFB2, NEBwomen2, NEBmen2, HIGHMATH1, EA1, COPD1, ADHD1</t>
  </si>
  <si>
    <t>AFB3, NEBwomen3, NEBmen3, HIGHMATH1, EA2, COPD2, ADHD1</t>
  </si>
  <si>
    <t>AFB4, NEBwomen4, NEBmen4, HIGHMATH1, EA3, COPD3, ADHD1</t>
  </si>
  <si>
    <t>AFB5, NEBwomen5, NEBmen5, HIGHMATH1, EA4, COPD4, ADHD1</t>
  </si>
  <si>
    <t>MENARCHE1, VOICEDEEP1</t>
  </si>
  <si>
    <t>MENARCHE2, VOICEDEEP1</t>
  </si>
  <si>
    <t>MENARCHE3, VOICEDEEP1</t>
  </si>
  <si>
    <t>MENARCHE4, VOICEDEEP1</t>
  </si>
  <si>
    <t>MENARCHE5, VOICEDEEP1</t>
  </si>
  <si>
    <t>VOICEDEEP1, MENARCHE1</t>
  </si>
  <si>
    <t>VOICEDEEP1, MENARCHE2</t>
  </si>
  <si>
    <t>VOICEDEEP1, MENARCHE3</t>
  </si>
  <si>
    <t>VOICEDEEP1, MENARCHE4</t>
  </si>
  <si>
    <t>VOICEDEEP1, MENARCHE5</t>
  </si>
  <si>
    <t>NEBmen1, NEBwomen1, AFB1</t>
  </si>
  <si>
    <t>NEBmen2, NEBwomen2, AFB1</t>
  </si>
  <si>
    <t>NEBmen2, NEBwomen2, AFB2</t>
  </si>
  <si>
    <t>NEBmen3, NEBwomen3, AFB3</t>
  </si>
  <si>
    <t>NEBmen4, NEBwomen4, AFB4</t>
  </si>
  <si>
    <t>NEBmen5, NEBwomen5, AFB5</t>
  </si>
  <si>
    <t>NEBwomen1, NEBmen1, AFB1</t>
  </si>
  <si>
    <t>NEBwomen2, NEBmen2, AFB1</t>
  </si>
  <si>
    <t>NEBwomen2, NEBmen2, AFB2</t>
  </si>
  <si>
    <t>NEBwomen3, NEBmen3, AFB3</t>
  </si>
  <si>
    <t>NEBwomen4, NEBmen4, AFB4</t>
  </si>
  <si>
    <t>NEBwomen5, NEBmen5, AFB5</t>
  </si>
  <si>
    <t>ADHD1, COPD1, AFB1</t>
  </si>
  <si>
    <t>ADHD1, COPD1, AFB2</t>
  </si>
  <si>
    <t>ADHD1, COPD2, AFB3</t>
  </si>
  <si>
    <t>ADHD1, COPD3, AFB4</t>
  </si>
  <si>
    <t>ADHD1, COPD4, AFB5</t>
  </si>
  <si>
    <t>ALLERGYCAT1, HAYFEVER1, ASTHMA1, ASTECZRHI1, ALLERGYPOLLEN1, ALLERGYDUST1</t>
  </si>
  <si>
    <t>ALLERGYCAT1, HAYFEVER1, ASTHMA1, ASTECZRHI2, ALLERGYPOLLEN1, ALLERGYDUST1</t>
  </si>
  <si>
    <t>ALLERGYCAT1, HAYFEVER2, ASTHMA2, ASTECZRHI3, ALLERGYPOLLEN1, ALLERGYDUST1</t>
  </si>
  <si>
    <t>ALLERGYCAT1, HAYFEVER3, ASTHMA3, ASTECZRHI4, ALLERGYPOLLEN1, ALLERGYDUST1</t>
  </si>
  <si>
    <t>ALLERGYCAT1, HAYFEVER4, ASTHMA4, ASTECZRHI5, ALLERGYPOLLEN1, ALLERGYDUST1</t>
  </si>
  <si>
    <t>ALLERGYDUST1, ALLERGYCAT1, HAYFEVER1, ASTHMA1, ASTECZRHI1, ALLERGYPOLLEN1</t>
  </si>
  <si>
    <t>ALLERGYDUST1, ALLERGYCAT1, HAYFEVER1, ASTHMA1, ASTECZRHI2, ALLERGYPOLLEN1</t>
  </si>
  <si>
    <t>ALLERGYDUST1, ALLERGYCAT1, HAYFEVER2, ASTHMA2, ASTECZRHI3, ALLERGYPOLLEN1</t>
  </si>
  <si>
    <t>ALLERGYDUST1, ALLERGYCAT1, HAYFEVER3, ASTHMA3, ASTECZRHI4, ALLERGYPOLLEN1</t>
  </si>
  <si>
    <t>ALLERGYDUST1, ALLERGYCAT1, HAYFEVER4, ASTHMA4, ASTECZRHI5, ALLERGYPOLLEN1</t>
  </si>
  <si>
    <t>ALLERGYPOLLEN1, ALLERGYCAT1, HAYFEVER1, ASTHMA1, ASTECZRHI1, ALLERGYDUST1</t>
  </si>
  <si>
    <t>ALLERGYPOLLEN1, ALLERGYCAT1, HAYFEVER1, ASTHMA1, ASTECZRHI2, ALLERGYDUST1</t>
  </si>
  <si>
    <t>ALLERGYPOLLEN1, ALLERGYCAT1, HAYFEVER2, ASTHMA2, ASTECZRHI3, ALLERGYDUST1</t>
  </si>
  <si>
    <t>ALLERGYPOLLEN1, ALLERGYCAT1, HAYFEVER3, ASTHMA3, ASTECZRHI4, ALLERGYDUST1</t>
  </si>
  <si>
    <t>ALLERGYPOLLEN1, ALLERGYCAT1, HAYFEVER4, ASTHMA4, ASTECZRHI5, ALLERGYDUST1</t>
  </si>
  <si>
    <t>ASTHMA1, ALLERGYCAT1, HAYFEVER1, ASTECZRHI1, ALLERGYPOLLEN1, ALLERGYDUST1</t>
  </si>
  <si>
    <t>ASTHMA1, ALLERGYCAT1, HAYFEVER1, ASTECZRHI2, ALLERGYPOLLEN1, ALLERGYDUST1</t>
  </si>
  <si>
    <t>ASTHMA2, ALLERGYCAT1, HAYFEVER2, ASTECZRHI3, ALLERGYPOLLEN1, ALLERGYDUST1</t>
  </si>
  <si>
    <t>ASTHMA3, ALLERGYCAT1, HAYFEVER3, ASTECZRHI4, ALLERGYPOLLEN1, ALLERGYDUST1</t>
  </si>
  <si>
    <t>ASTHMA4, ALLERGYCAT1, HAYFEVER4, ASTECZRHI5, ALLERGYPOLLEN1, ALLERGYDUST1</t>
  </si>
  <si>
    <t>ASTECZRHI1, ALLERGYCAT1, HAYFEVER1, ECZEMA1, ASTHMA1, ALLERGYPOLLEN1, ALLERGYDUST1</t>
  </si>
  <si>
    <t>ASTECZRHI2, ALLERGYCAT1, HAYFEVER1, ECZEMA1, ASTHMA1, ALLERGYPOLLEN1, ALLERGYDUST1</t>
  </si>
  <si>
    <t>ASTECZRHI3, ALLERGYCAT1, HAYFEVER2, ECZEMA2, ASTHMA2, ALLERGYPOLLEN1, ALLERGYDUST1</t>
  </si>
  <si>
    <t>ASTECZRHI4, ALLERGYCAT1, HAYFEVER3, ECZEMA3, ASTHMA3, ALLERGYPOLLEN1, ALLERGYDUST1</t>
  </si>
  <si>
    <t>ASTECZRHI5, ALLERGYCAT1, HAYFEVER4, ECZEMA4, ASTHMA4, ALLERGYPOLLEN1, ALLERGYDUST1</t>
  </si>
  <si>
    <t>AUDIT1, DPW1</t>
  </si>
  <si>
    <t>AUDIT1, DPW2</t>
  </si>
  <si>
    <t>AUDIT2, DPW3</t>
  </si>
  <si>
    <t>AUDIT3, DPW4</t>
  </si>
  <si>
    <t>AUDIT4, DPW5</t>
  </si>
  <si>
    <t>COGEMP1, AGREE1</t>
  </si>
  <si>
    <t>COPD1, SELFHEALTH1, AFB1, ADHD1</t>
  </si>
  <si>
    <t>COPD1, SELFHEALTH1, AFB2, ADHD1</t>
  </si>
  <si>
    <t>COPD2, SELFHEALTH2, AFB3, ADHD1</t>
  </si>
  <si>
    <t>COPD3, SELFHEALTH3, AFB4, ADHD1</t>
  </si>
  <si>
    <t>COPD4, SELFHEALTH4, AFB5, ADHD1</t>
  </si>
  <si>
    <t>DEP1, SWB1, NEURO1, LONELY1, SELFHEALTH1</t>
  </si>
  <si>
    <t>DEP1, SWB1, NEURO2, LONELY1, SELFHEALTH1</t>
  </si>
  <si>
    <t>DEP2, SWB1, NEURO2, LONELY1, SELFHEALTH1</t>
  </si>
  <si>
    <t>DEP3, SWB2, NEURO3, LONELY2, SELFHEALTH2</t>
  </si>
  <si>
    <t>DEP4, SWB3, NEURO4, LONELY3, SELFHEALTH3</t>
  </si>
  <si>
    <t>DEP5, SWB4, NEURO5, LONELY4, SELFHEALTH4</t>
  </si>
  <si>
    <t>DPW1, AUDIT1</t>
  </si>
  <si>
    <t>DPW2, AUDIT1</t>
  </si>
  <si>
    <t>DPW3, AUDIT2</t>
  </si>
  <si>
    <t>DPW4, AUDIT3</t>
  </si>
  <si>
    <t>DPW5, AUDIT4</t>
  </si>
  <si>
    <t>SELFHEALTH1, FINSAT1, COPD1, DEP1</t>
  </si>
  <si>
    <t>SELFHEALTH1, FINSAT1, COPD1, DEP2</t>
  </si>
  <si>
    <t>SELFHEALTH2, FINSAT2, COPD2, DEP3</t>
  </si>
  <si>
    <t>SELFHEALTH3, FINSAT3, COPD3, DEP4</t>
  </si>
  <si>
    <t>SELFHEALTH4, FINSAT4, COPD4, DEP5</t>
  </si>
  <si>
    <t>ADVENTURE1, RISK1</t>
  </si>
  <si>
    <t>ADVENTURE1, RISK2</t>
  </si>
  <si>
    <t>ADVENTURE1, RISK3</t>
  </si>
  <si>
    <t>ADVENTURE1, RISK4</t>
  </si>
  <si>
    <t>AGREE1, COGEMP1</t>
  </si>
  <si>
    <t>DELAYDISC1, HIGHMATH1, EA1</t>
  </si>
  <si>
    <t>DELAYDISC1, HIGHMATH1, EA2</t>
  </si>
  <si>
    <t>DELAYDISC1, HIGHMATH1, EA3</t>
  </si>
  <si>
    <t>DELAYDISC1, HIGHMATH1, EA4</t>
  </si>
  <si>
    <t>EXTRA1, LEFTOUT1</t>
  </si>
  <si>
    <t>EXTRA2, LEFTOUT1</t>
  </si>
  <si>
    <t>LEFTOUT1, SWB1, LONELY1, FRIENDSAT1, EXTRA1</t>
  </si>
  <si>
    <t>LEFTOUT1, SWB1, LONELY1, FRIENDSAT1, EXTRA2</t>
  </si>
  <si>
    <t>LEFTOUT1, SWB2, LONELY2, FRIENDSAT2, EXTRA1</t>
  </si>
  <si>
    <t>LEFTOUT1, SWB3, LONELY3, FRIENDSAT3, EXTRA1</t>
  </si>
  <si>
    <t>LEFTOUT1, SWB4, LONELY4, FRIENDSAT4, EXTRA1</t>
  </si>
  <si>
    <t>FAMSAT1, WORKSAT1, SWB1, FRIENDSAT1</t>
  </si>
  <si>
    <t>FAMSAT2, WORKSAT2, SWB2, FRIENDSAT2</t>
  </si>
  <si>
    <t>FAMSAT3, WORKSAT3, SWB3, FRIENDSAT3</t>
  </si>
  <si>
    <t>FAMSAT4, WORKSAT4, SWB4, FRIENDSAT4</t>
  </si>
  <si>
    <t>FINSAT1, SWB1, SELFHEALTH1, LONELY1</t>
  </si>
  <si>
    <t>FINSAT2, SWB2, SELFHEALTH2, LONELY2</t>
  </si>
  <si>
    <t>FINSAT3, SWB3, SELFHEALTH3, LONELY3</t>
  </si>
  <si>
    <t>FINSAT4, SWB4, SELFHEALTH4, LONELY4</t>
  </si>
  <si>
    <t>FRIENDSAT1, WORKSAT1, SWB1, LEFTOUT1, FAMSAT1</t>
  </si>
  <si>
    <t>FRIENDSAT2, WORKSAT2, SWB2, LEFTOUT1, FAMSAT2</t>
  </si>
  <si>
    <t>FRIENDSAT3, WORKSAT3, SWB3, LEFTOUT1, FAMSAT3</t>
  </si>
  <si>
    <t>FRIENDSAT4, WORKSAT4, SWB4, LEFTOUT1, FAMSAT4</t>
  </si>
  <si>
    <t>WORKSAT1, SWB1, FRIENDSAT1, FAMSAT1</t>
  </si>
  <si>
    <t>WORKSAT2, SWB2, FRIENDSAT2, FAMSAT2</t>
  </si>
  <si>
    <t>WORKSAT3, SWB3, FRIENDSAT3, FAMSAT3</t>
  </si>
  <si>
    <t>WORKSAT4, SWB4, FRIENDSAT4, FAMSAT4</t>
  </si>
  <si>
    <t>LONELY1, SWB1, NEURO1, LEFTOUT1, FINSAT1, DEP1</t>
  </si>
  <si>
    <t>LONELY1, SWB1, NEURO2, LEFTOUT1, FINSAT1, DEP1</t>
  </si>
  <si>
    <t>LONELY1, SWB1, NEURO2, LEFTOUT1, FINSAT1, DEP2</t>
  </si>
  <si>
    <t>LONELY2, SWB2, NEURO3, LEFTOUT1, FINSAT2, DEP3</t>
  </si>
  <si>
    <t>LONELY3, SWB3, NEURO4, LEFTOUT1, FINSAT3, DEP4</t>
  </si>
  <si>
    <t>LONELY4, SWB4, NEURO5, LEFTOUT1, FINSAT4, DEP5</t>
  </si>
  <si>
    <t>NEURO1, DEP1, SWB1, LONELY1</t>
  </si>
  <si>
    <t>NEURO2, DEP1, SWB1, LONELY1</t>
  </si>
  <si>
    <t>NEURO2, DEP2, SWB1, LONELY1</t>
  </si>
  <si>
    <t>NEURO3, DEP3, SWB2, LONELY2</t>
  </si>
  <si>
    <t>NEURO4, DEP4, SWB3, LONELY3</t>
  </si>
  <si>
    <t>NEURO5, DEP5, SWB4, LONELY4</t>
  </si>
  <si>
    <t>RELIGATT1, EA1</t>
  </si>
  <si>
    <t>RELIGATT2, EA2</t>
  </si>
  <si>
    <t>RELIGATT3, EA3</t>
  </si>
  <si>
    <t>RELIGATT4, EA4</t>
  </si>
  <si>
    <t>RISK1, ADVENTURE1</t>
  </si>
  <si>
    <t>RISK2, ADVENTURE1</t>
  </si>
  <si>
    <t>RISK3, ADVENTURE1</t>
  </si>
  <si>
    <t>RISK4, ADVENTURE1</t>
  </si>
  <si>
    <t>SWB1, WORKSAT1, NEURO1, LONELY1, LEFTOUT1, FRIENDSAT1, FINSAT1, FAMSAT1, DEP1</t>
  </si>
  <si>
    <t>SWB1, WORKSAT1, NEURO2, LONELY1, LEFTOUT1, FRIENDSAT1, FINSAT1, FAMSAT1, DEP1</t>
  </si>
  <si>
    <t>SWB1, WORKSAT1, NEURO2, LONELY1, LEFTOUT1, FRIENDSAT1, FINSAT1, FAMSAT1, DEP2</t>
  </si>
  <si>
    <t>SWB2, WORKSAT2, NEURO3, LONELY2, LEFTOUT1, FRIENDSAT2, FINSAT2, FAMSAT2, DEP3</t>
  </si>
  <si>
    <t>SWB3, WORKSAT3, NEURO4, LONELY3, LEFTOUT1, FRIENDSAT3, FINSAT3, FAMSAT3, DEP4</t>
  </si>
  <si>
    <t>SWB4, WORKSAT4, NEURO5, LONELY4, LEFTOUT1, FRIENDSAT4, FINSAT4, FAMSAT4, DEP5</t>
  </si>
  <si>
    <t>MCTFR, UKB1, UKB2, UKB3</t>
  </si>
  <si>
    <t>MCTFR, UKB2, UKB3</t>
  </si>
  <si>
    <t>MCTFR, UKB1, UKB3</t>
  </si>
  <si>
    <t>MCTFR, UKB1, UKB2</t>
  </si>
  <si>
    <t>EGCUT, MTCFR, STR, UKB1, UKB2, UKB3</t>
  </si>
  <si>
    <t>EGCUT, HRS, MTCFR, STR, UKB1, UKB2, UKB3</t>
  </si>
  <si>
    <t>EGCUT, STR, UKB2, UKB3</t>
  </si>
  <si>
    <t>EGCUT, STR, UKB1, UKB3</t>
  </si>
  <si>
    <t>EGCUT, STR,  UKB1, UKB2</t>
  </si>
  <si>
    <t>EGCUT, STR, UKB1, UKB2</t>
  </si>
  <si>
    <t>EGCUT, MTCFR, STR</t>
  </si>
  <si>
    <t>STR, UKB1, UKB2, UKB3</t>
  </si>
  <si>
    <t>EGCUT, MCTFR, STR, UKB2, UKB3</t>
  </si>
  <si>
    <t>EGCUT, MCTFR, STR, UKB1, UKB3</t>
  </si>
  <si>
    <t>EGCUT, MCTFR, STR, UKB1, UKB2</t>
  </si>
  <si>
    <t>EGCUT, MCTFR, UKB1, UKB3</t>
  </si>
  <si>
    <t>EGCUT, MCTFR, UKB1, UKB2</t>
  </si>
  <si>
    <t>STR, UKB2, UKB3</t>
  </si>
  <si>
    <t>STR, UKB1, UKB3</t>
  </si>
  <si>
    <t>STR, UKB1, UKB2</t>
  </si>
  <si>
    <t>"How old were you when you had your FIRST child?"
"How old were you when you had your child?"
Variable constructed as the minimum of the responses.</t>
  </si>
  <si>
    <t>"How many children have you fathered?"</t>
  </si>
  <si>
    <t>"How many children have you given birth to? (Please include live births only)"</t>
  </si>
  <si>
    <t xml:space="preserve">1) "About how many cigarettes do you smoke on average each day?"
2) "About how many cigarettes did you smoke on average each day?"
3) "About how many cigarettes did you smoke on average each day? (current cigar/pipe smokers)"
Set to missing if less than 0 or greater than 100, to the mean of the three responses otherwise. Then converted to bins according to the following mapping: 1-5 -&gt; 1, 6-15 -&gt; 2, 16-25 -&gt; 3, 26-35 -&gt; 4, 36+ -&gt;5
</t>
  </si>
  <si>
    <t>1) "In an average WEEK, how many glasses of RED wine would you drink? (There are six glasses in an average bottle)"
2) "In an average WEEK, how many glasses of WHITE wine or champagne would you drink? (There are six glasses in an average bottle)"
3) "In an average WEEK, how many pints of beer or cider would you drink? (Include bitter, lager, stout, ale, Guinness)"
4) "In an average WEEK, how many measures of spirits or liqueurs would you drink? (there are 25 standard measures in a normal sized bottle; spirits include drinks such as whisky, gin, rum, vodka, brandy)"
5) "In an average WEEK, how many glasses of fortified wine would you drink? (There are 12 glasses in an average bottle) (Fortified wines include drinks such as sherry, port, vermouth)"
6) "In an average WEEK, how many glasses of other alcoholic drinks (such as alcopops) would you drink?"
7)-12) Same questions as 1-6, but asked about average MONTH
esponses to 1-6, do the same with 7-12. 
Responses to 1-6 and 7-12 are summed up, the latter was converted to drinks per week by dividing by 4. The variable is set to the mean of the two sums.</t>
  </si>
  <si>
    <t>"In general how would you rate your overall health?" "Excellent" = 1, "Good" = 2, "Fair" = 3, "Poor" = 4, "Do not know", "Prefer not to answer"
Reverse-coded as difference from 5. "Do not know" or "Prefer not to answer" set to missing.</t>
  </si>
  <si>
    <t>"In general how satisfied are you with your FAMILY RELATIONSHIPS?" "Extremely happy" = 1, "Very happy" = 2, "Moderately happy" = 3, "Moderately unhappy" = 4, "Very unhappy" = 5, "Extremely unhappy" = 6, "Do not know", "Prefer not to answer"
Variable reverse-coded as difference from 7. "Do not know" or "Prefer not to answer" set to missing.</t>
  </si>
  <si>
    <t>"In general how satisfied are you with your FINANCIAL SITUATION?" "Extremely happy" = 1, "Very happy" = 2, "Moderately happy" = 3, "Moderately unhappy" = 4, "Very unhappy" = 5, "Extremely unhappy" = 6, "Do not know", "Prefer not to answer"
Variable reverse-coded as difference from 7. "Do not know" or "Prefer not to answer" set to missing.</t>
  </si>
  <si>
    <t>"In general how satisfied are you with your FRIENDSHIPS?" "Extremely happy" = 1, "Very happy" = 2, "Moderately happy" = 3, "Moderately unhappy" = 4, "Very unhappy" = 5, "Extremely unhappy" = 6, "Do not know", "Prefer not to answer"
Variable reverse-coded as difference from 7. "Do not know" or "Prefer not to answer" set to missing.</t>
  </si>
  <si>
    <t>"In general how satisfied are you with the WORK that you do?" "Extremely happy" = 1, "Very happy" = 2, "Moderately happy" = 3, "Moderately unhappy" = 4, "Very unhappy" = 5, "Extremely unhappy" = 6, "Do not know", "Prefer not to answer", "I am not empoyed"
Variable reverse-coded as difference from 7. "Do not know", "Prefer not to answer", "I am not empoyed" set to missing.</t>
  </si>
  <si>
    <t>"Do you often feel lonely?" "Yes", "No", "Do not know", "Prefer not to answer"
Set to 1 if "Yes", 0 if "No", missing if "Do not know"or "Prefer not to answer"</t>
  </si>
  <si>
    <t>"Do you consider yourself to be..?"
"Definitely a morning person" = 1, "More a morning than evening person" = 2, "More an evening than a morning person" = 3, "Definitely an evening person" = 4, "Do not know", "Prefer not to answer".
Reverse-coded as the difference from 5. "Do not know", "Prefer not to answer" set to missing</t>
  </si>
  <si>
    <t>"Which of the following do you attend once a week or more often? (You can select more than one):"
"Sports club or gym", "pub or social club",  "religious group", "adult education class", "other group activity," "none of the above" , "prefer not to answer". 
Set to missing if  "prefer not to answer" was selected, to 1 if  "religious group" was selected, 0 otherwise.</t>
  </si>
  <si>
    <t xml:space="preserve"> "Would you describe yourself as someone who takes risks?" Yes/No
</t>
  </si>
  <si>
    <t>"In general how happy are you?"
 "Extremely happy" = 1, "Very happy" = 2, "Moderately happy" = 3, "Moderately unhappy" = 4, "Very unhappy" = 5, "Extremely unhappy" = 6, "Do not know", "Prefer not to answer".
Reverse-coded as difference from 7. "Do not know", "Prefer not to answer" set to missing.</t>
  </si>
  <si>
    <t>23andMe, UKB2, UKB3, Lee et al. excl UKB</t>
  </si>
  <si>
    <t>23andMe, UKB1, UKB3, Lee et al. excl UKB</t>
  </si>
  <si>
    <t>23andMe, UKB1, UKB2, Lee et al. excl UKB</t>
  </si>
  <si>
    <t>23andMe, Lee et al. excl 23andMe, HRS, WLS, AH, MCTFR, ELSA, STR &amp; EGCUT</t>
  </si>
  <si>
    <t>23andMe, UKB1, UKB2, UKB3, Okbay et al. excl &lt;23andMe, UKB, HRS, WLS, AH, MCTFR, ELSA, STR &amp; EGCUT&gt;</t>
  </si>
  <si>
    <t>23andMe, UKB2, UKB3, Okbay et al. excl &lt;23andMe, UKB, HRS, WLS, AH, MCTFR, ELSA, STR &amp; EGCUT&gt;</t>
  </si>
  <si>
    <t>23andMe, UKB1, UKB3, Okbay et al. excl &lt;23andMe, UKB, HRS, WLS, AH, MCTFR, ELSA, STR &amp; EGCUT&gt;</t>
  </si>
  <si>
    <t>23andMe, UKB1, UKB2, 23andMe, Okbay et al. excl &lt;23andMe, UKB, HRS, WLS, AH, MCTFR, ELSA, STR &amp; EGCUT&gt;</t>
  </si>
  <si>
    <t>EGCUT, MCTFR, UKB</t>
  </si>
  <si>
    <t>EGCUT, MCTFR, UKB2, UKB3</t>
  </si>
  <si>
    <t>12.88%
(11.77% to 14.06%)</t>
  </si>
  <si>
    <t>12.70%
(11.63% to 13.78%)</t>
  </si>
  <si>
    <t>10.13%
(9.11% to 11.20)</t>
  </si>
  <si>
    <t>11.26%
(10.17% to 12.34%)</t>
  </si>
  <si>
    <t>0.11%
(0.00% to 0.38%)</t>
  </si>
  <si>
    <t>0.52%
(0.19% to 0.98%)</t>
  </si>
  <si>
    <t>0.33%
(0.11% to 0.67%)</t>
  </si>
  <si>
    <t>0.40%
(0.16% to 0.78%)</t>
  </si>
  <si>
    <t>0.67%
(0.34% to 1.15%)</t>
  </si>
  <si>
    <t>0.16%
(0.00% to 1.39%)</t>
  </si>
  <si>
    <t>0.24%
(0.00 to 1.66%)</t>
  </si>
  <si>
    <t>1.61%
(0.24% to 4.13%)</t>
  </si>
  <si>
    <t>0.93%
(0.48% to 1.46%)</t>
  </si>
  <si>
    <t>0.31%
(0.09% to 0.66%)</t>
  </si>
  <si>
    <t>1.57%
(1.15% to 2.08%)</t>
  </si>
  <si>
    <t>1.49%
(1.06% to 1.94%)</t>
  </si>
  <si>
    <t>1.12%
(0.78% to 1.55%)</t>
  </si>
  <si>
    <t>4.91%
(4.11% to 5.72%)</t>
  </si>
  <si>
    <t>3.57%
(2.92% to 4.22%)</t>
  </si>
  <si>
    <t>1.47%
(1.05% to 1.92%)</t>
  </si>
  <si>
    <t>0.39%
(0.18% to 0.64%)</t>
  </si>
  <si>
    <t>3.03%
(2.36% to 3.73%)</t>
  </si>
  <si>
    <t>3.25%
(2.54% to 3.95%)</t>
  </si>
  <si>
    <t>1.93%
(1.39% to 2.48%)</t>
  </si>
  <si>
    <t>1.41%
(1.02% to 1.89%)</t>
  </si>
  <si>
    <t>1.68%
(1.26% to 2.21%)</t>
  </si>
  <si>
    <t>1.58%
(1.15% to 2.08%)</t>
  </si>
  <si>
    <t>2.46%
(1.89% to 3.09%)</t>
  </si>
  <si>
    <t>0.56%
(0.33% to 0.87%)</t>
  </si>
  <si>
    <t>0.89%
(0.57% to 1.32%)</t>
  </si>
  <si>
    <t>1.75%
(1.27% to 2.31%)</t>
  </si>
  <si>
    <t>0.66%
(0.38% to 1.04%)</t>
  </si>
  <si>
    <t>2.44%
(1.86% to 3.05%)</t>
  </si>
  <si>
    <t>0.49%
(0.24% to 0.78%)</t>
  </si>
  <si>
    <t>0.54%
(0.23% to 1.01%)</t>
  </si>
  <si>
    <t>0.74%
(0.35% to 1.31%)</t>
  </si>
  <si>
    <t>0.41%
(0.13% to 0.83%)</t>
  </si>
  <si>
    <t>2.08%
(0.48% to 4.77%)</t>
  </si>
  <si>
    <t>0.19%
(0.00% to 1.51%)</t>
  </si>
  <si>
    <t>1.57%
(1.14% to 2.05%)</t>
  </si>
  <si>
    <t>1.22%
(0.85% to 1.70%)</t>
  </si>
  <si>
    <t>2.77%
(2.21% to 3.44%)</t>
  </si>
  <si>
    <t>2.44%
(1.92% to 3.10%)</t>
  </si>
  <si>
    <t>2.37%
(1.83% to 3.01%)</t>
  </si>
  <si>
    <t>0.84%
(0.54% to 1.22%)</t>
  </si>
  <si>
    <t>0.04%
(0.00% to 0.16%)</t>
  </si>
  <si>
    <t>1.38%
(0.99% to 1.83%)</t>
  </si>
  <si>
    <t>1.85%
(1.42% to 2.38%)</t>
  </si>
  <si>
    <t>1.19%
(0.84% to 1.62%)</t>
  </si>
  <si>
    <t>0.13%
(0.02% to 0.34%)</t>
  </si>
  <si>
    <t>0.20%
(0.06% to 0.45%)</t>
  </si>
  <si>
    <t>0.19%
(0.05% to 0.42%)</t>
  </si>
  <si>
    <t>2.49%
(1.91% to 3.13%)</t>
  </si>
  <si>
    <t>2.35%
(1.78% to 2.96%)</t>
  </si>
  <si>
    <t xml:space="preserve"> -0.18%
(-0.61% to 0.27%)</t>
  </si>
  <si>
    <t>1.13%
(0.71% to 1.52%)</t>
  </si>
  <si>
    <t>0.41%
(0.10% to 0.77%)</t>
  </si>
  <si>
    <t>0.07%
(-0.09% to 0.23%)</t>
  </si>
  <si>
    <t>0.34%
(0.08% to 0.67%)</t>
  </si>
  <si>
    <t>0.27%
(0.06% to 0.54%)</t>
  </si>
  <si>
    <t>0.07%
(-0.20% to 0.56%)</t>
  </si>
  <si>
    <t>1.45%
(0.13% to 3.40%)</t>
  </si>
  <si>
    <t>1.37%
(0.16% to 3.12%)</t>
  </si>
  <si>
    <t>0.63%
(0.18% to 1.08%)</t>
  </si>
  <si>
    <t>0.44%
(0.07% to 0.82%)</t>
  </si>
  <si>
    <t>0.36%
(-0.03% to 0.75%)</t>
  </si>
  <si>
    <t xml:space="preserve"> -0.08%
(-0.33% to 0.14%)</t>
  </si>
  <si>
    <t>1.34%
(0.81% to 1.87%)</t>
  </si>
  <si>
    <t>1.08%
(0.78% to 1.42%)</t>
  </si>
  <si>
    <t>1.10%
(0.60% to 1.61%)</t>
  </si>
  <si>
    <t>1.32%
(0.79% to 1.85%)</t>
  </si>
  <si>
    <t>0.22%
(0.05% to 0.40%)</t>
  </si>
  <si>
    <t>0.27%
(0.05% to 0.49%)</t>
  </si>
  <si>
    <t>1.02%
(0.59% to 1.44%)</t>
  </si>
  <si>
    <t>1.90%
(1.37% to 2.44%)</t>
  </si>
  <si>
    <t>0.88%
(0.57% to 1.21%)</t>
  </si>
  <si>
    <t>0.23%
(0.03% to 0.45%)</t>
  </si>
  <si>
    <t>1.09%
(0.72% to 1.50%)</t>
  </si>
  <si>
    <t>0.86%
(0.51% to 1.23%)</t>
  </si>
  <si>
    <t>1.95%
(1.47% to 2.44%)</t>
  </si>
  <si>
    <t>0.12%
(-0.08% to 0.37%)</t>
  </si>
  <si>
    <t>0.33%
(-0.06% to 0.80%)</t>
  </si>
  <si>
    <t>0.20%
(-0.19% to 0.63)</t>
  </si>
  <si>
    <t>1.89%
(0.28% to 3.97%)</t>
  </si>
  <si>
    <t>0.35%
(-0.06% to 0.72%)</t>
  </si>
  <si>
    <t>0.41%
(-0.02% to 0.84%)</t>
  </si>
  <si>
    <t>0.08%
(-0.38% to 0.54%)</t>
  </si>
  <si>
    <t xml:space="preserve"> -0.33%
(-0.71% to 0.03%)</t>
  </si>
  <si>
    <t>0.80%
(0.51% to 1.15%)</t>
  </si>
  <si>
    <t>0.18%
(0.02% to 0.34%)</t>
  </si>
  <si>
    <t>0.66%
(0.34% to 0.98%)</t>
  </si>
  <si>
    <t>0.47%
(0.19% to 0.76%)</t>
  </si>
  <si>
    <t xml:space="preserve"> -0.06%
(-0.22% to 0.08%)</t>
  </si>
  <si>
    <t>0.01%
(-0.15% to 0.18%)</t>
  </si>
  <si>
    <t>0.07%
(0.01% to 0.15%)</t>
  </si>
  <si>
    <t>2.12%
(1.60% to 2.64%)</t>
  </si>
  <si>
    <t>1.97%
(1.42% to 2.52%)</t>
  </si>
  <si>
    <t xml:space="preserve"> -0.15%
(-0.52% to 0.25%)</t>
  </si>
  <si>
    <t>13.55%
(12.29% to 14.90%)</t>
  </si>
  <si>
    <t>13.39%
(12.13% to 14.77%)</t>
  </si>
  <si>
    <t>27.13%
(25.41% to 28.74%)</t>
  </si>
  <si>
    <t>25.47%
(23.81% to 27.22%)</t>
  </si>
  <si>
    <t>7.71%
(6.67% to 8.85%)</t>
  </si>
  <si>
    <t>9.05%
(7.95% to 10.22%)</t>
  </si>
  <si>
    <t>7.84%
(6.81% to 8.96%)</t>
  </si>
  <si>
    <t>6.17%
(5.27% to 7.13%)</t>
  </si>
  <si>
    <t>6.40%
(5.51% to 7.36%)</t>
  </si>
  <si>
    <t>4.67%
(3.88% to 5.57%)</t>
  </si>
  <si>
    <t>1.92%
(1.37% to 2.51%)</t>
  </si>
  <si>
    <t>2.12%
(1.53% to 2.77%)</t>
  </si>
  <si>
    <t>1.18%
(0.74% to 1.70%)</t>
  </si>
  <si>
    <t>8.47%
(6.85% to 10.14%)</t>
  </si>
  <si>
    <t>8.89%
(7.25% to 10.73%)</t>
  </si>
  <si>
    <t>7.09%
(5.55% to 8.64%)</t>
  </si>
  <si>
    <t>0.88%
(0.39% to 1.54%)</t>
  </si>
  <si>
    <t>0.14%
(0.01% to 0.46%)</t>
  </si>
  <si>
    <t>0.53%
(0.17% to 1.09%)</t>
  </si>
  <si>
    <t>0.89%
(0.41% to 1.59%)</t>
  </si>
  <si>
    <t>0.20%
(0.03% to 0.58%)</t>
  </si>
  <si>
    <t>0.54%
(0.00% to 3.25%)</t>
  </si>
  <si>
    <t>1.15%
(0.01% to 4.82%)</t>
  </si>
  <si>
    <t>0.61%
(0.00% to 3.57%)</t>
  </si>
  <si>
    <t>0.71%
(0.41% to 1.11%)</t>
  </si>
  <si>
    <t>0.03%
(0.00% to 0.15%)</t>
  </si>
  <si>
    <t>1.53%
(1.06% to 2.05%)</t>
  </si>
  <si>
    <t>2.00%
(1.48% to 2.58%)</t>
  </si>
  <si>
    <t>0.64%
(0.33% to 1.01%)</t>
  </si>
  <si>
    <t>4.25%
(3.44% to 5.09%)</t>
  </si>
  <si>
    <t>3.14%
(2.44% to 3.83%)</t>
  </si>
  <si>
    <t>3.27%
(2.62% to 4.04%)</t>
  </si>
  <si>
    <t>2.29%
(1.73% to 2.99%)</t>
  </si>
  <si>
    <t>1.90%
(1.40% to 2.51%)</t>
  </si>
  <si>
    <t>2.69%
(2.08% to 3.40%)</t>
  </si>
  <si>
    <t>0.73%
(0.42% to 1.15%)</t>
  </si>
  <si>
    <t>0.66%
(0.36% to 1.05%)</t>
  </si>
  <si>
    <t>0.33%
(0.12% to 0.62%)</t>
  </si>
  <si>
    <t>1.34%
(0.91% to 1.85%)</t>
  </si>
  <si>
    <t>0.30%
(0.12% to 0.57%)</t>
  </si>
  <si>
    <t>1.00%
(0.61% to 1.45%)</t>
  </si>
  <si>
    <t>0.37%
(0.17% to 0.68%)</t>
  </si>
  <si>
    <t>1.08%
(0.69% to 1.56%)</t>
  </si>
  <si>
    <t>0.50%
(0.24% to 0.85%)</t>
  </si>
  <si>
    <t>2.83%
(2.17% to 3.53%)</t>
  </si>
  <si>
    <t>2.11%
(1.56% to 2.70%)</t>
  </si>
  <si>
    <t>2.75%
(2.07% to 3.46%)</t>
  </si>
  <si>
    <t>1.15%
(0.78% to 1.70%)</t>
  </si>
  <si>
    <t>0.09%
(0.01% to 0.27%)</t>
  </si>
  <si>
    <t>0.03%
(0.00% to 0.18%)</t>
  </si>
  <si>
    <t>0.00%
(0.00% to 0.10%)</t>
  </si>
  <si>
    <t>0.15%
(-0.35% to 0.62%)</t>
  </si>
  <si>
    <t>1.66%
(0.76% to 2.51%)</t>
  </si>
  <si>
    <t xml:space="preserve"> -0.13%
(-0.74% to 0.40%)</t>
  </si>
  <si>
    <t>1.21%
(0.36% to 1.91%)</t>
  </si>
  <si>
    <t>1.34%
(0.68% to 1.99%)</t>
  </si>
  <si>
    <t>1.50%
 (0.82% to 2.22%)</t>
  </si>
  <si>
    <t>1.73%
(1.07% to 2.42%)</t>
  </si>
  <si>
    <t>0.23%
(-0.16% to 0.63%)</t>
  </si>
  <si>
    <t>0.74%
(0.36% to 1.13%)</t>
  </si>
  <si>
    <t>0.94%
(0.46% to 1.46%)</t>
  </si>
  <si>
    <t>0.20%
(-0.20% to 0.61%)</t>
  </si>
  <si>
    <t>1.38%
(0.64% to 2.17%)</t>
  </si>
  <si>
    <t>1.81%
(0.98% to 2.76%)</t>
  </si>
  <si>
    <t>0.42%
(-0.46% to 1.24%)</t>
  </si>
  <si>
    <t>0.74%
(0.30% to 1.34%)</t>
  </si>
  <si>
    <t>0.33%
(0.00% to 0.73%)</t>
  </si>
  <si>
    <t>0.68%
(0.22% to 1.24%)</t>
  </si>
  <si>
    <t>0.36%
(0.09% to 0.70%)</t>
  </si>
  <si>
    <t xml:space="preserve"> -0.07%
(-0.97% to 0.70%)</t>
  </si>
  <si>
    <t>0.54%
(-1.31% to 2.91%)</t>
  </si>
  <si>
    <t>0.61%
(-1.22% to 2.98%)</t>
  </si>
  <si>
    <t>0.68%
(0.36% to 1.07%)</t>
  </si>
  <si>
    <t>0.89%
(0.51% to 1.29%)</t>
  </si>
  <si>
    <t>1.36%
(0.90% to 1.82%)</t>
  </si>
  <si>
    <t>0.47%
(0.19% to 0.77%)</t>
  </si>
  <si>
    <t>1.11%
(0.65% to 1.60%)</t>
  </si>
  <si>
    <t>1.03%
(0.51% to 1.60%)</t>
  </si>
  <si>
    <t>0.98%
(0.45% to 1.59%)</t>
  </si>
  <si>
    <t xml:space="preserve"> -0.05
(-0.23% to 0.14%)</t>
  </si>
  <si>
    <t>1.17%
(0.69% to 1.67%)</t>
  </si>
  <si>
    <t>1.96%
(1.39% to 2.58%)</t>
  </si>
  <si>
    <t>0.79%
(0.45% to 1.16%)</t>
  </si>
  <si>
    <t>0.01%
(-0.14% to 0.16%)</t>
  </si>
  <si>
    <t>0.33%
(0.09% to 0.63%)</t>
  </si>
  <si>
    <t>0.32%
(0.10% to 0,59%)</t>
  </si>
  <si>
    <t>1.04%
(0.68% to 1.48%)</t>
  </si>
  <si>
    <t>0.63%
(0.24% to 1.03%)</t>
  </si>
  <si>
    <t>0.58%
(0.22% to 0.93%)</t>
  </si>
  <si>
    <t>0.07%
(-0.40% to 0.49%)</t>
  </si>
  <si>
    <t xml:space="preserve"> -0.65%
(-1.18% to -0.12%)</t>
  </si>
  <si>
    <t xml:space="preserve"> -0.72%
(-1.27% to -0.13%)</t>
  </si>
  <si>
    <t>1.06%
(0.71% to 1.52%)</t>
  </si>
  <si>
    <t>0.02%
(-0.03% to 0.12%)</t>
  </si>
  <si>
    <t>0.03%
(-0.03% to 0.14%)</t>
  </si>
  <si>
    <t>0.00%
(-0.04% to 0.04%)</t>
  </si>
  <si>
    <t>[7],[8]</t>
  </si>
  <si>
    <t>Illumina HumanOmni Express 12 BeadChip</t>
  </si>
  <si>
    <t>Illumina Omni 1.1 and 2.5</t>
  </si>
  <si>
    <t>Body Mass Index=kg/m2</t>
  </si>
  <si>
    <t>Years of education completed</t>
  </si>
  <si>
    <t>Number of children ever fathered/given birth to</t>
  </si>
  <si>
    <t xml:space="preserve">Number of children ever fathered/given birth to </t>
  </si>
  <si>
    <t>"Before you were 16 years old, did you have any of the following childhood diseases: Asthma?"</t>
  </si>
  <si>
    <t>"About how many cigarettes or packs do you usually smoke in a day now?"</t>
  </si>
  <si>
    <t>"Not including asthma, has a doctor ever told you that you have chronic lung disease such as chronic bronchitis or emphysema?"</t>
  </si>
  <si>
    <t>Probability of MDD caseness based on the CIDI-SF major depression module</t>
  </si>
  <si>
    <t>(i) "We would like to know the type and amount of physical activity involved in your daily life. How often do you take part in sports or activities that are vigorous, such as running or jogging, swimming, cycling, aerobics or gym workout, tennis, or digging with a spade or shovel?"
(ii) "And how often do you take part in sports or activities that are moderately energetic such as, gardening, cleaning the car, walking at a moderate pace, dancing, floor or stretching exercises:?"
(iii) And how often do you take part in sports or activities that are mildly energetic, such as vacuuming, laundry, home repairs?"
Response categories mapped to following values: 
More than once a week -&gt; 3
Once a week -&gt; 1
One to three times a month -&gt; 0.5
Hardly ever or never? -&gt; 0
Then converted to MET equivalents as:
(i)*8 + (ii)*4 + (iii)*2</t>
  </si>
  <si>
    <t>"Please indicate how well each of the following describes you. (Mark (X) one box for each line.) Adventurous"
(1) A lot 
(2) Some 
(3) A little 
(4) Not at all</t>
  </si>
  <si>
    <t>"Now think about the past week and the feelings you have experienced. Please tell me if each of the following was true for you much of the time during the past week.) (Much of the time during the past week...) You felt lonely. (Would you say yes or no?)"</t>
  </si>
  <si>
    <t>"How old were you when you first started menstruating?"</t>
  </si>
  <si>
    <t>"Has the selected non-normative child ever been diagnosed with Attention Deficit Disorder or Attention Deficit Hyperactivity Disorder (ADD/ADHD)?"
(0) No
(1) Yes</t>
  </si>
  <si>
    <t>"Has a medical professional ever said you have asthma?" Yes / No</t>
  </si>
  <si>
    <t>"Have you ever smoked cigarettes regularly in your entire life?" Yes / No</t>
  </si>
  <si>
    <t>"How would you rate your health at the present time?" 
(1) Very poor
(2) Poor
(3) Fair 
(4) Good 
(5) Excellent</t>
  </si>
  <si>
    <t>Summary score for extraversion, mean imputed for missing components. 
"To what extent do you agree that you see yourself as someone who: 
(i) is talkative, (ii) is reserved, (iii) is fully of energy, (iv) tends to be quiet, (v) sometimes shy or inhibited, (vi) generates a lot of enthusiasm"
(1) Agree strongly
(2) Agree moderately
(3) Agree slightly
(4) Disagree slightly
(5) Disagree moderately
(6) Disagree strongly</t>
  </si>
  <si>
    <t>"How would you rate your family success?" 
(1) Not at all successful
(2) Not very successful
(3) Somewhat successful
(4) Very successful</t>
  </si>
  <si>
    <t>"Please indicate how well each of the following describes you : (i) Outgoing, (ii) Friendly, (iii) Lively, (iv) Active, (v) Talkative"
(1) A lot 
(2) Some 
(3) A little 
(4) Not at all
Average of the 4 items, set to missing if more than 2 are missing.</t>
  </si>
  <si>
    <t>"Please think about your life and situation RIGHT NOW. HOW SATISFIED ARE YOU WITH...Your family life?"
(1) Completely satisfied 
(2) Very satisfied
(3) Somewhat satisfied
(4) Not very satisfied
(5) Not at all satisfied</t>
  </si>
  <si>
    <t>"Please think about your life and situation RIGHT NOW. HOW SATISFIED ARE YOU WITH...Your present financial situation?"
(1) Completely satisfied 
(2) Very satisfied
(3) Somewhat satisfied
(4) Not very satisfied
(5) Not at all satisfied</t>
  </si>
  <si>
    <t>"Please indicate how well each of the following describes you. (Mark (X) one box for each line.) : (i) Moody, (ii)Worrying, (iii) Nervous, (iv) Calm"
(1) A lot
(2) Some 
(3) A little 
(4) Not at all
Average of the 4 items after reverse-coding (iv), set to missing if more than 2 are missing.</t>
  </si>
  <si>
    <t>"To what extent are you satisfied with your present financial situation?"
(1) Not at all
(2) Not very
(3) Somewhat
(4) Very
(5) Completely</t>
  </si>
  <si>
    <t>"All things considered, how satisfied were you with your job as a whole, were you very satisfied?"
(1) Very satisfied
(2) Fairly satisfied
(3) Somewhat dissatisfied
(4) Very dissatisfied</t>
  </si>
  <si>
    <t>"On how many days during the past week did you feel lonely?"</t>
  </si>
  <si>
    <t>Summary score for neuroticism, mean imputed for missing components.
"To what extent do you agree that you see yourself as someone who: (i) can be tense, (ii) is emotionally stable and not easily upset, (iii) worries a lot, (iv) remains calm in tense situations, (v) gets nervous easily"
(1) Agree strongly
(2) Agree moderately
(3) Agree slightly
(4) Disagree slightly
(5) Disagree moderately
(6) Disagree strongly</t>
  </si>
  <si>
    <t>"How often did you attend religious service last year?"
(1) One time per week
(2) Two or three times per month
(3) One time per month
(4) A few times per year
(5) Less than a few times per year, Never</t>
  </si>
  <si>
    <t>Set to the mean of the following 18 questions if there are at least 10 non-missing responses, missing otherwise.
1) "We would now like to ask you about symptoms that people commonly report as adults. First, do you often find it difficult to sustain your attention on tasks?"
2) "Do you often fail to give close attention to detail, or do you make careless mistakes in your work or during other activities?"
3) "Does it often seem like you are not listening when you are spoken to directly?"
4) "Do you often fail to follow through on instructions and do you often fail to finish jobs or meet obligations?"
5) "Do you find it difficult to organize tasks or activities?"
6) "Do you often avoid tasks that require sustained mental attention?"
7) "Do you often lose things that are needed for tasks or activities?" 
8) "Are you often distracted by external stimuli, that is, things going on around you?"
9) "Are you often forgetful during daily activities?"
10) "Do you often move your hands or feet in a restless manner, or do you fidget in a chair?"
11) " Do you often stand up in situations where the expectation is that you should remain in your seat?"
12) "Do you often feel restless?"
13) "Do you often find it difficult to engage in leisure activities quietly?"
14) "Are you often on the go, or do you often act as if "driven by a motor?""
15) "Do you often talk excessively?"
16) "Do you often give an answer before questions have been completed?"
17) "Do you often find it difficult to await your turn?"
18) "Do you often interrupt the activities of others, or intrude on others?"</t>
  </si>
  <si>
    <t xml:space="preserve">Positive affect (PA) and life satisfaction (LS) measures described below were first residualized within each wave on a second degree polynomial in age, sex and their interactions and then the residuals were averaged across waves. Subjective well-being was set to the sum of standardized PA and LS residuals if both are non-missing. 
PA: Mean of the following items if there are less than 7 missing responses. Set to missing otherwise.
"During the past 30 days, TO WHAT DEGREE DID YOU FEEL... (i) Determined? (ii) Enthusiastic? (iii) Active? (iv) Proud? (v) Interested? (vi) Happy? (vii) Attentive? (viii) Content? (ix) Inspired? (x)Hopeful? (xi) Alert? (xii) Calm? (xiii) Excited?"
(1) Not at all
(2) A little
(3) Moderately
(4) Quite a bit
(5) Very much
LS: Mean of the following items if there are less than 3 missing responses. Set to missing otherwise.
"Please say how much you agree or disagree with the following statements: (i) In most ways my life is close to ideal (ii) The        conditions of my life are excellent. (iii) I am satisfied with my life. (iv) So far, I have gotten the important things I want in life. (v) If I could live my life again, I would change almost nothing.
(1)  Strongly disagree
(2) Somewhat disagree
(3) Slightly disagree
(4) Neither agree or disagree
(5) Slightly agree
(6) Somewhat agree
(7) Strongly agree
</t>
  </si>
  <si>
    <t>Explained under "Phenotype Measure"</t>
  </si>
  <si>
    <t>"Please indicate how well each of the following describes you. (Mark (X) one box for each line.) : (i) Creative, (ii) Imaginative, (iii) Intelligent, (iv) Curious, (v) Broad-minded (vi) Sophisticated (vii) Adventurous"
(1) A lot
(2) Some 
(3) A little 
(4) Not at all
Average of the 7 items, set to missing if more than 3 are missing.</t>
  </si>
  <si>
    <t>"About how often have you attended religious services during the past year?"
(1) More than once a week 
(2) Once a week 
(3) Two or three times a month 
(4)  One or more times a year
(5) Not at all</t>
  </si>
  <si>
    <t>Set using the following four levels from income gamble questions, listed from least to most risk-averse:
(1) "Would take a job with even chances of doubling income or cutting it in half."
(2) "Would take a job with even chances of doubling income or cutting it by a third."
(3) "Would take a job with even chances of doubling income or cutting it 20%."
(4) "Would take or stay in the job that guaranteed current income given any of the above alternatives."</t>
  </si>
  <si>
    <t>"Please think about your life and situation RIGHT NOW. HOW SATISFIED ARE YOU WITH... (Mark X) one box for each line.) Your health?"
(1) Completely satisfied
(2) Very satisfied
(3) Somewhat satisfied 
(4) Not very satisfied
(5) Not at all satisfied</t>
  </si>
  <si>
    <t>(i) "Have you ever smoked cigarettes?" Yes/No
(ii) "Do you smoke cigarettes now" Yes/No
Set to 1 if response to either question is Yes, 0 otherwise</t>
  </si>
  <si>
    <t>Product of the answers to the following questions: 
(i) "In the last three months, on average, how many days per week have you had any alcohol to drink? (For example, beer, wine, or any drink containing liquor.)"
(ii) "In the last three months, on the days you drink, about how many drinks do you have?"</t>
  </si>
  <si>
    <t>Genotyping platform</t>
  </si>
  <si>
    <t>24.86%
(23.47% to 26.27%)</t>
  </si>
  <si>
    <t>26.34%
(24.87% to 27.73%)</t>
  </si>
  <si>
    <t>1.48%
(0.65% to 2.30%)</t>
  </si>
  <si>
    <t>0.22%
(0.08% to 0.44%)</t>
  </si>
  <si>
    <t>2.06%
(1.53% to 2.66%)</t>
  </si>
  <si>
    <t>1.84%
(1.30% to 2.41%)</t>
  </si>
  <si>
    <t xml:space="preserve">(i) "Has a medical professional ever said that you have allergies?"
(ii) "What type of allergies do you have? - First response." 
Set to missing if (i) is missing or response to (ii) is "Multiple types". Set to 1 if response to (ii) is "Dust"  </t>
  </si>
  <si>
    <t xml:space="preserve">(i) "Has a medical professional ever said that you have allergies?"
(ii) "What type of allergies do you have? - First response."
Set to missing if (i) is missing or response to (ii) is "Multiple types". Set to 1 if response to (ii) is "Animal"  </t>
  </si>
  <si>
    <t>"On average, how many packs of cigarettes do you smoke a day?"
Set to missing if &gt; 10 or respondent smokes pipes/cigars.</t>
  </si>
  <si>
    <t>"Has a medical professional ever said you have bronchitis or emphysema?" Yes/No</t>
  </si>
  <si>
    <t xml:space="preserve">(i) "During the last month on how many days did you drink any alcoholic beverages such as beer, wine, liquor, or mixed alcoholic drinks?" 
(ii) "What is the average number of drinks you had on the days you consumed any alcoholic beverages such as beer, wine, liquor, or mixed alcoholic drinks in the past month?"
First question was converted to days drinking per week. Phenotype was set to the product of the two questions.
</t>
  </si>
  <si>
    <t xml:space="preserve">(i) "Has a medical professional ever said that you have allergies?"
(ii) "What type of allergies do you have? - First response."
Set to missing if (i) is missing or response to (ii) is "Multiple types". Set to 1 if response to (ii) is "Hayfever"  </t>
  </si>
  <si>
    <t>(i) (1993)  "How often do you participate in light physical activity such as walking, dancing, gardening, golfing, bowling, etc.?"
(ii) (2004, 2011) "During the past year, how many hours per month did you do light physical activities that you do with others, such as walking with friends, bowling, playing softball or other team sports with light activity?"
(iii) (2004, 2011) "During the past year, about how many hours per month did you spend doing light physical activities that you do alone, such as light housework, gardening, or walking by yourself?"
(iv) (1993) "How often do you participate in vigorous physical exercise or sports such as aerobics, running, swimming, bicycling, etc.?"
(v) (2004, 2011) "During the past year, about how many hours per month did you spend doing vigorous physical activities that you do with others, such as jogging, swimming, biking, or going to the gym with friends or playing team sports?"
(vi) (2004, 2011) "During the past year, about how many hours per month did you spend doing vigorous physical activities that you do alone, such as jogging, swimming, biking, or going to the gym by yourself?"
In 1993, response categories were mapped to numeric values as following to get hour per month equivalents:
Three of more times per week -&gt; 15
Once or twice per week -&gt; 6
About one to three times per month -&gt; 2
Less than once per month -&gt; 0.5
In 2004 and 2011, light exercise hours was set to the sum of (ii) and (iii), heavy exercise hours was set to the sum of (v) and (vi). 
The phenotype was set to MET equivalents as 2 * light exercise hours + 8 * heavy exercise hours</t>
  </si>
  <si>
    <t>Summary score for openness, mean imputed for missing components.
"To what extent do you agree that you see yourself as someone who (i) prefers the conventional and traditional (ii) prefers work that is routine and simple (iii) values artistic, aesthetic experiences (iv) has an active imagination (v) wants things to be simple and clear-cut (vi) is sophisticated in art, music or literature" 
(1) Agree strongly
(2) Agree moderately
(3) Agree slightly
(4) Disagree slightly
(5) Disagree moderately
(6) Disagree strongly</t>
  </si>
  <si>
    <t>The percentage of  risk-averse choices a person made in response to the following 21 questions:
Would you rather have a 100% chance of getting $5 OR a 50% chance of getting $[5, 7, 9, 11, 13, 15, 19] and a 50% chance of getting $0?
Would you rather have a 100% chance of getting $9 OR a 50% chance of getting $[11, 15, 17, 19, 21, 25, 29] and a 50% chance of getting $0?
Would you rather have a 100% chance of getting $11 OR a 50% chance of getting $[15, 19, 21, 23, 25, 29, 33] and a 50% chance of getting $0?</t>
  </si>
  <si>
    <t xml:space="preserve">Mean of the responses to the following to questions:
(i) "On how many days during the past week did you feel happy?"
(ii) "On how many days during the past week did you enjoy life?"
(0) Zero Days
(1) One Day
(2) Two Days
(3) Three Days
(4) Four Days
(5) Five Days
(6) Six Days
(7) Seven Days
</t>
  </si>
  <si>
    <t>1) "In your entire life, have you had at least 12 drinks of any type of alcoholic beverage?" Yes/ No
2) "Do you ever drink any alcoholic beverages such as beer, wine, or liquor?" 
3) "In the last three months, on average, how many days per week have you had any alcohol to drink?" Response mapped to 0 if [0,1], to 1 if &gt;1.
4) "In the last three months, on the days you drink, about how many drinks do you have?" Response mapped to 0 if [0-4], to 1 if &gt;4.
5) "In the last three months, on how many days have you had four or more drinks on one occasion?" Response mapped to 0 if [0-3], 1 if &gt;3.
6) "Have you ever taken a drink first thing in the morning to steady your nerves or get rid of a hangover?" Yes (1), No (0)
7) "Have you ever felt bad or guilty about drinking?" Yes (1), No (0)
8) "Have you ever felt that you should cut down on drinking?" Yes (1), No (0)
9) "Have people ever annoyed you by criticizing your drinking?" Yes (1), No (0)
Set to 0 if responded "No" to (1) or (2). Otherwise, set to the mean of (3)-(9).</t>
  </si>
  <si>
    <t xml:space="preserve">1) "Have you ever drunk alcoholic beverages such as beer, wine, liquor, or mixed alcoholic drinks?" Yes/No
2) "During the last month on how many days did you drink any alcoholic beverages such as beer, wine, liquor, or mixed alcoholic drinks?" Response mapped to 0 if [0,4], to 1 if &gt;4
3) "What is the average number of drinks you had on the days you consumed any alcoholic beverages such as beer, wine, liquor, or mixed alcoholic drinks in the past month?" Response mapped to 0 if [0,4], to 1 if &gt;4.
4) "Number of times you had 5 or more drinks on the same occasion during the last month." Response mapped to 0 if [0,1], to 1 if &gt;1.
5) "Have you ever felt bad or guilty about drinking? Yes (1) / No (0)
6) i) "Have you ever gone to anyone for help about drinking?" ii) "If you have ever gone to anyone for help about drinking, was that about your drinking or someone else's drinking?" Response mapped to 1 if answer to (i) is "Yes"and answer to (ii) is "Respondent"or "Respondent and someone else", 0 otherwise 
8) "Has your drinking ever caused a problem at work?" Yes (1) / No (0)
9) "Has your drinking ever created problems between yourself and spouse, children, parents, or other near relatives?" Yes (1) / No (0)
Set to missing if more than 4 questions are missing. Set to 0 if responded "No"to (1). Otherwise, set to the mean of (2)-(9).
</t>
  </si>
  <si>
    <r>
      <t>λ</t>
    </r>
    <r>
      <rPr>
        <b/>
        <vertAlign val="subscript"/>
        <sz val="8"/>
        <color theme="1"/>
        <rFont val="Georgia"/>
        <family val="1"/>
      </rPr>
      <t>GC</t>
    </r>
  </si>
  <si>
    <r>
      <t xml:space="preserve">#3 MAF, imputation accuracy, HWE </t>
    </r>
    <r>
      <rPr>
        <b/>
        <i/>
        <sz val="8"/>
        <color theme="1"/>
        <rFont val="Georgia"/>
        <family val="1"/>
      </rPr>
      <t>P</t>
    </r>
    <r>
      <rPr>
        <b/>
        <sz val="8"/>
        <color theme="1"/>
        <rFont val="Georgia"/>
        <family val="1"/>
      </rPr>
      <t>-value, call rate</t>
    </r>
  </si>
  <si>
    <r>
      <t>Barban</t>
    </r>
    <r>
      <rPr>
        <vertAlign val="superscript"/>
        <sz val="8"/>
        <color theme="1"/>
        <rFont val="Georgia"/>
        <family val="1"/>
      </rPr>
      <t>1</t>
    </r>
  </si>
  <si>
    <r>
      <t>Day</t>
    </r>
    <r>
      <rPr>
        <vertAlign val="superscript"/>
        <sz val="8"/>
        <color theme="1"/>
        <rFont val="Georgia"/>
        <family val="1"/>
      </rPr>
      <t>2</t>
    </r>
  </si>
  <si>
    <r>
      <t>De Moor</t>
    </r>
    <r>
      <rPr>
        <vertAlign val="superscript"/>
        <sz val="8"/>
        <color theme="1"/>
        <rFont val="Georgia"/>
        <family val="1"/>
      </rPr>
      <t>3</t>
    </r>
  </si>
  <si>
    <r>
      <t>De Moor</t>
    </r>
    <r>
      <rPr>
        <vertAlign val="superscript"/>
        <sz val="8"/>
        <color theme="1"/>
        <rFont val="Georgia"/>
        <family val="1"/>
      </rPr>
      <t>4</t>
    </r>
  </si>
  <si>
    <r>
      <t>Demontis</t>
    </r>
    <r>
      <rPr>
        <vertAlign val="superscript"/>
        <sz val="8"/>
        <color theme="1"/>
        <rFont val="Georgia"/>
        <family val="1"/>
      </rPr>
      <t>5</t>
    </r>
  </si>
  <si>
    <r>
      <t>Doherty</t>
    </r>
    <r>
      <rPr>
        <vertAlign val="superscript"/>
        <sz val="8"/>
        <color theme="1"/>
        <rFont val="Georgia"/>
        <family val="1"/>
      </rPr>
      <t>6</t>
    </r>
  </si>
  <si>
    <r>
      <t>Ferreira</t>
    </r>
    <r>
      <rPr>
        <vertAlign val="superscript"/>
        <sz val="8"/>
        <color theme="1"/>
        <rFont val="Georgia"/>
        <family val="1"/>
      </rPr>
      <t>7</t>
    </r>
  </si>
  <si>
    <r>
      <t>Furberg</t>
    </r>
    <r>
      <rPr>
        <vertAlign val="superscript"/>
        <sz val="8"/>
        <color theme="1"/>
        <rFont val="Georgia"/>
        <family val="1"/>
      </rPr>
      <t>8</t>
    </r>
  </si>
  <si>
    <r>
      <t>Howard</t>
    </r>
    <r>
      <rPr>
        <vertAlign val="superscript"/>
        <sz val="8"/>
        <color theme="1"/>
        <rFont val="Georgia"/>
        <family val="1"/>
      </rPr>
      <t>9</t>
    </r>
  </si>
  <si>
    <r>
      <t>Jones</t>
    </r>
    <r>
      <rPr>
        <vertAlign val="superscript"/>
        <sz val="8"/>
        <color theme="1"/>
        <rFont val="Georgia"/>
        <family val="1"/>
      </rPr>
      <t>10</t>
    </r>
  </si>
  <si>
    <r>
      <t>Kunkle</t>
    </r>
    <r>
      <rPr>
        <vertAlign val="superscript"/>
        <sz val="8"/>
        <color theme="1"/>
        <rFont val="Georgia"/>
        <family val="1"/>
      </rPr>
      <t>11</t>
    </r>
  </si>
  <si>
    <r>
      <t>Lee</t>
    </r>
    <r>
      <rPr>
        <vertAlign val="superscript"/>
        <sz val="8"/>
        <color theme="1"/>
        <rFont val="Georgia"/>
        <family val="1"/>
      </rPr>
      <t>12</t>
    </r>
  </si>
  <si>
    <r>
      <t>Linner</t>
    </r>
    <r>
      <rPr>
        <vertAlign val="superscript"/>
        <sz val="8"/>
        <color theme="1"/>
        <rFont val="Georgia"/>
        <family val="1"/>
      </rPr>
      <t>13</t>
    </r>
  </si>
  <si>
    <r>
      <t>Liu</t>
    </r>
    <r>
      <rPr>
        <vertAlign val="superscript"/>
        <sz val="8"/>
        <color theme="1"/>
        <rFont val="Georgia"/>
        <family val="1"/>
      </rPr>
      <t>14</t>
    </r>
  </si>
  <si>
    <r>
      <t>Locke</t>
    </r>
    <r>
      <rPr>
        <vertAlign val="superscript"/>
        <sz val="8"/>
        <color theme="1"/>
        <rFont val="Georgia"/>
        <family val="1"/>
      </rPr>
      <t>15</t>
    </r>
  </si>
  <si>
    <r>
      <t>Nagel</t>
    </r>
    <r>
      <rPr>
        <vertAlign val="superscript"/>
        <sz val="8"/>
        <color theme="1"/>
        <rFont val="Georgia"/>
        <family val="1"/>
      </rPr>
      <t>16</t>
    </r>
  </si>
  <si>
    <r>
      <t>Neale Lab</t>
    </r>
    <r>
      <rPr>
        <vertAlign val="superscript"/>
        <sz val="8"/>
        <color theme="1"/>
        <rFont val="Georgia"/>
        <family val="1"/>
      </rPr>
      <t>17</t>
    </r>
  </si>
  <si>
    <r>
      <t>Okbay</t>
    </r>
    <r>
      <rPr>
        <vertAlign val="superscript"/>
        <sz val="8"/>
        <color theme="1"/>
        <rFont val="Georgia"/>
        <family val="1"/>
      </rPr>
      <t>18</t>
    </r>
  </si>
  <si>
    <r>
      <t>Okbay</t>
    </r>
    <r>
      <rPr>
        <vertAlign val="superscript"/>
        <sz val="8"/>
        <color theme="1"/>
        <rFont val="Georgia"/>
        <family val="1"/>
      </rPr>
      <t>19</t>
    </r>
  </si>
  <si>
    <r>
      <t>Perry</t>
    </r>
    <r>
      <rPr>
        <vertAlign val="superscript"/>
        <sz val="8"/>
        <color theme="1"/>
        <rFont val="Georgia"/>
        <family val="1"/>
      </rPr>
      <t>20</t>
    </r>
  </si>
  <si>
    <t>1.56%
(0.78% to 2.45%)</t>
  </si>
  <si>
    <t>2.12%
(1.19% to 3.16%)</t>
  </si>
  <si>
    <t>0.56%
(0.15% to 1.04%)</t>
  </si>
  <si>
    <t>0.59%
(0.30% to 0.92%)</t>
  </si>
  <si>
    <t>0.75%
(0.43% to 1.13%)</t>
  </si>
  <si>
    <t>0.90%
(0.52% to 1.31%)</t>
  </si>
  <si>
    <t>0.16%
(0.03% to 0.30%)</t>
  </si>
  <si>
    <t>0.31%
(0.06% to 0.56%)</t>
  </si>
  <si>
    <t>0.14%
(-0.08% to 0.37%)</t>
  </si>
  <si>
    <t>0.53%
(0.26% to 0.86%)</t>
  </si>
  <si>
    <t>1.35%
(0.88% to 1.84%)</t>
  </si>
  <si>
    <t>0.96%
(0.52% to 1.44%)</t>
  </si>
  <si>
    <t>0.83%
(0.38% to 1.31%)</t>
  </si>
  <si>
    <t xml:space="preserve"> -0.14%
(-0.43% to 0.18%)</t>
  </si>
  <si>
    <t>0.76%
(0.43% to 1.15%)</t>
  </si>
  <si>
    <t>0.30%
(0.10% to 0.56%)</t>
  </si>
  <si>
    <t>0.47%
(0.23% to 0.74%)</t>
  </si>
  <si>
    <t xml:space="preserve">Neale Lab. UK Biobank GWAS - Round 2. (2018). Available at: http://www.nealelab.is/uk-biobank/. </t>
  </si>
  <si>
    <r>
      <t xml:space="preserve">Day, F. R. </t>
    </r>
    <r>
      <rPr>
        <i/>
        <sz val="8"/>
        <color theme="1"/>
        <rFont val="Georgia"/>
        <family val="1"/>
      </rPr>
      <t>et al.</t>
    </r>
    <r>
      <rPr>
        <sz val="8"/>
        <color theme="1"/>
        <rFont val="Georgia"/>
        <family val="1"/>
      </rPr>
      <t xml:space="preserve"> Shared genetic aetiology of puberty timing between sexes and with health-related outcomes. </t>
    </r>
    <r>
      <rPr>
        <i/>
        <sz val="8"/>
        <color theme="1"/>
        <rFont val="Georgia"/>
        <family val="1"/>
      </rPr>
      <t>Nat. Commun.</t>
    </r>
    <r>
      <rPr>
        <sz val="8"/>
        <color theme="1"/>
        <rFont val="Georgia"/>
        <family val="1"/>
      </rPr>
      <t xml:space="preserve"> (2015). doi:10.1038/ncomms9842</t>
    </r>
  </si>
  <si>
    <r>
      <t xml:space="preserve">de Moor, M. H. M. </t>
    </r>
    <r>
      <rPr>
        <i/>
        <sz val="8"/>
        <color theme="1"/>
        <rFont val="Georgia"/>
        <family val="1"/>
      </rPr>
      <t>et al.</t>
    </r>
    <r>
      <rPr>
        <sz val="8"/>
        <color theme="1"/>
        <rFont val="Georgia"/>
        <family val="1"/>
      </rPr>
      <t xml:space="preserve"> Meta-analysis of genome-wide association studies for neuroticism, and the polygenic association with Major Depressive Disorder. </t>
    </r>
    <r>
      <rPr>
        <i/>
        <sz val="8"/>
        <color theme="1"/>
        <rFont val="Georgia"/>
        <family val="1"/>
      </rPr>
      <t>JAMA Psychiatry</t>
    </r>
    <r>
      <rPr>
        <sz val="8"/>
        <color theme="1"/>
        <rFont val="Georgia"/>
        <family val="1"/>
      </rPr>
      <t xml:space="preserve"> </t>
    </r>
    <r>
      <rPr>
        <b/>
        <sz val="8"/>
        <color theme="1"/>
        <rFont val="Georgia"/>
        <family val="1"/>
      </rPr>
      <t>72</t>
    </r>
    <r>
      <rPr>
        <sz val="8"/>
        <color theme="1"/>
        <rFont val="Georgia"/>
        <family val="1"/>
      </rPr>
      <t>, 642–650 (2015).</t>
    </r>
  </si>
  <si>
    <r>
      <t xml:space="preserve">de Moor, M. H. M. </t>
    </r>
    <r>
      <rPr>
        <i/>
        <sz val="8"/>
        <color theme="1"/>
        <rFont val="Georgia"/>
        <family val="1"/>
      </rPr>
      <t>et al.</t>
    </r>
    <r>
      <rPr>
        <sz val="8"/>
        <color theme="1"/>
        <rFont val="Georgia"/>
        <family val="1"/>
      </rPr>
      <t xml:space="preserve"> Meta-analysis of genome-wide association studies for personality. </t>
    </r>
    <r>
      <rPr>
        <i/>
        <sz val="8"/>
        <color theme="1"/>
        <rFont val="Georgia"/>
        <family val="1"/>
      </rPr>
      <t>Mol. Psychiatry</t>
    </r>
    <r>
      <rPr>
        <sz val="8"/>
        <color theme="1"/>
        <rFont val="Georgia"/>
        <family val="1"/>
      </rPr>
      <t xml:space="preserve"> </t>
    </r>
    <r>
      <rPr>
        <b/>
        <sz val="8"/>
        <color theme="1"/>
        <rFont val="Georgia"/>
        <family val="1"/>
      </rPr>
      <t>17</t>
    </r>
    <r>
      <rPr>
        <sz val="8"/>
        <color theme="1"/>
        <rFont val="Georgia"/>
        <family val="1"/>
      </rPr>
      <t>, 337–349 (2012).</t>
    </r>
  </si>
  <si>
    <r>
      <t xml:space="preserve">Doherty, A. </t>
    </r>
    <r>
      <rPr>
        <i/>
        <sz val="8"/>
        <color theme="1"/>
        <rFont val="Georgia"/>
        <family val="1"/>
      </rPr>
      <t>et al.</t>
    </r>
    <r>
      <rPr>
        <sz val="8"/>
        <color theme="1"/>
        <rFont val="Georgia"/>
        <family val="1"/>
      </rPr>
      <t xml:space="preserve"> GWAS identifies 14 loci for device-measured physical activity and sleep duration. </t>
    </r>
    <r>
      <rPr>
        <i/>
        <sz val="8"/>
        <color theme="1"/>
        <rFont val="Georgia"/>
        <family val="1"/>
      </rPr>
      <t>Nat. Commun.</t>
    </r>
    <r>
      <rPr>
        <sz val="8"/>
        <color theme="1"/>
        <rFont val="Georgia"/>
        <family val="1"/>
      </rPr>
      <t xml:space="preserve"> </t>
    </r>
    <r>
      <rPr>
        <b/>
        <sz val="8"/>
        <color theme="1"/>
        <rFont val="Georgia"/>
        <family val="1"/>
      </rPr>
      <t>9</t>
    </r>
    <r>
      <rPr>
        <sz val="8"/>
        <color theme="1"/>
        <rFont val="Georgia"/>
        <family val="1"/>
      </rPr>
      <t>, 1–8 (2018).</t>
    </r>
  </si>
  <si>
    <r>
      <t xml:space="preserve">Furberg, H. </t>
    </r>
    <r>
      <rPr>
        <i/>
        <sz val="8"/>
        <color theme="1"/>
        <rFont val="Georgia"/>
        <family val="1"/>
      </rPr>
      <t>et al.</t>
    </r>
    <r>
      <rPr>
        <sz val="8"/>
        <color theme="1"/>
        <rFont val="Georgia"/>
        <family val="1"/>
      </rPr>
      <t xml:space="preserve"> Genome-wide meta-analyses identify multiple loci associated with smoking behavior. </t>
    </r>
    <r>
      <rPr>
        <i/>
        <sz val="8"/>
        <color theme="1"/>
        <rFont val="Georgia"/>
        <family val="1"/>
      </rPr>
      <t>Nat. Genet.</t>
    </r>
    <r>
      <rPr>
        <sz val="8"/>
        <color theme="1"/>
        <rFont val="Georgia"/>
        <family val="1"/>
      </rPr>
      <t xml:space="preserve"> </t>
    </r>
    <r>
      <rPr>
        <b/>
        <sz val="8"/>
        <color theme="1"/>
        <rFont val="Georgia"/>
        <family val="1"/>
      </rPr>
      <t>42</t>
    </r>
    <r>
      <rPr>
        <sz val="8"/>
        <color theme="1"/>
        <rFont val="Georgia"/>
        <family val="1"/>
      </rPr>
      <t>, 441–447 (2010).</t>
    </r>
  </si>
  <si>
    <r>
      <t xml:space="preserve">Howard, D. M. </t>
    </r>
    <r>
      <rPr>
        <i/>
        <sz val="8"/>
        <color theme="1"/>
        <rFont val="Georgia"/>
        <family val="1"/>
      </rPr>
      <t>et al.</t>
    </r>
    <r>
      <rPr>
        <sz val="8"/>
        <color theme="1"/>
        <rFont val="Georgia"/>
        <family val="1"/>
      </rPr>
      <t xml:space="preserve"> Genome-wide meta-analysis of depression identifies 102 independent variants and highlights the importance of the prefrontal brain regions. </t>
    </r>
    <r>
      <rPr>
        <i/>
        <sz val="8"/>
        <color theme="1"/>
        <rFont val="Georgia"/>
        <family val="1"/>
      </rPr>
      <t>Nat. Neurosci.</t>
    </r>
    <r>
      <rPr>
        <sz val="8"/>
        <color theme="1"/>
        <rFont val="Georgia"/>
        <family val="1"/>
      </rPr>
      <t xml:space="preserve"> </t>
    </r>
    <r>
      <rPr>
        <b/>
        <sz val="8"/>
        <color theme="1"/>
        <rFont val="Georgia"/>
        <family val="1"/>
      </rPr>
      <t>22</t>
    </r>
    <r>
      <rPr>
        <sz val="8"/>
        <color theme="1"/>
        <rFont val="Georgia"/>
        <family val="1"/>
      </rPr>
      <t>, 343–352 (2019).</t>
    </r>
  </si>
  <si>
    <r>
      <t xml:space="preserve">Jones, S. E. </t>
    </r>
    <r>
      <rPr>
        <i/>
        <sz val="8"/>
        <color theme="1"/>
        <rFont val="Georgia"/>
        <family val="1"/>
      </rPr>
      <t>et al.</t>
    </r>
    <r>
      <rPr>
        <sz val="8"/>
        <color theme="1"/>
        <rFont val="Georgia"/>
        <family val="1"/>
      </rPr>
      <t xml:space="preserve"> Genome-wide association analyses of chronotype in 697,828 individuals provides insights into circadian rhythms. </t>
    </r>
    <r>
      <rPr>
        <i/>
        <sz val="8"/>
        <color theme="1"/>
        <rFont val="Georgia"/>
        <family val="1"/>
      </rPr>
      <t>Nat. Commun.</t>
    </r>
    <r>
      <rPr>
        <sz val="8"/>
        <color theme="1"/>
        <rFont val="Georgia"/>
        <family val="1"/>
      </rPr>
      <t xml:space="preserve"> </t>
    </r>
    <r>
      <rPr>
        <b/>
        <sz val="8"/>
        <color theme="1"/>
        <rFont val="Georgia"/>
        <family val="1"/>
      </rPr>
      <t>10</t>
    </r>
    <r>
      <rPr>
        <sz val="8"/>
        <color theme="1"/>
        <rFont val="Georgia"/>
        <family val="1"/>
      </rPr>
      <t>, 1–11 (2019).</t>
    </r>
  </si>
  <si>
    <r>
      <t xml:space="preserve">Kunkle, B. W. </t>
    </r>
    <r>
      <rPr>
        <i/>
        <sz val="8"/>
        <color theme="1"/>
        <rFont val="Georgia"/>
        <family val="1"/>
      </rPr>
      <t>et al.</t>
    </r>
    <r>
      <rPr>
        <sz val="8"/>
        <color theme="1"/>
        <rFont val="Georgia"/>
        <family val="1"/>
      </rPr>
      <t xml:space="preserve"> Genetic meta-analysis of diagnosed Alzheimer’s disease identifies new risk loci and implicates Aβ, tau, immunity and lipid processing. </t>
    </r>
    <r>
      <rPr>
        <i/>
        <sz val="8"/>
        <color theme="1"/>
        <rFont val="Georgia"/>
        <family val="1"/>
      </rPr>
      <t>Nat. Genet.</t>
    </r>
    <r>
      <rPr>
        <sz val="8"/>
        <color theme="1"/>
        <rFont val="Georgia"/>
        <family val="1"/>
      </rPr>
      <t xml:space="preserve"> </t>
    </r>
    <r>
      <rPr>
        <b/>
        <sz val="8"/>
        <color theme="1"/>
        <rFont val="Georgia"/>
        <family val="1"/>
      </rPr>
      <t>51</t>
    </r>
    <r>
      <rPr>
        <sz val="8"/>
        <color theme="1"/>
        <rFont val="Georgia"/>
        <family val="1"/>
      </rPr>
      <t>, 414–430 (2019).</t>
    </r>
  </si>
  <si>
    <r>
      <t xml:space="preserve">Liu, M. </t>
    </r>
    <r>
      <rPr>
        <i/>
        <sz val="8"/>
        <color theme="1"/>
        <rFont val="Georgia"/>
        <family val="1"/>
      </rPr>
      <t>et al.</t>
    </r>
    <r>
      <rPr>
        <sz val="8"/>
        <color theme="1"/>
        <rFont val="Georgia"/>
        <family val="1"/>
      </rPr>
      <t xml:space="preserve"> Association studies of up to 1.2 million individuals yield new insights into the genetic etiology of tobacco and alcohol use. </t>
    </r>
    <r>
      <rPr>
        <i/>
        <sz val="8"/>
        <color theme="1"/>
        <rFont val="Georgia"/>
        <family val="1"/>
      </rPr>
      <t>Nature Genetics</t>
    </r>
    <r>
      <rPr>
        <sz val="8"/>
        <color theme="1"/>
        <rFont val="Georgia"/>
        <family val="1"/>
      </rPr>
      <t xml:space="preserve"> </t>
    </r>
    <r>
      <rPr>
        <b/>
        <sz val="8"/>
        <color theme="1"/>
        <rFont val="Georgia"/>
        <family val="1"/>
      </rPr>
      <t>51</t>
    </r>
    <r>
      <rPr>
        <sz val="8"/>
        <color theme="1"/>
        <rFont val="Georgia"/>
        <family val="1"/>
      </rPr>
      <t>, 237–244 (2019).</t>
    </r>
  </si>
  <si>
    <r>
      <t xml:space="preserve">Locke, A. E. A. </t>
    </r>
    <r>
      <rPr>
        <i/>
        <sz val="8"/>
        <color theme="1"/>
        <rFont val="Georgia"/>
        <family val="1"/>
      </rPr>
      <t>et al.</t>
    </r>
    <r>
      <rPr>
        <sz val="8"/>
        <color theme="1"/>
        <rFont val="Georgia"/>
        <family val="1"/>
      </rPr>
      <t xml:space="preserve"> Genetic studies of body mass index yield new insights for obesity biology. </t>
    </r>
    <r>
      <rPr>
        <i/>
        <sz val="8"/>
        <color theme="1"/>
        <rFont val="Georgia"/>
        <family val="1"/>
      </rPr>
      <t>Nature</t>
    </r>
    <r>
      <rPr>
        <sz val="8"/>
        <color theme="1"/>
        <rFont val="Georgia"/>
        <family val="1"/>
      </rPr>
      <t xml:space="preserve"> </t>
    </r>
    <r>
      <rPr>
        <b/>
        <sz val="8"/>
        <color theme="1"/>
        <rFont val="Georgia"/>
        <family val="1"/>
      </rPr>
      <t>518</t>
    </r>
    <r>
      <rPr>
        <sz val="8"/>
        <color theme="1"/>
        <rFont val="Georgia"/>
        <family val="1"/>
      </rPr>
      <t>, 197–206 (2015).</t>
    </r>
  </si>
  <si>
    <r>
      <t xml:space="preserve">Nagel, M. </t>
    </r>
    <r>
      <rPr>
        <i/>
        <sz val="8"/>
        <color theme="1"/>
        <rFont val="Georgia"/>
        <family val="1"/>
      </rPr>
      <t>et al.</t>
    </r>
    <r>
      <rPr>
        <sz val="8"/>
        <color theme="1"/>
        <rFont val="Georgia"/>
        <family val="1"/>
      </rPr>
      <t xml:space="preserve"> Meta-analysis of genome-wide association studies for neuroticism in 449,484 individuals identifies novel genetic loci and pathways. </t>
    </r>
    <r>
      <rPr>
        <i/>
        <sz val="8"/>
        <color theme="1"/>
        <rFont val="Georgia"/>
        <family val="1"/>
      </rPr>
      <t>Nat. Genet.</t>
    </r>
    <r>
      <rPr>
        <sz val="8"/>
        <color theme="1"/>
        <rFont val="Georgia"/>
        <family val="1"/>
      </rPr>
      <t xml:space="preserve"> </t>
    </r>
    <r>
      <rPr>
        <b/>
        <sz val="8"/>
        <color theme="1"/>
        <rFont val="Georgia"/>
        <family val="1"/>
      </rPr>
      <t>50</t>
    </r>
    <r>
      <rPr>
        <sz val="8"/>
        <color theme="1"/>
        <rFont val="Georgia"/>
        <family val="1"/>
      </rPr>
      <t>, 920 (2018).</t>
    </r>
  </si>
  <si>
    <r>
      <t xml:space="preserve">Okbay, A. </t>
    </r>
    <r>
      <rPr>
        <i/>
        <sz val="8"/>
        <color theme="1"/>
        <rFont val="Georgia"/>
        <family val="1"/>
      </rPr>
      <t>et al.</t>
    </r>
    <r>
      <rPr>
        <sz val="8"/>
        <color theme="1"/>
        <rFont val="Georgia"/>
        <family val="1"/>
      </rPr>
      <t xml:space="preserve"> Genetic variants associated with subjective well-being, depressive symptoms, and neuroticism identified through genome-wide analyses. </t>
    </r>
    <r>
      <rPr>
        <i/>
        <sz val="8"/>
        <color theme="1"/>
        <rFont val="Georgia"/>
        <family val="1"/>
      </rPr>
      <t>Nat. Genet.</t>
    </r>
    <r>
      <rPr>
        <sz val="8"/>
        <color theme="1"/>
        <rFont val="Georgia"/>
        <family val="1"/>
      </rPr>
      <t xml:space="preserve"> </t>
    </r>
    <r>
      <rPr>
        <b/>
        <sz val="8"/>
        <color theme="1"/>
        <rFont val="Georgia"/>
        <family val="1"/>
      </rPr>
      <t>48</t>
    </r>
    <r>
      <rPr>
        <sz val="8"/>
        <color theme="1"/>
        <rFont val="Georgia"/>
        <family val="1"/>
      </rPr>
      <t>, 624–633 (2016).</t>
    </r>
  </si>
  <si>
    <r>
      <t xml:space="preserve">Okbay, A. </t>
    </r>
    <r>
      <rPr>
        <i/>
        <sz val="8"/>
        <color theme="1"/>
        <rFont val="Georgia"/>
        <family val="1"/>
      </rPr>
      <t>et al.</t>
    </r>
    <r>
      <rPr>
        <sz val="8"/>
        <color theme="1"/>
        <rFont val="Georgia"/>
        <family val="1"/>
      </rPr>
      <t xml:space="preserve"> Genome-wide association study identifies 74 loci associated with educational attainment. </t>
    </r>
    <r>
      <rPr>
        <i/>
        <sz val="8"/>
        <color theme="1"/>
        <rFont val="Georgia"/>
        <family val="1"/>
      </rPr>
      <t>Nature</t>
    </r>
    <r>
      <rPr>
        <sz val="8"/>
        <color theme="1"/>
        <rFont val="Georgia"/>
        <family val="1"/>
      </rPr>
      <t xml:space="preserve"> </t>
    </r>
    <r>
      <rPr>
        <b/>
        <sz val="8"/>
        <color theme="1"/>
        <rFont val="Georgia"/>
        <family val="1"/>
      </rPr>
      <t>533</t>
    </r>
    <r>
      <rPr>
        <sz val="8"/>
        <color theme="1"/>
        <rFont val="Georgia"/>
        <family val="1"/>
      </rPr>
      <t>, 539–542 (2016).</t>
    </r>
  </si>
  <si>
    <r>
      <t xml:space="preserve">Perry, J. R. B. </t>
    </r>
    <r>
      <rPr>
        <i/>
        <sz val="8"/>
        <color theme="1"/>
        <rFont val="Georgia"/>
        <family val="1"/>
      </rPr>
      <t>et al.</t>
    </r>
    <r>
      <rPr>
        <sz val="8"/>
        <color theme="1"/>
        <rFont val="Georgia"/>
        <family val="1"/>
      </rPr>
      <t xml:space="preserve"> Parent-of-origin-specific allelic associations among 106 genomic loci for age at menarche. </t>
    </r>
    <r>
      <rPr>
        <i/>
        <sz val="8"/>
        <color theme="1"/>
        <rFont val="Georgia"/>
        <family val="1"/>
      </rPr>
      <t>Nature</t>
    </r>
    <r>
      <rPr>
        <sz val="8"/>
        <color theme="1"/>
        <rFont val="Georgia"/>
        <family val="1"/>
      </rPr>
      <t xml:space="preserve"> </t>
    </r>
    <r>
      <rPr>
        <b/>
        <sz val="8"/>
        <color theme="1"/>
        <rFont val="Georgia"/>
        <family val="1"/>
      </rPr>
      <t>514</t>
    </r>
    <r>
      <rPr>
        <sz val="8"/>
        <color theme="1"/>
        <rFont val="Georgia"/>
        <family val="1"/>
      </rPr>
      <t>, 92–97 (2014).</t>
    </r>
  </si>
  <si>
    <r>
      <t xml:space="preserve">Savage, J. E. </t>
    </r>
    <r>
      <rPr>
        <i/>
        <sz val="8"/>
        <color theme="1"/>
        <rFont val="Georgia"/>
        <family val="1"/>
      </rPr>
      <t>et al.</t>
    </r>
    <r>
      <rPr>
        <sz val="8"/>
        <color theme="1"/>
        <rFont val="Georgia"/>
        <family val="1"/>
      </rPr>
      <t xml:space="preserve"> Genome-wide association meta-analysis in 269,867 individuals identifies new genetic and functional links to intelligence. </t>
    </r>
    <r>
      <rPr>
        <i/>
        <sz val="8"/>
        <color theme="1"/>
        <rFont val="Georgia"/>
        <family val="1"/>
      </rPr>
      <t>Nat. Genet.</t>
    </r>
    <r>
      <rPr>
        <sz val="8"/>
        <color theme="1"/>
        <rFont val="Georgia"/>
        <family val="1"/>
      </rPr>
      <t xml:space="preserve"> </t>
    </r>
    <r>
      <rPr>
        <b/>
        <sz val="8"/>
        <color theme="1"/>
        <rFont val="Georgia"/>
        <family val="1"/>
      </rPr>
      <t>50</t>
    </r>
    <r>
      <rPr>
        <sz val="8"/>
        <color theme="1"/>
        <rFont val="Georgia"/>
        <family val="1"/>
      </rPr>
      <t>, 912–919 (2018).</t>
    </r>
  </si>
  <si>
    <r>
      <t xml:space="preserve">Stringer, S. </t>
    </r>
    <r>
      <rPr>
        <i/>
        <sz val="8"/>
        <color theme="1"/>
        <rFont val="Georgia"/>
        <family val="1"/>
      </rPr>
      <t>et al.</t>
    </r>
    <r>
      <rPr>
        <sz val="8"/>
        <color theme="1"/>
        <rFont val="Georgia"/>
        <family val="1"/>
      </rPr>
      <t xml:space="preserve"> Genome-wide association study of lifetime cannabis use based on a large meta-analytic sample of 32 330 subjects from the International Cannabis Consortium. </t>
    </r>
    <r>
      <rPr>
        <i/>
        <sz val="8"/>
        <color theme="1"/>
        <rFont val="Georgia"/>
        <family val="1"/>
      </rPr>
      <t>Transl. Psychiatry</t>
    </r>
    <r>
      <rPr>
        <sz val="8"/>
        <color theme="1"/>
        <rFont val="Georgia"/>
        <family val="1"/>
      </rPr>
      <t xml:space="preserve"> </t>
    </r>
    <r>
      <rPr>
        <b/>
        <sz val="8"/>
        <color theme="1"/>
        <rFont val="Georgia"/>
        <family val="1"/>
      </rPr>
      <t>6</t>
    </r>
    <r>
      <rPr>
        <sz val="8"/>
        <color theme="1"/>
        <rFont val="Georgia"/>
        <family val="1"/>
      </rPr>
      <t>, e769 (2016).</t>
    </r>
  </si>
  <si>
    <r>
      <t xml:space="preserve">Trampush, J. W. </t>
    </r>
    <r>
      <rPr>
        <i/>
        <sz val="8"/>
        <color theme="1"/>
        <rFont val="Georgia"/>
        <family val="1"/>
      </rPr>
      <t>et al.</t>
    </r>
    <r>
      <rPr>
        <sz val="8"/>
        <color theme="1"/>
        <rFont val="Georgia"/>
        <family val="1"/>
      </rPr>
      <t xml:space="preserve"> GWAS meta-analysis reveals novel loci and genetic correlates for general cognitive function: a report from the COGENT consortium. </t>
    </r>
    <r>
      <rPr>
        <i/>
        <sz val="8"/>
        <color theme="1"/>
        <rFont val="Georgia"/>
        <family val="1"/>
      </rPr>
      <t>Mol. Psychiatry</t>
    </r>
    <r>
      <rPr>
        <sz val="8"/>
        <color theme="1"/>
        <rFont val="Georgia"/>
        <family val="1"/>
      </rPr>
      <t xml:space="preserve"> </t>
    </r>
    <r>
      <rPr>
        <b/>
        <sz val="8"/>
        <color theme="1"/>
        <rFont val="Georgia"/>
        <family val="1"/>
      </rPr>
      <t>22</t>
    </r>
    <r>
      <rPr>
        <sz val="8"/>
        <color theme="1"/>
        <rFont val="Georgia"/>
        <family val="1"/>
      </rPr>
      <t>, 336–345 (2017).</t>
    </r>
  </si>
  <si>
    <r>
      <t xml:space="preserve">van den Berg, S. M. </t>
    </r>
    <r>
      <rPr>
        <i/>
        <sz val="8"/>
        <color theme="1"/>
        <rFont val="Georgia"/>
        <family val="1"/>
      </rPr>
      <t>et al.</t>
    </r>
    <r>
      <rPr>
        <sz val="8"/>
        <color theme="1"/>
        <rFont val="Georgia"/>
        <family val="1"/>
      </rPr>
      <t xml:space="preserve"> Meta-analysis of Genome-Wide Association Studies for Extraversion: Findings from the Genetics of Personality Consortium. </t>
    </r>
    <r>
      <rPr>
        <i/>
        <sz val="8"/>
        <color theme="1"/>
        <rFont val="Georgia"/>
        <family val="1"/>
      </rPr>
      <t>Behav. Genet.</t>
    </r>
    <r>
      <rPr>
        <sz val="8"/>
        <color theme="1"/>
        <rFont val="Georgia"/>
        <family val="1"/>
      </rPr>
      <t xml:space="preserve"> </t>
    </r>
    <r>
      <rPr>
        <b/>
        <sz val="8"/>
        <color theme="1"/>
        <rFont val="Georgia"/>
        <family val="1"/>
      </rPr>
      <t>46</t>
    </r>
    <r>
      <rPr>
        <sz val="8"/>
        <color theme="1"/>
        <rFont val="Georgia"/>
        <family val="1"/>
      </rPr>
      <t>, 170–182 (2016).</t>
    </r>
  </si>
  <si>
    <r>
      <t xml:space="preserve">Wood, A. R. </t>
    </r>
    <r>
      <rPr>
        <i/>
        <sz val="8"/>
        <color theme="1"/>
        <rFont val="Georgia"/>
        <family val="1"/>
      </rPr>
      <t>et al.</t>
    </r>
    <r>
      <rPr>
        <sz val="8"/>
        <color theme="1"/>
        <rFont val="Georgia"/>
        <family val="1"/>
      </rPr>
      <t xml:space="preserve"> Defining the role of common variation in the genomic and biological architecture of adult human height. </t>
    </r>
    <r>
      <rPr>
        <i/>
        <sz val="8"/>
        <color theme="1"/>
        <rFont val="Georgia"/>
        <family val="1"/>
      </rPr>
      <t>Nat. Genet.</t>
    </r>
    <r>
      <rPr>
        <sz val="8"/>
        <color theme="1"/>
        <rFont val="Georgia"/>
        <family val="1"/>
      </rPr>
      <t xml:space="preserve"> </t>
    </r>
    <r>
      <rPr>
        <b/>
        <sz val="8"/>
        <color theme="1"/>
        <rFont val="Georgia"/>
        <family val="1"/>
      </rPr>
      <t>46</t>
    </r>
    <r>
      <rPr>
        <sz val="8"/>
        <color theme="1"/>
        <rFont val="Georgia"/>
        <family val="1"/>
      </rPr>
      <t>, 1173–1186 (2014).</t>
    </r>
  </si>
  <si>
    <r>
      <t xml:space="preserve">Wray, N. R. </t>
    </r>
    <r>
      <rPr>
        <i/>
        <sz val="8"/>
        <color theme="1"/>
        <rFont val="Georgia"/>
        <family val="1"/>
      </rPr>
      <t>et al.</t>
    </r>
    <r>
      <rPr>
        <sz val="8"/>
        <color theme="1"/>
        <rFont val="Georgia"/>
        <family val="1"/>
      </rPr>
      <t xml:space="preserve"> Genome-wide association analyses identify 44 risk variants and refine the genetic architecture of major depression. </t>
    </r>
    <r>
      <rPr>
        <i/>
        <sz val="8"/>
        <color theme="1"/>
        <rFont val="Georgia"/>
        <family val="1"/>
      </rPr>
      <t>Nat. Genet.</t>
    </r>
    <r>
      <rPr>
        <sz val="8"/>
        <color theme="1"/>
        <rFont val="Georgia"/>
        <family val="1"/>
      </rPr>
      <t xml:space="preserve"> </t>
    </r>
    <r>
      <rPr>
        <b/>
        <sz val="8"/>
        <color theme="1"/>
        <rFont val="Georgia"/>
        <family val="1"/>
      </rPr>
      <t>50</t>
    </r>
    <r>
      <rPr>
        <sz val="8"/>
        <color theme="1"/>
        <rFont val="Georgia"/>
        <family val="1"/>
      </rPr>
      <t>, 668–681 (2018).</t>
    </r>
  </si>
  <si>
    <r>
      <t xml:space="preserve">Yengo, L. </t>
    </r>
    <r>
      <rPr>
        <i/>
        <sz val="8"/>
        <color theme="1"/>
        <rFont val="Georgia"/>
        <family val="1"/>
      </rPr>
      <t>et al.</t>
    </r>
    <r>
      <rPr>
        <sz val="8"/>
        <color theme="1"/>
        <rFont val="Georgia"/>
        <family val="1"/>
      </rPr>
      <t xml:space="preserve"> Meta-analysis of genome-wide association studies for height and body mass index in ∼700000 individuals of European ancestry. </t>
    </r>
    <r>
      <rPr>
        <i/>
        <sz val="8"/>
        <color theme="1"/>
        <rFont val="Georgia"/>
        <family val="1"/>
      </rPr>
      <t>Hum. Mol. Genet.</t>
    </r>
    <r>
      <rPr>
        <sz val="8"/>
        <color theme="1"/>
        <rFont val="Georgia"/>
        <family val="1"/>
      </rPr>
      <t xml:space="preserve"> </t>
    </r>
    <r>
      <rPr>
        <b/>
        <sz val="8"/>
        <color theme="1"/>
        <rFont val="Georgia"/>
        <family val="1"/>
      </rPr>
      <t>27</t>
    </r>
    <r>
      <rPr>
        <sz val="8"/>
        <color theme="1"/>
        <rFont val="Georgia"/>
        <family val="1"/>
      </rPr>
      <t>, 3641–3649 (2018).</t>
    </r>
  </si>
  <si>
    <t>Imputation software and reference panel</t>
  </si>
  <si>
    <r>
      <t>Yengo et al.</t>
    </r>
    <r>
      <rPr>
        <vertAlign val="superscript"/>
        <sz val="8"/>
        <color theme="1"/>
        <rFont val="Georgia"/>
        <family val="1"/>
      </rPr>
      <t>1</t>
    </r>
  </si>
  <si>
    <r>
      <t xml:space="preserve">1.      Yengo, L. </t>
    </r>
    <r>
      <rPr>
        <i/>
        <sz val="8"/>
        <color theme="1"/>
        <rFont val="Georgia"/>
        <family val="1"/>
      </rPr>
      <t>et al.</t>
    </r>
    <r>
      <rPr>
        <sz val="8"/>
        <color theme="1"/>
        <rFont val="Georgia"/>
        <family val="1"/>
      </rPr>
      <t xml:space="preserve"> Meta-analysis of genome-wide association studies for height and body mass index in ∼700000 individuals of European ancestry. </t>
    </r>
    <r>
      <rPr>
        <i/>
        <sz val="8"/>
        <color theme="1"/>
        <rFont val="Georgia"/>
        <family val="1"/>
      </rPr>
      <t>Hum. Mol. Genet.</t>
    </r>
    <r>
      <rPr>
        <sz val="8"/>
        <color theme="1"/>
        <rFont val="Georgia"/>
        <family val="1"/>
      </rPr>
      <t xml:space="preserve"> </t>
    </r>
    <r>
      <rPr>
        <b/>
        <sz val="8"/>
        <color theme="1"/>
        <rFont val="Georgia"/>
        <family val="1"/>
      </rPr>
      <t>27</t>
    </r>
    <r>
      <rPr>
        <sz val="8"/>
        <color theme="1"/>
        <rFont val="Georgia"/>
        <family val="1"/>
      </rPr>
      <t>, 3641–3649 (2018).</t>
    </r>
  </si>
  <si>
    <r>
      <rPr>
        <b/>
        <i/>
        <sz val="8"/>
        <color theme="1"/>
        <rFont val="Georgia"/>
        <family val="1"/>
      </rPr>
      <t>N</t>
    </r>
    <r>
      <rPr>
        <b/>
        <sz val="8"/>
        <color theme="1"/>
        <rFont val="Georgia"/>
        <family val="1"/>
      </rPr>
      <t xml:space="preserve"> UKB</t>
    </r>
  </si>
  <si>
    <r>
      <rPr>
        <b/>
        <i/>
        <sz val="8"/>
        <color theme="1"/>
        <rFont val="Georgia"/>
        <family val="1"/>
      </rPr>
      <t>N</t>
    </r>
    <r>
      <rPr>
        <b/>
        <sz val="8"/>
        <color theme="1"/>
        <rFont val="Georgia"/>
        <family val="1"/>
      </rPr>
      <t xml:space="preserve"> 23andMe</t>
    </r>
  </si>
  <si>
    <r>
      <rPr>
        <b/>
        <i/>
        <sz val="8"/>
        <color theme="1"/>
        <rFont val="Georgia"/>
        <family val="1"/>
      </rPr>
      <t>N</t>
    </r>
    <r>
      <rPr>
        <b/>
        <sz val="8"/>
        <color theme="1"/>
        <rFont val="Georgia"/>
        <family val="1"/>
      </rPr>
      <t xml:space="preserve"> other</t>
    </r>
  </si>
  <si>
    <r>
      <t xml:space="preserve">Total </t>
    </r>
    <r>
      <rPr>
        <b/>
        <i/>
        <sz val="8"/>
        <color theme="1"/>
        <rFont val="Georgia"/>
        <family val="1"/>
      </rPr>
      <t>N</t>
    </r>
    <r>
      <rPr>
        <b/>
        <sz val="8"/>
        <color theme="1"/>
        <rFont val="Georgia"/>
        <family val="1"/>
      </rPr>
      <t xml:space="preserve"> </t>
    </r>
  </si>
  <si>
    <r>
      <rPr>
        <b/>
        <i/>
        <sz val="8"/>
        <color theme="1"/>
        <rFont val="Georgia"/>
        <family val="1"/>
      </rPr>
      <t>N</t>
    </r>
    <r>
      <rPr>
        <b/>
        <sz val="8"/>
        <color theme="1"/>
        <rFont val="Georgia"/>
        <family val="1"/>
      </rPr>
      <t xml:space="preserve"> - UKB1</t>
    </r>
  </si>
  <si>
    <r>
      <rPr>
        <b/>
        <i/>
        <sz val="8"/>
        <rFont val="Georgia"/>
        <family val="1"/>
      </rPr>
      <t>N</t>
    </r>
    <r>
      <rPr>
        <b/>
        <sz val="8"/>
        <rFont val="Georgia"/>
        <family val="1"/>
      </rPr>
      <t xml:space="preserve"> - UKB2</t>
    </r>
  </si>
  <si>
    <t>N/A*</t>
  </si>
  <si>
    <t>N/A*†</t>
  </si>
  <si>
    <t>N/A‡</t>
  </si>
  <si>
    <t xml:space="preserve">Alzheimer's </t>
  </si>
  <si>
    <t>N/A†</t>
  </si>
  <si>
    <t>"Please think about your life and situation RIGHT NOW. HOW SATISFIED ARE YOU WITH...Your friendships?"
(1) Completely satisfied 
(2) Very satisfied
(3) Somewhat satisfied
(4) Not very satisfied
(5) Not at all satisfied</t>
  </si>
  <si>
    <t>Texas Twin Project</t>
  </si>
  <si>
    <t xml:space="preserve"> </t>
  </si>
  <si>
    <t>Attention Deficit Hyperactivity Disorder (ADHD)</t>
  </si>
  <si>
    <t>Body Mass Index (BMI)</t>
  </si>
  <si>
    <t>See [10]</t>
  </si>
  <si>
    <r>
      <t>Single vs Public
Δ</t>
    </r>
    <r>
      <rPr>
        <b/>
        <i/>
        <sz val="8"/>
        <color theme="1"/>
        <rFont val="Georgia"/>
        <family val="1"/>
      </rPr>
      <t>R</t>
    </r>
    <r>
      <rPr>
        <b/>
        <vertAlign val="superscript"/>
        <sz val="8"/>
        <color theme="1"/>
        <rFont val="Georgia"/>
        <family val="1"/>
      </rPr>
      <t>2</t>
    </r>
    <r>
      <rPr>
        <b/>
        <sz val="8"/>
        <color theme="1"/>
        <rFont val="Georgia"/>
        <family val="1"/>
      </rPr>
      <t xml:space="preserve"> (95% CI)</t>
    </r>
  </si>
  <si>
    <r>
      <t>Multi vs Public
Δ</t>
    </r>
    <r>
      <rPr>
        <b/>
        <i/>
        <sz val="8"/>
        <color theme="1"/>
        <rFont val="Georgia"/>
        <family val="1"/>
      </rPr>
      <t>R</t>
    </r>
    <r>
      <rPr>
        <b/>
        <vertAlign val="superscript"/>
        <sz val="8"/>
        <color theme="1"/>
        <rFont val="Georgia"/>
        <family val="1"/>
      </rPr>
      <t xml:space="preserve">2 </t>
    </r>
    <r>
      <rPr>
        <b/>
        <sz val="8"/>
        <color theme="1"/>
        <rFont val="Georgia"/>
        <family val="1"/>
      </rPr>
      <t>(95% CI)</t>
    </r>
  </si>
  <si>
    <r>
      <t>Multi vs Single
Δ</t>
    </r>
    <r>
      <rPr>
        <b/>
        <i/>
        <sz val="8"/>
        <color theme="1"/>
        <rFont val="Georgia"/>
        <family val="1"/>
      </rPr>
      <t>R</t>
    </r>
    <r>
      <rPr>
        <b/>
        <vertAlign val="superscript"/>
        <sz val="8"/>
        <color theme="1"/>
        <rFont val="Georgia"/>
        <family val="1"/>
      </rPr>
      <t>2</t>
    </r>
    <r>
      <rPr>
        <b/>
        <sz val="8"/>
        <color theme="1"/>
        <rFont val="Georgia"/>
        <family val="1"/>
      </rPr>
      <t xml:space="preserve"> (95% CI)</t>
    </r>
  </si>
  <si>
    <r>
      <t>Multi vs Public
Δ</t>
    </r>
    <r>
      <rPr>
        <b/>
        <i/>
        <sz val="8"/>
        <color theme="1"/>
        <rFont val="Georgia"/>
        <family val="1"/>
      </rPr>
      <t>R</t>
    </r>
    <r>
      <rPr>
        <b/>
        <vertAlign val="superscript"/>
        <sz val="8"/>
        <color theme="1"/>
        <rFont val="Georgia"/>
        <family val="1"/>
      </rPr>
      <t>2</t>
    </r>
    <r>
      <rPr>
        <b/>
        <sz val="8"/>
        <color theme="1"/>
        <rFont val="Georgia"/>
        <family val="1"/>
      </rPr>
      <t xml:space="preserve"> (95% CI)</t>
    </r>
  </si>
  <si>
    <r>
      <t xml:space="preserve">Mean </t>
    </r>
    <r>
      <rPr>
        <b/>
        <i/>
        <sz val="8"/>
        <color theme="1"/>
        <rFont val="Georgia"/>
        <family val="1"/>
      </rPr>
      <t>χ</t>
    </r>
    <r>
      <rPr>
        <b/>
        <vertAlign val="superscript"/>
        <sz val="8"/>
        <color theme="1"/>
        <rFont val="Georgia"/>
        <family val="1"/>
      </rPr>
      <t>2</t>
    </r>
  </si>
  <si>
    <r>
      <t>Mean</t>
    </r>
    <r>
      <rPr>
        <b/>
        <i/>
        <sz val="8"/>
        <color theme="1"/>
        <rFont val="Georgia"/>
        <family val="1"/>
      </rPr>
      <t xml:space="preserve"> χ</t>
    </r>
    <r>
      <rPr>
        <b/>
        <vertAlign val="superscript"/>
        <sz val="8"/>
        <color theme="1"/>
        <rFont val="Georgia"/>
        <family val="1"/>
      </rPr>
      <t>2</t>
    </r>
  </si>
  <si>
    <r>
      <t>Single-trait PGI
Δ</t>
    </r>
    <r>
      <rPr>
        <b/>
        <i/>
        <sz val="8"/>
        <color theme="1"/>
        <rFont val="Georgia"/>
        <family val="1"/>
      </rPr>
      <t>R</t>
    </r>
    <r>
      <rPr>
        <b/>
        <vertAlign val="superscript"/>
        <sz val="8"/>
        <color theme="1"/>
        <rFont val="Georgia"/>
        <family val="1"/>
      </rPr>
      <t>2</t>
    </r>
    <r>
      <rPr>
        <b/>
        <sz val="8"/>
        <color theme="1"/>
        <rFont val="Georgia"/>
        <family val="1"/>
      </rPr>
      <t xml:space="preserve"> (95% CI)</t>
    </r>
  </si>
  <si>
    <r>
      <t>Multi-trait PGI
Δ</t>
    </r>
    <r>
      <rPr>
        <b/>
        <i/>
        <sz val="8"/>
        <color theme="1"/>
        <rFont val="Georgia"/>
        <family val="1"/>
      </rPr>
      <t>R</t>
    </r>
    <r>
      <rPr>
        <b/>
        <vertAlign val="superscript"/>
        <sz val="8"/>
        <color theme="1"/>
        <rFont val="Georgia"/>
        <family val="1"/>
      </rPr>
      <t>2</t>
    </r>
    <r>
      <rPr>
        <b/>
        <sz val="8"/>
        <color theme="1"/>
        <rFont val="Georgia"/>
        <family val="1"/>
      </rPr>
      <t xml:space="preserve"> (95% CI)</t>
    </r>
  </si>
  <si>
    <r>
      <t>Public PGI
Δ</t>
    </r>
    <r>
      <rPr>
        <b/>
        <i/>
        <sz val="8"/>
        <color theme="1"/>
        <rFont val="Georgia"/>
        <family val="1"/>
      </rPr>
      <t>R</t>
    </r>
    <r>
      <rPr>
        <b/>
        <vertAlign val="superscript"/>
        <sz val="8"/>
        <color theme="1"/>
        <rFont val="Georgia"/>
        <family val="1"/>
      </rPr>
      <t>2</t>
    </r>
    <r>
      <rPr>
        <b/>
        <sz val="8"/>
        <color theme="1"/>
        <rFont val="Georgia"/>
        <family val="1"/>
      </rPr>
      <t xml:space="preserve"> (95% CI)</t>
    </r>
  </si>
  <si>
    <t>BMI_Yengo</t>
  </si>
  <si>
    <t>X</t>
  </si>
  <si>
    <t>BMI_Locke</t>
  </si>
  <si>
    <t>HEIGHT_Yengo</t>
  </si>
  <si>
    <t>HEIGHT_Wood</t>
  </si>
  <si>
    <t>CP_Savage</t>
  </si>
  <si>
    <t>CP_Trampush</t>
  </si>
  <si>
    <t>EA_Okbay</t>
  </si>
  <si>
    <t>EA_Lee</t>
  </si>
  <si>
    <t>EA_Rietveld</t>
  </si>
  <si>
    <t>AFB_Barban</t>
  </si>
  <si>
    <t>MENARCHE_Day</t>
  </si>
  <si>
    <t>MENARCHE_Perry</t>
  </si>
  <si>
    <t>NEBmen_Neale</t>
  </si>
  <si>
    <t>NEBwomen_Barban</t>
  </si>
  <si>
    <t>NEBwomen_Neale</t>
  </si>
  <si>
    <t>ASTHMA_Neale</t>
  </si>
  <si>
    <t>ASTECZRHI_Ferreira</t>
  </si>
  <si>
    <t>ADHD_Demontis</t>
  </si>
  <si>
    <t>CPD_Liu</t>
  </si>
  <si>
    <t>CPD_Furberg</t>
  </si>
  <si>
    <t>COPD_Neale</t>
  </si>
  <si>
    <t>DEP_Howard</t>
  </si>
  <si>
    <t>DEP_WraySansUKB</t>
  </si>
  <si>
    <t>DPW_Liu</t>
  </si>
  <si>
    <t>DPW_Linner</t>
  </si>
  <si>
    <t>EVERSMOKE_Liu</t>
  </si>
  <si>
    <t>EVERSMOKE_Linner</t>
  </si>
  <si>
    <t>EVERSMOKE_Furberg</t>
  </si>
  <si>
    <t>HAYFEVER_Neale</t>
  </si>
  <si>
    <t>MIGRAINE_Neale</t>
  </si>
  <si>
    <t>NEARSIGHTED_Neale</t>
  </si>
  <si>
    <t>ACTIVITY_Doherty</t>
  </si>
  <si>
    <t>SELFHEALTH_Neale</t>
  </si>
  <si>
    <t>EXTRA_vandenBerg</t>
  </si>
  <si>
    <t>FAMSAT_Neale</t>
  </si>
  <si>
    <t>FINSAT_Neale</t>
  </si>
  <si>
    <t>FRIENDSAT_Neale</t>
  </si>
  <si>
    <t>WORKSAT_Neale</t>
  </si>
  <si>
    <t>LONELY_Neale</t>
  </si>
  <si>
    <t>NEURO_Nagel</t>
  </si>
  <si>
    <t>NEURO_deMoor</t>
  </si>
  <si>
    <t>OPEN_deMoor</t>
  </si>
  <si>
    <t>RELIGATT_Neale</t>
  </si>
  <si>
    <t>RISK_Linner</t>
  </si>
  <si>
    <t>SWB_Okbay</t>
  </si>
  <si>
    <t>SWB_Neale</t>
  </si>
  <si>
    <t>CANNABIS_Stringer</t>
  </si>
  <si>
    <r>
      <t>Savage et al.</t>
    </r>
    <r>
      <rPr>
        <vertAlign val="superscript"/>
        <sz val="8"/>
        <color theme="1"/>
        <rFont val="Georgia"/>
        <family val="1"/>
      </rPr>
      <t>4</t>
    </r>
  </si>
  <si>
    <r>
      <t>Lee et al.</t>
    </r>
    <r>
      <rPr>
        <vertAlign val="superscript"/>
        <sz val="8"/>
        <color theme="1"/>
        <rFont val="Georgia"/>
        <family val="1"/>
      </rPr>
      <t>6</t>
    </r>
  </si>
  <si>
    <r>
      <t>Okbay et al.</t>
    </r>
    <r>
      <rPr>
        <vertAlign val="superscript"/>
        <sz val="8"/>
        <color theme="1"/>
        <rFont val="Georgia"/>
        <family val="1"/>
      </rPr>
      <t>7</t>
    </r>
  </si>
  <si>
    <r>
      <t>Day et al.</t>
    </r>
    <r>
      <rPr>
        <vertAlign val="superscript"/>
        <sz val="8"/>
        <color theme="1"/>
        <rFont val="Georgia"/>
        <family val="1"/>
      </rPr>
      <t>10</t>
    </r>
  </si>
  <si>
    <r>
      <t>Neale Lab</t>
    </r>
    <r>
      <rPr>
        <vertAlign val="superscript"/>
        <sz val="8"/>
        <color theme="1"/>
        <rFont val="Georgia"/>
        <family val="1"/>
      </rPr>
      <t>12</t>
    </r>
  </si>
  <si>
    <r>
      <t>Barban et al.</t>
    </r>
    <r>
      <rPr>
        <vertAlign val="superscript"/>
        <sz val="8"/>
        <color theme="1"/>
        <rFont val="Georgia"/>
        <family val="1"/>
      </rPr>
      <t>9</t>
    </r>
  </si>
  <si>
    <r>
      <t>Ferreira et al.</t>
    </r>
    <r>
      <rPr>
        <vertAlign val="superscript"/>
        <sz val="8"/>
        <color theme="1"/>
        <rFont val="Georgia"/>
        <family val="1"/>
      </rPr>
      <t>13</t>
    </r>
  </si>
  <si>
    <r>
      <t>Demontis et al.</t>
    </r>
    <r>
      <rPr>
        <vertAlign val="superscript"/>
        <sz val="8"/>
        <color theme="1"/>
        <rFont val="Georgia"/>
        <family val="1"/>
      </rPr>
      <t>14</t>
    </r>
  </si>
  <si>
    <r>
      <t xml:space="preserve">7.      Okbay, A. </t>
    </r>
    <r>
      <rPr>
        <i/>
        <sz val="8"/>
        <color theme="1"/>
        <rFont val="Georgia"/>
        <family val="1"/>
      </rPr>
      <t>et al.</t>
    </r>
    <r>
      <rPr>
        <sz val="8"/>
        <color theme="1"/>
        <rFont val="Georgia"/>
        <family val="1"/>
      </rPr>
      <t xml:space="preserve"> Genome-wide association study identifies 74 loci associated with educational attainment. </t>
    </r>
    <r>
      <rPr>
        <i/>
        <sz val="8"/>
        <color theme="1"/>
        <rFont val="Georgia"/>
        <family val="1"/>
      </rPr>
      <t>Nature</t>
    </r>
    <r>
      <rPr>
        <sz val="8"/>
        <color theme="1"/>
        <rFont val="Georgia"/>
        <family val="1"/>
      </rPr>
      <t xml:space="preserve"> </t>
    </r>
    <r>
      <rPr>
        <b/>
        <sz val="8"/>
        <color theme="1"/>
        <rFont val="Georgia"/>
        <family val="1"/>
      </rPr>
      <t>533</t>
    </r>
    <r>
      <rPr>
        <sz val="8"/>
        <color theme="1"/>
        <rFont val="Georgia"/>
        <family val="1"/>
      </rPr>
      <t>, 539–542 (2016).</t>
    </r>
  </si>
  <si>
    <r>
      <t xml:space="preserve">4.      Savage, J. E. </t>
    </r>
    <r>
      <rPr>
        <i/>
        <sz val="8"/>
        <color theme="1"/>
        <rFont val="Georgia"/>
        <family val="1"/>
      </rPr>
      <t>et al.</t>
    </r>
    <r>
      <rPr>
        <sz val="8"/>
        <color theme="1"/>
        <rFont val="Georgia"/>
        <family val="1"/>
      </rPr>
      <t xml:space="preserve"> Genome-wide association meta-analysis in 269,867 individuals identifies new genetic and functional links to intelligence. </t>
    </r>
    <r>
      <rPr>
        <i/>
        <sz val="8"/>
        <color theme="1"/>
        <rFont val="Georgia"/>
        <family val="1"/>
      </rPr>
      <t>Nat. Genet.</t>
    </r>
    <r>
      <rPr>
        <sz val="8"/>
        <color theme="1"/>
        <rFont val="Georgia"/>
        <family val="1"/>
      </rPr>
      <t xml:space="preserve"> </t>
    </r>
    <r>
      <rPr>
        <b/>
        <sz val="8"/>
        <color theme="1"/>
        <rFont val="Georgia"/>
        <family val="1"/>
      </rPr>
      <t>50</t>
    </r>
    <r>
      <rPr>
        <sz val="8"/>
        <color theme="1"/>
        <rFont val="Georgia"/>
        <family val="1"/>
      </rPr>
      <t>, 912–919 (2018).</t>
    </r>
  </si>
  <si>
    <r>
      <t xml:space="preserve">3.      Wood, A. R. </t>
    </r>
    <r>
      <rPr>
        <i/>
        <sz val="8"/>
        <color theme="1"/>
        <rFont val="Georgia"/>
        <family val="1"/>
      </rPr>
      <t>et al.</t>
    </r>
    <r>
      <rPr>
        <sz val="8"/>
        <color theme="1"/>
        <rFont val="Georgia"/>
        <family val="1"/>
      </rPr>
      <t xml:space="preserve"> Defining the role of common variation in the genomic and biological architecture of adult human height. </t>
    </r>
    <r>
      <rPr>
        <i/>
        <sz val="8"/>
        <color theme="1"/>
        <rFont val="Georgia"/>
        <family val="1"/>
      </rPr>
      <t>Nat. Genet.</t>
    </r>
    <r>
      <rPr>
        <sz val="8"/>
        <color theme="1"/>
        <rFont val="Georgia"/>
        <family val="1"/>
      </rPr>
      <t xml:space="preserve"> </t>
    </r>
    <r>
      <rPr>
        <b/>
        <sz val="8"/>
        <color theme="1"/>
        <rFont val="Georgia"/>
        <family val="1"/>
      </rPr>
      <t>46</t>
    </r>
    <r>
      <rPr>
        <sz val="8"/>
        <color theme="1"/>
        <rFont val="Georgia"/>
        <family val="1"/>
      </rPr>
      <t>, 1173–1186 (2014).</t>
    </r>
  </si>
  <si>
    <r>
      <t xml:space="preserve">5.      Trampush, J. W. </t>
    </r>
    <r>
      <rPr>
        <i/>
        <sz val="8"/>
        <color theme="1"/>
        <rFont val="Georgia"/>
        <family val="1"/>
      </rPr>
      <t>et al.</t>
    </r>
    <r>
      <rPr>
        <sz val="8"/>
        <color theme="1"/>
        <rFont val="Georgia"/>
        <family val="1"/>
      </rPr>
      <t xml:space="preserve"> GWAS meta-analysis reveals novel loci and genetic correlates for general cognitive function: a report from the COGENT consortium. </t>
    </r>
    <r>
      <rPr>
        <i/>
        <sz val="8"/>
        <color theme="1"/>
        <rFont val="Georgia"/>
        <family val="1"/>
      </rPr>
      <t>Mol. Psychiatry</t>
    </r>
    <r>
      <rPr>
        <sz val="8"/>
        <color theme="1"/>
        <rFont val="Georgia"/>
        <family val="1"/>
      </rPr>
      <t xml:space="preserve"> </t>
    </r>
    <r>
      <rPr>
        <b/>
        <sz val="8"/>
        <color theme="1"/>
        <rFont val="Georgia"/>
        <family val="1"/>
      </rPr>
      <t>22</t>
    </r>
    <r>
      <rPr>
        <sz val="8"/>
        <color theme="1"/>
        <rFont val="Georgia"/>
        <family val="1"/>
      </rPr>
      <t>, 336–345 (2017).</t>
    </r>
  </si>
  <si>
    <r>
      <t xml:space="preserve">10.    Day, F. R. </t>
    </r>
    <r>
      <rPr>
        <i/>
        <sz val="8"/>
        <color theme="1"/>
        <rFont val="Georgia"/>
        <family val="1"/>
      </rPr>
      <t>et al.</t>
    </r>
    <r>
      <rPr>
        <sz val="8"/>
        <color theme="1"/>
        <rFont val="Georgia"/>
        <family val="1"/>
      </rPr>
      <t xml:space="preserve"> Shared genetic aetiology of puberty timing between sexes and with health-related outcomes. </t>
    </r>
    <r>
      <rPr>
        <i/>
        <sz val="8"/>
        <color theme="1"/>
        <rFont val="Georgia"/>
        <family val="1"/>
      </rPr>
      <t>Nat. Commun.</t>
    </r>
    <r>
      <rPr>
        <sz val="8"/>
        <color theme="1"/>
        <rFont val="Georgia"/>
        <family val="1"/>
      </rPr>
      <t xml:space="preserve"> (2015). doi:10.1038/ncomms9842</t>
    </r>
  </si>
  <si>
    <r>
      <t xml:space="preserve">11.     Perry, J. R. B. </t>
    </r>
    <r>
      <rPr>
        <i/>
        <sz val="8"/>
        <color theme="1"/>
        <rFont val="Georgia"/>
        <family val="1"/>
      </rPr>
      <t>et al.</t>
    </r>
    <r>
      <rPr>
        <sz val="8"/>
        <color theme="1"/>
        <rFont val="Georgia"/>
        <family val="1"/>
      </rPr>
      <t xml:space="preserve"> Parent-of-origin-specific allelic associations among 106 genomic loci for age at menarche. </t>
    </r>
    <r>
      <rPr>
        <i/>
        <sz val="8"/>
        <color theme="1"/>
        <rFont val="Georgia"/>
        <family val="1"/>
      </rPr>
      <t>Nature</t>
    </r>
    <r>
      <rPr>
        <sz val="8"/>
        <color theme="1"/>
        <rFont val="Georgia"/>
        <family val="1"/>
      </rPr>
      <t xml:space="preserve"> </t>
    </r>
    <r>
      <rPr>
        <b/>
        <sz val="8"/>
        <color theme="1"/>
        <rFont val="Georgia"/>
        <family val="1"/>
      </rPr>
      <t>514</t>
    </r>
    <r>
      <rPr>
        <sz val="8"/>
        <color theme="1"/>
        <rFont val="Georgia"/>
        <family val="1"/>
      </rPr>
      <t>, 92–97 (2014).</t>
    </r>
  </si>
  <si>
    <t>12.    Neale Lab. UK Biobank GWAS - Round 2. (2018). Available at: http://www.nealelab.is/uk-biobank/</t>
  </si>
  <si>
    <r>
      <t xml:space="preserve">2.      Locke, A. E. A. </t>
    </r>
    <r>
      <rPr>
        <i/>
        <sz val="8"/>
        <color theme="1"/>
        <rFont val="Georgia"/>
        <family val="1"/>
      </rPr>
      <t>et al.</t>
    </r>
    <r>
      <rPr>
        <sz val="8"/>
        <color theme="1"/>
        <rFont val="Georgia"/>
        <family val="1"/>
      </rPr>
      <t xml:space="preserve"> Genetic studies of body mass index yield new insights for obesity biology. </t>
    </r>
    <r>
      <rPr>
        <i/>
        <sz val="8"/>
        <color theme="1"/>
        <rFont val="Georgia"/>
        <family val="1"/>
      </rPr>
      <t>Nature</t>
    </r>
    <r>
      <rPr>
        <sz val="8"/>
        <color theme="1"/>
        <rFont val="Georgia"/>
        <family val="1"/>
      </rPr>
      <t xml:space="preserve"> </t>
    </r>
    <r>
      <rPr>
        <b/>
        <sz val="8"/>
        <color theme="1"/>
        <rFont val="Georgia"/>
        <family val="1"/>
      </rPr>
      <t>518</t>
    </r>
    <r>
      <rPr>
        <sz val="8"/>
        <color theme="1"/>
        <rFont val="Georgia"/>
        <family val="1"/>
      </rPr>
      <t>, 197–206 (2015).</t>
    </r>
  </si>
  <si>
    <t xml:space="preserve">8.      Rietveld, C. A. et al. GWAS of 126,559 individuals identifies genetic variants associated with educational attainment. Science (80-. ). 340, 1467–1471 (2013).
</t>
  </si>
  <si>
    <t>Children's reading was individually tested at age 7 years using the Test of Word Reading Efficiency (TOWRE)</t>
  </si>
  <si>
    <t xml:space="preserve">Asthma status was assessed at from standardized interviews of Study members (or their mothers if the participant was younger than 13 years) done by pulmonary specialists. </t>
  </si>
  <si>
    <t>Symptom counts of depression were assessed via private structured interviews using the Diagnostic Interview Schedule at age 38.</t>
  </si>
  <si>
    <t xml:space="preserve">Symptom counts of depression were assessed via private structured interviews using the Diagnostic Interview Schedule at age 18. </t>
  </si>
  <si>
    <t xml:space="preserve">At age 38 years, Study members reported the number of drinks per day that they consumed, on average, in the past year.  </t>
  </si>
  <si>
    <t>We measured study members’ adulthood leisure-time physical activity level from data collected during structured interviews with Study members when they were aged 32 and 38 years. Trained interviewers guided study members through reporting the different types of physically demanding activities they engaged in during an average week and an average weekend. Study members then indicated number of minutes spent doing each activity at a moderate or more strenuous level of difficulty. Time spent on each activity was converted to metabolic equivalent (MET) units. Moderate intensity activity was given a weight of 4; hard activity was given a weight of 6; and very hard activity was given a weight of 10. We summed weekday and weekend METs from moderate or more strenuous leisure activities to calculate physical activity levels at age 38 years.</t>
  </si>
  <si>
    <t xml:space="preserve">The Burt Word Reading Test was administered to Study members at age 7. The test consists of 100 wrods, presented in increasing order of difficulty. </t>
  </si>
  <si>
    <t>The Wechsler Adult Intelligence Scale-IV (WAIS-IV) (Wechsler, 2008) was administered to Study members individually at age 38 according to standard protocol.</t>
  </si>
  <si>
    <t>Three subtests (Information, Digit Symbol Coding and Matrix Reasoning) of the Wechsler Adult Intelligence Scale-IV (WAIS-IV) (Wechsler, 2008) were administered individually to Study members at age 18.  IQ scores were prorated from these subtests, according  to standard protocol.</t>
  </si>
  <si>
    <t xml:space="preserve">Highest degree completed by a Dunedin Study member through the time of the age-38 assessment.  </t>
  </si>
  <si>
    <t xml:space="preserve">Study members were interviewed using a month-to-month Life History Calendar at each assessment age, up to age 38 years, to provide information about socio-demographic information, including: Age at firth birth. </t>
  </si>
  <si>
    <t xml:space="preserve">Study members were interviewed using a month-to-month Life History Calendar at each assessment age, up to age 38 years, to provide information about socio-demographic information, including: Number of children ever born. </t>
  </si>
  <si>
    <t>Set to 1 if responded affirmatively to either question:
- "Has a medical professional ever said you have asthma?"
- "What type of allergies do you have? - First response. [Hayfever]"</t>
  </si>
  <si>
    <t>Spirometry was performed at age 38 before and after 200 mcg salbutamol inhaled via large-volume spacer. The best FEV1 and FVC values from three acceptable and reproducible maneuvers were used. We report results for post-bronchodilator FEV1/FVC ratio (M=79.95, SD=6.46) after 200 mg salbutamol.  Airflow limitation (chronic obstructive pulmonary disease; COPD) was defined as FEV1/FVC ratio &lt; 0.70.</t>
  </si>
  <si>
    <t xml:space="preserve">At age 18, Study members reported the number of drinks per day that they consumed, on average, in the past year.  </t>
  </si>
  <si>
    <t>We recorded if the study member (age 38) reported smoking at least occasionally, at any point in their life.</t>
  </si>
  <si>
    <t>We recorded if the study member (age 18) reported smoking at least occasionally, at any point in their life.</t>
  </si>
  <si>
    <t>Study members completed the Stanford Brief Activity Survey (SBAS) at age 18. The SBAS assesses the usual amount and intensity of physical activity that a person performs throughout the day during the past year.</t>
  </si>
  <si>
    <t>At age 38, study members rated their health:
(1) Poor
(2) Fair
(3) Good
(4) Very good
(5) Excellent</t>
  </si>
  <si>
    <t>At ages 26, 32 and 38, Study members nominated up to three people "who knew them well." These informants were mailed questionnaires and asked to describe each Study member using a 25-item version of the Big Five Inventory measuring the personality traits of Extraversion, Agreeableness, Conscientiousness, Neuroticism, and Openness to Experience.</t>
  </si>
  <si>
    <t>At ages 5 and 7, Study members nominated two people “who knew them well.” These informants were provided with questionnaires and asked to describe each participant using a 25-item version of the Big Five Inventory measuring the personality traits of Agreeableness, Conscientiousness, Neuroticism, and Openness to Experience. The majority of informant reports were provided by parents and co-twins.</t>
  </si>
  <si>
    <t>At age 38, Study members were asked “All in all, how satisfied are you with your job?” 
(0) Not satisfied
(1) Somewhat satisfied
(2) Very satisfied</t>
  </si>
  <si>
    <t>At age 38, study members responded to 4 items on the UCLA Loneliness Scale.  Items included “How often do you feel… you lack companionship/ isolated from others/left out/alone?</t>
  </si>
  <si>
    <t>At age 18, Study members responded to 4 items on the UCLA Loneliness Scale.  Items included “How often do you feel… you lack companionship/ isolated from others/left out/alone?</t>
  </si>
  <si>
    <t>At age 38, Study members completed the Horne-Ostberg Morningness-Eveningness Score (MEQ), which asks respondents to identify themselves as one of the following: 
"Definitely a morning person"
"More morning than evening"
"Neither or don't know"
"More evening than morning"
"Definitely an evening person".</t>
  </si>
  <si>
    <t>At age 45, Study members were asked "How would you describe yourself: Are you generally willing to take risks or do you try to avoid taking risks?" 0 'avoid risks' to 10 'very willing'.</t>
  </si>
  <si>
    <r>
      <rPr>
        <b/>
        <i/>
        <sz val="8"/>
        <color theme="1"/>
        <rFont val="Georgia"/>
        <family val="1"/>
      </rPr>
      <t>h</t>
    </r>
    <r>
      <rPr>
        <b/>
        <vertAlign val="superscript"/>
        <sz val="8"/>
        <color theme="1"/>
        <rFont val="Georgia"/>
        <family val="1"/>
      </rPr>
      <t>2</t>
    </r>
    <r>
      <rPr>
        <b/>
        <vertAlign val="subscript"/>
        <sz val="8"/>
        <color theme="1"/>
        <rFont val="Georgia"/>
        <family val="1"/>
      </rPr>
      <t>SNP</t>
    </r>
  </si>
  <si>
    <t>MORNING_Jones</t>
  </si>
  <si>
    <r>
      <t>De Moor et al.</t>
    </r>
    <r>
      <rPr>
        <vertAlign val="superscript"/>
        <sz val="8"/>
        <color theme="1"/>
        <rFont val="Georgia"/>
        <family val="1"/>
      </rPr>
      <t>26</t>
    </r>
  </si>
  <si>
    <t xml:space="preserve"> N/A† </t>
  </si>
  <si>
    <t>Childhood Reading</t>
  </si>
  <si>
    <t>1.15%
(0.99% to 1.32%)</t>
  </si>
  <si>
    <t>Alcohol Misuse</t>
  </si>
  <si>
    <r>
      <t xml:space="preserve">4.   Sanchez-Roige, S. </t>
    </r>
    <r>
      <rPr>
        <i/>
        <sz val="8"/>
        <color theme="1"/>
        <rFont val="Georgia"/>
        <family val="1"/>
      </rPr>
      <t>et al.</t>
    </r>
    <r>
      <rPr>
        <sz val="8"/>
        <color theme="1"/>
        <rFont val="Georgia"/>
        <family val="1"/>
      </rPr>
      <t xml:space="preserve"> Genome-wide association study of alcohol use disorder identification test (AUDIT) scores in 20 328 research participants of European ancestry. </t>
    </r>
    <r>
      <rPr>
        <i/>
        <sz val="8"/>
        <color theme="1"/>
        <rFont val="Georgia"/>
        <family val="1"/>
      </rPr>
      <t>Addict. Biol.</t>
    </r>
    <r>
      <rPr>
        <sz val="8"/>
        <color theme="1"/>
        <rFont val="Georgia"/>
        <family val="1"/>
      </rPr>
      <t xml:space="preserve"> (2017). doi:10.1111/adb.12574</t>
    </r>
  </si>
  <si>
    <r>
      <t xml:space="preserve">5.   Hinds, D. A. </t>
    </r>
    <r>
      <rPr>
        <i/>
        <sz val="8"/>
        <color theme="1"/>
        <rFont val="Georgia"/>
        <family val="1"/>
      </rPr>
      <t>et al.</t>
    </r>
    <r>
      <rPr>
        <sz val="8"/>
        <color theme="1"/>
        <rFont val="Georgia"/>
        <family val="1"/>
      </rPr>
      <t xml:space="preserve"> A genome-wide association meta-analysis of self-reported allergy identifies shared and allergy-specific susceptibility loci. </t>
    </r>
    <r>
      <rPr>
        <i/>
        <sz val="8"/>
        <color theme="1"/>
        <rFont val="Georgia"/>
        <family val="1"/>
      </rPr>
      <t>Nat. Genet.</t>
    </r>
    <r>
      <rPr>
        <sz val="8"/>
        <color theme="1"/>
        <rFont val="Georgia"/>
        <family val="1"/>
      </rPr>
      <t xml:space="preserve"> </t>
    </r>
    <r>
      <rPr>
        <b/>
        <sz val="8"/>
        <color theme="1"/>
        <rFont val="Georgia"/>
        <family val="1"/>
      </rPr>
      <t>45</t>
    </r>
    <r>
      <rPr>
        <sz val="8"/>
        <color theme="1"/>
        <rFont val="Georgia"/>
        <family val="1"/>
      </rPr>
      <t>, 907–911 (2013).</t>
    </r>
  </si>
  <si>
    <r>
      <t xml:space="preserve">6.   Ferreira, M. A. </t>
    </r>
    <r>
      <rPr>
        <i/>
        <sz val="8"/>
        <color theme="1"/>
        <rFont val="Georgia"/>
        <family val="1"/>
      </rPr>
      <t>et al.</t>
    </r>
    <r>
      <rPr>
        <sz val="8"/>
        <color theme="1"/>
        <rFont val="Georgia"/>
        <family val="1"/>
      </rPr>
      <t xml:space="preserve"> Shared genetic origin of asthma, hay fever and eczema elucidates allergic disease biology. </t>
    </r>
    <r>
      <rPr>
        <i/>
        <sz val="8"/>
        <color theme="1"/>
        <rFont val="Georgia"/>
        <family val="1"/>
      </rPr>
      <t>Nat. Genet.</t>
    </r>
    <r>
      <rPr>
        <sz val="8"/>
        <color theme="1"/>
        <rFont val="Georgia"/>
        <family val="1"/>
      </rPr>
      <t xml:space="preserve"> </t>
    </r>
    <r>
      <rPr>
        <b/>
        <sz val="8"/>
        <color theme="1"/>
        <rFont val="Georgia"/>
        <family val="1"/>
      </rPr>
      <t>49</t>
    </r>
    <r>
      <rPr>
        <sz val="8"/>
        <color theme="1"/>
        <rFont val="Georgia"/>
        <family val="1"/>
      </rPr>
      <t>, 1752–1757 (2017).</t>
    </r>
  </si>
  <si>
    <r>
      <t xml:space="preserve">7.   Demontis, D. </t>
    </r>
    <r>
      <rPr>
        <i/>
        <sz val="8"/>
        <color theme="1"/>
        <rFont val="Georgia"/>
        <family val="1"/>
      </rPr>
      <t>et al.</t>
    </r>
    <r>
      <rPr>
        <sz val="8"/>
        <color theme="1"/>
        <rFont val="Georgia"/>
        <family val="1"/>
      </rPr>
      <t xml:space="preserve"> Discovery of the first genome-wide significant risk loci for attention deficit/hyperactivity disorder. </t>
    </r>
    <r>
      <rPr>
        <i/>
        <sz val="8"/>
        <color theme="1"/>
        <rFont val="Georgia"/>
        <family val="1"/>
      </rPr>
      <t>Nat. Genet.</t>
    </r>
    <r>
      <rPr>
        <sz val="8"/>
        <color theme="1"/>
        <rFont val="Georgia"/>
        <family val="1"/>
      </rPr>
      <t xml:space="preserve"> </t>
    </r>
    <r>
      <rPr>
        <b/>
        <sz val="8"/>
        <color theme="1"/>
        <rFont val="Georgia"/>
        <family val="1"/>
      </rPr>
      <t>51</t>
    </r>
    <r>
      <rPr>
        <sz val="8"/>
        <color theme="1"/>
        <rFont val="Georgia"/>
        <family val="1"/>
      </rPr>
      <t>, 63–75 (2019).</t>
    </r>
  </si>
  <si>
    <r>
      <t xml:space="preserve">8.   Pasman, J. A. </t>
    </r>
    <r>
      <rPr>
        <i/>
        <sz val="8"/>
        <color theme="1"/>
        <rFont val="Georgia"/>
        <family val="1"/>
      </rPr>
      <t>et al.</t>
    </r>
    <r>
      <rPr>
        <sz val="8"/>
        <color theme="1"/>
        <rFont val="Georgia"/>
        <family val="1"/>
      </rPr>
      <t xml:space="preserve"> GWAS of lifetime cannabis use reveals new risk loci, genetic overlap with psychiatric traits, and a causal influence of schizophrenia. </t>
    </r>
    <r>
      <rPr>
        <i/>
        <sz val="8"/>
        <color theme="1"/>
        <rFont val="Georgia"/>
        <family val="1"/>
      </rPr>
      <t>Nat. Neurosci.</t>
    </r>
    <r>
      <rPr>
        <sz val="8"/>
        <color theme="1"/>
        <rFont val="Georgia"/>
        <family val="1"/>
      </rPr>
      <t xml:space="preserve"> </t>
    </r>
    <r>
      <rPr>
        <b/>
        <sz val="8"/>
        <color theme="1"/>
        <rFont val="Georgia"/>
        <family val="1"/>
      </rPr>
      <t>21</t>
    </r>
    <r>
      <rPr>
        <sz val="8"/>
        <color theme="1"/>
        <rFont val="Georgia"/>
        <family val="1"/>
      </rPr>
      <t>, 1161–1170 (2018).</t>
    </r>
  </si>
  <si>
    <r>
      <t xml:space="preserve">10.   Hyde, C. L. </t>
    </r>
    <r>
      <rPr>
        <i/>
        <sz val="8"/>
        <color theme="1"/>
        <rFont val="Georgia"/>
        <family val="1"/>
      </rPr>
      <t>et al.</t>
    </r>
    <r>
      <rPr>
        <sz val="8"/>
        <color theme="1"/>
        <rFont val="Georgia"/>
        <family val="1"/>
      </rPr>
      <t xml:space="preserve"> Identification of 15 genetic loci associated with risk of major depression in individuals of European descent. </t>
    </r>
    <r>
      <rPr>
        <i/>
        <sz val="8"/>
        <color theme="1"/>
        <rFont val="Georgia"/>
        <family val="1"/>
      </rPr>
      <t>Nat. Genet.</t>
    </r>
    <r>
      <rPr>
        <sz val="8"/>
        <color theme="1"/>
        <rFont val="Georgia"/>
        <family val="1"/>
      </rPr>
      <t xml:space="preserve"> </t>
    </r>
    <r>
      <rPr>
        <b/>
        <sz val="8"/>
        <color theme="1"/>
        <rFont val="Georgia"/>
        <family val="1"/>
      </rPr>
      <t>48</t>
    </r>
    <r>
      <rPr>
        <sz val="8"/>
        <color theme="1"/>
        <rFont val="Georgia"/>
        <family val="1"/>
      </rPr>
      <t>, 1031–1036 (2016).</t>
    </r>
  </si>
  <si>
    <t>13.82%
(6.60% to 23.04%)</t>
  </si>
  <si>
    <t>16.20%
(7.83% to 26.68%)</t>
  </si>
  <si>
    <t>-2.38%
(-5.99% to 0.94%)</t>
  </si>
  <si>
    <t>13.05%
(12.74% to 13.37%)</t>
  </si>
  <si>
    <t>8.04%
(7.78% to 8.30%)</t>
  </si>
  <si>
    <t xml:space="preserve">5.01%
(4.79% to 5.25%) </t>
  </si>
  <si>
    <t>0.62%
(0.49% to 0.76%)</t>
  </si>
  <si>
    <t>0.99%
(0.80% to 1.20%)</t>
  </si>
  <si>
    <t>0.92%
(0.82% to 1.02%)</t>
  </si>
  <si>
    <t>1.5%
(1.31% to 1.71%)</t>
  </si>
  <si>
    <t>0.62%
(0.54% to 0.70%)</t>
  </si>
  <si>
    <t>1.38%
(1.20% to 1.60%)</t>
  </si>
  <si>
    <t>1.4%
(1.21% to 1.59%)</t>
  </si>
  <si>
    <t>0.02%
(-0.12% to 0.13%)</t>
  </si>
  <si>
    <t>3.83%
(3.63% to 4.02%)</t>
  </si>
  <si>
    <t>3.79%
(3.60% to 3.99%)</t>
  </si>
  <si>
    <t xml:space="preserve"> -0.03%
(-0.07% to 0.01%)</t>
  </si>
  <si>
    <t>1.53%
(1.41% to 1.65%)</t>
  </si>
  <si>
    <t>1.78%
(1.65% to 1.92%)</t>
  </si>
  <si>
    <t>0.25%
(0.20% to 0.30%)</t>
  </si>
  <si>
    <t>1%
(0.90% to 1.10%)</t>
  </si>
  <si>
    <t>1.46%
(1.34% to 1.58%)</t>
  </si>
  <si>
    <t>0.46%
(0.38% to 0.54%)</t>
  </si>
  <si>
    <t>2.55%
(2.39% to 2.72%)</t>
  </si>
  <si>
    <t>3.54%
(3.34% to 3.75%)</t>
  </si>
  <si>
    <t>0.49%
(0.42% to 0.58%)</t>
  </si>
  <si>
    <t>2.06%
(1.89% to 2.22%)</t>
  </si>
  <si>
    <t>3.05%
(2.85% to 3.23%)</t>
  </si>
  <si>
    <t>0.99%
(0.90% to 1.07%)</t>
  </si>
  <si>
    <t>0.89%
(0.76% to 1.03%)</t>
  </si>
  <si>
    <t>1.23%
(1.09% to 1.39%)</t>
  </si>
  <si>
    <t>0.34%
(0.26% to 0.43%)</t>
  </si>
  <si>
    <t>4.51%
(4.18% to 4.85%)</t>
  </si>
  <si>
    <t>4.41%
(4.20% to 4.63%)</t>
  </si>
  <si>
    <t>0.59%
(0.51% to 0.68%)</t>
  </si>
  <si>
    <t>8.78%
(8.39% to 9.13%)</t>
  </si>
  <si>
    <t>8.64%
(8.24% to 8.99%)</t>
  </si>
  <si>
    <t xml:space="preserve">5.72%
(5.41% to 6.02%)  </t>
  </si>
  <si>
    <t xml:space="preserve">3.06%
(2.77% to 3.35%) </t>
  </si>
  <si>
    <t>2.92%
(2.61% to 3.23%)</t>
  </si>
  <si>
    <t xml:space="preserve"> -0.14%
(-0.30% to 0.00%)</t>
  </si>
  <si>
    <t>32.56%
(32.12% to 32.96%)</t>
  </si>
  <si>
    <t>20.38%
(19.99% to 20.74%)</t>
  </si>
  <si>
    <t>12.18%
(11.89% to 12.45%)</t>
  </si>
  <si>
    <t>0.67%
(0.53% to 0.81%)</t>
  </si>
  <si>
    <t>1.48%
(1.28% to 1.70%)</t>
  </si>
  <si>
    <t>0.82%
(0.67% to 0.98%)</t>
  </si>
  <si>
    <t>0.65%
(0.52% to 0.80%)</t>
  </si>
  <si>
    <t>1.15%
(0.98% to 1.34%)</t>
  </si>
  <si>
    <t xml:space="preserve">0.5%
(0.36% to 0.63%)
</t>
  </si>
  <si>
    <t>4.25%
(4.05% to 4.43%)</t>
  </si>
  <si>
    <t>0.74%
(0.66% to 0.83%)</t>
  </si>
  <si>
    <t>3.51%
(3.33% to 3.69%)</t>
  </si>
  <si>
    <t>10.5%
(10.22% to 10.77%)</t>
  </si>
  <si>
    <t>12.76%
(12.46% to 13.06%)</t>
  </si>
  <si>
    <t>3.76%
(3.58% to 3.96%)</t>
  </si>
  <si>
    <t>6.74%
(6.47% to 6.99%)</t>
  </si>
  <si>
    <t>9%
(8.72% to 9.25%)</t>
  </si>
  <si>
    <t>2.26%
(2.11% to 2.41%)</t>
  </si>
  <si>
    <t>1.93%
(1.79% to 2.06%)</t>
  </si>
  <si>
    <t>2.45%
(2.29% to 2.59%)</t>
  </si>
  <si>
    <t>0.66%
(0.58% to 0.75%)</t>
  </si>
  <si>
    <t>1.27%
(1.16% to 1.38%)</t>
  </si>
  <si>
    <t>2.02%
(1.76% to 2.28%)</t>
  </si>
  <si>
    <t>0.43%
(0.33% to 0.56%)</t>
  </si>
  <si>
    <t>1.59%
(1.36% to 1.81%)</t>
  </si>
  <si>
    <t>7.86%
(7.50% to 8.22%)</t>
  </si>
  <si>
    <t>9.58%
(9.17% to 9.97%)</t>
  </si>
  <si>
    <t>1.5%
(1.32% to 1.68%)</t>
  </si>
  <si>
    <t>6.36%
(6.03% to 6.69%)</t>
  </si>
  <si>
    <t>8.08%
(7.67% to 8.44%)</t>
  </si>
  <si>
    <t>1.72%
(1.51% to 1.93%)</t>
  </si>
  <si>
    <t>1.27%
(1.07% to 1.48%)</t>
  </si>
  <si>
    <t>1.07%
(0.88% to 1.25%)</t>
  </si>
  <si>
    <t>0.2%
(0.13% to 0.29%)</t>
  </si>
  <si>
    <t>1.93%
(1.79% to 2.07%)</t>
  </si>
  <si>
    <t>1.18%
(1.08% to 1.29%)</t>
  </si>
  <si>
    <t>6.16%
(5.79% to 6.50%)</t>
  </si>
  <si>
    <t>5.01%
(4.66% to 5.33%)</t>
  </si>
  <si>
    <t>1.79%
(1.65% to 1.92%)</t>
  </si>
  <si>
    <t>0.52%
(0.43% to 0.60%)</t>
  </si>
  <si>
    <t>AddHealth, Dunedin, ELSA, E-Risk, HRS, MCTFR , Texas Twins, WLS</t>
  </si>
  <si>
    <t>AddHealth, Dunedin, EGCUT, ELSA, E-Risk, HRS, MCTFR , Texas Twins, STR, WLS</t>
  </si>
  <si>
    <t>AddHealth, Dunedin, EGCUT, ELSA, E-Risk, HRS, MCTFR , Texas Twins, STR, WLS, UKB1, UKB2, UKB3</t>
  </si>
  <si>
    <t>AddHealth, Dunedin, EGCUT, ELSA, E-Risk, HRS, Texas Twins, STR, WLS</t>
  </si>
  <si>
    <t>AddHealth, Dunedin, ELSA, E-Risk, HRS, Texas Twins, WLS</t>
  </si>
  <si>
    <t>AddHealth, Dunedin, ELSA, E-Risk, Texas Twins, WLS</t>
  </si>
  <si>
    <t>AddHealth, Dunedin, EGCUT, ELSA, E-Risk, HRS, MCTFR , Texas Twins, WLS</t>
  </si>
  <si>
    <t>AddHealth, Dunedin, ELSA, E-Risk, HRS, Texas Twins, STR, WLS</t>
  </si>
  <si>
    <t>AddHealth, Dunedin, ELSA, E-Risk, Texas Twins, STR, WLS</t>
  </si>
  <si>
    <t>AddHealth, Dunedin, EGCUT, ELSA, E-Risk, HRS, MCTFR , STR, Texas Twins, WLS</t>
  </si>
  <si>
    <t>AddHealth, Dunedin, ELSA, E-Risk, HRS , Texas Twins, WLS, UKB1, UKB2, UKB3</t>
  </si>
  <si>
    <t>AddHealth, Dunedin, ELSA, E-Risk, HRS, MCTFR , Texas Twins, STR, WLS, UKB1, UKB2, UKB3</t>
  </si>
  <si>
    <t>AddHealth, Dunedin, ELSA, E-Risk, HRS, MCTFR, Texas Twins, WLS</t>
  </si>
  <si>
    <t>AddHealth, Dunedin, ELSA, E-Risk, STR, Texas Twins, WLS</t>
  </si>
  <si>
    <t>AddHealth, Dunedin, EGCUT, ELSA, E-Risk, HRS, MCTFR, Texas Twins, WLS</t>
  </si>
  <si>
    <t>AddHealth, Dunedin, EGCUT, ELSA, E-Risk, HRS, MCTFR, STR, Texas Twins, WLS</t>
  </si>
  <si>
    <t>AddHealth, Dunedin, EGCUT, ELSA, E-Risk, HRS, MCTFR, STR, Texas Twins, UKB1, UKB2, UKB3, WLS</t>
  </si>
  <si>
    <t>AddHealth, Dunedin, ELSA, E-Risk, HRS, Texas Twins, UKB1, UKB2, UKB3, WLS</t>
  </si>
  <si>
    <t>Citation</t>
  </si>
  <si>
    <t>"At what age did you start to read?"
"NA" / "under age 3" (=0) / "3 years old" (=1) / "4 years old" (=2) / "5 years old" (=3) / "6 years old" (=4) / "7 years old" (=5)</t>
  </si>
  <si>
    <t>•  "In what year (YYYY) was your baby born?"
•  "In what year (YYYY) was your first baby born?"
The mother’s birth year was subtracted from the baby’s birth year. Illogical ages at birth (too young or too old) were removed.</t>
  </si>
  <si>
    <t xml:space="preserve">•  "Have you ever been diagnosed by a doctor with any of the following psychiatric conditions: Attention deficit disorder
(ADD) or Attention deficit hyperactivity disorder (ADHD)?”. “Yes”/ “No” / “I don't know”. 
•  "Have you ever been diagnosed with attention deficit disorder (ADD) or attention deficit hyperactive disorder (ADHD)?" “Yes” / “No” / “I'm not sure”.
Individuals who gave a positive response to these questions were classed as ADHD cases and controls were those who gave a negative response to these questions. Individuals with discordant responses were excluded. </t>
  </si>
  <si>
    <t>Q1) “Have you ever been diagnosed by a doctor with any of the following psychiatric conditions? - Depression"  "Yes" / "No" / "I don’t know"
Q2) “Have you ever been diagnosed with clinical depression?” "Yes" / "No" / "I’m not sure"
Q3) “Have you ever been diagnosed with or treated for any of the following conditions? - Depression” "Yes" / "No" / "I’m not sure"
Q4) “In the last 2 years, have you been newly diagnosed with or started treatment for any of the following conditions? - Depression” "Yes" / "No" / "I’m not sure"
Yes/No responses from Q1-Q3 were merged by returning the first non-missing value the questions in the listed order. Cases were defined as saying "Yes" to at least one of the questions, provided that the respondent did not say "No" to an earlier question. Controls are defined as having said "No" to at least one of the questions, provided that the respondent did not report having been diagnosed with depression to an earlier question. The derived case/control status was then merged with Q4 to define cases (when any response is a yes) and controls (when it is not a case and at least one response is control). Individuals with discordant responses were defined as cases.</t>
  </si>
  <si>
    <t>Logarithm of 10-item AUDIT score. Participants were not administered AUDIT if they reported that they never drank alcohol</t>
  </si>
  <si>
    <t>The phenotype is based on a calculation of MET-minutes per week for various activities as a continuous trait, as described in the guidelines for
data processing for the International Physical Activity Questionnaire (IPAQ). The short form of the IPAQ was deployed on the 23andMe website to 23andMe research participants. Participants were given the option to skip any question, and skipped questions were treated as missing values
in calculating MET-minutes. MET-minutes were first log-transformed. Then, for each sex separately, age, age-squared, age-cubed, the first ten ancestry principal components, and genotyping platform were regressed out, and the residuals were quantile-normalized. Finally, results were combined across sexes.</t>
  </si>
  <si>
    <t>Migraine cases were defined as saying "Yes" or reporting migraines to at least one of the following questions:
• Headaches ("Has a doctor or other medical professional ever diagnosed you with migraines?")
• Your Medical History ("Have you ever been diagnosed by a doctor with migraine headaches with aura?")
• Your Medical History ("Have you ever been diagnosed by a doctor with migraine headaches without aura?")
• Roots into the Future: Health History ("Has a doctor ever told you that you have any of these conditions? - Migraines")
• Your Health Profile ("Have you ever been diagnosed or treated for any of the following conditions? - Migraines")
• Research Snippet ("Have you ever suffered from migraines?")
• Your Profile and Health History ("Have you ever been diagnosed with migraines?")
Controls were defined as saying "No" or not reporting migraines to at least one of the questions above. Respondents with discordant answers were removed.</t>
  </si>
  <si>
    <t>Nearsightedness cases are defined as having said "Yes" or checking nearsightedness to one of the following questions:
• Your Medical History ("Have you ever been diagnosed by a doctor with nearsightedness (near objects are clear, far objects are blurry)?)"
• Research Snippets ("Are you nearsighted (near objects are clear, far objects are blurry)?")
• Refractive Error ("What vision problems do you have? Please check all that apply." - "Nearsightedness (near objects are clear, far objects are blurry)")
• Refractive Error ("Prior to your LASIK eye surgery, what vision problems did you have? Please check all that apply." - "Nearsightedness (near objects are clear, far objects are blurry)
Controls are defined as having said "No" or not checking nearsightedness to at least one of the questions above. Discordant answers are removed.</t>
  </si>
  <si>
    <t>"Would you say that in general your health is: .. "
"poor" (=0) / "fair" (=1) / "good" (=2) / "very good" (=3) / "excellent" (=4)</t>
  </si>
  <si>
    <t>"If forced to choose, would you consider yourself to be more cautious or more adventurous?"
"very cautious" (=1) /  "somewhat cautious" (=2)  / "neither" (=3) /  "somewhat adventurous" (=4) / "very adventurous" (=5) /  "not sure")</t>
  </si>
  <si>
    <t>Scored using the 23andMe “Five Dimensions of Personality” survey as a quantitative trait. 
The following questions are scored positively:
• “I am someone who is helpful and unselfish with others.”
• “I am someone who has a forgiving nature.”
• “I am someone who is generally trusting.”
• “I am someone who is considerate and kind to almost everyone.”
• “I am someone who likes to cooperate with others.”
The following questions are scored negatively:
• “I am someone who tends to find fault with others.”
• “I am someone who starts quarrels with others.”
• “I am someone who can be cold and aloof.”
• “I am someone who is sometimes rude to others.”
Each question has five choices: strongly disagree, disagree a little, neither agree nor disagree, agree a little, or strongly agree, scored from 0 to 4.</t>
  </si>
  <si>
    <t>The “empathy” phenotype is scored using the “Empathy Quotient” survey. This questionnaire was developed by Dr. Simon Baron-Cohen and colleagues:
Wheelwright, S. et al. Predicting Autism Spectrum Quotient (AQ) from the Systemizing Quotient-Revised (SQ-R) and Empathy Quotient (EQ). J. Brain Res. 1079: 47-56.
The survey includes the 40 scored questions from the published survey, but omits the filler questions. Each question has four responses (strongly agree, slightly agree, slightly disagree, and strongly disagree). Each question can contribute up to 2 points towards a total score that ranges from 0 to 80.</t>
  </si>
  <si>
    <t>Scored using the 23andMe “Five Dimensions of Personality” survey as a quantitative trait. 
The following questions are scored positively:
• “I am someone who does a thorough job.”
• “I am someone who is a reliable worker.”
• “I am someone who perseveres until the task is finished.”
• “I am someone who does things efficiently.”
• “I am someone who makes plans and follows through with them.”
The following questions are scored negatively:
• “I am someone who can be somewhat careless.”
• “I am someone who tends to be disorganized.”
• “I am someone who tends to be lazy.”
• “I am someone who is easily distracted.”
Each question has five choices: strongly disagree, disagree a little, neither agree nor disagree, agree a little, or strongly agree, scored from 0 to 4.</t>
  </si>
  <si>
    <t>Participants completed the online Monetary Choice Questionnaire (MCQ), a widely used 27-item measure of monetary delay discounting preferences. For each item, individuals were presented with a choice between a smaller immediate reward and larger delayed reward at one of three magnitudes (small, $25–35; intermediate, $50–60; large, $75–85). The overall response pattern was used to infer temporal discounting functions (k) ranging from .00016–.2529, with larger values reflecting greater devaluation of delayed rewards (higher bias for immediate gratification). Values of k were obtained for the three reward magnitudes and were averaged to obtain the final dependent measure. In addition, three items were added to the 27-items that make up the MCQ that were intended to detect careless responding. Research participants who answered any of these items inappropriately were excluded. A log-10 transformation was applied to the final k measure.</t>
  </si>
  <si>
    <t>Scored using the 23andMe “Five Dimensions of Personality” survey as a quantitative trait. 
The following questions are scored positively:
• “I am someone who is talkative.”
• “I am someone who is full of energy.”
• “I am someone who generates a lot of enthusiasm.”
• “I am someone who has an assertive personality.”
• “I am someone who is outgoing, sociable.”
The following questions are scored negatively:
• “I am someone who is reserved.”
• “I am someone who tends to be quiet.”
• “I am someone who is sometimes shy, inhibited.”
Each question has five choices: strongly disagree, disagree a little, neither agree nor disagree, agree a little, or strongly agree, scored from 0 to 4.</t>
  </si>
  <si>
    <t>How often do you feel left out of social activity?  
"always" (=0)/ "most of the time" (=1) / "half of the time" (=2) / "some of the time" (=3) / "never" (=4)</t>
  </si>
  <si>
    <t>The morning person phenotype is defined by two questions:
• (Ten Things About You) "Are you naturally a night person or a morning person? (Night owl/Early bird/Neither)"
• (Research Snippets) "Are you naturally a night person or a morning person? (Night person/Morning person/Neither/It depends/I’m not sure)"
Cases answered "Early bird" or "Morning person", while controls answered "Night owl" or "Night person", to at least one of the two questions above. Individuals with discordant responses were removed from the analysis.</t>
  </si>
  <si>
    <t>"How narcissistic (a narcissist is someone who is egotistical, self-focused, and vain) do you think that you are? "
"completely" (=0) / "very" (=1) / /"somewhat" (=2) / "a little" (=3) / "not at all" (=4)</t>
  </si>
  <si>
    <t>Scored using the 23andMe “Five Dimensions of Personality” survey as a quantitative trait. 
The following questions are scored positively:
• “I am someone who is depressed, often feels sad.”
• “I am someone who can be tense.”
• “I am someone who worries a lot.”
• “I am someone who can be moody.”
• “I am someone who gets nervous easily.”
The following questions are scored negatively:
• “I am someone who is relaxed, handles stress well.”
• “I am someone who is emotionally stable, not easily upset.”
• “I am someone who remains calm in tense situations.”
Each question has five choices: strongly disagree, disagree a little, neither agree nor disagree, agree a little, or strongly agree, scored from 0 to 4.</t>
  </si>
  <si>
    <t>Scored using the 23andMe “Five Dimensions of Personality” survey as a quantitative trait. 
The following questions are scored positively:
•“I am someone who is original, comes up with new ideas”
•“I am someone who is curious about many different things.”
•“I am someone who is ingenious, a deep thinker.”
•“I am someone who has an active imagination.”
•“I am someone who is inventive.”
•“I am someone who values artistic, aesthetic experiences.”
•“I am someone who likes to reflect, play with ideas.”
•“I am someone who appreciates art, music, or literature.”
The following questions are scored negatively:
•“I am someone who prefers work that is routine.”
•“I am someone who has few artistic interests.”
Each question has five choices: strongly disagree, disagree a little, neither agree nor disagree, agree a little, or strongly agree, scored from 0 to 4.</t>
  </si>
  <si>
    <t>"How would you describe your religious beliefs?"
"very religious" (=0) / "religious" (=1) / "somewhat religious" (=2) / "spiritual but not affiliated with an organized religion" (=3) / "agnostic" (=4) / "atheist" (=5) / other / not sure / declined )</t>
  </si>
  <si>
    <t>"When you feel mentally drained, do you prefer to recharge your batteries by... "
"spending time with friends or family" (=0) / "no strong preference either way" (=1) / "spending time alone" (=2) / "I'm not sure"</t>
  </si>
  <si>
    <t xml:space="preserve">"In general, people often face risks when making financial, career, or other life decisions. Overall, do you feel comfortable or uncomfortable taking risks? 
"very comfortable taking risks" (=4) / "somewhat comfortable taking risks" (=3) / "neither comfortable nor uncomfortable taking risks" (=2) / "somewhat uncomfortable taking risks" (=1) / "very uncomfortable taking risks" (=0) </t>
  </si>
  <si>
    <r>
      <t xml:space="preserve">9.   Liu, M. </t>
    </r>
    <r>
      <rPr>
        <i/>
        <sz val="8"/>
        <color theme="1"/>
        <rFont val="Georgia"/>
        <family val="1"/>
      </rPr>
      <t>et al.</t>
    </r>
    <r>
      <rPr>
        <sz val="8"/>
        <color theme="1"/>
        <rFont val="Georgia"/>
        <family val="1"/>
      </rPr>
      <t xml:space="preserve"> Association studies of up to 1.2 million individuals yield new insights into the genetic etiology of tobacco and alcohol use. </t>
    </r>
    <r>
      <rPr>
        <i/>
        <sz val="8"/>
        <color theme="1"/>
        <rFont val="Georgia"/>
        <family val="1"/>
      </rPr>
      <t>Nature Genetics</t>
    </r>
    <r>
      <rPr>
        <sz val="8"/>
        <color theme="1"/>
        <rFont val="Georgia"/>
        <family val="1"/>
      </rPr>
      <t xml:space="preserve"> </t>
    </r>
    <r>
      <rPr>
        <b/>
        <sz val="8"/>
        <color theme="1"/>
        <rFont val="Georgia"/>
        <family val="1"/>
      </rPr>
      <t>51</t>
    </r>
    <r>
      <rPr>
        <sz val="8"/>
        <color theme="1"/>
        <rFont val="Georgia"/>
        <family val="1"/>
      </rPr>
      <t>, 237–244 (2019).</t>
    </r>
  </si>
  <si>
    <r>
      <t>Rietveld</t>
    </r>
    <r>
      <rPr>
        <vertAlign val="superscript"/>
        <sz val="8"/>
        <color theme="1"/>
        <rFont val="Georgia"/>
        <family val="1"/>
      </rPr>
      <t>21</t>
    </r>
  </si>
  <si>
    <r>
      <t>Savage</t>
    </r>
    <r>
      <rPr>
        <vertAlign val="superscript"/>
        <sz val="8"/>
        <color theme="1"/>
        <rFont val="Georgia"/>
        <family val="1"/>
      </rPr>
      <t>22</t>
    </r>
  </si>
  <si>
    <r>
      <t>Stringer</t>
    </r>
    <r>
      <rPr>
        <vertAlign val="superscript"/>
        <sz val="8"/>
        <color theme="1"/>
        <rFont val="Georgia"/>
        <family val="1"/>
      </rPr>
      <t>23</t>
    </r>
  </si>
  <si>
    <r>
      <t>Trampush</t>
    </r>
    <r>
      <rPr>
        <vertAlign val="superscript"/>
        <sz val="8"/>
        <color theme="1"/>
        <rFont val="Georgia"/>
        <family val="1"/>
      </rPr>
      <t>24</t>
    </r>
  </si>
  <si>
    <r>
      <t>Van den Berg</t>
    </r>
    <r>
      <rPr>
        <vertAlign val="superscript"/>
        <sz val="8"/>
        <color theme="1"/>
        <rFont val="Georgia"/>
        <family val="1"/>
      </rPr>
      <t>25</t>
    </r>
  </si>
  <si>
    <r>
      <t>Wood</t>
    </r>
    <r>
      <rPr>
        <vertAlign val="superscript"/>
        <sz val="8"/>
        <color theme="1"/>
        <rFont val="Georgia"/>
        <family val="1"/>
      </rPr>
      <t>26</t>
    </r>
  </si>
  <si>
    <r>
      <t>Wray</t>
    </r>
    <r>
      <rPr>
        <vertAlign val="superscript"/>
        <sz val="8"/>
        <color theme="1"/>
        <rFont val="Georgia"/>
        <family val="1"/>
      </rPr>
      <t>27</t>
    </r>
  </si>
  <si>
    <r>
      <t>Yengo</t>
    </r>
    <r>
      <rPr>
        <vertAlign val="superscript"/>
        <sz val="8"/>
        <color theme="1"/>
        <rFont val="Georgia"/>
        <family val="1"/>
      </rPr>
      <t>28</t>
    </r>
  </si>
  <si>
    <t>Depressive Symptoms (excl UKB)</t>
  </si>
  <si>
    <t xml:space="preserve">Rietveld, C. A. et al. GWAS of 126,559 individuals identifies genetic variants associated with educational attainment. Science (80-. ). 340, 1467–1471 (2013).
</t>
  </si>
  <si>
    <t>ECZEMA1, ASTECZRHI1, HAYFEVER1</t>
  </si>
  <si>
    <t>ECZEMA1, ASTECZRHI2, HAYFEVER1</t>
  </si>
  <si>
    <t>ECZEMA2, ASTECZRHI3, HAYFEVER2</t>
  </si>
  <si>
    <t>ECZEMA3, ASTECZRHI4, HAYFEVER3</t>
  </si>
  <si>
    <t>ECZEMA4, ASTECZRHI5, HAYFEVER4</t>
  </si>
  <si>
    <t>HAYFEVER1, ASTHMA1, ASTECZRHI1, ALLERGYPOLLEN1, ALLERGYDUST1, ALLERGYCAT1, ECZEMA1</t>
  </si>
  <si>
    <t>HAYFEVER1, ASTHMA1, ASTECZRHI2, ALLERGYPOLLEN1, ALLERGYDUST1, ALLERGYCAT1, ECZEMA1</t>
  </si>
  <si>
    <t>HAYFEVER2, ASTHMA2, ASTECZRHI3, ALLERGYPOLLEN1, ALLERGYDUST1, ALLERGYCAT1, ECZEMA2</t>
  </si>
  <si>
    <t>HAYFEVER4, ASTHMA4, ASTECZRHI5, ALLERGYPOLLEN1, ALLERGYDUST1, ALLERGYCAT1, ECZEMA4</t>
  </si>
  <si>
    <t>HAYFEVER3, ASTHMA3, ASTECZRHI4, ALLERGYPOLLEN1, ALLERGYDUST1, ALLERGYCAT1, ECZEMA3</t>
  </si>
  <si>
    <t>1.33%
(0.95% to 1.82%)</t>
  </si>
  <si>
    <t>1.38%
(0.99% to 1.84%)</t>
  </si>
  <si>
    <t>1.05%
(0.69% to 1.49%)</t>
  </si>
  <si>
    <t xml:space="preserve"> 0.28%
(0.03% to 0.53)</t>
  </si>
  <si>
    <t xml:space="preserve"> 0.33%
(0.10% to 0.59%)</t>
  </si>
  <si>
    <t>0.05%
(-0.07% to 0.16%)</t>
  </si>
  <si>
    <t>1.05%
(0.64% to 1.53%)</t>
  </si>
  <si>
    <t>1.28%
(0.81% to 1.83%)</t>
  </si>
  <si>
    <t>0.90%
(0.54% to 1.32%)</t>
  </si>
  <si>
    <t>0.15%
(-0.05% to 0.35%)</t>
  </si>
  <si>
    <t>0.38%
(0.06% to 0.67%)</t>
  </si>
  <si>
    <t>0.09%
(0.00% to 0.32%)</t>
  </si>
  <si>
    <t>0.26%
(0.07% to 0.58%)</t>
  </si>
  <si>
    <t>0.17%
(0.02% to 0.36%)</t>
  </si>
  <si>
    <t>0.00%
(0.00% to 0.15%)</t>
  </si>
  <si>
    <t>0.09%
(0.00% to 0.44%)</t>
  </si>
  <si>
    <t>0.22%
(0.02% to 0.60%)</t>
  </si>
  <si>
    <t>1.11%
(0.53% to 1.95%)</t>
  </si>
  <si>
    <t>1.27%
(0.63% to 2.15%)</t>
  </si>
  <si>
    <t>0.39%
(0.09% to 0.99%)</t>
  </si>
  <si>
    <t>0.73%
(0.15% to 1.35%)</t>
  </si>
  <si>
    <t>0.88%
(0.29% to 1.52%)</t>
  </si>
  <si>
    <t>0.16%
(-0.12% to 0.44%)</t>
  </si>
  <si>
    <t>1.91%
(1.35% to 2.53%)</t>
  </si>
  <si>
    <t>1.87%
(1.33% to 2.50%)</t>
  </si>
  <si>
    <t>1.67%
(1.17% to 2.27%)</t>
  </si>
  <si>
    <t xml:space="preserve"> 0.24%
(-0.04% to 0.49%)</t>
  </si>
  <si>
    <t xml:space="preserve"> 0.20%
(-0.06% to 0.49%)</t>
  </si>
  <si>
    <t xml:space="preserve"> -0.04
(-0.19% to 0.12%)</t>
  </si>
  <si>
    <t>0.26%
(0.08% to 0.53%)</t>
  </si>
  <si>
    <t>0.83%
(0.45% to 1.29%)</t>
  </si>
  <si>
    <t>0.57%
(0.28% to 0.92%)</t>
  </si>
  <si>
    <t>1.17%
(0.75% to 1.68%)</t>
  </si>
  <si>
    <t>1.47%
(0.98% to 2.03%)</t>
  </si>
  <si>
    <t>1.06%
(0.63% to 1.54%)</t>
  </si>
  <si>
    <t>0.11%
(-0.09% to 0.31%)</t>
  </si>
  <si>
    <t>0.41%
(0.14% to 0.70%)</t>
  </si>
  <si>
    <t>0.30%
(0.10% to 0.52%)</t>
  </si>
  <si>
    <t>2.06%
(0.98% to 3.73%)</t>
  </si>
  <si>
    <t>2.07%
(1.01% to 3.74%)</t>
  </si>
  <si>
    <t>1.80%
(0.77% to 3.17%)</t>
  </si>
  <si>
    <t>0.26%
(-0.69% to 1.28%)</t>
  </si>
  <si>
    <t>0.28%
(-0.72% to 1.33%)</t>
  </si>
  <si>
    <t xml:space="preserve"> 0.01%
(-0.25% to 0.30%)</t>
  </si>
  <si>
    <t>2.19%
(2.05% to 2.34%)</t>
  </si>
  <si>
    <t>2.70%
(2.54% to 2.86%)</t>
  </si>
  <si>
    <t>0.50%
(0.44% to 0.57%)</t>
  </si>
  <si>
    <t>1.60%
(1.47% to 1.75%)</t>
  </si>
  <si>
    <t>1.76%
(1.62% to 1.91%)</t>
  </si>
  <si>
    <t>0.16%
(0.12% to 0.19%)</t>
  </si>
  <si>
    <t>1.08%
(0.88% to 1.29%)</t>
  </si>
  <si>
    <t>2.31%
(2.02% to 2.59%)</t>
  </si>
  <si>
    <t>1.23%
(1.03% to 1.45%)</t>
  </si>
  <si>
    <t>1.61%
(1.48% to 1.73%)</t>
  </si>
  <si>
    <t>0.32%
(0.26% to 0.39%)</t>
  </si>
  <si>
    <t>3.11%
(2.94% to 3.29%)%)</t>
  </si>
  <si>
    <t>Single-trait PGI</t>
  </si>
  <si>
    <t>Multi-trait PGI</t>
  </si>
  <si>
    <t>ρ</t>
  </si>
  <si>
    <t>0.206 (0.047)</t>
  </si>
  <si>
    <t>0.172 (0.098)</t>
  </si>
  <si>
    <t>0.004 (0.002)</t>
  </si>
  <si>
    <t>0.009 (0.003)</t>
  </si>
  <si>
    <t>0.007 (0.002)</t>
  </si>
  <si>
    <t>0.005 (0.002)</t>
  </si>
  <si>
    <t>0.009 (0.002)</t>
  </si>
  <si>
    <t>0.000 (0.000)</t>
  </si>
  <si>
    <t>0.001 (0.001)</t>
  </si>
  <si>
    <t>0.003 (0.001)</t>
  </si>
  <si>
    <t>0.020 (0.005)</t>
  </si>
  <si>
    <t>0.017 (0.101)</t>
  </si>
  <si>
    <t>2.558 (10.057)</t>
  </si>
  <si>
    <t>0.008 (0.002)</t>
  </si>
  <si>
    <t>0.010 (0.002)</t>
  </si>
  <si>
    <t>0.013 (0.003)</t>
  </si>
  <si>
    <t>0.000 (0.022)</t>
  </si>
  <si>
    <t>0.011 (0.002)</t>
  </si>
  <si>
    <t>0.009 (1.948)</t>
  </si>
  <si>
    <t>0.015 (0.003)</t>
  </si>
  <si>
    <t>0.038 (1.602)</t>
  </si>
  <si>
    <t>0.004 (0.007)</t>
  </si>
  <si>
    <t>3.132 (37.166)</t>
  </si>
  <si>
    <t>0.007 (0.001)</t>
  </si>
  <si>
    <t>0.019 (0.003)</t>
  </si>
  <si>
    <t>0.015 (0.002)</t>
  </si>
  <si>
    <t>0.000 (0.056)</t>
  </si>
  <si>
    <t>0.008 (3.887)</t>
  </si>
  <si>
    <t>0.013 (0.002)</t>
  </si>
  <si>
    <t>0.020 (0.106)</t>
  </si>
  <si>
    <t>1.039 (3.517)</t>
  </si>
  <si>
    <t>0.018 (0.003)</t>
  </si>
  <si>
    <t>0.110 (0.049)</t>
  </si>
  <si>
    <t>0.033 (0.004)</t>
  </si>
  <si>
    <t>0.023 (0.003)</t>
  </si>
  <si>
    <t>0.108 (0.097)</t>
  </si>
  <si>
    <t>0.026 (0.003)</t>
  </si>
  <si>
    <t>0.024 (0.003)</t>
  </si>
  <si>
    <t>0.021 (0.012)</t>
  </si>
  <si>
    <t>0.016 (0.002)</t>
  </si>
  <si>
    <t>0.010 (0.001)</t>
  </si>
  <si>
    <t>0.027 (0.003)</t>
  </si>
  <si>
    <t>0.028 (0.004)</t>
  </si>
  <si>
    <t>0.021 (0.003)</t>
  </si>
  <si>
    <t>0.002 (0.001)</t>
  </si>
  <si>
    <t>0.025 (0.003)</t>
  </si>
  <si>
    <t>0.008 (0.001)</t>
  </si>
  <si>
    <t>0.009 (0.001)</t>
  </si>
  <si>
    <t>0.099 (0.094)</t>
  </si>
  <si>
    <t>3.704 (1.809)</t>
  </si>
  <si>
    <t>Study members reported the age at which they had their first period</t>
  </si>
  <si>
    <t xml:space="preserve">At age 21, study members were administered skinprick tests for 12 common allergens: house dust mite (Dermatophagoides pteronyssinus) (Bencard, UK), grass, cat, dog, horse, kapok, wool, Aspergillus fumigatus, alternaria, penicillium, cladosporium, and cockroach (Hollister Stier, US). As in previous reports (Sears et al., 1989; https://pubmed.ncbi.nlm.nih.gov/2758355/), allergy was defined as one or more positive skin test with a maximum weal diameter of at least 2mm greater than that produced by the diluent control. </t>
  </si>
  <si>
    <t xml:space="preserve">Defined as having ever had asthma, eczema, or hay fever at any time during follow-up. </t>
  </si>
  <si>
    <t>We used the Dunedin Study’s group of children diagnosed with ADHD at ages 11, 13, or 15 years. Symptoms were ascertained using the Diagnostic Interview Schedule for Children-Child Version at ages 11 and 13 administered by a child psychiatrist and at age 15 by trained clinical interviewers. Research diagnoses followed DSM-III. We considered participants to have a diagnosis of childhood ADHD if they met criteria at ages 11, 13, or 15. years.</t>
  </si>
  <si>
    <t>We used data from assessments at ages 15, 18, 21, 26, 32, and 38 when Study members reported if they had used cannabis.</t>
  </si>
  <si>
    <t>Study members completed structured interviews about smoking behavior, including reporting the number of cigarettes smoked per day</t>
  </si>
  <si>
    <t>Allergies were examined by self reports. Study members were asked questions about possible allergies: “Have you ever had hay fever?”</t>
  </si>
  <si>
    <r>
      <t>Symptom counts of</t>
    </r>
    <r>
      <rPr>
        <sz val="8"/>
        <color rgb="FF2E74B5"/>
        <rFont val="Georgia"/>
        <family val="1"/>
      </rPr>
      <t xml:space="preserve"> </t>
    </r>
    <r>
      <rPr>
        <sz val="8"/>
        <color theme="1"/>
        <rFont val="Georgia"/>
        <family val="1"/>
      </rPr>
      <t xml:space="preserve">DSM5 Alcohol Use Disorder </t>
    </r>
    <r>
      <rPr>
        <sz val="8"/>
        <color rgb="FF000000"/>
        <rFont val="Georgia"/>
        <family val="1"/>
      </rPr>
      <t>were assessed via private structured interviews using the Diagnostic Interview Schedule at age 38.</t>
    </r>
  </si>
  <si>
    <t>Study members were asked if, in the previous 12 months, they had experienced headaches lasting from 30 minutes to 7 days. A positive answer to this gate question led to a series of questions concerning headache pain characteristics and symptoms abstracted from the International Headache Society classification. In accord with the society recommendations, Study members were excluded if they had had head or neck injury in close temporal proximity to the onset of headache symptoms.</t>
  </si>
  <si>
    <t>Study members were asked “How often do you feel left out?” Response options were 0 ‘hardly ever,’ 1 ‘some of the time’, 2 ‘often’.</t>
  </si>
  <si>
    <t>Study members completed the Satisfaction with Life scale. Responses (where 0 indicated “strongly disagree” and 4 indicated “strongly agree”) to the 5-item Satisfaction with Life Scale were summed to create a score ranging from 0 (lowest satisfaction) to 20 (high satisfaction). Items included: “In most ways my life is close to ideal”, “The conditions of my life are excellent”,“I am satisfied with my life”, “So far I have gotten the important things I want in life”, “If I could live my life over, I would change almost nothing’.</t>
  </si>
  <si>
    <t>Study members were asked "Since age 12, have you been told by a doctor that you have asthma?”</t>
  </si>
  <si>
    <t xml:space="preserve">Defined as positive respones to having ever had asthma, eczema, or hayfever since age 12. </t>
  </si>
  <si>
    <t>We used the E-Risk Study’s group of children diagnosed with ADHD at ages 5, 7, 10, or 12 years.  We ascertained childhood ADHD diagnoses on the basis of mother and teacher reports of 18 symptoms of inattention and hyperactivity–impulsivity.  Research diagnoseds followed DSM-IV. We considered participants to have a diagnosis if they met criteria at ages 5, 7, 10 or 12.</t>
  </si>
  <si>
    <t>At age 18 Study members reported if they had ever used cannabis.</t>
  </si>
  <si>
    <t xml:space="preserve">Study members were asked, “Do you have any nasal allergies, including hayfever?” </t>
  </si>
  <si>
    <t>Symptom counts of DSM5 Alcohol Use Disorder were assessed via private structured interviews using the Diagnostic Interview Schedule at age 18.</t>
  </si>
  <si>
    <t>6.90%
(4.26% to 10.27%)</t>
  </si>
  <si>
    <t>5.71%
(3.19% to 9.00%)</t>
  </si>
  <si>
    <t>4.38%
(2.32% to 7.27%)</t>
  </si>
  <si>
    <t>10.49%
(6.16% to 15.46%)</t>
  </si>
  <si>
    <t>11.98%
(7.12% to 17.43%)</t>
  </si>
  <si>
    <t>10.22%
(5.52% to 15.50%)</t>
  </si>
  <si>
    <t>0.28%
(-2.53% to 2.96%)</t>
  </si>
  <si>
    <t>1.76%
(-1.20% to 4.78%)</t>
  </si>
  <si>
    <t>1.48%
(0.46% to 2.62%)</t>
  </si>
  <si>
    <t>3.93%
(2.12% to 6.29%)</t>
  </si>
  <si>
    <t>5.44%
(3.11% to 8.18%)</t>
  </si>
  <si>
    <t>2.80%
(1.52% to 4.87%)</t>
  </si>
  <si>
    <t>1.13%
(0.19% to 2.23%)</t>
  </si>
  <si>
    <t>2.64%
(1.16% to 4.37%)</t>
  </si>
  <si>
    <t>1.51%
(0.44% to 2.73%)</t>
  </si>
  <si>
    <t>4.83%
(2.84% to 7.39%)</t>
  </si>
  <si>
    <t>5.30%
(3.07% to 8.01%)</t>
  </si>
  <si>
    <t>3.15%
(1.74% to 5.29%)</t>
  </si>
  <si>
    <t>1.68%
(0.24% to 3.27%)</t>
  </si>
  <si>
    <t>2.14%
(0.45% to 3.96%)</t>
  </si>
  <si>
    <t>0.46%
(-0.10% to 1.02%)</t>
  </si>
  <si>
    <t>2.10%
(1.22% to 4.06%)</t>
  </si>
  <si>
    <t>2.34%
(1.38% to 4.14%)</t>
  </si>
  <si>
    <t>2.42%
(1.36% to 4.40%)</t>
  </si>
  <si>
    <t>-0.32%
(-0.83% to 0.15%)</t>
  </si>
  <si>
    <t>-0.09%
(-1.18% to 0.87%)</t>
  </si>
  <si>
    <t>0.23%
(-0.78% to 1.05%)</t>
  </si>
  <si>
    <t>2.56%
(1.36% to 4.56%)</t>
  </si>
  <si>
    <t>2.59%
(1.35% to 4.68%)</t>
  </si>
  <si>
    <t>2.55%
(1.29% to 4.83%)</t>
  </si>
  <si>
    <t>0.00%
(-0.74% to 0.62%)</t>
  </si>
  <si>
    <t>0.04%
(-0.74% to 0.68%)</t>
  </si>
  <si>
    <t>0.04%
(-0.35% to 0.44%)</t>
  </si>
  <si>
    <t>5.35%
(3.16% to 8.12%)</t>
  </si>
  <si>
    <t>5.82%
(3.54% to 8.68%)</t>
  </si>
  <si>
    <t>2.45%
(1.38% to 4.34%)</t>
  </si>
  <si>
    <t>2.90%
(0.87% to 5.18%)</t>
  </si>
  <si>
    <t>3.37%
(1.19% to 5.74%)</t>
  </si>
  <si>
    <t>0.47%
(-0.55% to 1.48%)</t>
  </si>
  <si>
    <t>2.24%
(1.28% to 3.82%)</t>
  </si>
  <si>
    <t>2.93%
(1.59% to 4.94%)</t>
  </si>
  <si>
    <t>0.68%
(-0.59% to 2.16%)</t>
  </si>
  <si>
    <t>1.64%
(0.94% to 2.68%)</t>
  </si>
  <si>
    <t>2.28%
(1.28% to 3.59%)</t>
  </si>
  <si>
    <t>1.28%
(0.78% to 2.13%)</t>
  </si>
  <si>
    <t>0.35%
(0.01% to 0.81%)</t>
  </si>
  <si>
    <t>0.99%
(0.33% to 1.82%)</t>
  </si>
  <si>
    <t>0.64%
(0.15% to 1.20%)</t>
  </si>
  <si>
    <t>2.97%
(1.76% to 4.49%)</t>
  </si>
  <si>
    <t>3.12%
(1.85% to 4.69%)</t>
  </si>
  <si>
    <t>1.74%
(0.92% to 2.81%)</t>
  </si>
  <si>
    <t>1.24%
(0.37% to 2.22%)</t>
  </si>
  <si>
    <t>1.38%
(0.46% to 2.43%)</t>
  </si>
  <si>
    <t>0.14%
(-0.13% to 0.47%)</t>
  </si>
  <si>
    <t>1.12%
(0.62% to 2.06%)</t>
  </si>
  <si>
    <t>0.85%
(0.53% to 1.60%)</t>
  </si>
  <si>
    <t>1.03%
(0.59% to 1.89%)</t>
  </si>
  <si>
    <t>0.08%
(-0.15% to 0.32%)</t>
  </si>
  <si>
    <t>-0.19%
(-0.67% to 0.22%)</t>
  </si>
  <si>
    <t>-0.27%
(-0.77% to 0.13%)</t>
  </si>
  <si>
    <t>1.80%
(1.12% to 2.78%)</t>
  </si>
  <si>
    <t>1.50%
(0.91% to 2.40%)</t>
  </si>
  <si>
    <t>1.47%
(0.86% to 2.44%)</t>
  </si>
  <si>
    <t>0.33%
(-0.09% to 0.76%)</t>
  </si>
  <si>
    <t>0.03%
(-0.41% to 0.43%)</t>
  </si>
  <si>
    <t>-0.30%
(-0.52% to -0.09%)</t>
  </si>
  <si>
    <t>2.32%
(1.34% to 3.59%)</t>
  </si>
  <si>
    <t>2.87%
(1.70% to 4.31%)</t>
  </si>
  <si>
    <t>0.78%
(0.55% to 1.46%)</t>
  </si>
  <si>
    <t>1.55%
(0.58% to 2.61%)</t>
  </si>
  <si>
    <t>2.09%
(0.98% to 3.37%)</t>
  </si>
  <si>
    <t>0.55%
(0.08% to 1.09%)</t>
  </si>
  <si>
    <t>1.34%
(0.69% to 2.37%)</t>
  </si>
  <si>
    <t>1.53%
(0.81% to 2.68%)</t>
  </si>
  <si>
    <t>0.20%
(-0.42% to 0.92%)</t>
  </si>
  <si>
    <t>1.77%
(1.00% to 3.02%)</t>
  </si>
  <si>
    <t>1.44%
(0.78% to 2.50%)</t>
  </si>
  <si>
    <t>-0.33%
(-1.02% to 0.27%)</t>
  </si>
  <si>
    <t>1.78%
(1.15% to 3.16%)</t>
  </si>
  <si>
    <t>1.82%
(1.15% to 3.36%)</t>
  </si>
  <si>
    <t>-0.04%
(-0.76% to 0.62%)</t>
  </si>
  <si>
    <t>2.44%
(1.41% to 3.92%)</t>
  </si>
  <si>
    <t>1.58%
(0.86% to 2.73%)</t>
  </si>
  <si>
    <t>0.86%
(0.29% to 1.53%)</t>
  </si>
  <si>
    <t>34.10%
(30.46% to 37.80%)</t>
  </si>
  <si>
    <t>32.07%
(28.58% to 35.57%)</t>
  </si>
  <si>
    <t>2.04%
(-0.27% to 4.24%)</t>
  </si>
  <si>
    <t>5.86%
(4.16% to 7.86%)</t>
  </si>
  <si>
    <t>5.75%
(4.02% to 7.78%)</t>
  </si>
  <si>
    <t>0.11%
(-1.09% to 1.34%)</t>
  </si>
  <si>
    <t>1.371, 1.045, 1.988, 0.933</t>
  </si>
  <si>
    <t>1.389, 1.043, 1.988, 0.932</t>
  </si>
  <si>
    <t>1.34, 1.04, 1.914, 0.952</t>
  </si>
  <si>
    <t>1.426, 1.039, 1.956, 0.931</t>
  </si>
  <si>
    <t>1.455, 1.037, 1.952, 0.931</t>
  </si>
  <si>
    <t>0.943, 0.963, 1.61, -0.559, 1.244, 4.935</t>
  </si>
  <si>
    <t>0.947, 0.98, 1.63, -0.581, 1.25, 5.339</t>
  </si>
  <si>
    <t>0.945, 0.979, 1.629, -0.591, 1.26, 5.327</t>
  </si>
  <si>
    <t>0.961, 0.969, 1.549, -0.56, 1.205, 5.447</t>
  </si>
  <si>
    <t>0.939, 0.976, 1.601, -0.574, 1.272, 5.652</t>
  </si>
  <si>
    <t>0.938, 0.958, 1.591, -0.59, 1.296, 5.748</t>
  </si>
  <si>
    <t>1.898, 1.028, 0.884, -0.66, 1.359, 3.904</t>
  </si>
  <si>
    <t>1.914, 1.031, 0.892, -0.664, 1.364, 4.313</t>
  </si>
  <si>
    <t xml:space="preserve">1.913, 1.03, 0.892, -0.675, 1.381, 4.3, </t>
  </si>
  <si>
    <t>1.859, 1.025, 0.916, -0.649, 1.341, 4.391</t>
  </si>
  <si>
    <t>1.899, 1.024, 0.895, -0.689, 1.421, 4.593</t>
  </si>
  <si>
    <t>1.893, 1.02, 0.895, -0.694, 1.449, 4.759</t>
  </si>
  <si>
    <t>0.984, 1.554, 1.134</t>
  </si>
  <si>
    <t>0.979, 1.546, 1.149</t>
  </si>
  <si>
    <t>0.982, 1.552, 1.123</t>
  </si>
  <si>
    <t>0.976, 1.534, 1.166</t>
  </si>
  <si>
    <t>0.973, 1.526, 1.183</t>
  </si>
  <si>
    <t>1.005, 0.681, 0.724, 1.361, 0.798, 0.187, 0.712</t>
  </si>
  <si>
    <t>1.217, 0.606, 0.736, 1.376, 0.795, 0.179, 0.653</t>
  </si>
  <si>
    <t>1.501, 0.618, 0.768, 1.397, 0.796, 0.187, 0.675</t>
  </si>
  <si>
    <t>2.393, 0.519, 0.504, 1.35, 0.821, 0.091, 0.235</t>
  </si>
  <si>
    <t>2.047, 0.474, 0.619, 1.387, 0.81, 0.063, 0.312</t>
  </si>
  <si>
    <t xml:space="preserve">2.466, 0.464, 0.654, 1.41, 0.824, 0.101, 0.31, </t>
  </si>
  <si>
    <t xml:space="preserve">1.032, 1.02, </t>
  </si>
  <si>
    <t>1.029, 0.981</t>
  </si>
  <si>
    <t>1.028, 0.992</t>
  </si>
  <si>
    <t>1.028, 1.006</t>
  </si>
  <si>
    <t>1.027, 1.006</t>
  </si>
  <si>
    <t>1.02, 1.032</t>
  </si>
  <si>
    <t>0.981, 1.029</t>
  </si>
  <si>
    <t>0.992, 1.028</t>
  </si>
  <si>
    <t>1.006, 1.028</t>
  </si>
  <si>
    <t>1.006, 1.027</t>
  </si>
  <si>
    <t>0.677, 0.774, -1.929</t>
  </si>
  <si>
    <t xml:space="preserve">0.68, 0.728, -1.67, </t>
  </si>
  <si>
    <t>0.762, 0.795, -2.286</t>
  </si>
  <si>
    <t>0.724, 0.735, -2.172</t>
  </si>
  <si>
    <t>0.68, 0.758, -2.588</t>
  </si>
  <si>
    <t>0.745, 0.804, -2.207</t>
  </si>
  <si>
    <t>0.774, 0.677, -1.929</t>
  </si>
  <si>
    <t xml:space="preserve">0.728, 0.68, -1.67, </t>
  </si>
  <si>
    <t>0.795, 0.762, -2.286</t>
  </si>
  <si>
    <t>0.735, 0.724, -2.172</t>
  </si>
  <si>
    <t>0.758, 0.68, -2.588</t>
  </si>
  <si>
    <t>0.804, 0.745, -2.207</t>
  </si>
  <si>
    <t>1.489, 0.956</t>
  </si>
  <si>
    <t>1.507, 0.944</t>
  </si>
  <si>
    <t>1.52, 0.956</t>
  </si>
  <si>
    <t>1.482, 0.953</t>
  </si>
  <si>
    <t>1.531, 0.951</t>
  </si>
  <si>
    <t>2.039, 0.725, 0.751, 1.501, 1.862, 1.851</t>
  </si>
  <si>
    <t>2.524, 0.817, 0.862, 1.613, 2.056, 2.052</t>
  </si>
  <si>
    <t>2.371, 0.767, 0.814, 1.549, 1.864, 1.921</t>
  </si>
  <si>
    <t>2.285, 0.763, 0.811, 1.495, 1.747, 1.868</t>
  </si>
  <si>
    <t>2.246, 0.747, 0.785, 1.5, 1.888, 1.845</t>
  </si>
  <si>
    <t>1.851, 2.039, 0.725, 0.751, 1.501, 1.862</t>
  </si>
  <si>
    <t>2.052, 2.524, 0.817, 0.862, 1.613, 2.056</t>
  </si>
  <si>
    <t>1.921, 2.371, 0.767, 0.814, 1.549, 1.864</t>
  </si>
  <si>
    <t>1.868, 2.285, 0.763, 0.811, 1.495, 1.747</t>
  </si>
  <si>
    <t>1.845, 2.246, 0.747, 0.785, 1.5, 1.888</t>
  </si>
  <si>
    <t>1.862, 2.039, 0.725, 0.751, 1.501, 1.851</t>
  </si>
  <si>
    <t>2.056, 2.524, 0.817, 0.862, 1.613, 2.052</t>
  </si>
  <si>
    <t>1.864, 2.371, 0.767, 0.814, 1.549, 1.921</t>
  </si>
  <si>
    <t>1.747, 2.285, 0.763, 0.811, 1.495, 1.868</t>
  </si>
  <si>
    <t>1.888, 2.246, 0.747, 0.785, 1.5, 1.845</t>
  </si>
  <si>
    <t>0.751, 2.039, 0.725, 1.501, 1.862, 1.851</t>
  </si>
  <si>
    <t>0.862, 2.524, 0.817, 1.613, 2.056, 2.052</t>
  </si>
  <si>
    <t>0.814, 2.371, 0.767, 1.549, 1.864, 1.921</t>
  </si>
  <si>
    <t>0.811, 2.285, 0.763, 1.495, 1.747, 1.868</t>
  </si>
  <si>
    <t>0.785, 2.246, 0.747, 1.5, 1.888, 1.845</t>
  </si>
  <si>
    <t>1.255, 1.594, 0.818, 0.629, 0.823, 1.648, 1.595</t>
  </si>
  <si>
    <t>1.518, 1.871, 0.82, 0.652, 0.868, 1.639, 1.602</t>
  </si>
  <si>
    <t xml:space="preserve">1.254, 1.862, 0.834, 0.608, 0.885, 1.71, 1.75, </t>
  </si>
  <si>
    <t>1.386, 1.851, 0.792, 0.598, 0.806, 1.393, 1.575</t>
  </si>
  <si>
    <t>1.333, 1.829, 0.815, 0.544, 0.847, 1.674, 1.509</t>
  </si>
  <si>
    <t>1.429, 0.43, -1.656</t>
  </si>
  <si>
    <t>1.57, 0.477, -2.297</t>
  </si>
  <si>
    <t xml:space="preserve">1.363, 0.473, -2.04, </t>
  </si>
  <si>
    <t>1.341, 0.407, -2.738</t>
  </si>
  <si>
    <t>1.41, 0.464, -2.407</t>
  </si>
  <si>
    <t>-0.069, 0.878, 2.628, -0.039</t>
  </si>
  <si>
    <t>-0.075, 0.876, 3.061, -0.054</t>
  </si>
  <si>
    <t>-0.199, 0.889, 3.892, -0.313</t>
  </si>
  <si>
    <t>-0.189, 0.886, 3.479, -0.204</t>
  </si>
  <si>
    <t>-0.114, 0.898, 3.909, -0.318</t>
  </si>
  <si>
    <t>-0.379, 0.58, -1.655, -0.124, 0.953</t>
  </si>
  <si>
    <t>-0.414, 0.581, -1.67, -0.139, 0.951</t>
  </si>
  <si>
    <t>-0.558, 0.592, -1.822, -0.153, 0.962</t>
  </si>
  <si>
    <t>-0.514, 0.627, -2.375, -0.213, 0.969</t>
  </si>
  <si>
    <t>-0.507, 0.615, -2.409, -0.274, 0.964</t>
  </si>
  <si>
    <t>-0.442, 0.616, -2.194, -0.246, 0.961</t>
  </si>
  <si>
    <t>0.956, 1.489</t>
  </si>
  <si>
    <t>0.944, 1.507</t>
  </si>
  <si>
    <t xml:space="preserve">0.956, 1.52, </t>
  </si>
  <si>
    <t>0.953, 1.482</t>
  </si>
  <si>
    <t>0.951, 1.531</t>
  </si>
  <si>
    <t>0.559, 1.09, 0.677</t>
  </si>
  <si>
    <t>0.592, 1.113, 0.702</t>
  </si>
  <si>
    <t>0.506, 1.105, 0.616</t>
  </si>
  <si>
    <t>0.58, 1.097, 0.671</t>
  </si>
  <si>
    <t>0.443, 1.118, 0.687</t>
  </si>
  <si>
    <t>0.818, 0.823, 1.255, 1.648, 1.595, 1.594, 0.629</t>
  </si>
  <si>
    <t>0.82, 0.868, 1.518, 1.639, 1.602, 1.871, 0.652</t>
  </si>
  <si>
    <t>0.834, 0.885, 1.254, 1.71, 1.75, 1.862, 0.608</t>
  </si>
  <si>
    <t>0.792, 0.806, 1.386, 1.393, 1.575, 1.851, 0.598</t>
  </si>
  <si>
    <t>0.815, 0.847, 1.333, 1.674, 1.509, 1.829, 0.544</t>
  </si>
  <si>
    <t>0.825, 0.769, -0.099, 0.094</t>
  </si>
  <si>
    <t>0.861, 0.816, -0.043, -0.006</t>
  </si>
  <si>
    <t>0.832, 0.725, -0.283, -0.012</t>
  </si>
  <si>
    <t>0.831, 0.834, -0.224, 0.013</t>
  </si>
  <si>
    <t>0.849, 0.917, -0.102, 0.028</t>
  </si>
  <si>
    <t>1.334, 0.927</t>
  </si>
  <si>
    <t>1.304, 0.923</t>
  </si>
  <si>
    <t>1.301, 0.925</t>
  </si>
  <si>
    <t>1.302, 0.929</t>
  </si>
  <si>
    <t>0.903, 1.664</t>
  </si>
  <si>
    <t>1.664, 0.903</t>
  </si>
  <si>
    <t>-0.589, 1.644, 0.929</t>
  </si>
  <si>
    <t>-0.555, 1.54, 0.937</t>
  </si>
  <si>
    <t>-0.588, 1.598, 0.923</t>
  </si>
  <si>
    <t>-0.586, 1.598, 0.925</t>
  </si>
  <si>
    <t>9.09, 0.884</t>
  </si>
  <si>
    <t>10.206, 0.909</t>
  </si>
  <si>
    <t>0.828, 0.713, -0.321, 1.127, 12.561</t>
  </si>
  <si>
    <t>0.854, 0.722, -0.32, 1.145, 14.119</t>
  </si>
  <si>
    <t>0.885, 0.797, -0.447, 1.169, 11.859</t>
  </si>
  <si>
    <t>0.873, 0.783, -0.524, 1.205, 12.154</t>
  </si>
  <si>
    <t>0.863, 0.782, -0.546, 1.294, 11.357</t>
  </si>
  <si>
    <t>1.456, 0.977, 1.02, 1.411</t>
  </si>
  <si>
    <t>1.364, 1.178, 1.014, 1.423</t>
  </si>
  <si>
    <t>1.457, 1.057, 1.015, 1.515</t>
  </si>
  <si>
    <t>1.53, 1.062, 1.011, 1.519</t>
  </si>
  <si>
    <t>1.116, 0.797, 1.038, -0.391</t>
  </si>
  <si>
    <t>1.133, 0.884, 1.059, -0.519</t>
  </si>
  <si>
    <t>1.275, 0.863, 1.052, -0.565</t>
  </si>
  <si>
    <t>1.159, 0.86, 1.052, -0.598</t>
  </si>
  <si>
    <t>1.418, 1.028, 1.074, 1.151, 1.541</t>
  </si>
  <si>
    <t>1.383, 1.239, 1.078, 1.148, 1.444</t>
  </si>
  <si>
    <t>1.5, 1.124, 1.074, 1.149, 1.535</t>
  </si>
  <si>
    <t>1.525, 1.127, 1.073, 1.137, 1.621</t>
  </si>
  <si>
    <t>0.977, 1.02, 1.411, 1.456</t>
  </si>
  <si>
    <t>1.178, 1.014, 1.423, 1.364</t>
  </si>
  <si>
    <t>1.057, 1.015, 1.515, 1.457</t>
  </si>
  <si>
    <t xml:space="preserve">1.062, 1.011, 1.519, 1.53, </t>
  </si>
  <si>
    <t>-0.113, 0.528, -2.059, 0.766, 0.539, -0.073</t>
  </si>
  <si>
    <t>-0.125, 0.527, -2.124, 0.764, 0.537, -0.101</t>
  </si>
  <si>
    <t>-0.139, 0.541, -2.054, 0.79, 0.497, -0.233</t>
  </si>
  <si>
    <t>-0.201, 0.572, -2.74, 0.804, 0.614, -0.222</t>
  </si>
  <si>
    <t>-0.25, 0.563, -2.881, 0.805, 0.742, -0.216</t>
  </si>
  <si>
    <t>-0.254, 0.57, -2.699, 0.796, 0.585, -0.183</t>
  </si>
  <si>
    <t>-1.52, 0.065, 0.418, 0.021</t>
  </si>
  <si>
    <t xml:space="preserve">-1.587, 0.041, 0.418, 0.01, </t>
  </si>
  <si>
    <t>-1.615, -0.079, 0.433, -0.004</t>
  </si>
  <si>
    <t>-2.13, -0.082, 0.461, -0.065</t>
  </si>
  <si>
    <t>-2.125, -0.078, 0.452, -0.123</t>
  </si>
  <si>
    <t>-2.018, -0.029, 0.454, -0.109</t>
  </si>
  <si>
    <t>1.017, 1.055</t>
  </si>
  <si>
    <t>1.004, 1.042</t>
  </si>
  <si>
    <t xml:space="preserve">1.002, 1.04, </t>
  </si>
  <si>
    <t>1.008, 1.042</t>
  </si>
  <si>
    <t>0.927, 1.334</t>
  </si>
  <si>
    <t>0.923, 1.304</t>
  </si>
  <si>
    <t>0.925, 1.301</t>
  </si>
  <si>
    <t>0.929, 1.302</t>
  </si>
  <si>
    <t>0.539, 0.751, -1.857, -0.109, 0.778, 1.046, 0.468, 0.837, -0.017</t>
  </si>
  <si>
    <t>0.537, 0.77, -1.907, -0.118, 0.777, 1.04, 0.466, 0.853, -0.044</t>
  </si>
  <si>
    <t>0.549, 0.774, -1.835, -0.131, 0.806, 1.046, 0.411, 0.845, -0.155</t>
  </si>
  <si>
    <t>0.569, 0.902, -2.502, -0.19, 0.811, 1.084, 0.515, 0.747, -0.169</t>
  </si>
  <si>
    <t>0.567, 0.925, -2.664, -0.237, 0.818, 1.181, 0.704, 0.984, -0.168</t>
  </si>
  <si>
    <t>0.575, 0.791, -2.541, -0.251, 0.808, 1.142, 0.522, 0.961, -0.141</t>
  </si>
  <si>
    <t>Educational Attainment (excl Repository datasets sans UKB)</t>
  </si>
  <si>
    <t>Subjective Well-Being (excl Repository datasets)</t>
  </si>
  <si>
    <t>Overlapping Datasets</t>
  </si>
  <si>
    <t>Repository Datasets Sumstats are Used For</t>
  </si>
  <si>
    <t>Dataset 
profile</t>
  </si>
  <si>
    <t>Validation Dataset</t>
  </si>
  <si>
    <t>Dataset</t>
  </si>
  <si>
    <t>Dataset(s)</t>
  </si>
  <si>
    <t>Repository Datasets Sumstats are Used for</t>
  </si>
  <si>
    <t>MTAG weight factors (mean across SNPs)</t>
  </si>
  <si>
    <r>
      <rPr>
        <b/>
        <i/>
        <sz val="8"/>
        <color theme="1"/>
        <rFont val="Georgia"/>
        <family val="1"/>
      </rPr>
      <t>h</t>
    </r>
    <r>
      <rPr>
        <b/>
        <vertAlign val="superscript"/>
        <sz val="8"/>
        <color theme="1"/>
        <rFont val="Georgia"/>
        <family val="1"/>
      </rPr>
      <t>2</t>
    </r>
  </si>
  <si>
    <r>
      <rPr>
        <b/>
        <i/>
        <sz val="8"/>
        <color theme="1"/>
        <rFont val="Georgia"/>
        <family val="1"/>
      </rPr>
      <t>R</t>
    </r>
    <r>
      <rPr>
        <b/>
        <vertAlign val="superscript"/>
        <sz val="8"/>
        <color theme="1"/>
        <rFont val="Georgia"/>
        <family val="1"/>
      </rPr>
      <t>2</t>
    </r>
  </si>
  <si>
    <t>0.050 (0.101)</t>
  </si>
  <si>
    <t>1.622 (1.719)</t>
  </si>
  <si>
    <t>0.332 (0.317)</t>
  </si>
  <si>
    <t>0.020 (0.006)</t>
  </si>
  <si>
    <t>4.048 (2.011)</t>
  </si>
  <si>
    <t>Linear / Logistic</t>
  </si>
  <si>
    <t>Covariates</t>
  </si>
  <si>
    <t>Linear</t>
  </si>
  <si>
    <t>Sex, third degree polynomial in age and their interactions, 10 PC's, platform dummies</t>
  </si>
  <si>
    <t xml:space="preserve">"Excluding statistics courses, what is the most advanced math class you have successfully completed?"
"Pre-Algebra" (=1) / "Algebra" (=2) / "Geometry" (=3) / "Trigonometry" (=4) / "Pre-Calculus" (=5) / "Calculus" (=6) / "Vector Calculus" (=7) / "More than vector calculus" (=8) / "I'm not sure"
</t>
  </si>
  <si>
    <t xml:space="preserve">"How would you rate your mathematical ability?" 
"very poor" (=0) / "poor" (=1) /  "about average" (=2) / "good" (=3) / "excellent" (=4) / "I'm not sure" 
</t>
  </si>
  <si>
    <t>Age and 5 PCs</t>
  </si>
  <si>
    <t xml:space="preserve">Age (inverse-normalized), sex, 5 PCs and platform dummies </t>
  </si>
  <si>
    <t>Logistic</t>
  </si>
  <si>
    <t>Age, sex, and 5 PCs</t>
  </si>
  <si>
    <t>Age, sex, and 4 PCs</t>
  </si>
  <si>
    <t>Age, sex, 5 PCs and platform dummies</t>
  </si>
  <si>
    <t xml:space="preserve">Packs per day, in smokers, constructed by taking the first available response from the following questions: 
• Smoking survey: “During the time that you regularly smoked, on average, how much did you smoke per day?” -- “Packs per day” (integer)
• Tobacco survey, for current smokers: “On average, how many cigarettes do you currently smoke each day?” or for past smokers: “During the period of time before you quit smoking, how many cigarettes, on average, did you smoke each day?” (integer response, divided by 20)
• Smoking survey: “During the time that you regularly smoked, on average, how much did you smoke per day?” -- “Cigarettes per day” (integer response, divided by 20)
• Health habits survey, for current smokers: “How many cigarettes do you smoke per day?” or for past smokers: “How many cigarettes did you smoke per day?” (categorical response: &lt;10, 11-20, 21-30, 31-40, 41-50, 51+ were mapped to 0.25, 0.75, 1.25, 1.75, 2.25, 2.75 packs per day)
</t>
  </si>
  <si>
    <t xml:space="preserve">Ever tobacco user: either regular use or at least 100 cigarettes. Constructed by combining the available yes-no responses to the following questions, excluding participants who gave inconsistent answers:
• Health habits survey: “Have you ever regularly used tobacco?”
• Health intake survey: “Have you ever smoked cigarettes on a regular basis?”
• Smoking survey: “In your lifetime, have you smoked 100 or more cigarettes (5 packs)?”
• Health Profile and various other surveys, as well as a stand-alone quick question: “Have you smoked at least 100 cigarettes in your entire life?”
</t>
  </si>
  <si>
    <t>Third degree polynomial in age and 5 PCs</t>
  </si>
  <si>
    <t>Lifetime cannabis use based on the following question: “Have you ever in your life used the following: Marijuana?” (Yes/No)</t>
  </si>
  <si>
    <t xml:space="preserve">Cases have any asthma, eczema, rhinitis; controls have none and no allergies. Asthma, eczema, and rhinitis cases are defined as follows:
• Asthma: Combines reports of asthma diagnoses from five sources: 
1) Your Health Profile Survey: "Have you ever been diagnosed or treated for any of the following conditions?" (Asthma: Yes, No, Don't Know)
2) Your Medical History Survey: "Have you ever been diagnosed by a doctor with any of the following types of allergies?" (Asthma: Yes, No, I don't know)
3) Allergies and Asthma Survey: "Have you ever had an asthma attack? (Yes, No, I'm not sure)
4) Asthma Survey: "Have you ever been diagnosed by a doctor with asthma or bronchial asthma?" (Yes, No, I'm not sure)
5) The Roots into the Future intake form Survey: "Have you ever been diagnosed or treated for any of the following conditions?" (Asthma: Yes, No, Don't Know). 
Yes/no responses from these questions were merged, with inconsistent responses scored as missing: cases have at least one positive response and no negative responses, and controls have at least one negative response and no positive responses.
• Hayfever: Combines answers from three sources: 
1) Asthma Survey: "Have you ever had any of the following? Please check all that apply: Allergic rhinitis (stuffed or dripping nose caused by allergies) (Yes, No)
2) Quick question used in Research snippet: "Have you ever been diagnosed with hay fever (allergic rhinitis)? (Yes, No, I am not sure)
3) Allergy Survey: A series of questions on allergy symptoms to grasses, trees, weeds, cats, dogs, dust mites and mold. An example one is worded as “What type of reaction did you have after being exposed to trees? Please check all that apply: Itchy or runny nose” (Yes, No). 
Yes/no responses from the above questions were merged, with inconsistent responses scored as missing: cases have at least one positive response and no negative responses and controls have at least one negative response and no positive responses.
• Eczema: Combines answers from nine sources: 
1) Your Medical History Survey: "Have you ever been diagnosed by a doctor with any of the following autoimmune conditions? (Eczema)" (Yes, No, I don't know)
2) The Roots into the Future intake form survey: "Has a doctor ever told you that you have any of these skin conditions? Please check all that apply." (Eczema, Keloids, Psoriasis, Other skin condition, I'm not sure, None of the above)
3) Allergies and Asthma survey: "Did you have any of the following problems as a child (age 17 or younger)? Eczema (atopic dermatitis)" (Yes, No, I'm not sure) 
4) Asthma survey: "Have you ever had any of the following? Please check all that apply: Atopic dermatitis/Eczema (chronic itchy and scaly skin rashes caused by allergies)"
5) Question used in Allergies and Inflammatory Bowel Disease Community surveys: "Did you have any of these problems before you were 18 years old? Eczema (atopic dermatitis)" (Yes, No, I'm not sure)
6) Question used in Research snippet and Your Profile and Health History survey: "Have you ever been diagnosed with eczema?" (Yes, No, I'm not sure)
7) Your Health and Health History survey: Question 1: "What autoimmune diseases have you been diagnosed with? Please check all that apply: Eczema"; Question 2: "Have you ever been diagnosed or treated for any of the following conditions? An autoimmune disease (a disease in which your immune system attacks part of your body)" (Yes, No, I'm not sure)
8) Your Health and Health History survey: Question 1: "What skin conditions have you had? Please check all that apply. Eczema" (Yes, No, I'm not sure); Question 2: "Have you ever been diagnosed or treated for any of the following conditions? A skin condition
9) Health Followup Survey: "In the last 2 years, have you been newly diagnosed with or started treatment for any of the following conditions? Eczema" (Yes, No, I'm not sure). 
Answers to these questions were combined according to the following steps: Step 1, a combined phenotype is first assigned based on the first unambiguous response from the questions in sources 1 to 6: cases and controls are first assigned based on the question in “Your Medical History”', then for individuals who were not classified, the subsequent questions in sources 2 to 6 are used in the given order. Step 2, another phenotype is assigned based on the two questions in source 7: cases answered "yes" to the first question and controls answered "no" to both questions. Step 3, a third phenotype is assigned based on the two questions in source 8: cases answered "yes" and controls answered "no" to both questions. Step 4, a fourth phenotype is assigned based on the one question in source 9: cases answered "yes" to the question and controls answered "no" to the question. The final eczema cases are defined as being "case" in at least one of the above four phenotypes, controls are defined as being "control" in at least one of the above four phenotypes. When discordant, we assume the 'case' answer is correct.
</t>
  </si>
  <si>
    <t>“How old were you when your voice began to crack/deepen?” 
"Under 9" (=0) / "9-10 years old" (=1) / "11-12 years old" (=2) / "13-14 years old" (=3) / "15-16 years old" (=4) / "17-18 years old" (=5) / "19 years old or older" (=6) / "I’m not sure"</t>
  </si>
  <si>
    <t>"How old were you when you had your first menstrual period?"
"Under 8" (=0) / "8-9 years old" (=1) / "10-11 years old" (=2) / "12-13 years old" (=3) / "14-15 years old" (=4) / "16 years old or older" (=5) / "I’m not sure"</t>
  </si>
  <si>
    <t>Age, sex, 5 PCs, platform dummies, dummy for being a current smoker</t>
  </si>
  <si>
    <r>
      <t xml:space="preserve">11.  Pickrell, J. K. </t>
    </r>
    <r>
      <rPr>
        <i/>
        <sz val="8"/>
        <color theme="1"/>
        <rFont val="Georgia"/>
        <family val="1"/>
      </rPr>
      <t>et al.</t>
    </r>
    <r>
      <rPr>
        <sz val="8"/>
        <color theme="1"/>
        <rFont val="Georgia"/>
        <family val="1"/>
      </rPr>
      <t xml:space="preserve"> Detection and interpretation of shared genetic influences on 42 human traits. </t>
    </r>
    <r>
      <rPr>
        <i/>
        <sz val="8"/>
        <color theme="1"/>
        <rFont val="Georgia"/>
        <family val="1"/>
      </rPr>
      <t>Nat. Genet.</t>
    </r>
    <r>
      <rPr>
        <sz val="8"/>
        <color theme="1"/>
        <rFont val="Georgia"/>
        <family val="1"/>
      </rPr>
      <t xml:space="preserve"> </t>
    </r>
    <r>
      <rPr>
        <b/>
        <sz val="8"/>
        <color theme="1"/>
        <rFont val="Georgia"/>
        <family val="1"/>
      </rPr>
      <t>48</t>
    </r>
    <r>
      <rPr>
        <sz val="8"/>
        <color theme="1"/>
        <rFont val="Georgia"/>
        <family val="1"/>
      </rPr>
      <t>, 709–17 (2016).</t>
    </r>
  </si>
  <si>
    <r>
      <t xml:space="preserve">12.  Karlsson Linnér, R. </t>
    </r>
    <r>
      <rPr>
        <i/>
        <sz val="8"/>
        <color theme="1"/>
        <rFont val="Georgia"/>
        <family val="1"/>
      </rPr>
      <t>et al.</t>
    </r>
    <r>
      <rPr>
        <sz val="8"/>
        <color theme="1"/>
        <rFont val="Georgia"/>
        <family val="1"/>
      </rPr>
      <t xml:space="preserve"> Genome-wide association analyses of risk tolerance and risky behaviors in over 1 million individuals identify hundreds of loci and shared genetic influences. </t>
    </r>
    <r>
      <rPr>
        <i/>
        <sz val="8"/>
        <color theme="1"/>
        <rFont val="Georgia"/>
        <family val="1"/>
      </rPr>
      <t>Nat. Genet.</t>
    </r>
    <r>
      <rPr>
        <sz val="8"/>
        <color theme="1"/>
        <rFont val="Georgia"/>
        <family val="1"/>
      </rPr>
      <t xml:space="preserve"> </t>
    </r>
    <r>
      <rPr>
        <b/>
        <sz val="8"/>
        <color theme="1"/>
        <rFont val="Georgia"/>
        <family val="1"/>
      </rPr>
      <t>51</t>
    </r>
    <r>
      <rPr>
        <sz val="8"/>
        <color theme="1"/>
        <rFont val="Georgia"/>
        <family val="1"/>
      </rPr>
      <t>, 245–257 (2019).</t>
    </r>
  </si>
  <si>
    <r>
      <t xml:space="preserve">13.  Lo, M. T. </t>
    </r>
    <r>
      <rPr>
        <i/>
        <sz val="8"/>
        <color theme="1"/>
        <rFont val="Georgia"/>
        <family val="1"/>
      </rPr>
      <t>et al.</t>
    </r>
    <r>
      <rPr>
        <sz val="8"/>
        <color theme="1"/>
        <rFont val="Georgia"/>
        <family val="1"/>
      </rPr>
      <t xml:space="preserve"> Genome-wide analyses for personality traits identify six genomic loci and show correlations with psychiatric disorders. </t>
    </r>
    <r>
      <rPr>
        <i/>
        <sz val="8"/>
        <color theme="1"/>
        <rFont val="Georgia"/>
        <family val="1"/>
      </rPr>
      <t>Nat. Genet.</t>
    </r>
    <r>
      <rPr>
        <sz val="8"/>
        <color theme="1"/>
        <rFont val="Georgia"/>
        <family val="1"/>
      </rPr>
      <t xml:space="preserve"> </t>
    </r>
    <r>
      <rPr>
        <b/>
        <sz val="8"/>
        <color theme="1"/>
        <rFont val="Georgia"/>
        <family val="1"/>
      </rPr>
      <t>49</t>
    </r>
    <r>
      <rPr>
        <sz val="8"/>
        <color theme="1"/>
        <rFont val="Georgia"/>
        <family val="1"/>
      </rPr>
      <t>, 152–156 (2017).</t>
    </r>
  </si>
  <si>
    <r>
      <t xml:space="preserve">14.  Warrier, V. </t>
    </r>
    <r>
      <rPr>
        <i/>
        <sz val="8"/>
        <color theme="1"/>
        <rFont val="Georgia"/>
        <family val="1"/>
      </rPr>
      <t>et al.</t>
    </r>
    <r>
      <rPr>
        <sz val="8"/>
        <color theme="1"/>
        <rFont val="Georgia"/>
        <family val="1"/>
      </rPr>
      <t xml:space="preserve"> Genome-wide analyses of self-reported empathy: Correlations with autism, schizophrenia, and anorexia nervosa. </t>
    </r>
    <r>
      <rPr>
        <i/>
        <sz val="8"/>
        <color theme="1"/>
        <rFont val="Georgia"/>
        <family val="1"/>
      </rPr>
      <t>Transl. Psychiatry</t>
    </r>
    <r>
      <rPr>
        <sz val="8"/>
        <color theme="1"/>
        <rFont val="Georgia"/>
        <family val="1"/>
      </rPr>
      <t xml:space="preserve"> </t>
    </r>
    <r>
      <rPr>
        <b/>
        <sz val="8"/>
        <color theme="1"/>
        <rFont val="Georgia"/>
        <family val="1"/>
      </rPr>
      <t>8</t>
    </r>
    <r>
      <rPr>
        <sz val="8"/>
        <color theme="1"/>
        <rFont val="Georgia"/>
        <family val="1"/>
      </rPr>
      <t>, 1–10 (2018).</t>
    </r>
  </si>
  <si>
    <r>
      <t xml:space="preserve">15.  Sanchez-Roige, S. </t>
    </r>
    <r>
      <rPr>
        <i/>
        <sz val="8"/>
        <color theme="1"/>
        <rFont val="Georgia"/>
        <family val="1"/>
      </rPr>
      <t>et al.</t>
    </r>
    <r>
      <rPr>
        <sz val="8"/>
        <color theme="1"/>
        <rFont val="Georgia"/>
        <family val="1"/>
      </rPr>
      <t xml:space="preserve"> Genome-wide association study of delay discounting in 23,217 adult research participants of European ancestry. </t>
    </r>
    <r>
      <rPr>
        <i/>
        <sz val="8"/>
        <color theme="1"/>
        <rFont val="Georgia"/>
        <family val="1"/>
      </rPr>
      <t>Nat. Neurosci.</t>
    </r>
    <r>
      <rPr>
        <sz val="8"/>
        <color theme="1"/>
        <rFont val="Georgia"/>
        <family val="1"/>
      </rPr>
      <t xml:space="preserve"> </t>
    </r>
    <r>
      <rPr>
        <b/>
        <sz val="8"/>
        <color theme="1"/>
        <rFont val="Georgia"/>
        <family val="1"/>
      </rPr>
      <t>21</t>
    </r>
    <r>
      <rPr>
        <sz val="8"/>
        <color theme="1"/>
        <rFont val="Georgia"/>
        <family val="1"/>
      </rPr>
      <t>, 16–20 (2018).</t>
    </r>
  </si>
  <si>
    <r>
      <t xml:space="preserve">16.  Hu, Y. </t>
    </r>
    <r>
      <rPr>
        <i/>
        <sz val="8"/>
        <color theme="1"/>
        <rFont val="Georgia"/>
        <family val="1"/>
      </rPr>
      <t>et al.</t>
    </r>
    <r>
      <rPr>
        <sz val="8"/>
        <color theme="1"/>
        <rFont val="Georgia"/>
        <family val="1"/>
      </rPr>
      <t xml:space="preserve"> GWAS of 89,283 individuals identifies genetic variants associated with self-reporting of being a morning person. </t>
    </r>
    <r>
      <rPr>
        <i/>
        <sz val="8"/>
        <color theme="1"/>
        <rFont val="Georgia"/>
        <family val="1"/>
      </rPr>
      <t>Nat. Commun.</t>
    </r>
    <r>
      <rPr>
        <sz val="8"/>
        <color theme="1"/>
        <rFont val="Georgia"/>
        <family val="1"/>
      </rPr>
      <t xml:space="preserve"> </t>
    </r>
    <r>
      <rPr>
        <b/>
        <sz val="8"/>
        <color theme="1"/>
        <rFont val="Georgia"/>
        <family val="1"/>
      </rPr>
      <t>7</t>
    </r>
    <r>
      <rPr>
        <sz val="8"/>
        <color theme="1"/>
        <rFont val="Georgia"/>
        <family val="1"/>
      </rPr>
      <t>, 1–9 (2016).</t>
    </r>
  </si>
  <si>
    <t>"How satisfied are you with your life?"
"very dissatisfied" (=0) /  "somewhat dissatisfied" (=1) / "neither" (=2) /  "somewhat" (=3) /  "very" (=4)</t>
  </si>
  <si>
    <t>Pollen allergy
• Cases were defined by a ‘Yes’ answer to (1a) and one or more of (2a), (2b) or (2c), as well as either a ‘Yes’ answer to the corresponding (3a), 3b) or (3c), or one or more of (7a), (7b), (7c), (7d), or (7e).
• Controls were defined by a ‘No’ answer to (1a), or to all of (2a), (2b), and (2c).
Cat allergy
• Cases were defined by a ‘Yes’ answer to (1b) and (4a), as well as either a ‘Yes’ answer to either (5a), or one or more of (7a), (7b), (7c), (7d), or (7e).
• Controls were defined by a ‘No’ answer to (1a), or to all of (2a), (2b), and (2c).
Dust mite allergy
• Cases were defined by a ‘Yes’ answer to (1c), as well as either a ‘Yes’ answer to (6), or one or more of (7a), (7b), (7c), (7d), or (7e).
• Controls were defined by a ‘No’ answer to (1c).
Additional shared controls for all three allergy phenotypes were then identified, who (1) did not qualify as cases for any allergy phenotype; (2) either responded ‘No’ to both of (8a) and (8b), or to (9); and (3) had not responded ‘Yes’ to any of these questions. Finally, individuals who were classified as a case for at least one allergy phenotype were classified as controls for other allergy phenotypes for which they were not already classified as cases or controls.
1) "Have you had an allergic reaction to any of the following items?" "Yes / No / I'm not sure" 
"Foods" / "(1a) Plants (including pollen)" / "(1b) Animals (mammals, birds, or insects)" / "(1c) Dust mites" / "Molds" / "Latex" / "Medicines" / "Vaccines" / "Something else"
2) (conditional on 1a) "Have you had an allergic reaction to any of the following types of plants?"  "Yes / No / I'm not sure"
"(2a) Grasses" / "(2b) Trees" / "(2c) Weeds" / "Another plant"
3) (conditional on 1a) "Have you had an allergy test administered by a medical professional which indicated that you are allergic to the following types of plants?" "Yes / No / I'm not sure"
"(3a) Grasses" / "(3b) Trees" / "(3c) Weeds" / "Another plant"      
4) "Have you had an allergic reaction to any of the following types of animals?" "Yes / No / I'm not sure"
"(4a) Cats" / "Dogs" / "Honeybees" / "Red ants" / "Yellow jackets" / "Wasps" / "Another animal"
5) (conditional on 4) "Have you had an allergy test administered by a medical professional which indicated that you are allergic to the following types of animals?" "Yes / No / I'm not sure"
"(5a) Cats" / "Dogs" / "Honeybees" / "Red ants" / "Yellow jackets" / "Wasps" / "Another animal"
6) (conditional on 1c) "Have you had an allergy test administered by a medical professional which indicated that you are allergic to the following? Dust mites / Molds / Latex / Medicines / Vaccines / Something else"   "Yes / No / I'm not sure"
7) (Asked separately for each allergen conditional on 1, 2, and 4) "What type of reaction did you have after being exposed to [allergen]? Please check all that apply."
"Abdominal pain or vomiting" / "Diarrhea" / "(7a) Difficulty swallowing or difficulty speaking" / "Drop of blood pressure or passing out" / "(7b) Hives (red, itchy, or swollen skin)" / "(7c) Itching in your mouth" / "(7d) Itchy or runny nose" / "Nausea" / "(7e) Wheezing or asthma" / "None of the above"
8) "Have you ever been diagnosed by a doctor with one of the following types of allergies?"  "Yes / No / I'm not sure"
"(8a) Seasonal allergies" / "Asthma" / "(8b) Environmental (but not seasonal) allergy" / "Food allergy" / "Drug allergy"
9) "Do you currently have allergies?" "Yes / No / I’m not sure"</t>
  </si>
  <si>
    <t>Sex, third degree polynomial in age and their interactions, 10 PCs, platform dummies</t>
  </si>
  <si>
    <t>"What is the highest level of education you have completed?" (age ≥ 30)
"Less than high school" (=7) / "High school" (=13) / "Associate/vocational/some college" (=15) / "Bachelor degree" (=19) / "Master/Professional" (=20) / "Doctorate" (=22)</t>
  </si>
  <si>
    <t>Supplementary Table 1: Expected predictive power of single-trait PGIs</t>
  </si>
  <si>
    <t>Supplementary Table 2: Expected predictive power of multi-trait PGIs</t>
  </si>
  <si>
    <t>Supplementary Table 3: Predictive power of the single- and multi-trait PGIs in the validation datasets</t>
  </si>
  <si>
    <r>
      <rPr>
        <i/>
        <sz val="8"/>
        <color theme="1"/>
        <rFont val="Georgia"/>
        <family val="1"/>
      </rPr>
      <t>Notes:</t>
    </r>
    <r>
      <rPr>
        <sz val="8"/>
        <color theme="1"/>
        <rFont val="Georgia"/>
        <family val="1"/>
      </rPr>
      <t xml:space="preserve"> "Linear/Logistic" refers to the type of regression used in the GWAS. "Covariates" refers to the covariates included in the GWAS. "Citation" is the original publication reporting the GWAS, if available. "N/A" under "Citation" means the GWAS has not been published before.</t>
    </r>
  </si>
  <si>
    <r>
      <rPr>
        <i/>
        <sz val="8"/>
        <color theme="1"/>
        <rFont val="Georgia"/>
        <family val="1"/>
      </rPr>
      <t xml:space="preserve">Notes: </t>
    </r>
    <r>
      <rPr>
        <sz val="8"/>
        <color theme="1"/>
        <rFont val="Georgia"/>
        <family val="1"/>
      </rPr>
      <t>"Missing values" and "Invalid values" refer to missing/invalid values for effect allele, other allele, effect allele frequency, Beta, SE,</t>
    </r>
    <r>
      <rPr>
        <i/>
        <sz val="8"/>
        <color theme="1"/>
        <rFont val="Georgia"/>
        <family val="1"/>
      </rPr>
      <t xml:space="preserve"> P</t>
    </r>
    <r>
      <rPr>
        <sz val="8"/>
        <color theme="1"/>
        <rFont val="Georgia"/>
        <family val="1"/>
      </rPr>
      <t>-value or imputation accuracy. "MAF" refers to minor allele frequency. "HWE" refers to Hardy-Weinberg Equilibrium exact test. "SE ratio" refers to the ratio of reported standard errors to predicted standard errors. "λ</t>
    </r>
    <r>
      <rPr>
        <vertAlign val="subscript"/>
        <sz val="8"/>
        <color theme="1"/>
        <rFont val="Georgia"/>
        <family val="1"/>
      </rPr>
      <t>GC</t>
    </r>
    <r>
      <rPr>
        <sz val="8"/>
        <color theme="1"/>
        <rFont val="Georgia"/>
        <family val="1"/>
      </rPr>
      <t>" is the genomic inflation factor. The applied filters were as follows: MAF&gt;0.01, imputation accuracy&gt;0.70, HWE P-value&gt;10</t>
    </r>
    <r>
      <rPr>
        <vertAlign val="superscript"/>
        <sz val="8"/>
        <color theme="1"/>
        <rFont val="Georgia"/>
        <family val="1"/>
      </rPr>
      <t>-20</t>
    </r>
    <r>
      <rPr>
        <sz val="8"/>
        <color theme="1"/>
        <rFont val="Georgia"/>
        <family val="1"/>
      </rPr>
      <t>, call rate&gt;0.95 (for genotyped SNPs only), 0.5&lt;SE-ratio&lt;2 .</t>
    </r>
  </si>
  <si>
    <r>
      <rPr>
        <i/>
        <sz val="8"/>
        <color theme="1"/>
        <rFont val="Georgia"/>
        <family val="1"/>
      </rPr>
      <t xml:space="preserve">Notes: </t>
    </r>
    <r>
      <rPr>
        <sz val="8"/>
        <color theme="1"/>
        <rFont val="Georgia"/>
        <family val="1"/>
      </rPr>
      <t>"UKB1", "UKB2" and "UKB3" are the three UKB partitions (see section "UKB GWAS" in Methods for details on partitioning). "Residualize" in column "Handling of repeated measures" refers to obtaining the standardized residuals from a regression of the variable on sex (unless the phenotype is sex-specific), a third degree polynomial in age at the time of measurement, and their interactions. After the phenotypes were constructed as in this table, they were additionally residualized on a third degree polynomial in birth year, sex and their interactions, 106 genotyping batch dummies, and the first 40 PCs within each partition before GWAS.</t>
    </r>
  </si>
  <si>
    <t>Health and Retirement Study (HRS)</t>
  </si>
  <si>
    <t xml:space="preserve">Wisconsin Longitudinal Study (WLS) </t>
  </si>
  <si>
    <t>Environmental Risk (E-Risk) Longitudinal Twin Study</t>
  </si>
  <si>
    <t>UK Biobank - 3rd partition (UKB3)</t>
  </si>
  <si>
    <r>
      <rPr>
        <i/>
        <sz val="8"/>
        <color theme="1"/>
        <rFont val="Georgia"/>
        <family val="1"/>
      </rPr>
      <t>Notes:</t>
    </r>
    <r>
      <rPr>
        <sz val="8"/>
        <color theme="1"/>
        <rFont val="Georgia"/>
        <family val="1"/>
      </rPr>
      <t xml:space="preserve"> The “Dataset(s)” column indicates the datasets whose summary statistics were used. “Total</t>
    </r>
    <r>
      <rPr>
        <i/>
        <sz val="8"/>
        <color theme="1"/>
        <rFont val="Georgia"/>
        <family val="1"/>
      </rPr>
      <t xml:space="preserve"> N</t>
    </r>
    <r>
      <rPr>
        <sz val="8"/>
        <color theme="1"/>
        <rFont val="Georgia"/>
        <family val="1"/>
      </rPr>
      <t xml:space="preserve">” refers to the sum of sample sizes of the UKB, 23andMe and other GWAS that were meta-analyzed. For Age First Birth, Number Ever Born (Men), Number Ever Born (Women) and Asthma/Eczema/Rhinitis, the publicly available summary statistics include the first release of UK Biobank (UKB). Therefore, there is sample overlap between our UKB GWAS and publicly available summary statistics and the effective sample sizes for these GWASs are less than Total </t>
    </r>
    <r>
      <rPr>
        <i/>
        <sz val="8"/>
        <color theme="1"/>
        <rFont val="Georgia"/>
        <family val="1"/>
      </rPr>
      <t>N</t>
    </r>
    <r>
      <rPr>
        <sz val="8"/>
        <color theme="1"/>
        <rFont val="Georgia"/>
        <family val="1"/>
      </rPr>
      <t xml:space="preserve">. "Overlapping datasets" refers to the overlapping datasets between the GWAS sample and Repository datasets. "Repository Datasets Sumstats are Used for" indicates which Repository datasets a GWAS was used for when constructing the PGIs. Dataset abbreviations: National Longitudinal Study of Adolescent to Adult Health (AddHealth), Dunedin Multidisciplinary Health and Development Study (Dunedin), Environmental Risk (E-Risk) Longitudinal Twin Study, English Longitudinal Study of Ageing (ELSA), Estonian Genome Center, University of Tartu (EGCUT), Health and Retirement Study (HRS), Minnesota Center for Twin and Family Research (MCTFR), Swedish Twin Registry (STR), Texas Twin Project (Texas Twins), UK Biobank (UKB; UKB1-3 refer to the three UKB partitions - see section "UKB GWAS" in Methods for details on the partitioning), Wisconsin Longitudinal Study (WLS). </t>
    </r>
  </si>
  <si>
    <t>Twingene</t>
  </si>
  <si>
    <t>SALTY &amp; CATSS</t>
  </si>
  <si>
    <t>YATSS &amp; STAGE</t>
  </si>
  <si>
    <t xml:space="preserve">Dataset </t>
  </si>
  <si>
    <t>Subsample</t>
  </si>
  <si>
    <r>
      <rPr>
        <i/>
        <sz val="8"/>
        <color theme="1"/>
        <rFont val="Georgia"/>
        <family val="1"/>
      </rPr>
      <t>Notes:</t>
    </r>
    <r>
      <rPr>
        <sz val="8"/>
        <color theme="1"/>
        <rFont val="Georgia"/>
        <family val="1"/>
      </rPr>
      <t xml:space="preserve"> "Call rate" under SNP-level quality controls refers to the minimum percentage of successfully genotyped SNPs required for the SNP to be included in the set of genotyped SNPs. "Call rate" under subject-level exclusions is the minimum fraction of SNPs successfully genotyped in order for the subject to be retained in the sample. "HWE": Hardy-Weinberg equilibrium. "MAF": Minor allele frequency.</t>
    </r>
  </si>
  <si>
    <r>
      <rPr>
        <i/>
        <sz val="8"/>
        <color theme="1"/>
        <rFont val="Georgia"/>
        <family val="1"/>
      </rPr>
      <t xml:space="preserve">Notes: </t>
    </r>
    <r>
      <rPr>
        <sz val="8"/>
        <color theme="1"/>
        <rFont val="Georgia"/>
        <family val="1"/>
      </rPr>
      <t xml:space="preserve">"# SNPs MTAG" is the number of SNPs in the MTAG output. "Mean </t>
    </r>
    <r>
      <rPr>
        <i/>
        <sz val="8"/>
        <color theme="1"/>
        <rFont val="Georgia"/>
        <family val="1"/>
      </rPr>
      <t>χ</t>
    </r>
    <r>
      <rPr>
        <vertAlign val="superscript"/>
        <sz val="8"/>
        <color theme="1"/>
        <rFont val="Georgia"/>
        <family val="1"/>
      </rPr>
      <t>2</t>
    </r>
    <r>
      <rPr>
        <sz val="8"/>
        <color theme="1"/>
        <rFont val="Georgia"/>
        <family val="1"/>
      </rPr>
      <t xml:space="preserve">" is the mean </t>
    </r>
    <r>
      <rPr>
        <i/>
        <sz val="8"/>
        <color theme="1"/>
        <rFont val="Georgia"/>
        <family val="1"/>
      </rPr>
      <t>χ</t>
    </r>
    <r>
      <rPr>
        <vertAlign val="superscript"/>
        <sz val="8"/>
        <color theme="1"/>
        <rFont val="Georgia"/>
        <family val="1"/>
      </rPr>
      <t>2</t>
    </r>
    <r>
      <rPr>
        <sz val="8"/>
        <color theme="1"/>
        <rFont val="Georgia"/>
        <family val="1"/>
      </rPr>
      <t xml:space="preserve"> statistic across all SNPs in the MTAG output. "# SNPs ldsc" is the number of SNPs included in LD score regression. "</t>
    </r>
    <r>
      <rPr>
        <i/>
        <sz val="8"/>
        <color theme="1"/>
        <rFont val="Georgia"/>
        <family val="1"/>
      </rPr>
      <t>h</t>
    </r>
    <r>
      <rPr>
        <i/>
        <vertAlign val="superscript"/>
        <sz val="8"/>
        <color theme="1"/>
        <rFont val="Georgia"/>
        <family val="1"/>
      </rPr>
      <t>2</t>
    </r>
    <r>
      <rPr>
        <i/>
        <vertAlign val="subscript"/>
        <sz val="8"/>
        <color theme="1"/>
        <rFont val="Georgia"/>
        <family val="1"/>
      </rPr>
      <t>SNP</t>
    </r>
    <r>
      <rPr>
        <sz val="8"/>
        <color theme="1"/>
        <rFont val="Georgia"/>
        <family val="1"/>
      </rPr>
      <t xml:space="preserve">" is the LD score regression heritability estimate. "SE" is the standard error of the heritability estimate. "GWAS-equivalent </t>
    </r>
    <r>
      <rPr>
        <i/>
        <sz val="8"/>
        <color theme="1"/>
        <rFont val="Georgia"/>
        <family val="1"/>
      </rPr>
      <t>N</t>
    </r>
    <r>
      <rPr>
        <sz val="8"/>
        <color theme="1"/>
        <rFont val="Georgia"/>
        <family val="1"/>
      </rPr>
      <t>" is the GWAS-equivalent sample size as reported by MTAG. "E(</t>
    </r>
    <r>
      <rPr>
        <i/>
        <sz val="8"/>
        <color theme="1"/>
        <rFont val="Georgia"/>
        <family val="1"/>
      </rPr>
      <t>R</t>
    </r>
    <r>
      <rPr>
        <i/>
        <vertAlign val="superscript"/>
        <sz val="8"/>
        <color theme="1"/>
        <rFont val="Georgia"/>
        <family val="1"/>
      </rPr>
      <t>2</t>
    </r>
    <r>
      <rPr>
        <sz val="8"/>
        <color theme="1"/>
        <rFont val="Georgia"/>
        <family val="1"/>
      </rPr>
      <t>)" is the expected out-of-sample predictive power of a PGI based on the single-trait input GWAS.</t>
    </r>
  </si>
  <si>
    <t>0.129 (0.006)</t>
  </si>
  <si>
    <t>1.267 (0.137)</t>
  </si>
  <si>
    <t>0.409 (0.056)</t>
  </si>
  <si>
    <t>0.273 (0.007)</t>
  </si>
  <si>
    <t>1.224 (0.08)</t>
  </si>
  <si>
    <t>0.196 (0.054)</t>
  </si>
  <si>
    <t>0.098 (0.005)</t>
  </si>
  <si>
    <t>1.413 (0.194)</t>
  </si>
  <si>
    <t>0.055 (0.067)</t>
  </si>
  <si>
    <t>3.909 (2.356)</t>
  </si>
  <si>
    <t>0.115 (0.052)</t>
  </si>
  <si>
    <t>2.187 (0.507)</t>
  </si>
  <si>
    <t>0.0 (0.0)</t>
  </si>
  <si>
    <t>0.033 (0.012)</t>
  </si>
  <si>
    <t>0.015 (0.062)</t>
  </si>
  <si>
    <t>1.206 (2.919)</t>
  </si>
  <si>
    <t>0.463 (0.724)</t>
  </si>
  <si>
    <t>0.003 (0.004)</t>
  </si>
  <si>
    <t>12.753 (13.248)</t>
  </si>
  <si>
    <t>0.088 (0.096)</t>
  </si>
  <si>
    <t>3.05 (1.676)</t>
  </si>
  <si>
    <t>0.109 (0.058)</t>
  </si>
  <si>
    <t>2.65 (0.703)</t>
  </si>
  <si>
    <t>0.055 (0.047)</t>
  </si>
  <si>
    <t>2.056 (0.882)</t>
  </si>
  <si>
    <t>0.113 (0.054)</t>
  </si>
  <si>
    <t>0.044 (0.004)</t>
  </si>
  <si>
    <t>1.598 (0.377)</t>
  </si>
  <si>
    <t>0.058 (0.052)</t>
  </si>
  <si>
    <t>0.104 (0.054)</t>
  </si>
  <si>
    <t>0.031 (0.004)</t>
  </si>
  <si>
    <t>1.83 (0.475)</t>
  </si>
  <si>
    <t>0.104 (0.055)</t>
  </si>
  <si>
    <t>0.082 (0.051)</t>
  </si>
  <si>
    <t>0.016 (0.003)</t>
  </si>
  <si>
    <t>2.252 (0.731)</t>
  </si>
  <si>
    <t>0.076 (0.048)</t>
  </si>
  <si>
    <t>2.935 (0.969)</t>
  </si>
  <si>
    <t>0.127 (0.132)</t>
  </si>
  <si>
    <t>0.006 (0.002)</t>
  </si>
  <si>
    <t>4.721 (2.758)</t>
  </si>
  <si>
    <t>0.123 (0.058)</t>
  </si>
  <si>
    <t>0.056 (0.049)</t>
  </si>
  <si>
    <t>2.056 (0.873)</t>
  </si>
  <si>
    <t>0.44 (9.681)</t>
  </si>
  <si>
    <t>0.000 (0.045)</t>
  </si>
  <si>
    <t>0.135 (0.057)</t>
  </si>
  <si>
    <t>2.294 (0.474)</t>
  </si>
  <si>
    <t>0.196 (0.042)</t>
  </si>
  <si>
    <t>0.112 (0.006)</t>
  </si>
  <si>
    <t>1.326 (0.143)</t>
  </si>
  <si>
    <t>0.062 (0.108)</t>
  </si>
  <si>
    <t>3.707 (3.395)</t>
  </si>
  <si>
    <t>0.055 (0.083)</t>
  </si>
  <si>
    <t>2.831 (2.209)</t>
  </si>
  <si>
    <t>0.015 (0.065)</t>
  </si>
  <si>
    <t>1.069 (2.575)</t>
  </si>
  <si>
    <t>0.463 (0.651)</t>
  </si>
  <si>
    <t>0.016 (0.011)</t>
  </si>
  <si>
    <t>5.426 (3.767)</t>
  </si>
  <si>
    <t>0.029 (0.046)</t>
  </si>
  <si>
    <t>0.02 (0.003)</t>
  </si>
  <si>
    <t>0.109 (0.054)</t>
  </si>
  <si>
    <t>0.055 (0.052)</t>
  </si>
  <si>
    <t>2.026 (0.954)</t>
  </si>
  <si>
    <t>0.104 (0.047)</t>
  </si>
  <si>
    <t>0.034 (0.004)</t>
  </si>
  <si>
    <t>1.745 (0.408)</t>
  </si>
  <si>
    <t>2.077 (0.459)</t>
  </si>
  <si>
    <t>1.821 (0.536)</t>
  </si>
  <si>
    <t>0.082 (0.050)</t>
  </si>
  <si>
    <t>0.104 (0.050)</t>
  </si>
  <si>
    <t>0.076 (0.058)</t>
  </si>
  <si>
    <t>2.048 (0.778)</t>
  </si>
  <si>
    <t>2.134 (0.488)</t>
  </si>
  <si>
    <t>0.127 (0.126)</t>
  </si>
  <si>
    <t>3.796 (1.982)</t>
  </si>
  <si>
    <t>0.075 (0.635)</t>
  </si>
  <si>
    <t>1.877 (8.985)</t>
  </si>
  <si>
    <t>0.115 (0.051)</t>
  </si>
  <si>
    <t>2.200 (0.505)</t>
  </si>
  <si>
    <t>0.056 (0.052)</t>
  </si>
  <si>
    <t>1.738 (0.781)</t>
  </si>
  <si>
    <t>0.366 (7.26)</t>
  </si>
  <si>
    <t>0.000 (0.037)</t>
  </si>
  <si>
    <t>0.135 (0.048)</t>
  </si>
  <si>
    <t>2.397 (0.444)</t>
  </si>
  <si>
    <t>2.159 (0.690)</t>
  </si>
  <si>
    <t>2.64 (0.710)</t>
  </si>
  <si>
    <t>1.191 (0.950)</t>
  </si>
  <si>
    <t>1.968 (0.890)</t>
  </si>
  <si>
    <t>2.578 (0.680)</t>
  </si>
  <si>
    <t>3.903 (1.000)</t>
  </si>
  <si>
    <t>0.246 (0.099)</t>
  </si>
  <si>
    <t>0.136 (0.007)</t>
  </si>
  <si>
    <t>1.346 (0.27)</t>
  </si>
  <si>
    <t>0.476 (0.095)</t>
  </si>
  <si>
    <t>0.276 (0.008)</t>
  </si>
  <si>
    <t>1.313 (0.127)</t>
  </si>
  <si>
    <t>0.307 (0.096)</t>
  </si>
  <si>
    <t>0.077 (0.006)</t>
  </si>
  <si>
    <t>1.992 (0.307)</t>
  </si>
  <si>
    <t>0.172 (0.103)</t>
  </si>
  <si>
    <t>0.063 (0.006)</t>
  </si>
  <si>
    <t>1.649 (0.487)</t>
  </si>
  <si>
    <t>0.154 (0.116)</t>
  </si>
  <si>
    <t>0.043 (0.005)</t>
  </si>
  <si>
    <t>1.894 (0.715)</t>
  </si>
  <si>
    <t>2.388 (1.085)</t>
  </si>
  <si>
    <t>0.022 (0.102)</t>
  </si>
  <si>
    <t>2.522 (6.717)</t>
  </si>
  <si>
    <t>0.076 (0.195)</t>
  </si>
  <si>
    <t>0.011 (0.003)</t>
  </si>
  <si>
    <t>2.616 (3.549)</t>
  </si>
  <si>
    <t>0.215 (0.154)</t>
  </si>
  <si>
    <t>0.085 (0.007)</t>
  </si>
  <si>
    <t>1.594 (0.563)</t>
  </si>
  <si>
    <t>0.048 (0.152)</t>
  </si>
  <si>
    <t>2.982 (5.235)</t>
  </si>
  <si>
    <t>0.167 (0.103)</t>
  </si>
  <si>
    <t>2.422 (0.751)</t>
  </si>
  <si>
    <t>3.236 (1.417)</t>
  </si>
  <si>
    <t>0.120 (0.098)</t>
  </si>
  <si>
    <t>0.007 (0.072)</t>
  </si>
  <si>
    <t>0.941 (5.936)</t>
  </si>
  <si>
    <t>0.056 (0.039)</t>
  </si>
  <si>
    <t>0.155 (0.095)</t>
  </si>
  <si>
    <t>2.142 (0.671)</t>
  </si>
  <si>
    <t>0.307 (0.099)</t>
  </si>
  <si>
    <t>0.091 (0.006)</t>
  </si>
  <si>
    <t>1.838 (0.305)</t>
  </si>
  <si>
    <t>0.066 (0.005)</t>
  </si>
  <si>
    <t>1.618 (0.463)</t>
  </si>
  <si>
    <t>1.519 (1.62)</t>
  </si>
  <si>
    <t>0.215 (0.146)</t>
  </si>
  <si>
    <t>0.089 (0.009)</t>
  </si>
  <si>
    <t>1.55 (0.528)</t>
  </si>
  <si>
    <t>0.145 (0.173)</t>
  </si>
  <si>
    <t>4.036 (2.543)</t>
  </si>
  <si>
    <t>0.048 (0.154)</t>
  </si>
  <si>
    <t>2.32 (4.578)</t>
  </si>
  <si>
    <t>1.41 (5.178)</t>
  </si>
  <si>
    <t>0.0170 (0.100)</t>
  </si>
  <si>
    <t>0.002 (0.002)</t>
  </si>
  <si>
    <t>0.021 (1.468)</t>
  </si>
  <si>
    <t>0.033 (1.413)</t>
  </si>
  <si>
    <t>0.348 (7.427)</t>
  </si>
  <si>
    <t>0.000 (0.005)</t>
  </si>
  <si>
    <t>0.000 (0.002)</t>
  </si>
  <si>
    <t>0.008 (0.988)</t>
  </si>
  <si>
    <t>0.000 (0.007)</t>
  </si>
  <si>
    <t>0.332 (0.298)</t>
  </si>
  <si>
    <t>0.021 (0.007)</t>
  </si>
  <si>
    <t>4.0 (1.916)</t>
  </si>
  <si>
    <t>0.038 (1.371)</t>
  </si>
  <si>
    <t>0.014 (0.013)</t>
  </si>
  <si>
    <t>2.939 (2.481)</t>
  </si>
  <si>
    <t>0.060 (0.101)</t>
  </si>
  <si>
    <t>0.007 (3.275)</t>
  </si>
  <si>
    <t>0.000 (0.062)</t>
  </si>
  <si>
    <t>0.019 (0.002)</t>
  </si>
  <si>
    <t>0.020 (0.099)</t>
  </si>
  <si>
    <t>0.076 (0.232)</t>
  </si>
  <si>
    <t>0.013 (0.004)</t>
  </si>
  <si>
    <t>2.461 (4.158)</t>
  </si>
  <si>
    <t>2.158 (0.623)</t>
  </si>
  <si>
    <t>0.155 (0.090)</t>
  </si>
  <si>
    <t>0.007 (0.08)</t>
  </si>
  <si>
    <t>0.863 (5.741)</t>
  </si>
  <si>
    <t>0.055 (0.038)</t>
  </si>
  <si>
    <t>2.113 (2.184)</t>
  </si>
  <si>
    <t>0.044 (0.090)</t>
  </si>
  <si>
    <t>0.167 (0.107)</t>
  </si>
  <si>
    <t>2.803 (0.943)</t>
  </si>
  <si>
    <t>0.134 (0.094)</t>
  </si>
  <si>
    <t>3.177 (1.161)</t>
  </si>
  <si>
    <t>0.022 (0.110)</t>
  </si>
  <si>
    <t>1.810 (5.320)</t>
  </si>
  <si>
    <t>2.001 (0.827)</t>
  </si>
  <si>
    <t>0.108 (0.090)</t>
  </si>
  <si>
    <t>1.679 (17.710)</t>
  </si>
  <si>
    <t>1.041 (3.010)</t>
  </si>
  <si>
    <t>Supplementary Table 4: Rho estimation</t>
  </si>
  <si>
    <t>Supplementary Table 5: UKB GWASs</t>
  </si>
  <si>
    <t>Supplementary Table 6: 23andMe GWASs</t>
  </si>
  <si>
    <t>Supplementary Table 7. Description of SNP filtering for GWAS summary statistics</t>
  </si>
  <si>
    <t>Supplementary Table 8: Single-trait Input GWASs</t>
  </si>
  <si>
    <t xml:space="preserve">Supplementary Table 9: Genetic correlations </t>
  </si>
  <si>
    <t>Supplementary Table 10: Multi-trait Input GWASs</t>
  </si>
  <si>
    <t>Supplementary Table 11: Dataset details</t>
  </si>
  <si>
    <t>Supplementary Table 12: Validation dataset phenotype descriptions</t>
  </si>
  <si>
    <t>Supplementary Table 13: Publicly available input GWAS used to make PGI for the comparison analyses</t>
  </si>
  <si>
    <r>
      <rPr>
        <i/>
        <sz val="8"/>
        <color theme="1"/>
        <rFont val="Georgia"/>
        <family val="1"/>
      </rPr>
      <t>Notes:</t>
    </r>
    <r>
      <rPr>
        <sz val="8"/>
        <color theme="1"/>
        <rFont val="Georgia"/>
        <family val="1"/>
      </rPr>
      <t xml:space="preserve"> *The phenotype is not available the validation dataset. †Neither the single- nor multi-trait PGI for the phenotype fulfills the criterion of expected out-of-sample incremental </t>
    </r>
    <r>
      <rPr>
        <i/>
        <sz val="8"/>
        <color theme="1"/>
        <rFont val="Georgia"/>
        <family val="1"/>
      </rPr>
      <t>R</t>
    </r>
    <r>
      <rPr>
        <vertAlign val="superscript"/>
        <sz val="8"/>
        <color theme="1"/>
        <rFont val="Georgia"/>
        <family val="1"/>
      </rPr>
      <t>2</t>
    </r>
    <r>
      <rPr>
        <sz val="8"/>
        <color theme="1"/>
        <rFont val="Georgia"/>
        <family val="1"/>
      </rPr>
      <t xml:space="preserve"> &gt; 0.01.  All phenotypes are residualized: As a general rule, if a single measurement in time was available, we residualized the phenotype on a second-degree polynomial in age, sex, and their interactions. If multiple measurements were available, we either did the same residualization in each wave and took the mean across waves or we took the maximum across waves and then residualized on birth year, sex, and their interactions (see Supplementary Table 5 for UKB3 and 12 for other datasets). Δ</t>
    </r>
    <r>
      <rPr>
        <i/>
        <sz val="8"/>
        <color theme="1"/>
        <rFont val="Georgia"/>
        <family val="1"/>
      </rPr>
      <t>R</t>
    </r>
    <r>
      <rPr>
        <vertAlign val="superscript"/>
        <sz val="8"/>
        <color theme="1"/>
        <rFont val="Georgia"/>
        <family val="1"/>
      </rPr>
      <t>2</t>
    </r>
    <r>
      <rPr>
        <sz val="8"/>
        <color theme="1"/>
        <rFont val="Georgia"/>
        <family val="1"/>
      </rPr>
      <t xml:space="preserve"> is the the incremental </t>
    </r>
    <r>
      <rPr>
        <i/>
        <sz val="8"/>
        <color theme="1"/>
        <rFont val="Georgia"/>
        <family val="1"/>
      </rPr>
      <t>R</t>
    </r>
    <r>
      <rPr>
        <vertAlign val="superscript"/>
        <sz val="8"/>
        <color theme="1"/>
        <rFont val="Georgia"/>
        <family val="1"/>
      </rPr>
      <t>2</t>
    </r>
    <r>
      <rPr>
        <sz val="8"/>
        <color theme="1"/>
        <rFont val="Georgia"/>
        <family val="1"/>
      </rPr>
      <t>, calculated as the difference in explained variance when adding the PGI to a regression of the residualized phenotype on the first 10 principal components of the genetic data. In the UKB3 prediction analyses, we included an additional 10 principal components and 106 genotyping batch dummies. "Single vs Public Δ</t>
    </r>
    <r>
      <rPr>
        <i/>
        <sz val="8"/>
        <color theme="1"/>
        <rFont val="Georgia"/>
        <family val="1"/>
      </rPr>
      <t>R</t>
    </r>
    <r>
      <rPr>
        <vertAlign val="superscript"/>
        <sz val="8"/>
        <color theme="1"/>
        <rFont val="Georgia"/>
        <family val="1"/>
      </rPr>
      <t>2</t>
    </r>
    <r>
      <rPr>
        <sz val="8"/>
        <color theme="1"/>
        <rFont val="Georgia"/>
        <family val="1"/>
      </rPr>
      <t xml:space="preserve">" is the incremental </t>
    </r>
    <r>
      <rPr>
        <i/>
        <sz val="8"/>
        <color theme="1"/>
        <rFont val="Georgia"/>
        <family val="1"/>
      </rPr>
      <t>R</t>
    </r>
    <r>
      <rPr>
        <vertAlign val="superscript"/>
        <sz val="8"/>
        <color theme="1"/>
        <rFont val="Georgia"/>
        <family val="1"/>
      </rPr>
      <t>2</t>
    </r>
    <r>
      <rPr>
        <sz val="8"/>
        <color theme="1"/>
        <rFont val="Georgia"/>
        <family val="1"/>
      </rPr>
      <t xml:space="preserve"> difference between the single-trait PGI and PGI based on the largest publicly available GWAS that has no overlap with the prediction dataset.  "Multi vs Public Δ</t>
    </r>
    <r>
      <rPr>
        <i/>
        <sz val="8"/>
        <color theme="1"/>
        <rFont val="Georgia"/>
        <family val="1"/>
      </rPr>
      <t>R</t>
    </r>
    <r>
      <rPr>
        <vertAlign val="superscript"/>
        <sz val="8"/>
        <color theme="1"/>
        <rFont val="Georgia"/>
        <family val="1"/>
      </rPr>
      <t>2</t>
    </r>
    <r>
      <rPr>
        <sz val="8"/>
        <color theme="1"/>
        <rFont val="Georgia"/>
        <family val="1"/>
      </rPr>
      <t xml:space="preserve">" is the incremental </t>
    </r>
    <r>
      <rPr>
        <i/>
        <sz val="8"/>
        <color theme="1"/>
        <rFont val="Georgia"/>
        <family val="1"/>
      </rPr>
      <t>R</t>
    </r>
    <r>
      <rPr>
        <vertAlign val="superscript"/>
        <sz val="8"/>
        <color theme="1"/>
        <rFont val="Georgia"/>
        <family val="1"/>
      </rPr>
      <t>2</t>
    </r>
    <r>
      <rPr>
        <sz val="8"/>
        <color theme="1"/>
        <rFont val="Georgia"/>
        <family val="1"/>
      </rPr>
      <t xml:space="preserve"> difference between the multi-trait PGI and PGI based on the largest publicly available GWAS that has no overlap with the prediction dataset. "Multi vs Single Δ</t>
    </r>
    <r>
      <rPr>
        <i/>
        <sz val="8"/>
        <color theme="1"/>
        <rFont val="Georgia"/>
        <family val="1"/>
      </rPr>
      <t>R</t>
    </r>
    <r>
      <rPr>
        <vertAlign val="superscript"/>
        <sz val="8"/>
        <color theme="1"/>
        <rFont val="Georgia"/>
        <family val="1"/>
      </rPr>
      <t>2</t>
    </r>
    <r>
      <rPr>
        <sz val="8"/>
        <color theme="1"/>
        <rFont val="Georgia"/>
        <family val="1"/>
      </rPr>
      <t xml:space="preserve">" is the incremental </t>
    </r>
    <r>
      <rPr>
        <i/>
        <sz val="8"/>
        <color theme="1"/>
        <rFont val="Georgia"/>
        <family val="1"/>
      </rPr>
      <t>R</t>
    </r>
    <r>
      <rPr>
        <vertAlign val="superscript"/>
        <sz val="8"/>
        <color theme="1"/>
        <rFont val="Georgia"/>
        <family val="1"/>
      </rPr>
      <t>2</t>
    </r>
    <r>
      <rPr>
        <sz val="8"/>
        <color theme="1"/>
        <rFont val="Georgia"/>
        <family val="1"/>
      </rPr>
      <t xml:space="preserve"> difference between the multi-trait and single-trait PGI. 
</t>
    </r>
  </si>
  <si>
    <r>
      <rPr>
        <i/>
        <sz val="8"/>
        <color theme="1"/>
        <rFont val="Georgia"/>
        <family val="1"/>
      </rPr>
      <t>Notes</t>
    </r>
    <r>
      <rPr>
        <sz val="8"/>
        <color theme="1"/>
        <rFont val="Georgia"/>
        <family val="1"/>
      </rPr>
      <t xml:space="preserve">: The “Input file(s)” column indicates the single-trait MTAG results that were included in the multi-trait MTAG analyses (see Supplementary Table 8). "MTAG weight factors" are the average weight factors assigned to each input file in the MTAG analyses. “GWAS-equivalent </t>
    </r>
    <r>
      <rPr>
        <i/>
        <sz val="8"/>
        <color theme="1"/>
        <rFont val="Georgia"/>
        <family val="1"/>
      </rPr>
      <t>N</t>
    </r>
    <r>
      <rPr>
        <sz val="8"/>
        <color theme="1"/>
        <rFont val="Georgia"/>
        <family val="1"/>
      </rPr>
      <t xml:space="preserve">” refers to the GWAS-equivalent sample size as reported by the MTAG software. "Overlapping datasets" refers to the overlapping datasets between the MTAG output and Repository datasets. "Repository Datasets Sumstats are Used for" indicates which Repository datasets the MTAG results were used for when constructing the multi-trait PGIs. A row is marked "No Supplementary Phenotypes" if no multitrait MTAG analysis was run for a phenotype because the phenotype had no supplementary phenotypes. Dataset abbreviations: National Longitudinal Study of Adolescent to Adult Health (AddHealth), Dunedin Multidisciplinary Health and Development Study (Dunedin), Environmental Risk (E-Risk) Longitudinal Twin Study, English Longitudinal Study of Ageing (ELSA), Estonian Genome Center, University of Tartu (EGCUT), Health and Retirement Study (HRS), Minnesota Center for Twin and Family Research (MCTFR), Swedish Twin Registry (STR), Texas Twin Project (Texas Twins), UK Biobank (UKB; UKB1-3 refer to the three UKB partitions - see section "UKB GWAS" in Methods for details on the partitioning), Wisconsin Longitudinal Study (WLS). </t>
    </r>
  </si>
  <si>
    <r>
      <t xml:space="preserve">Perry et al. </t>
    </r>
    <r>
      <rPr>
        <vertAlign val="superscript"/>
        <sz val="8"/>
        <color theme="1"/>
        <rFont val="Georgia"/>
        <family val="1"/>
      </rPr>
      <t>11</t>
    </r>
  </si>
  <si>
    <r>
      <t>Trampush et al.</t>
    </r>
    <r>
      <rPr>
        <vertAlign val="superscript"/>
        <sz val="8"/>
        <color theme="1"/>
        <rFont val="Georgia"/>
        <family val="1"/>
      </rPr>
      <t>5</t>
    </r>
  </si>
  <si>
    <r>
      <t>Rietveld et al.</t>
    </r>
    <r>
      <rPr>
        <vertAlign val="superscript"/>
        <sz val="8"/>
        <color theme="1"/>
        <rFont val="Georgia"/>
        <family val="1"/>
      </rPr>
      <t>8</t>
    </r>
  </si>
  <si>
    <r>
      <t>Locke et al.</t>
    </r>
    <r>
      <rPr>
        <vertAlign val="superscript"/>
        <sz val="8"/>
        <color theme="1"/>
        <rFont val="Georgia"/>
        <family val="1"/>
      </rPr>
      <t>2</t>
    </r>
  </si>
  <si>
    <r>
      <t>Wood et al.</t>
    </r>
    <r>
      <rPr>
        <vertAlign val="superscript"/>
        <sz val="8"/>
        <color theme="1"/>
        <rFont val="Georgia"/>
        <family val="1"/>
      </rPr>
      <t>3</t>
    </r>
  </si>
  <si>
    <t>1.49%
(0.97% to 2.07%)</t>
  </si>
  <si>
    <r>
      <rPr>
        <i/>
        <sz val="8"/>
        <color theme="1"/>
        <rFont val="Georgia"/>
        <family val="1"/>
      </rPr>
      <t>Notes:</t>
    </r>
    <r>
      <rPr>
        <sz val="8"/>
        <color theme="1"/>
        <rFont val="Georgia"/>
        <family val="1"/>
      </rPr>
      <t xml:space="preserve"> "# SNPs MTAG" is the number of SNPs in the MTAG output. "Mean </t>
    </r>
    <r>
      <rPr>
        <i/>
        <sz val="8"/>
        <color theme="1"/>
        <rFont val="Georgia"/>
        <family val="1"/>
      </rPr>
      <t>χ</t>
    </r>
    <r>
      <rPr>
        <vertAlign val="superscript"/>
        <sz val="8"/>
        <color theme="1"/>
        <rFont val="Georgia"/>
        <family val="1"/>
      </rPr>
      <t>2</t>
    </r>
    <r>
      <rPr>
        <sz val="8"/>
        <color theme="1"/>
        <rFont val="Georgia"/>
        <family val="1"/>
      </rPr>
      <t xml:space="preserve">" is the mean </t>
    </r>
    <r>
      <rPr>
        <i/>
        <sz val="8"/>
        <color theme="1"/>
        <rFont val="Georgia"/>
        <family val="1"/>
      </rPr>
      <t>χ</t>
    </r>
    <r>
      <rPr>
        <vertAlign val="superscript"/>
        <sz val="8"/>
        <color theme="1"/>
        <rFont val="Georgia"/>
        <family val="1"/>
      </rPr>
      <t>2</t>
    </r>
    <r>
      <rPr>
        <sz val="8"/>
        <color theme="1"/>
        <rFont val="Georgia"/>
        <family val="1"/>
      </rPr>
      <t xml:space="preserve"> statistic across all SNPs in the MTAG output. "# SNPs ldsc" is the number of SNPs included in LD score regression. "</t>
    </r>
    <r>
      <rPr>
        <i/>
        <sz val="8"/>
        <color theme="1"/>
        <rFont val="Georgia"/>
        <family val="1"/>
      </rPr>
      <t>h</t>
    </r>
    <r>
      <rPr>
        <i/>
        <vertAlign val="superscript"/>
        <sz val="8"/>
        <color theme="1"/>
        <rFont val="Georgia"/>
        <family val="1"/>
      </rPr>
      <t>2</t>
    </r>
    <r>
      <rPr>
        <i/>
        <vertAlign val="subscript"/>
        <sz val="8"/>
        <color theme="1"/>
        <rFont val="Georgia"/>
        <family val="1"/>
      </rPr>
      <t>SNP</t>
    </r>
    <r>
      <rPr>
        <sz val="8"/>
        <color theme="1"/>
        <rFont val="Georgia"/>
        <family val="1"/>
      </rPr>
      <t xml:space="preserve">" is the LD score regression heritability estimate. "SE" is the standard error of the heritability estimate. "GWAS-equivalent </t>
    </r>
    <r>
      <rPr>
        <i/>
        <sz val="8"/>
        <color theme="1"/>
        <rFont val="Georgia"/>
        <family val="1"/>
      </rPr>
      <t>N</t>
    </r>
    <r>
      <rPr>
        <sz val="8"/>
        <color theme="1"/>
        <rFont val="Georgia"/>
        <family val="1"/>
      </rPr>
      <t>" is the GWAS-equivalent sample size as reported by MTAG. "E(</t>
    </r>
    <r>
      <rPr>
        <i/>
        <sz val="8"/>
        <color theme="1"/>
        <rFont val="Georgia"/>
        <family val="1"/>
      </rPr>
      <t>R</t>
    </r>
    <r>
      <rPr>
        <i/>
        <vertAlign val="superscript"/>
        <sz val="8"/>
        <color theme="1"/>
        <rFont val="Georgia"/>
        <family val="1"/>
      </rPr>
      <t>2</t>
    </r>
    <r>
      <rPr>
        <sz val="8"/>
        <color theme="1"/>
        <rFont val="Georgia"/>
        <family val="1"/>
      </rPr>
      <t>)" is the expected out-of-sample predictive power of a PGI based on the single-trait input GWAS.</t>
    </r>
  </si>
  <si>
    <r>
      <rPr>
        <b/>
        <i/>
        <sz val="8"/>
        <rFont val="Georgia"/>
        <family val="1"/>
      </rPr>
      <t xml:space="preserve">N </t>
    </r>
    <r>
      <rPr>
        <b/>
        <sz val="8"/>
        <rFont val="Georgia"/>
        <family val="1"/>
      </rPr>
      <t>- UKB3</t>
    </r>
  </si>
  <si>
    <t>Cognition and Education</t>
  </si>
  <si>
    <t>Risk Tolerance</t>
  </si>
  <si>
    <t>The phenotype is based on responses to a single question in the Health Profile survey, "In the last two weeks, how many servings of alcohol did you drink each day? (1 serving equals 12 oz. of beer, 5 oz. of wine, or 1.5 oz. of hard alcohol)" with categorical responses "None" (=0), "Between 0 and 1" (=0.5), "1" (=1), "2" (=2), "3" (=3), "4" (=4), "5 or more" (=7). The values were then transformed by f(x)=log(x+e).</t>
  </si>
  <si>
    <t>Multi-Trait PGI</t>
  </si>
  <si>
    <t>0.224 (0.0124)</t>
  </si>
  <si>
    <t>0.106 (0.002)</t>
  </si>
  <si>
    <t>1.452 (0.039)</t>
  </si>
  <si>
    <t>0.512 (0.012)</t>
  </si>
  <si>
    <t>0.329 (0.002)</t>
  </si>
  <si>
    <t>1.246 (0.013)</t>
  </si>
  <si>
    <t>0.059 (0.025)</t>
  </si>
  <si>
    <t>2.879 (0.659)</t>
  </si>
  <si>
    <r>
      <rPr>
        <i/>
        <sz val="8"/>
        <color theme="1"/>
        <rFont val="Georgia"/>
        <family val="1"/>
      </rPr>
      <t>Notes:</t>
    </r>
    <r>
      <rPr>
        <sz val="8"/>
        <color theme="1"/>
        <rFont val="Georgia"/>
        <family val="1"/>
      </rPr>
      <t xml:space="preserve">  *The phenotype is not available in the validation dataset. †The PGI does not fulfill the criterion of expected out-of-sample incremental </t>
    </r>
    <r>
      <rPr>
        <i/>
        <sz val="8"/>
        <color theme="1"/>
        <rFont val="Georgia"/>
        <family val="1"/>
      </rPr>
      <t>R</t>
    </r>
    <r>
      <rPr>
        <vertAlign val="superscript"/>
        <sz val="8"/>
        <color theme="1"/>
        <rFont val="Georgia"/>
        <family val="1"/>
      </rPr>
      <t>2</t>
    </r>
    <r>
      <rPr>
        <sz val="8"/>
        <color theme="1"/>
        <rFont val="Georgia"/>
        <family val="1"/>
      </rPr>
      <t xml:space="preserve"> &gt; 0.01.  All phenotypes are residualized: As a general rule, if a single measurement in time was available, we residualized the phenotype on a second-degree polynomial in age, sex, and their interactions. If multiple measurements were available, we either did the same residualization in each wave and took the mean across waves or we took the maximum across waves and then residualized on birth year, sex, and their interactions (see Supplementary Table 5 for UKB3 and 12 for other datasets). Finally, we residualized both the resulting phenotypes and PGIs on 20 PCs. In the UKB analyses, we included an additional 20 principal components and 106 genotyping batch dummies. </t>
    </r>
    <r>
      <rPr>
        <i/>
        <sz val="8"/>
        <color theme="1"/>
        <rFont val="Georgia"/>
        <family val="1"/>
      </rPr>
      <t>h</t>
    </r>
    <r>
      <rPr>
        <vertAlign val="superscript"/>
        <sz val="8"/>
        <color theme="1"/>
        <rFont val="Georgia"/>
        <family val="1"/>
      </rPr>
      <t xml:space="preserve">2  </t>
    </r>
    <r>
      <rPr>
        <sz val="8"/>
        <color theme="1"/>
        <rFont val="Georgia"/>
        <family val="1"/>
      </rPr>
      <t>was estimated using the final residualized phenotypes with GCTA for HRS and WLS, and with BOLT-REML for UKB3, after excluding related individuals. In HRS and WLS, the GCTA relatedness cutoff used was 0.025.</t>
    </r>
    <r>
      <rPr>
        <vertAlign val="superscript"/>
        <sz val="8"/>
        <color theme="1"/>
        <rFont val="Georgia"/>
        <family val="1"/>
      </rPr>
      <t xml:space="preserve"> </t>
    </r>
    <r>
      <rPr>
        <sz val="8"/>
        <color theme="1"/>
        <rFont val="Georgia"/>
        <family val="1"/>
      </rPr>
      <t xml:space="preserve">In UKB3, we used a KING cutoff of 0.0125, which corresponds to a cutoff of 0.025 in GCTA. </t>
    </r>
    <r>
      <rPr>
        <i/>
        <sz val="8"/>
        <color theme="1"/>
        <rFont val="Georgia"/>
        <family val="1"/>
      </rPr>
      <t>R</t>
    </r>
    <r>
      <rPr>
        <vertAlign val="superscript"/>
        <sz val="8"/>
        <color theme="1"/>
        <rFont val="Georgia"/>
        <family val="1"/>
      </rPr>
      <t>2</t>
    </r>
    <r>
      <rPr>
        <sz val="8"/>
        <color theme="1"/>
        <rFont val="Georgia"/>
        <family val="1"/>
      </rPr>
      <t xml:space="preserve"> is the variance explained in a simple regression of the residualized phenotype on the residualized PGI. Standard errors for </t>
    </r>
    <r>
      <rPr>
        <i/>
        <sz val="8"/>
        <color theme="1"/>
        <rFont val="Georgia"/>
        <family val="1"/>
      </rPr>
      <t>R</t>
    </r>
    <r>
      <rPr>
        <vertAlign val="superscript"/>
        <sz val="8"/>
        <color theme="1"/>
        <rFont val="Georgia"/>
        <family val="1"/>
      </rPr>
      <t>2</t>
    </r>
    <r>
      <rPr>
        <sz val="8"/>
        <color theme="1"/>
        <rFont val="Georgia"/>
        <family val="1"/>
      </rPr>
      <t xml:space="preserve">, </t>
    </r>
    <r>
      <rPr>
        <i/>
        <sz val="8"/>
        <color theme="1"/>
        <rFont val="Georgia"/>
        <family val="1"/>
      </rPr>
      <t>h</t>
    </r>
    <r>
      <rPr>
        <vertAlign val="superscript"/>
        <sz val="8"/>
        <color theme="1"/>
        <rFont val="Georgia"/>
        <family val="1"/>
      </rPr>
      <t>2</t>
    </r>
    <r>
      <rPr>
        <sz val="8"/>
        <color theme="1"/>
        <rFont val="Georgia"/>
        <family val="1"/>
      </rPr>
      <t xml:space="preserve">, and </t>
    </r>
    <r>
      <rPr>
        <i/>
        <sz val="8"/>
        <color theme="1"/>
        <rFont val="Georgia"/>
        <family val="1"/>
      </rPr>
      <t>ρ</t>
    </r>
    <r>
      <rPr>
        <sz val="8"/>
        <color theme="1"/>
        <rFont val="Georgia"/>
        <family val="1"/>
      </rPr>
      <t xml:space="preserve"> were estimated with a 100-block jackknife procedure. Due to computational constraints, we estimated standard errors for only three phenotypes in UKB3. </t>
    </r>
  </si>
  <si>
    <r>
      <rPr>
        <i/>
        <sz val="8"/>
        <color theme="1"/>
        <rFont val="Georgia"/>
        <family val="1"/>
      </rPr>
      <t xml:space="preserve">Notes: </t>
    </r>
    <r>
      <rPr>
        <sz val="8"/>
        <color theme="1"/>
        <rFont val="Georgia"/>
        <family val="1"/>
      </rPr>
      <t xml:space="preserve">*The phenotype is not available in the validation dataset. †Neither the single- nor multi-trait PGIs for the phenotype fulfills the criterion of expected out-of-sample incremental </t>
    </r>
    <r>
      <rPr>
        <i/>
        <sz val="8"/>
        <color theme="1"/>
        <rFont val="Georgia"/>
        <family val="1"/>
      </rPr>
      <t>R</t>
    </r>
    <r>
      <rPr>
        <vertAlign val="superscript"/>
        <sz val="8"/>
        <color theme="1"/>
        <rFont val="Georgia"/>
        <family val="1"/>
      </rPr>
      <t>2</t>
    </r>
    <r>
      <rPr>
        <sz val="8"/>
        <color theme="1"/>
        <rFont val="Georgia"/>
        <family val="1"/>
      </rPr>
      <t xml:space="preserve"> &gt; 0.01, so the phenotype measure is not listed in the table although it may be available in the validation dataset. "Residualize" in column "Handling of repeated measures" refers to obtaining the standardized residuals from a regression of the variable on sex (unless the phenotype is sex-specific), a second-degree polynomial in age at the time of measurement, and their interactions. If the "Handling of repeated measures" column is "N/A" (no repeated measures) or "Maximum", the phenotype was residualized on sex, a second-degree polynomial in birth year, and their interactions.</t>
    </r>
  </si>
  <si>
    <t>CANNABIS_Pasman</t>
  </si>
  <si>
    <r>
      <rPr>
        <i/>
        <sz val="8"/>
        <color theme="1"/>
        <rFont val="Georgia"/>
        <family val="1"/>
      </rPr>
      <t>Notes:</t>
    </r>
    <r>
      <rPr>
        <sz val="8"/>
        <color theme="1"/>
        <rFont val="Georgia"/>
        <family val="1"/>
      </rPr>
      <t xml:space="preserve"> *The phenotype is not available in the dataset. †Neither the single- nor multi-trait PGI for the phenotype fulfills the criterion of expected out-of-sample incremental </t>
    </r>
    <r>
      <rPr>
        <i/>
        <sz val="8"/>
        <color theme="1"/>
        <rFont val="Georgia"/>
        <family val="1"/>
      </rPr>
      <t>R</t>
    </r>
    <r>
      <rPr>
        <vertAlign val="superscript"/>
        <sz val="8"/>
        <color theme="1"/>
        <rFont val="Georgia"/>
        <family val="1"/>
      </rPr>
      <t>2</t>
    </r>
    <r>
      <rPr>
        <sz val="8"/>
        <color theme="1"/>
        <rFont val="Georgia"/>
        <family val="1"/>
      </rPr>
      <t xml:space="preserve"> &gt; 0.01, so no comparison with public PGIs were made. ‡No public PGI could be constructed either because there is no publicly available GWAS for the phenotype, or all publicly available GWAS had sample overlap with the validation dataset. Dataset abbreviations: Dunedin Multidisciplinary Health and Development Study (Dunedin), Environmental Risk (E-Risk) Longitudinal Twin Study, Health and Retirement Study (HRS), UK Biobank (UKB; UKB3 refers to the third UKB partition - see section "UKB GWAS" in Methods for details on the partitioning), Wisconsin Longitudinal Study (WLS). </t>
    </r>
  </si>
  <si>
    <r>
      <t>Stringer et al.</t>
    </r>
    <r>
      <rPr>
        <vertAlign val="superscript"/>
        <sz val="8"/>
        <color theme="1"/>
        <rFont val="Georgia"/>
        <family val="1"/>
      </rPr>
      <t xml:space="preserve"> 16</t>
    </r>
  </si>
  <si>
    <r>
      <t>Liu et al.</t>
    </r>
    <r>
      <rPr>
        <vertAlign val="superscript"/>
        <sz val="8"/>
        <color theme="1"/>
        <rFont val="Georgia"/>
        <family val="1"/>
      </rPr>
      <t>17</t>
    </r>
  </si>
  <si>
    <r>
      <t>Furberg et al.</t>
    </r>
    <r>
      <rPr>
        <vertAlign val="superscript"/>
        <sz val="8"/>
        <color theme="1"/>
        <rFont val="Georgia"/>
        <family val="1"/>
      </rPr>
      <t>18</t>
    </r>
  </si>
  <si>
    <r>
      <t>Howard et al.</t>
    </r>
    <r>
      <rPr>
        <vertAlign val="superscript"/>
        <sz val="8"/>
        <color theme="1"/>
        <rFont val="Georgia"/>
        <family val="1"/>
      </rPr>
      <t>19</t>
    </r>
  </si>
  <si>
    <r>
      <t>Wray et al.</t>
    </r>
    <r>
      <rPr>
        <vertAlign val="superscript"/>
        <sz val="8"/>
        <color theme="1"/>
        <rFont val="Georgia"/>
        <family val="1"/>
      </rPr>
      <t>20</t>
    </r>
  </si>
  <si>
    <r>
      <t>Linner et al.</t>
    </r>
    <r>
      <rPr>
        <vertAlign val="superscript"/>
        <sz val="8"/>
        <color theme="1"/>
        <rFont val="Georgia"/>
        <family val="1"/>
      </rPr>
      <t>21</t>
    </r>
  </si>
  <si>
    <r>
      <t>Doherty et al.</t>
    </r>
    <r>
      <rPr>
        <vertAlign val="superscript"/>
        <sz val="8"/>
        <color theme="1"/>
        <rFont val="Georgia"/>
        <family val="1"/>
      </rPr>
      <t>22</t>
    </r>
  </si>
  <si>
    <r>
      <t>Van den Berg et al.</t>
    </r>
    <r>
      <rPr>
        <vertAlign val="superscript"/>
        <sz val="8"/>
        <color theme="1"/>
        <rFont val="Georgia"/>
        <family val="1"/>
      </rPr>
      <t>23</t>
    </r>
  </si>
  <si>
    <r>
      <t>Jones et al.</t>
    </r>
    <r>
      <rPr>
        <vertAlign val="superscript"/>
        <sz val="8"/>
        <color theme="1"/>
        <rFont val="Georgia"/>
        <family val="1"/>
      </rPr>
      <t>24</t>
    </r>
  </si>
  <si>
    <r>
      <t>Nagel et al.</t>
    </r>
    <r>
      <rPr>
        <vertAlign val="superscript"/>
        <sz val="8"/>
        <color theme="1"/>
        <rFont val="Georgia"/>
        <family val="1"/>
      </rPr>
      <t>25</t>
    </r>
  </si>
  <si>
    <r>
      <t>De Moor et al.</t>
    </r>
    <r>
      <rPr>
        <vertAlign val="superscript"/>
        <sz val="8"/>
        <color theme="1"/>
        <rFont val="Georgia"/>
        <family val="1"/>
      </rPr>
      <t>27</t>
    </r>
  </si>
  <si>
    <r>
      <t>Okbay et al.</t>
    </r>
    <r>
      <rPr>
        <vertAlign val="superscript"/>
        <sz val="8"/>
        <color theme="1"/>
        <rFont val="Georgia"/>
        <family val="1"/>
      </rPr>
      <t>28</t>
    </r>
  </si>
  <si>
    <r>
      <t>Pasman et al.</t>
    </r>
    <r>
      <rPr>
        <vertAlign val="superscript"/>
        <sz val="8"/>
        <color theme="1"/>
        <rFont val="Georgia"/>
        <family val="1"/>
      </rPr>
      <t>15</t>
    </r>
  </si>
  <si>
    <r>
      <t xml:space="preserve">16.    Stringer, S. </t>
    </r>
    <r>
      <rPr>
        <i/>
        <sz val="8"/>
        <color theme="1"/>
        <rFont val="Georgia"/>
        <family val="1"/>
      </rPr>
      <t>et al.</t>
    </r>
    <r>
      <rPr>
        <sz val="8"/>
        <color theme="1"/>
        <rFont val="Georgia"/>
        <family val="1"/>
      </rPr>
      <t xml:space="preserve"> Genome-wide association study of lifetime cannabis use based on a large meta-analytic sample of 32 330 subjects from the International Cannabis Consortium. </t>
    </r>
    <r>
      <rPr>
        <i/>
        <sz val="8"/>
        <color theme="1"/>
        <rFont val="Georgia"/>
        <family val="1"/>
      </rPr>
      <t>Transl. Psychiatry</t>
    </r>
    <r>
      <rPr>
        <sz val="8"/>
        <color theme="1"/>
        <rFont val="Georgia"/>
        <family val="1"/>
      </rPr>
      <t xml:space="preserve"> </t>
    </r>
    <r>
      <rPr>
        <b/>
        <sz val="8"/>
        <color theme="1"/>
        <rFont val="Georgia"/>
        <family val="1"/>
      </rPr>
      <t>6</t>
    </r>
    <r>
      <rPr>
        <sz val="8"/>
        <color theme="1"/>
        <rFont val="Georgia"/>
        <family val="1"/>
      </rPr>
      <t>, e769 (2016).</t>
    </r>
  </si>
  <si>
    <r>
      <t xml:space="preserve">17.    Liu, M. </t>
    </r>
    <r>
      <rPr>
        <i/>
        <sz val="8"/>
        <color theme="1"/>
        <rFont val="Georgia"/>
        <family val="1"/>
      </rPr>
      <t>et al.</t>
    </r>
    <r>
      <rPr>
        <sz val="8"/>
        <color theme="1"/>
        <rFont val="Georgia"/>
        <family val="1"/>
      </rPr>
      <t xml:space="preserve"> Association studies of up to 1.2 million individuals yield new insights into the genetic etiology of tobacco and alcohol use. </t>
    </r>
    <r>
      <rPr>
        <i/>
        <sz val="8"/>
        <color theme="1"/>
        <rFont val="Georgia"/>
        <family val="1"/>
      </rPr>
      <t>Nature Genetics</t>
    </r>
    <r>
      <rPr>
        <sz val="8"/>
        <color theme="1"/>
        <rFont val="Georgia"/>
        <family val="1"/>
      </rPr>
      <t xml:space="preserve"> </t>
    </r>
    <r>
      <rPr>
        <b/>
        <sz val="8"/>
        <color theme="1"/>
        <rFont val="Georgia"/>
        <family val="1"/>
      </rPr>
      <t>51</t>
    </r>
    <r>
      <rPr>
        <sz val="8"/>
        <color theme="1"/>
        <rFont val="Georgia"/>
        <family val="1"/>
      </rPr>
      <t>, 237–244 (2019).</t>
    </r>
  </si>
  <si>
    <r>
      <t xml:space="preserve">18.    Furberg, H. </t>
    </r>
    <r>
      <rPr>
        <i/>
        <sz val="8"/>
        <color theme="1"/>
        <rFont val="Georgia"/>
        <family val="1"/>
      </rPr>
      <t>et al.</t>
    </r>
    <r>
      <rPr>
        <sz val="8"/>
        <color theme="1"/>
        <rFont val="Georgia"/>
        <family val="1"/>
      </rPr>
      <t xml:space="preserve"> Genome-wide meta-analyses identify multiple loci associated with smoking behavior. </t>
    </r>
    <r>
      <rPr>
        <i/>
        <sz val="8"/>
        <color theme="1"/>
        <rFont val="Georgia"/>
        <family val="1"/>
      </rPr>
      <t>Nat. Genet.</t>
    </r>
    <r>
      <rPr>
        <sz val="8"/>
        <color theme="1"/>
        <rFont val="Georgia"/>
        <family val="1"/>
      </rPr>
      <t xml:space="preserve"> </t>
    </r>
    <r>
      <rPr>
        <b/>
        <sz val="8"/>
        <color theme="1"/>
        <rFont val="Georgia"/>
        <family val="1"/>
      </rPr>
      <t>42</t>
    </r>
    <r>
      <rPr>
        <sz val="8"/>
        <color theme="1"/>
        <rFont val="Georgia"/>
        <family val="1"/>
      </rPr>
      <t>, 441–447 (2010).</t>
    </r>
  </si>
  <si>
    <r>
      <t xml:space="preserve">19.    Howard, D. M. </t>
    </r>
    <r>
      <rPr>
        <i/>
        <sz val="8"/>
        <color theme="1"/>
        <rFont val="Georgia"/>
        <family val="1"/>
      </rPr>
      <t>et al.</t>
    </r>
    <r>
      <rPr>
        <sz val="8"/>
        <color theme="1"/>
        <rFont val="Georgia"/>
        <family val="1"/>
      </rPr>
      <t xml:space="preserve"> Genome-wide meta-analysis of depression identifies 102 independent variants and highlights the importance of the prefrontal brain regions. </t>
    </r>
    <r>
      <rPr>
        <i/>
        <sz val="8"/>
        <color theme="1"/>
        <rFont val="Georgia"/>
        <family val="1"/>
      </rPr>
      <t>Nat. Neurosci.</t>
    </r>
    <r>
      <rPr>
        <sz val="8"/>
        <color theme="1"/>
        <rFont val="Georgia"/>
        <family val="1"/>
      </rPr>
      <t xml:space="preserve"> </t>
    </r>
    <r>
      <rPr>
        <b/>
        <sz val="8"/>
        <color theme="1"/>
        <rFont val="Georgia"/>
        <family val="1"/>
      </rPr>
      <t>22</t>
    </r>
    <r>
      <rPr>
        <sz val="8"/>
        <color theme="1"/>
        <rFont val="Georgia"/>
        <family val="1"/>
      </rPr>
      <t>, 343–352 (2019).</t>
    </r>
  </si>
  <si>
    <r>
      <t xml:space="preserve">20.    Wray, N. R. </t>
    </r>
    <r>
      <rPr>
        <i/>
        <sz val="8"/>
        <color theme="1"/>
        <rFont val="Georgia"/>
        <family val="1"/>
      </rPr>
      <t>et al.</t>
    </r>
    <r>
      <rPr>
        <sz val="8"/>
        <color theme="1"/>
        <rFont val="Georgia"/>
        <family val="1"/>
      </rPr>
      <t xml:space="preserve"> Genome-wide association analyses identify 44 risk variants and refine the genetic architecture of major depression. </t>
    </r>
    <r>
      <rPr>
        <i/>
        <sz val="8"/>
        <color theme="1"/>
        <rFont val="Georgia"/>
        <family val="1"/>
      </rPr>
      <t>Nat. Genet.</t>
    </r>
    <r>
      <rPr>
        <sz val="8"/>
        <color theme="1"/>
        <rFont val="Georgia"/>
        <family val="1"/>
      </rPr>
      <t xml:space="preserve"> </t>
    </r>
    <r>
      <rPr>
        <b/>
        <sz val="8"/>
        <color theme="1"/>
        <rFont val="Georgia"/>
        <family val="1"/>
      </rPr>
      <t>50</t>
    </r>
    <r>
      <rPr>
        <sz val="8"/>
        <color theme="1"/>
        <rFont val="Georgia"/>
        <family val="1"/>
      </rPr>
      <t>, 668–681 (2018).</t>
    </r>
  </si>
  <si>
    <r>
      <t xml:space="preserve">23.    Van den Berg, S. M. </t>
    </r>
    <r>
      <rPr>
        <i/>
        <sz val="8"/>
        <color theme="1"/>
        <rFont val="Georgia"/>
        <family val="1"/>
      </rPr>
      <t>et al.</t>
    </r>
    <r>
      <rPr>
        <sz val="8"/>
        <color theme="1"/>
        <rFont val="Georgia"/>
        <family val="1"/>
      </rPr>
      <t xml:space="preserve"> Meta-analysis of Genome-Wide Association Studies for Extraversion: Findings from the Genetics of Personality Consortium. </t>
    </r>
    <r>
      <rPr>
        <i/>
        <sz val="8"/>
        <color theme="1"/>
        <rFont val="Georgia"/>
        <family val="1"/>
      </rPr>
      <t>Behav. Genet.</t>
    </r>
    <r>
      <rPr>
        <sz val="8"/>
        <color theme="1"/>
        <rFont val="Georgia"/>
        <family val="1"/>
      </rPr>
      <t xml:space="preserve"> </t>
    </r>
    <r>
      <rPr>
        <b/>
        <sz val="8"/>
        <color theme="1"/>
        <rFont val="Georgia"/>
        <family val="1"/>
      </rPr>
      <t>46</t>
    </r>
    <r>
      <rPr>
        <sz val="8"/>
        <color theme="1"/>
        <rFont val="Georgia"/>
        <family val="1"/>
      </rPr>
      <t>, 170–182 (2016).</t>
    </r>
  </si>
  <si>
    <r>
      <t xml:space="preserve">24.    Jones, S. E. </t>
    </r>
    <r>
      <rPr>
        <i/>
        <sz val="8"/>
        <color theme="1"/>
        <rFont val="Georgia"/>
        <family val="1"/>
      </rPr>
      <t>et al.</t>
    </r>
    <r>
      <rPr>
        <sz val="8"/>
        <color theme="1"/>
        <rFont val="Georgia"/>
        <family val="1"/>
      </rPr>
      <t xml:space="preserve"> Genome-wide association analyses of chronotype in 697,828 individuals provides insights into circadian rhythms. </t>
    </r>
    <r>
      <rPr>
        <i/>
        <sz val="8"/>
        <color theme="1"/>
        <rFont val="Georgia"/>
        <family val="1"/>
      </rPr>
      <t>Nat. Commun.</t>
    </r>
    <r>
      <rPr>
        <sz val="8"/>
        <color theme="1"/>
        <rFont val="Georgia"/>
        <family val="1"/>
      </rPr>
      <t xml:space="preserve"> </t>
    </r>
    <r>
      <rPr>
        <b/>
        <sz val="8"/>
        <color theme="1"/>
        <rFont val="Georgia"/>
        <family val="1"/>
      </rPr>
      <t>10</t>
    </r>
    <r>
      <rPr>
        <sz val="8"/>
        <color theme="1"/>
        <rFont val="Georgia"/>
        <family val="1"/>
      </rPr>
      <t>, 1–11 (2019).</t>
    </r>
  </si>
  <si>
    <r>
      <t xml:space="preserve">25.    Nagel, M. </t>
    </r>
    <r>
      <rPr>
        <i/>
        <sz val="8"/>
        <color theme="1"/>
        <rFont val="Georgia"/>
        <family val="1"/>
      </rPr>
      <t>et al.</t>
    </r>
    <r>
      <rPr>
        <sz val="8"/>
        <color theme="1"/>
        <rFont val="Georgia"/>
        <family val="1"/>
      </rPr>
      <t xml:space="preserve"> Meta-analysis of genome-wide association studies for neuroticism in 449,484 individuals identifies novel genetic loci and pathways. </t>
    </r>
    <r>
      <rPr>
        <i/>
        <sz val="8"/>
        <color theme="1"/>
        <rFont val="Georgia"/>
        <family val="1"/>
      </rPr>
      <t>Nat. Genet.</t>
    </r>
    <r>
      <rPr>
        <sz val="8"/>
        <color theme="1"/>
        <rFont val="Georgia"/>
        <family val="1"/>
      </rPr>
      <t xml:space="preserve"> </t>
    </r>
    <r>
      <rPr>
        <b/>
        <sz val="8"/>
        <color theme="1"/>
        <rFont val="Georgia"/>
        <family val="1"/>
      </rPr>
      <t>50</t>
    </r>
    <r>
      <rPr>
        <sz val="8"/>
        <color theme="1"/>
        <rFont val="Georgia"/>
        <family val="1"/>
      </rPr>
      <t>, 920 (2018).</t>
    </r>
  </si>
  <si>
    <r>
      <t xml:space="preserve">27.    De Moor, M. H. M. </t>
    </r>
    <r>
      <rPr>
        <i/>
        <sz val="8"/>
        <color theme="1"/>
        <rFont val="Georgia"/>
        <family val="1"/>
      </rPr>
      <t>et al.</t>
    </r>
    <r>
      <rPr>
        <sz val="8"/>
        <color theme="1"/>
        <rFont val="Georgia"/>
        <family val="1"/>
      </rPr>
      <t xml:space="preserve"> Meta-analysis of genome-wide association studies for personality. </t>
    </r>
    <r>
      <rPr>
        <i/>
        <sz val="8"/>
        <color theme="1"/>
        <rFont val="Georgia"/>
        <family val="1"/>
      </rPr>
      <t>Mol. Psychiatry</t>
    </r>
    <r>
      <rPr>
        <sz val="8"/>
        <color theme="1"/>
        <rFont val="Georgia"/>
        <family val="1"/>
      </rPr>
      <t xml:space="preserve"> </t>
    </r>
    <r>
      <rPr>
        <b/>
        <sz val="8"/>
        <color theme="1"/>
        <rFont val="Georgia"/>
        <family val="1"/>
      </rPr>
      <t>17</t>
    </r>
    <r>
      <rPr>
        <sz val="8"/>
        <color theme="1"/>
        <rFont val="Georgia"/>
        <family val="1"/>
      </rPr>
      <t>, 337–349 (2012).</t>
    </r>
  </si>
  <si>
    <r>
      <t xml:space="preserve">28.    Okbay, A. </t>
    </r>
    <r>
      <rPr>
        <i/>
        <sz val="8"/>
        <color theme="1"/>
        <rFont val="Georgia"/>
        <family val="1"/>
      </rPr>
      <t>et al.</t>
    </r>
    <r>
      <rPr>
        <sz val="8"/>
        <color theme="1"/>
        <rFont val="Georgia"/>
        <family val="1"/>
      </rPr>
      <t xml:space="preserve"> Genetic variants associated with subjective well-being, depressive symptoms, and neuroticism identified through genome-wide analyses. </t>
    </r>
    <r>
      <rPr>
        <i/>
        <sz val="8"/>
        <color theme="1"/>
        <rFont val="Georgia"/>
        <family val="1"/>
      </rPr>
      <t>Nat. Genet.</t>
    </r>
    <r>
      <rPr>
        <sz val="8"/>
        <color theme="1"/>
        <rFont val="Georgia"/>
        <family val="1"/>
      </rPr>
      <t xml:space="preserve"> </t>
    </r>
    <r>
      <rPr>
        <b/>
        <sz val="8"/>
        <color theme="1"/>
        <rFont val="Georgia"/>
        <family val="1"/>
      </rPr>
      <t>48</t>
    </r>
    <r>
      <rPr>
        <sz val="8"/>
        <color theme="1"/>
        <rFont val="Georgia"/>
        <family val="1"/>
      </rPr>
      <t>, 624–633 (2016).</t>
    </r>
  </si>
  <si>
    <r>
      <t xml:space="preserve">15.    Pasman, J. A. et al. GWAS of lifetime cannabis use reveals new risk loci, genetic overlap with psychiatric traits, and a causal influence of schizophrenia. </t>
    </r>
    <r>
      <rPr>
        <i/>
        <sz val="8"/>
        <color theme="1"/>
        <rFont val="Georgia"/>
        <family val="1"/>
      </rPr>
      <t>Nat. Neurosci.</t>
    </r>
    <r>
      <rPr>
        <sz val="8"/>
        <color theme="1"/>
        <rFont val="Georgia"/>
        <family val="1"/>
      </rPr>
      <t xml:space="preserve"> (2018). doi:10.1038/s41593-018-0206-1</t>
    </r>
  </si>
  <si>
    <r>
      <t>6.      Lee, J. J. et al. Gene discovery and polygenic prediction from a genome-wide association study of educational attainment in 1.1 million individuals.</t>
    </r>
    <r>
      <rPr>
        <i/>
        <sz val="8"/>
        <color theme="1"/>
        <rFont val="Georgia"/>
        <family val="1"/>
      </rPr>
      <t xml:space="preserve"> Nat. Genet.</t>
    </r>
    <r>
      <rPr>
        <sz val="8"/>
        <color theme="1"/>
        <rFont val="Georgia"/>
        <family val="1"/>
      </rPr>
      <t xml:space="preserve"> </t>
    </r>
    <r>
      <rPr>
        <b/>
        <sz val="8"/>
        <color theme="1"/>
        <rFont val="Georgia"/>
        <family val="1"/>
      </rPr>
      <t>50</t>
    </r>
    <r>
      <rPr>
        <sz val="8"/>
        <color theme="1"/>
        <rFont val="Georgia"/>
        <family val="1"/>
      </rPr>
      <t>, 1112–1121 (2018).</t>
    </r>
  </si>
  <si>
    <r>
      <t xml:space="preserve">9.      Barban, N. et al. Genome-wide analysis identifies 12 loci influencing human reproductive behavior. </t>
    </r>
    <r>
      <rPr>
        <i/>
        <sz val="8"/>
        <color theme="1"/>
        <rFont val="Georgia"/>
        <family val="1"/>
      </rPr>
      <t>Nat. Genet.</t>
    </r>
    <r>
      <rPr>
        <sz val="8"/>
        <color theme="1"/>
        <rFont val="Georgia"/>
        <family val="1"/>
      </rPr>
      <t xml:space="preserve"> </t>
    </r>
    <r>
      <rPr>
        <b/>
        <sz val="8"/>
        <color theme="1"/>
        <rFont val="Georgia"/>
        <family val="1"/>
      </rPr>
      <t>48</t>
    </r>
    <r>
      <rPr>
        <sz val="8"/>
        <color theme="1"/>
        <rFont val="Georgia"/>
        <family val="1"/>
      </rPr>
      <t>, 1462–1472 (2016)</t>
    </r>
  </si>
  <si>
    <r>
      <t>13.    Ferreira, M. A. et al. Shared genetic origin of asthma, hay fever and eczema elucidates allergic disease biology.</t>
    </r>
    <r>
      <rPr>
        <i/>
        <sz val="8"/>
        <color theme="1"/>
        <rFont val="Georgia"/>
        <family val="1"/>
      </rPr>
      <t xml:space="preserve"> Nat. Genet.</t>
    </r>
    <r>
      <rPr>
        <sz val="8"/>
        <color theme="1"/>
        <rFont val="Georgia"/>
        <family val="1"/>
      </rPr>
      <t xml:space="preserve"> </t>
    </r>
    <r>
      <rPr>
        <b/>
        <sz val="8"/>
        <color theme="1"/>
        <rFont val="Georgia"/>
        <family val="1"/>
      </rPr>
      <t>49</t>
    </r>
    <r>
      <rPr>
        <sz val="8"/>
        <color theme="1"/>
        <rFont val="Georgia"/>
        <family val="1"/>
      </rPr>
      <t>, 1752–1757 (2017).</t>
    </r>
  </si>
  <si>
    <r>
      <t xml:space="preserve">14.   Demontis, D. et al. Discovery of the first genome-wide significant risk loci for attention deficit/hyperactivity disorder. </t>
    </r>
    <r>
      <rPr>
        <i/>
        <sz val="8"/>
        <color theme="1"/>
        <rFont val="Georgia"/>
        <family val="1"/>
      </rPr>
      <t>Nat. Genet.</t>
    </r>
    <r>
      <rPr>
        <sz val="8"/>
        <color theme="1"/>
        <rFont val="Georgia"/>
        <family val="1"/>
      </rPr>
      <t xml:space="preserve"> </t>
    </r>
    <r>
      <rPr>
        <b/>
        <sz val="8"/>
        <color theme="1"/>
        <rFont val="Georgia"/>
        <family val="1"/>
      </rPr>
      <t>51</t>
    </r>
    <r>
      <rPr>
        <sz val="8"/>
        <color theme="1"/>
        <rFont val="Georgia"/>
        <family val="1"/>
      </rPr>
      <t>, 63–75 (2019)</t>
    </r>
  </si>
  <si>
    <r>
      <t xml:space="preserve">21.    Karlsson Linnér, R. et al. Genome-wide association analyses of risk tolerance and risky behaviors in over 1 million individuals identify hundreds of loci and shared genetic influences. </t>
    </r>
    <r>
      <rPr>
        <i/>
        <sz val="8"/>
        <color theme="1"/>
        <rFont val="Georgia"/>
        <family val="1"/>
      </rPr>
      <t>Nat. Genet.</t>
    </r>
    <r>
      <rPr>
        <sz val="8"/>
        <color theme="1"/>
        <rFont val="Georgia"/>
        <family val="1"/>
      </rPr>
      <t xml:space="preserve"> </t>
    </r>
    <r>
      <rPr>
        <b/>
        <sz val="8"/>
        <color theme="1"/>
        <rFont val="Georgia"/>
        <family val="1"/>
      </rPr>
      <t>51</t>
    </r>
    <r>
      <rPr>
        <sz val="8"/>
        <color theme="1"/>
        <rFont val="Georgia"/>
        <family val="1"/>
      </rPr>
      <t>, 245–257 (2019).</t>
    </r>
  </si>
  <si>
    <r>
      <t xml:space="preserve">26.    De Moor, M. H. M. et al. Meta-analysis of genome-wide association studies for neuroticism, and the polygenic association with Major Depressive Disorder. </t>
    </r>
    <r>
      <rPr>
        <i/>
        <sz val="8"/>
        <color theme="1"/>
        <rFont val="Georgia"/>
        <family val="1"/>
      </rPr>
      <t>JAMA Psychiatry</t>
    </r>
    <r>
      <rPr>
        <sz val="8"/>
        <color theme="1"/>
        <rFont val="Georgia"/>
        <family val="1"/>
      </rPr>
      <t xml:space="preserve"> </t>
    </r>
    <r>
      <rPr>
        <b/>
        <sz val="8"/>
        <color theme="1"/>
        <rFont val="Georgia"/>
        <family val="1"/>
      </rPr>
      <t>72</t>
    </r>
    <r>
      <rPr>
        <sz val="8"/>
        <color theme="1"/>
        <rFont val="Georgia"/>
        <family val="1"/>
      </rPr>
      <t>, 642–650 (2015)</t>
    </r>
  </si>
  <si>
    <r>
      <t xml:space="preserve">Barban, N. et al. Genome-wide analysis identifies 12 loci influencing human reproductive behavior. </t>
    </r>
    <r>
      <rPr>
        <i/>
        <sz val="8"/>
        <color theme="1"/>
        <rFont val="Georgia"/>
        <family val="1"/>
      </rPr>
      <t>Nat. Genet.</t>
    </r>
    <r>
      <rPr>
        <sz val="8"/>
        <color theme="1"/>
        <rFont val="Georgia"/>
        <family val="1"/>
      </rPr>
      <t xml:space="preserve"> </t>
    </r>
    <r>
      <rPr>
        <b/>
        <sz val="8"/>
        <color theme="1"/>
        <rFont val="Georgia"/>
        <family val="1"/>
      </rPr>
      <t>48</t>
    </r>
    <r>
      <rPr>
        <sz val="8"/>
        <color theme="1"/>
        <rFont val="Georgia"/>
        <family val="1"/>
      </rPr>
      <t>, 1462–1472 (2016)</t>
    </r>
  </si>
  <si>
    <r>
      <t xml:space="preserve">Demontis, D. et al. Discovery of the first genome-wide significant risk loci for attention deficit/hyperactivity disorder. </t>
    </r>
    <r>
      <rPr>
        <i/>
        <sz val="8"/>
        <color theme="1"/>
        <rFont val="Georgia"/>
        <family val="1"/>
      </rPr>
      <t>Nat. Genet.</t>
    </r>
    <r>
      <rPr>
        <sz val="8"/>
        <color theme="1"/>
        <rFont val="Georgia"/>
        <family val="1"/>
      </rPr>
      <t xml:space="preserve"> </t>
    </r>
    <r>
      <rPr>
        <b/>
        <sz val="8"/>
        <color theme="1"/>
        <rFont val="Georgia"/>
        <family val="1"/>
      </rPr>
      <t>51</t>
    </r>
    <r>
      <rPr>
        <sz val="8"/>
        <color theme="1"/>
        <rFont val="Georgia"/>
        <family val="1"/>
      </rPr>
      <t>, 63–75 (2019)</t>
    </r>
  </si>
  <si>
    <r>
      <t>Ferreira, M. A. et al. Shared genetic origin of asthma, hay fever and eczema elucidates allergic disease biology.</t>
    </r>
    <r>
      <rPr>
        <i/>
        <sz val="8"/>
        <color theme="1"/>
        <rFont val="Georgia"/>
        <family val="1"/>
      </rPr>
      <t xml:space="preserve"> Nat. Genet.</t>
    </r>
    <r>
      <rPr>
        <sz val="8"/>
        <color theme="1"/>
        <rFont val="Georgia"/>
        <family val="1"/>
      </rPr>
      <t xml:space="preserve"> </t>
    </r>
    <r>
      <rPr>
        <b/>
        <sz val="8"/>
        <color theme="1"/>
        <rFont val="Georgia"/>
        <family val="1"/>
      </rPr>
      <t>49</t>
    </r>
    <r>
      <rPr>
        <sz val="8"/>
        <color theme="1"/>
        <rFont val="Georgia"/>
        <family val="1"/>
      </rPr>
      <t>, 1752–1757 (2017).</t>
    </r>
  </si>
  <si>
    <r>
      <t>Lee, J. J. et al. Gene discovery and polygenic prediction from a genome-wide association study of educational attainment in 1.1 million individuals.</t>
    </r>
    <r>
      <rPr>
        <i/>
        <sz val="8"/>
        <color theme="1"/>
        <rFont val="Georgia"/>
        <family val="1"/>
      </rPr>
      <t xml:space="preserve"> Nat. Genet.</t>
    </r>
    <r>
      <rPr>
        <sz val="8"/>
        <color theme="1"/>
        <rFont val="Georgia"/>
        <family val="1"/>
      </rPr>
      <t xml:space="preserve"> </t>
    </r>
    <r>
      <rPr>
        <b/>
        <sz val="8"/>
        <color theme="1"/>
        <rFont val="Georgia"/>
        <family val="1"/>
      </rPr>
      <t>50</t>
    </r>
    <r>
      <rPr>
        <sz val="8"/>
        <color theme="1"/>
        <rFont val="Georgia"/>
        <family val="1"/>
      </rPr>
      <t>, 1112–1121 (2018).</t>
    </r>
  </si>
  <si>
    <r>
      <t xml:space="preserve">22.    Doherty, A. </t>
    </r>
    <r>
      <rPr>
        <i/>
        <sz val="8"/>
        <color theme="1"/>
        <rFont val="Georgia"/>
        <family val="1"/>
      </rPr>
      <t>et al.</t>
    </r>
    <r>
      <rPr>
        <sz val="8"/>
        <color theme="1"/>
        <rFont val="Georgia"/>
        <family val="1"/>
      </rPr>
      <t xml:space="preserve"> GWAS identifies 14 loci for device-measured physical activity and sleep duration. </t>
    </r>
    <r>
      <rPr>
        <i/>
        <sz val="8"/>
        <color theme="1"/>
        <rFont val="Georgia"/>
        <family val="1"/>
      </rPr>
      <t>Nat. Commun.</t>
    </r>
    <r>
      <rPr>
        <sz val="8"/>
        <color theme="1"/>
        <rFont val="Georgia"/>
        <family val="1"/>
      </rPr>
      <t xml:space="preserve"> </t>
    </r>
    <r>
      <rPr>
        <b/>
        <sz val="8"/>
        <color theme="1"/>
        <rFont val="Georgia"/>
        <family val="1"/>
      </rPr>
      <t>9</t>
    </r>
    <r>
      <rPr>
        <sz val="8"/>
        <color theme="1"/>
        <rFont val="Georgia"/>
        <family val="1"/>
      </rPr>
      <t>, 1–8 (2018).</t>
    </r>
  </si>
  <si>
    <r>
      <t xml:space="preserve">Karlsson Linnér, R. et al. Genome-wide association analyses of risk tolerance and risky behaviors in over 1 million individuals identify hundreds of loci and shared genetic influences. </t>
    </r>
    <r>
      <rPr>
        <i/>
        <sz val="8"/>
        <color theme="1"/>
        <rFont val="Georgia"/>
        <family val="1"/>
      </rPr>
      <t>Nat. Genet.</t>
    </r>
    <r>
      <rPr>
        <sz val="8"/>
        <color theme="1"/>
        <rFont val="Georgia"/>
        <family val="1"/>
      </rPr>
      <t xml:space="preserve"> </t>
    </r>
    <r>
      <rPr>
        <b/>
        <sz val="8"/>
        <color theme="1"/>
        <rFont val="Georgia"/>
        <family val="1"/>
      </rPr>
      <t>51</t>
    </r>
    <r>
      <rPr>
        <sz val="8"/>
        <color theme="1"/>
        <rFont val="Georgia"/>
        <family val="1"/>
      </rPr>
      <t>, 245–257 (2019).</t>
    </r>
  </si>
  <si>
    <t xml:space="preserve">1000 Genomes </t>
  </si>
  <si>
    <t>p3v4</t>
  </si>
  <si>
    <t>p3v5</t>
  </si>
  <si>
    <t>IMPUTE v2.3.2</t>
  </si>
  <si>
    <t>See [12]</t>
  </si>
  <si>
    <t>Wisconsin Longitudinal Study. Quality Control Report for Genotypic Data. Available at: https://www.ssc.wisc.edu/wlsresearch/documentation/GWAS/Herd_QC_report.pdf. (Accessed: 3rd March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</si>
</sst>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0"/>
    <numFmt numFmtId="165" formatCode="0.000"/>
    <numFmt numFmtId="166" formatCode="#,###"/>
  </numFmts>
  <fonts count="42">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8"/>
      <color theme="1"/>
      <name val="Georgia"/>
      <family val="1"/>
    </font>
    <font>
      <sz val="8"/>
      <color theme="1"/>
      <name val="Georgia"/>
      <family val="1"/>
    </font>
    <font>
      <sz val="11"/>
      <color theme="1"/>
      <name val="Calibri"/>
      <family val="2"/>
    </font>
    <font>
      <sz val="11"/>
      <name val="Arial"/>
      <family val="2"/>
    </font>
    <font>
      <i/>
      <sz val="8"/>
      <color theme="1"/>
      <name val="Georgia"/>
      <family val="1"/>
    </font>
    <font>
      <sz val="8"/>
      <color theme="1"/>
      <name val="Calibri"/>
      <family val="2"/>
    </font>
    <font>
      <sz val="11"/>
      <color theme="1"/>
      <name val="Georgia"/>
      <family val="1"/>
    </font>
    <font>
      <sz val="8"/>
      <color theme="1"/>
      <name val="Helvetica Neue"/>
    </font>
    <font>
      <sz val="8"/>
      <color rgb="FF000000"/>
      <name val="Georgia"/>
      <family val="1"/>
    </font>
    <font>
      <sz val="8"/>
      <color rgb="FF222222"/>
      <name val="Georgia"/>
      <family val="1"/>
    </font>
    <font>
      <b/>
      <sz val="8"/>
      <color theme="1"/>
      <name val="Helvetica Neue"/>
    </font>
    <font>
      <i/>
      <sz val="8"/>
      <name val="Georgia"/>
      <family val="1"/>
    </font>
    <font>
      <sz val="8"/>
      <name val="Georgia"/>
      <family val="1"/>
    </font>
    <font>
      <b/>
      <sz val="8"/>
      <name val="Georgia"/>
      <family val="1"/>
    </font>
    <font>
      <vertAlign val="superscript"/>
      <sz val="8"/>
      <color theme="1"/>
      <name val="Georgia"/>
      <family val="1"/>
    </font>
    <font>
      <i/>
      <vertAlign val="superscript"/>
      <sz val="8"/>
      <color theme="1"/>
      <name val="Georgia"/>
      <family val="1"/>
    </font>
    <font>
      <sz val="7"/>
      <color theme="1"/>
      <name val="Arial"/>
      <family val="2"/>
    </font>
    <font>
      <sz val="8"/>
      <color theme="1"/>
      <name val="Helvetica"/>
    </font>
    <font>
      <b/>
      <i/>
      <sz val="8"/>
      <color theme="1"/>
      <name val="Georgia"/>
      <family val="1"/>
    </font>
    <font>
      <b/>
      <vertAlign val="superscript"/>
      <sz val="8"/>
      <color theme="1"/>
      <name val="Georgia"/>
      <family val="1"/>
    </font>
    <font>
      <b/>
      <sz val="11"/>
      <name val="Arial"/>
      <family val="2"/>
    </font>
    <font>
      <b/>
      <i/>
      <sz val="8"/>
      <name val="Georgia"/>
      <family val="1"/>
    </font>
    <font>
      <sz val="8"/>
      <name val="Arial"/>
      <family val="2"/>
    </font>
    <font>
      <u/>
      <sz val="11"/>
      <color theme="10"/>
      <name val="Arial"/>
      <family val="2"/>
    </font>
    <font>
      <sz val="8"/>
      <color theme="1"/>
      <name val="Georgia"/>
      <family val="1"/>
    </font>
    <font>
      <i/>
      <sz val="8"/>
      <color theme="1"/>
      <name val="Georgia"/>
      <family val="1"/>
    </font>
    <font>
      <b/>
      <sz val="11"/>
      <color theme="1"/>
      <name val="Calibri"/>
      <family val="2"/>
      <scheme val="minor"/>
    </font>
    <font>
      <sz val="12"/>
      <color theme="1"/>
      <name val="Calibri"/>
      <family val="2"/>
      <scheme val="minor"/>
    </font>
    <font>
      <sz val="10"/>
      <name val="Arial"/>
      <family val="2"/>
    </font>
    <font>
      <sz val="4"/>
      <color theme="1"/>
      <name val="Georgia"/>
      <family val="1"/>
    </font>
    <font>
      <b/>
      <vertAlign val="subscript"/>
      <sz val="8"/>
      <color theme="1"/>
      <name val="Georgia"/>
      <family val="1"/>
    </font>
    <font>
      <vertAlign val="subscript"/>
      <sz val="8"/>
      <color theme="1"/>
      <name val="Georgia"/>
      <family val="1"/>
    </font>
    <font>
      <i/>
      <vertAlign val="subscript"/>
      <sz val="8"/>
      <color theme="1"/>
      <name val="Georgia"/>
      <family val="1"/>
    </font>
    <font>
      <sz val="8"/>
      <color theme="1"/>
      <name val="Georgia"/>
      <family val="2"/>
    </font>
    <font>
      <sz val="8"/>
      <color rgb="FF2E74B5"/>
      <name val="Georgia"/>
      <family val="1"/>
    </font>
    <font>
      <b/>
      <i/>
      <sz val="8"/>
      <color theme="1"/>
      <name val="Calibri"/>
      <family val="2"/>
    </font>
    <font>
      <sz val="4"/>
      <color rgb="FF000000"/>
      <name val="Verdana"/>
      <family val="2"/>
    </font>
  </fonts>
  <fills count="3">
    <fill>
      <patternFill patternType="none"/>
    </fill>
    <fill>
      <patternFill patternType="gray125"/>
    </fill>
    <fill>
      <patternFill patternType="solid">
        <fgColor theme="0" tint="-0.14999847407452621"/>
        <bgColor indexed="64"/>
      </patternFill>
    </fill>
  </fills>
  <borders count="38">
    <border>
      <left/>
      <right/>
      <top/>
      <bottom/>
      <diagonal/>
    </border>
    <border>
      <left/>
      <right/>
      <top style="thin">
        <color rgb="FF000000"/>
      </top>
      <bottom/>
      <diagonal/>
    </border>
    <border>
      <left/>
      <right/>
      <top/>
      <bottom style="thin">
        <color rgb="FF000000"/>
      </bottom>
      <diagonal/>
    </border>
    <border>
      <left/>
      <right/>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thin">
        <color rgb="FF000000"/>
      </left>
      <right/>
      <top/>
      <bottom/>
      <diagonal/>
    </border>
    <border>
      <left style="thin">
        <color rgb="FF000000"/>
      </left>
      <right/>
      <top style="thin">
        <color rgb="FF000000"/>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rgb="FF000000"/>
      </left>
      <right style="thin">
        <color rgb="FF000000"/>
      </right>
      <top/>
      <bottom style="thin">
        <color rgb="FF000000"/>
      </bottom>
      <diagonal/>
    </border>
    <border>
      <left/>
      <right style="thin">
        <color indexed="64"/>
      </right>
      <top style="thin">
        <color rgb="FF000000"/>
      </top>
      <bottom/>
      <diagonal/>
    </border>
    <border>
      <left/>
      <right style="thin">
        <color rgb="FF000000"/>
      </right>
      <top/>
      <bottom style="thin">
        <color indexed="64"/>
      </bottom>
      <diagonal/>
    </border>
    <border>
      <left style="thin">
        <color rgb="FF000000"/>
      </left>
      <right style="thin">
        <color rgb="FF000000"/>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rgb="FF000000"/>
      </left>
      <right style="thin">
        <color indexed="64"/>
      </right>
      <top/>
      <bottom/>
      <diagonal/>
    </border>
    <border>
      <left/>
      <right style="thin">
        <color indexed="64"/>
      </right>
      <top/>
      <bottom style="thin">
        <color rgb="FF000000"/>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rgb="FF000000"/>
      </left>
      <right style="thin">
        <color indexed="64"/>
      </right>
      <top style="thin">
        <color indexed="64"/>
      </top>
      <bottom/>
      <diagonal/>
    </border>
    <border>
      <left style="thin">
        <color rgb="FF000000"/>
      </left>
      <right style="thin">
        <color indexed="64"/>
      </right>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right style="thin">
        <color rgb="FF000000"/>
      </right>
      <top style="thin">
        <color indexed="64"/>
      </top>
      <bottom/>
      <diagonal/>
    </border>
    <border>
      <left style="thin">
        <color rgb="FF000000"/>
      </left>
      <right style="thin">
        <color rgb="FF000000"/>
      </right>
      <top style="thin">
        <color indexed="64"/>
      </top>
      <bottom/>
      <diagonal/>
    </border>
    <border>
      <left style="thin">
        <color indexed="64"/>
      </left>
      <right style="thin">
        <color indexed="64"/>
      </right>
      <top style="thin">
        <color indexed="64"/>
      </top>
      <bottom/>
      <diagonal/>
    </border>
    <border>
      <left style="thin">
        <color indexed="64"/>
      </left>
      <right/>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bottom style="thin">
        <color indexed="64"/>
      </bottom>
      <diagonal/>
    </border>
  </borders>
  <cellStyleXfs count="12">
    <xf numFmtId="0" fontId="0" fillId="0" borderId="0"/>
    <xf numFmtId="0" fontId="4" fillId="0" borderId="3"/>
    <xf numFmtId="9" fontId="4" fillId="0" borderId="3" applyFont="0" applyFill="0" applyBorder="0" applyAlignment="0" applyProtection="0"/>
    <xf numFmtId="0" fontId="28" fillId="0" borderId="0" applyNumberFormat="0" applyFill="0" applyBorder="0" applyAlignment="0" applyProtection="0"/>
    <xf numFmtId="0" fontId="32" fillId="0" borderId="3"/>
    <xf numFmtId="43" fontId="32" fillId="0" borderId="3" applyFont="0" applyFill="0" applyBorder="0" applyAlignment="0" applyProtection="0"/>
    <xf numFmtId="0" fontId="32" fillId="0" borderId="3"/>
    <xf numFmtId="0" fontId="3" fillId="0" borderId="3"/>
    <xf numFmtId="0" fontId="33" fillId="0" borderId="3"/>
    <xf numFmtId="0" fontId="32" fillId="0" borderId="3"/>
    <xf numFmtId="0" fontId="2" fillId="0" borderId="3"/>
    <xf numFmtId="0" fontId="2" fillId="0" borderId="3"/>
  </cellStyleXfs>
  <cellXfs count="582">
    <xf numFmtId="0" fontId="0" fillId="0" borderId="0" xfId="0" applyFont="1" applyAlignment="1"/>
    <xf numFmtId="0" fontId="6" fillId="0" borderId="0" xfId="0" applyFont="1"/>
    <xf numFmtId="0" fontId="6" fillId="0" borderId="0" xfId="0" applyFont="1" applyAlignment="1">
      <alignment horizontal="left" vertical="center"/>
    </xf>
    <xf numFmtId="0" fontId="7" fillId="0" borderId="0" xfId="0" applyFont="1" applyAlignment="1">
      <alignment horizontal="left" vertical="center"/>
    </xf>
    <xf numFmtId="0" fontId="6" fillId="0" borderId="0" xfId="0" applyFont="1" applyAlignment="1">
      <alignment horizontal="left" vertical="top"/>
    </xf>
    <xf numFmtId="3" fontId="6" fillId="0" borderId="0" xfId="0" applyNumberFormat="1" applyFont="1" applyAlignment="1">
      <alignment horizontal="center" vertical="center" wrapText="1"/>
    </xf>
    <xf numFmtId="0" fontId="6" fillId="0" borderId="0" xfId="0" applyFont="1" applyAlignment="1">
      <alignment vertical="center"/>
    </xf>
    <xf numFmtId="0" fontId="12" fillId="0" borderId="0" xfId="0" applyFont="1"/>
    <xf numFmtId="2" fontId="6" fillId="0" borderId="0" xfId="0" applyNumberFormat="1" applyFont="1" applyAlignment="1">
      <alignment horizontal="left" vertical="top" wrapText="1"/>
    </xf>
    <xf numFmtId="49" fontId="6" fillId="0" borderId="0" xfId="0" applyNumberFormat="1" applyFont="1" applyAlignment="1">
      <alignment horizontal="left" vertical="top" wrapText="1"/>
    </xf>
    <xf numFmtId="0" fontId="13" fillId="0" borderId="0" xfId="0" applyFont="1" applyAlignment="1">
      <alignment horizontal="left" vertical="top" wrapText="1"/>
    </xf>
    <xf numFmtId="2" fontId="13" fillId="0" borderId="0" xfId="0" applyNumberFormat="1" applyFont="1" applyAlignment="1">
      <alignment horizontal="left" vertical="top" wrapText="1"/>
    </xf>
    <xf numFmtId="17" fontId="13" fillId="0" borderId="0" xfId="0" applyNumberFormat="1" applyFont="1" applyAlignment="1">
      <alignment horizontal="left" vertical="top" wrapText="1"/>
    </xf>
    <xf numFmtId="0" fontId="4" fillId="0" borderId="3" xfId="1"/>
    <xf numFmtId="0" fontId="4" fillId="0" borderId="3" xfId="1" applyFill="1"/>
    <xf numFmtId="0" fontId="6" fillId="0" borderId="3" xfId="0" applyFont="1" applyBorder="1" applyAlignment="1">
      <alignment wrapText="1"/>
    </xf>
    <xf numFmtId="0" fontId="6" fillId="0" borderId="9" xfId="0" applyFont="1" applyBorder="1" applyAlignment="1">
      <alignment horizontal="left" vertical="top" wrapText="1"/>
    </xf>
    <xf numFmtId="0" fontId="13" fillId="0" borderId="9" xfId="0" applyFont="1" applyBorder="1" applyAlignment="1">
      <alignment horizontal="left" vertical="top" wrapText="1"/>
    </xf>
    <xf numFmtId="0" fontId="6" fillId="0" borderId="3" xfId="1" applyFont="1"/>
    <xf numFmtId="10" fontId="5" fillId="0" borderId="11" xfId="1" applyNumberFormat="1" applyFont="1" applyBorder="1" applyAlignment="1">
      <alignment horizontal="center" vertical="center"/>
    </xf>
    <xf numFmtId="3" fontId="5" fillId="0" borderId="11" xfId="1" applyNumberFormat="1" applyFont="1" applyBorder="1" applyAlignment="1">
      <alignment horizontal="center" vertical="center"/>
    </xf>
    <xf numFmtId="0" fontId="0" fillId="0" borderId="0" xfId="0"/>
    <xf numFmtId="3" fontId="5" fillId="0" borderId="11" xfId="1" applyNumberFormat="1" applyFont="1" applyBorder="1" applyAlignment="1">
      <alignment horizontal="center" vertical="center" wrapText="1"/>
    </xf>
    <xf numFmtId="0" fontId="9" fillId="0" borderId="3" xfId="1" applyFont="1"/>
    <xf numFmtId="0" fontId="0" fillId="0" borderId="3" xfId="0" applyBorder="1"/>
    <xf numFmtId="0" fontId="6" fillId="0" borderId="3" xfId="1" applyFont="1" applyAlignment="1">
      <alignment horizontal="left"/>
    </xf>
    <xf numFmtId="0" fontId="17" fillId="0" borderId="3" xfId="1" applyFont="1" applyAlignment="1">
      <alignment horizontal="left"/>
    </xf>
    <xf numFmtId="0" fontId="6" fillId="0" borderId="9" xfId="1" applyFont="1" applyBorder="1" applyAlignment="1">
      <alignment horizontal="left"/>
    </xf>
    <xf numFmtId="0" fontId="6" fillId="0" borderId="3" xfId="1" applyFont="1" applyBorder="1" applyAlignment="1">
      <alignment horizontal="left"/>
    </xf>
    <xf numFmtId="0" fontId="0" fillId="0" borderId="3" xfId="0" applyFont="1" applyBorder="1" applyAlignment="1"/>
    <xf numFmtId="3" fontId="6" fillId="0" borderId="3" xfId="1" applyNumberFormat="1" applyFont="1" applyAlignment="1"/>
    <xf numFmtId="3" fontId="6" fillId="0" borderId="0" xfId="0" applyNumberFormat="1" applyFont="1" applyFill="1" applyAlignment="1">
      <alignment horizontal="center" vertical="center" wrapText="1"/>
    </xf>
    <xf numFmtId="0" fontId="6" fillId="0" borderId="3" xfId="1" applyFont="1" applyAlignment="1">
      <alignment horizontal="left" vertical="center"/>
    </xf>
    <xf numFmtId="0" fontId="6" fillId="0" borderId="3" xfId="1" applyFont="1" applyFill="1" applyAlignment="1">
      <alignment horizontal="left"/>
    </xf>
    <xf numFmtId="0" fontId="0" fillId="0" borderId="0" xfId="0" applyFont="1" applyAlignment="1">
      <alignment vertical="center"/>
    </xf>
    <xf numFmtId="3" fontId="6" fillId="0" borderId="9" xfId="0" applyNumberFormat="1" applyFont="1" applyBorder="1" applyAlignment="1">
      <alignment horizontal="center" vertical="center"/>
    </xf>
    <xf numFmtId="10" fontId="6" fillId="0" borderId="3" xfId="0" applyNumberFormat="1" applyFont="1" applyFill="1" applyBorder="1" applyAlignment="1">
      <alignment horizontal="center" vertical="center" wrapText="1"/>
    </xf>
    <xf numFmtId="0" fontId="6" fillId="0" borderId="0" xfId="0" applyFont="1" applyFill="1" applyAlignment="1">
      <alignment horizontal="center" vertical="center"/>
    </xf>
    <xf numFmtId="10" fontId="5" fillId="0" borderId="2" xfId="0" applyNumberFormat="1" applyFont="1" applyFill="1" applyBorder="1" applyAlignment="1">
      <alignment horizontal="center" vertical="center" wrapText="1"/>
    </xf>
    <xf numFmtId="0" fontId="5" fillId="0" borderId="2" xfId="0" applyFont="1" applyFill="1" applyBorder="1" applyAlignment="1">
      <alignment horizontal="center" vertical="center" wrapText="1"/>
    </xf>
    <xf numFmtId="165" fontId="5" fillId="0" borderId="11" xfId="1" applyNumberFormat="1" applyFont="1" applyBorder="1" applyAlignment="1">
      <alignment horizontal="center" vertical="center"/>
    </xf>
    <xf numFmtId="164" fontId="5" fillId="0" borderId="11" xfId="1" applyNumberFormat="1" applyFont="1" applyBorder="1" applyAlignment="1">
      <alignment horizontal="center" vertical="center"/>
    </xf>
    <xf numFmtId="10" fontId="6" fillId="0" borderId="3" xfId="1" applyNumberFormat="1" applyFont="1" applyAlignment="1">
      <alignment horizontal="left"/>
    </xf>
    <xf numFmtId="164" fontId="6" fillId="0" borderId="3" xfId="1" applyNumberFormat="1" applyFont="1" applyAlignment="1">
      <alignment horizontal="left"/>
    </xf>
    <xf numFmtId="3" fontId="6" fillId="0" borderId="3" xfId="1" applyNumberFormat="1" applyFont="1" applyFill="1" applyAlignment="1">
      <alignment horizontal="center" vertical="center"/>
    </xf>
    <xf numFmtId="10" fontId="6" fillId="0" borderId="3" xfId="1" applyNumberFormat="1" applyFont="1" applyAlignment="1">
      <alignment horizontal="center"/>
    </xf>
    <xf numFmtId="165" fontId="6" fillId="0" borderId="3" xfId="1" applyNumberFormat="1" applyFont="1" applyAlignment="1">
      <alignment horizontal="left"/>
    </xf>
    <xf numFmtId="3" fontId="6" fillId="0" borderId="3" xfId="1" applyNumberFormat="1" applyFont="1" applyFill="1" applyAlignment="1">
      <alignment horizontal="center"/>
    </xf>
    <xf numFmtId="0" fontId="17" fillId="0" borderId="3" xfId="1" applyFont="1" applyFill="1" applyAlignment="1">
      <alignment horizontal="left"/>
    </xf>
    <xf numFmtId="3" fontId="6" fillId="0" borderId="3" xfId="1" applyNumberFormat="1" applyFont="1" applyAlignment="1">
      <alignment horizontal="left" wrapText="1"/>
    </xf>
    <xf numFmtId="165" fontId="6" fillId="0" borderId="3" xfId="1" applyNumberFormat="1" applyFont="1" applyAlignment="1">
      <alignment horizontal="left" wrapText="1"/>
    </xf>
    <xf numFmtId="3" fontId="6" fillId="0" borderId="3" xfId="1" applyNumberFormat="1" applyFont="1" applyAlignment="1">
      <alignment horizontal="center"/>
    </xf>
    <xf numFmtId="0" fontId="6" fillId="0" borderId="6" xfId="0" applyFont="1" applyBorder="1" applyAlignment="1">
      <alignment horizontal="left" vertical="top"/>
    </xf>
    <xf numFmtId="0" fontId="6" fillId="0" borderId="6" xfId="0" applyFont="1" applyBorder="1" applyAlignment="1">
      <alignment horizontal="left" vertical="top" wrapText="1"/>
    </xf>
    <xf numFmtId="49" fontId="6" fillId="0" borderId="6" xfId="0" applyNumberFormat="1" applyFont="1" applyBorder="1" applyAlignment="1">
      <alignment horizontal="left" vertical="top" wrapText="1"/>
    </xf>
    <xf numFmtId="0" fontId="6" fillId="0" borderId="0" xfId="0" applyFont="1" applyAlignment="1"/>
    <xf numFmtId="0" fontId="6" fillId="0" borderId="3" xfId="0" applyFont="1" applyBorder="1"/>
    <xf numFmtId="0" fontId="30" fillId="0" borderId="3" xfId="0" applyFont="1" applyBorder="1" applyAlignment="1">
      <alignment horizontal="left"/>
    </xf>
    <xf numFmtId="0" fontId="30" fillId="0" borderId="2" xfId="0" applyFont="1" applyBorder="1" applyAlignment="1">
      <alignment horizontal="left"/>
    </xf>
    <xf numFmtId="0" fontId="5" fillId="0" borderId="11" xfId="0" applyFont="1" applyBorder="1" applyAlignment="1">
      <alignment horizontal="center" vertical="center" wrapText="1"/>
    </xf>
    <xf numFmtId="0" fontId="0" fillId="0" borderId="0" xfId="0" applyFont="1" applyAlignment="1"/>
    <xf numFmtId="0" fontId="30" fillId="0" borderId="0" xfId="0" applyFont="1" applyAlignment="1">
      <alignment horizontal="left"/>
    </xf>
    <xf numFmtId="0" fontId="5" fillId="0" borderId="11" xfId="0" applyFont="1" applyBorder="1" applyAlignment="1">
      <alignment vertical="center" wrapText="1"/>
    </xf>
    <xf numFmtId="0" fontId="0" fillId="0" borderId="3" xfId="0" applyFont="1" applyBorder="1" applyAlignment="1">
      <alignment vertical="center"/>
    </xf>
    <xf numFmtId="0" fontId="6" fillId="0" borderId="3" xfId="0" applyFont="1" applyBorder="1" applyAlignment="1">
      <alignment vertical="center"/>
    </xf>
    <xf numFmtId="0" fontId="9" fillId="0" borderId="3" xfId="1" applyFont="1" applyAlignment="1">
      <alignment horizontal="left"/>
    </xf>
    <xf numFmtId="0" fontId="6" fillId="0" borderId="2" xfId="1" applyFont="1" applyBorder="1" applyAlignment="1">
      <alignment horizontal="left"/>
    </xf>
    <xf numFmtId="0" fontId="9" fillId="0" borderId="2" xfId="1" applyFont="1" applyBorder="1"/>
    <xf numFmtId="0" fontId="9" fillId="0" borderId="2" xfId="1" applyFont="1" applyBorder="1" applyAlignment="1"/>
    <xf numFmtId="3" fontId="5" fillId="0" borderId="3" xfId="1" applyNumberFormat="1" applyFont="1" applyAlignment="1">
      <alignment horizontal="center"/>
    </xf>
    <xf numFmtId="0" fontId="9" fillId="0" borderId="3" xfId="1" applyFont="1" applyAlignment="1"/>
    <xf numFmtId="3" fontId="6" fillId="0" borderId="3" xfId="1" applyNumberFormat="1" applyFont="1" applyAlignment="1">
      <alignment horizontal="left"/>
    </xf>
    <xf numFmtId="0" fontId="0" fillId="0" borderId="0" xfId="0" applyFont="1" applyAlignment="1"/>
    <xf numFmtId="0" fontId="8" fillId="0" borderId="3" xfId="0" applyFont="1" applyBorder="1" applyAlignment="1"/>
    <xf numFmtId="0" fontId="30" fillId="0" borderId="0" xfId="0" applyFont="1" applyAlignment="1">
      <alignment horizontal="left"/>
    </xf>
    <xf numFmtId="3" fontId="6" fillId="0" borderId="0" xfId="0" applyNumberFormat="1" applyFont="1" applyAlignment="1">
      <alignment vertical="center" wrapText="1"/>
    </xf>
    <xf numFmtId="3" fontId="6" fillId="0" borderId="3" xfId="0" applyNumberFormat="1" applyFont="1" applyBorder="1" applyAlignment="1">
      <alignment horizontal="center" vertical="center"/>
    </xf>
    <xf numFmtId="3" fontId="6" fillId="0" borderId="3" xfId="0" applyNumberFormat="1" applyFont="1" applyBorder="1" applyAlignment="1">
      <alignment horizontal="center" vertical="center" wrapText="1"/>
    </xf>
    <xf numFmtId="3" fontId="6" fillId="0" borderId="0" xfId="0" applyNumberFormat="1" applyFont="1" applyAlignment="1">
      <alignment horizontal="center" vertical="center"/>
    </xf>
    <xf numFmtId="0" fontId="0" fillId="0" borderId="0" xfId="0" applyFont="1" applyFill="1" applyAlignment="1">
      <alignment horizontal="center" vertical="center"/>
    </xf>
    <xf numFmtId="0" fontId="6" fillId="0" borderId="0" xfId="0" applyFont="1" applyAlignment="1">
      <alignment horizontal="left" vertical="center" wrapText="1"/>
    </xf>
    <xf numFmtId="0" fontId="6" fillId="0" borderId="3" xfId="0" applyFont="1" applyBorder="1" applyAlignment="1">
      <alignment horizontal="left" vertical="center" wrapText="1"/>
    </xf>
    <xf numFmtId="0" fontId="6" fillId="0" borderId="3" xfId="0" applyFont="1" applyFill="1" applyBorder="1" applyAlignment="1">
      <alignment horizontal="left" vertical="center" wrapText="1"/>
    </xf>
    <xf numFmtId="0" fontId="6" fillId="0" borderId="3" xfId="0" applyFont="1" applyBorder="1" applyAlignment="1">
      <alignment horizontal="left" vertical="center"/>
    </xf>
    <xf numFmtId="0" fontId="0" fillId="0" borderId="3" xfId="0" applyFont="1" applyBorder="1" applyAlignment="1">
      <alignment horizontal="left" vertical="center"/>
    </xf>
    <xf numFmtId="0" fontId="6" fillId="0" borderId="3" xfId="0" applyFont="1" applyFill="1" applyBorder="1" applyAlignment="1">
      <alignment horizontal="left" vertical="center"/>
    </xf>
    <xf numFmtId="0" fontId="13" fillId="0" borderId="0" xfId="0" applyFont="1" applyAlignment="1">
      <alignment vertical="center"/>
    </xf>
    <xf numFmtId="0" fontId="6" fillId="0" borderId="3" xfId="1" applyFont="1" applyBorder="1" applyAlignment="1">
      <alignment horizontal="left" vertical="center"/>
    </xf>
    <xf numFmtId="0" fontId="0" fillId="0" borderId="0" xfId="0" applyFont="1" applyAlignment="1">
      <alignment horizontal="left" vertical="center"/>
    </xf>
    <xf numFmtId="0" fontId="6" fillId="0" borderId="2" xfId="0" applyFont="1" applyBorder="1" applyAlignment="1">
      <alignment horizontal="left" vertical="center"/>
    </xf>
    <xf numFmtId="0" fontId="6" fillId="0" borderId="2" xfId="0" applyFont="1" applyBorder="1" applyAlignment="1">
      <alignment horizontal="left" vertical="center" wrapText="1"/>
    </xf>
    <xf numFmtId="0" fontId="6" fillId="0" borderId="3" xfId="0" applyFont="1" applyBorder="1" applyAlignment="1">
      <alignment vertical="center" wrapText="1"/>
    </xf>
    <xf numFmtId="0" fontId="6" fillId="0" borderId="3" xfId="1" applyFont="1" applyAlignment="1">
      <alignment horizontal="center"/>
    </xf>
    <xf numFmtId="0" fontId="7" fillId="0" borderId="0" xfId="0" applyFont="1" applyAlignment="1">
      <alignment vertical="center"/>
    </xf>
    <xf numFmtId="0" fontId="6" fillId="0" borderId="3" xfId="1" applyFont="1" applyFill="1" applyAlignment="1">
      <alignment horizontal="left" vertical="center" wrapText="1"/>
    </xf>
    <xf numFmtId="0" fontId="6" fillId="0" borderId="3" xfId="1" applyFont="1" applyAlignment="1">
      <alignment horizontal="left" vertical="center" wrapText="1"/>
    </xf>
    <xf numFmtId="0" fontId="34" fillId="0" borderId="0" xfId="0" applyFont="1" applyAlignment="1">
      <alignment vertical="center" wrapText="1"/>
    </xf>
    <xf numFmtId="0" fontId="34" fillId="0" borderId="0" xfId="0" applyFont="1" applyAlignment="1">
      <alignment horizontal="left" vertical="center" wrapText="1"/>
    </xf>
    <xf numFmtId="3" fontId="6" fillId="0" borderId="0" xfId="0" applyNumberFormat="1" applyFont="1" applyAlignment="1">
      <alignment horizontal="left" vertical="center" wrapText="1"/>
    </xf>
    <xf numFmtId="3" fontId="6" fillId="0" borderId="3" xfId="0" applyNumberFormat="1" applyFont="1" applyBorder="1" applyAlignment="1">
      <alignment vertical="center" wrapText="1"/>
    </xf>
    <xf numFmtId="0" fontId="6" fillId="0" borderId="9" xfId="1" applyFont="1" applyBorder="1"/>
    <xf numFmtId="0" fontId="6" fillId="0" borderId="0" xfId="0" applyFont="1" applyAlignment="1">
      <alignment vertical="center" wrapText="1"/>
    </xf>
    <xf numFmtId="3" fontId="6" fillId="0" borderId="0" xfId="0" applyNumberFormat="1" applyFont="1"/>
    <xf numFmtId="0" fontId="0" fillId="0" borderId="0" xfId="0" applyAlignment="1">
      <alignment vertical="center"/>
    </xf>
    <xf numFmtId="0" fontId="9" fillId="0" borderId="0" xfId="0" applyFont="1" applyAlignment="1">
      <alignment horizontal="left"/>
    </xf>
    <xf numFmtId="3" fontId="6" fillId="0" borderId="3" xfId="0" applyNumberFormat="1" applyFont="1" applyBorder="1" applyAlignment="1">
      <alignment horizontal="left" vertical="center" wrapText="1"/>
    </xf>
    <xf numFmtId="0" fontId="6" fillId="0" borderId="3" xfId="1" applyFont="1" applyBorder="1"/>
    <xf numFmtId="0" fontId="0" fillId="0" borderId="3" xfId="0" applyBorder="1" applyAlignment="1">
      <alignment vertical="center"/>
    </xf>
    <xf numFmtId="0" fontId="7" fillId="0" borderId="3" xfId="0" applyFont="1" applyBorder="1" applyAlignment="1">
      <alignment vertical="center"/>
    </xf>
    <xf numFmtId="0" fontId="11" fillId="0" borderId="3" xfId="0" applyFont="1" applyBorder="1" applyAlignment="1">
      <alignment vertical="center"/>
    </xf>
    <xf numFmtId="3" fontId="6" fillId="0" borderId="3" xfId="0" applyNumberFormat="1" applyFont="1" applyFill="1" applyBorder="1" applyAlignment="1">
      <alignment horizontal="center" vertical="center" wrapText="1"/>
    </xf>
    <xf numFmtId="3" fontId="6" fillId="0" borderId="3" xfId="0" applyNumberFormat="1" applyFont="1" applyFill="1" applyBorder="1" applyAlignment="1">
      <alignment horizontal="left" vertical="center" wrapText="1"/>
    </xf>
    <xf numFmtId="3" fontId="6" fillId="0" borderId="3" xfId="0" applyNumberFormat="1" applyFont="1" applyFill="1" applyBorder="1" applyAlignment="1">
      <alignment vertical="center" wrapText="1"/>
    </xf>
    <xf numFmtId="0" fontId="6" fillId="0" borderId="3" xfId="0" applyFont="1" applyFill="1" applyBorder="1" applyAlignment="1">
      <alignment vertical="center" wrapText="1"/>
    </xf>
    <xf numFmtId="0" fontId="9" fillId="0" borderId="0" xfId="0" applyFont="1" applyAlignment="1">
      <alignment vertical="center"/>
    </xf>
    <xf numFmtId="0" fontId="0" fillId="0" borderId="0" xfId="0" applyFill="1" applyAlignment="1">
      <alignment vertical="center"/>
    </xf>
    <xf numFmtId="0" fontId="7" fillId="0" borderId="0" xfId="0" applyFont="1" applyFill="1" applyAlignment="1">
      <alignment vertical="center"/>
    </xf>
    <xf numFmtId="3" fontId="6" fillId="0" borderId="0" xfId="0" applyNumberFormat="1" applyFont="1" applyFill="1" applyAlignment="1">
      <alignment horizontal="center" vertical="center"/>
    </xf>
    <xf numFmtId="0" fontId="6" fillId="0" borderId="3" xfId="1" applyFont="1" applyBorder="1" applyAlignment="1">
      <alignment vertical="center"/>
    </xf>
    <xf numFmtId="0" fontId="17" fillId="0" borderId="3" xfId="1" applyFont="1" applyBorder="1" applyAlignment="1">
      <alignment vertical="center"/>
    </xf>
    <xf numFmtId="0" fontId="6" fillId="0" borderId="0" xfId="0" applyFont="1" applyBorder="1" applyAlignment="1">
      <alignment vertical="center" wrapText="1"/>
    </xf>
    <xf numFmtId="0" fontId="6" fillId="0" borderId="0" xfId="0" applyFont="1" applyFill="1" applyBorder="1" applyAlignment="1">
      <alignment vertical="center" wrapText="1"/>
    </xf>
    <xf numFmtId="0" fontId="23" fillId="0" borderId="11" xfId="0" applyFont="1" applyBorder="1" applyAlignment="1">
      <alignment horizontal="center" vertical="center"/>
    </xf>
    <xf numFmtId="3" fontId="6" fillId="0" borderId="3" xfId="1" applyNumberFormat="1" applyFont="1"/>
    <xf numFmtId="10" fontId="6" fillId="0" borderId="3" xfId="1" applyNumberFormat="1" applyFont="1"/>
    <xf numFmtId="0" fontId="4" fillId="0" borderId="3" xfId="1" applyAlignment="1">
      <alignment horizontal="right"/>
    </xf>
    <xf numFmtId="3" fontId="5" fillId="0" borderId="11" xfId="1" applyNumberFormat="1" applyFont="1" applyFill="1" applyBorder="1" applyAlignment="1">
      <alignment horizontal="center" vertical="center" wrapText="1"/>
    </xf>
    <xf numFmtId="3" fontId="5" fillId="0" borderId="3" xfId="1" applyNumberFormat="1" applyFont="1" applyFill="1" applyAlignment="1">
      <alignment horizontal="center"/>
    </xf>
    <xf numFmtId="3" fontId="9" fillId="0" borderId="3" xfId="1" applyNumberFormat="1" applyFont="1" applyAlignment="1">
      <alignment horizontal="center"/>
    </xf>
    <xf numFmtId="165" fontId="9" fillId="0" borderId="3" xfId="1" applyNumberFormat="1" applyFont="1" applyAlignment="1">
      <alignment horizontal="center"/>
    </xf>
    <xf numFmtId="10" fontId="5" fillId="0" borderId="3" xfId="1" applyNumberFormat="1" applyFont="1" applyAlignment="1">
      <alignment horizontal="center"/>
    </xf>
    <xf numFmtId="164" fontId="5" fillId="0" borderId="3" xfId="1" applyNumberFormat="1" applyFont="1" applyAlignment="1">
      <alignment horizontal="center"/>
    </xf>
    <xf numFmtId="165" fontId="6" fillId="0" borderId="3" xfId="1" applyNumberFormat="1" applyFont="1" applyAlignment="1">
      <alignment horizontal="center"/>
    </xf>
    <xf numFmtId="10" fontId="6" fillId="0" borderId="3" xfId="1" applyNumberFormat="1" applyFont="1" applyFill="1" applyAlignment="1">
      <alignment horizontal="center"/>
    </xf>
    <xf numFmtId="164" fontId="6" fillId="0" borderId="3" xfId="1" applyNumberFormat="1" applyFont="1" applyFill="1" applyAlignment="1">
      <alignment horizontal="center"/>
    </xf>
    <xf numFmtId="164" fontId="6" fillId="0" borderId="3" xfId="1" applyNumberFormat="1" applyFont="1" applyAlignment="1">
      <alignment horizontal="center"/>
    </xf>
    <xf numFmtId="0" fontId="6" fillId="0" borderId="3" xfId="1" applyFont="1" applyFill="1" applyAlignment="1">
      <alignment horizontal="center"/>
    </xf>
    <xf numFmtId="3" fontId="6" fillId="0" borderId="9" xfId="1" applyNumberFormat="1" applyFont="1" applyBorder="1" applyAlignment="1">
      <alignment horizontal="center"/>
    </xf>
    <xf numFmtId="0" fontId="6" fillId="0" borderId="9" xfId="1" applyFont="1" applyBorder="1" applyAlignment="1">
      <alignment horizontal="center"/>
    </xf>
    <xf numFmtId="10" fontId="6" fillId="0" borderId="9" xfId="1" applyNumberFormat="1" applyFont="1" applyBorder="1" applyAlignment="1">
      <alignment horizontal="center"/>
    </xf>
    <xf numFmtId="165" fontId="6" fillId="0" borderId="3" xfId="1" applyNumberFormat="1" applyFont="1"/>
    <xf numFmtId="164" fontId="6" fillId="0" borderId="3" xfId="1" applyNumberFormat="1" applyFont="1"/>
    <xf numFmtId="3" fontId="6" fillId="0" borderId="9" xfId="1" applyNumberFormat="1" applyFont="1" applyBorder="1"/>
    <xf numFmtId="10" fontId="6" fillId="0" borderId="3" xfId="1" applyNumberFormat="1" applyFont="1" applyAlignment="1"/>
    <xf numFmtId="10" fontId="6" fillId="0" borderId="9" xfId="1" applyNumberFormat="1" applyFont="1" applyBorder="1"/>
    <xf numFmtId="3" fontId="5" fillId="0" borderId="11" xfId="0" applyNumberFormat="1" applyFont="1" applyBorder="1" applyAlignment="1">
      <alignment horizontal="center" vertical="center" wrapText="1"/>
    </xf>
    <xf numFmtId="1" fontId="5" fillId="0" borderId="11" xfId="0" applyNumberFormat="1" applyFont="1" applyBorder="1" applyAlignment="1">
      <alignment horizontal="center" vertical="center" wrapText="1"/>
    </xf>
    <xf numFmtId="2" fontId="5" fillId="0" borderId="11" xfId="0" applyNumberFormat="1" applyFont="1" applyBorder="1" applyAlignment="1">
      <alignment horizontal="center" vertical="center" wrapText="1"/>
    </xf>
    <xf numFmtId="0" fontId="14" fillId="0" borderId="6" xfId="0" applyFont="1" applyBorder="1" applyAlignment="1">
      <alignment horizontal="left" vertical="top" wrapText="1"/>
    </xf>
    <xf numFmtId="0" fontId="6" fillId="0" borderId="16" xfId="0" applyFont="1" applyFill="1" applyBorder="1" applyAlignment="1">
      <alignment horizontal="center" vertical="center" wrapText="1"/>
    </xf>
    <xf numFmtId="0" fontId="0" fillId="0" borderId="0" xfId="0" applyFont="1" applyAlignment="1"/>
    <xf numFmtId="10" fontId="6" fillId="0" borderId="16" xfId="0" applyNumberFormat="1" applyFont="1" applyFill="1" applyBorder="1" applyAlignment="1">
      <alignment horizontal="center" vertical="center" wrapText="1"/>
    </xf>
    <xf numFmtId="0" fontId="5" fillId="0" borderId="6" xfId="0" applyFont="1" applyFill="1" applyBorder="1" applyAlignment="1">
      <alignment horizontal="center" vertical="center"/>
    </xf>
    <xf numFmtId="10" fontId="6" fillId="0" borderId="9" xfId="0" applyNumberFormat="1"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16" xfId="0" applyFont="1" applyFill="1" applyBorder="1" applyAlignment="1">
      <alignment vertical="center"/>
    </xf>
    <xf numFmtId="0" fontId="6" fillId="0" borderId="16" xfId="0" applyFont="1" applyFill="1" applyBorder="1" applyAlignment="1">
      <alignment horizontal="left" vertical="center"/>
    </xf>
    <xf numFmtId="0" fontId="5" fillId="0" borderId="3" xfId="0" applyFont="1" applyFill="1" applyBorder="1" applyAlignment="1">
      <alignment horizontal="left" vertical="center"/>
    </xf>
    <xf numFmtId="10" fontId="5" fillId="0" borderId="9" xfId="0" applyNumberFormat="1"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9" xfId="0" applyFont="1" applyFill="1" applyBorder="1" applyAlignment="1">
      <alignment horizontal="center" vertical="center" wrapText="1"/>
    </xf>
    <xf numFmtId="10" fontId="5" fillId="0" borderId="3" xfId="0" applyNumberFormat="1"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16" xfId="0" applyFont="1" applyFill="1" applyBorder="1" applyAlignment="1">
      <alignment horizontal="center" vertical="center" wrapText="1"/>
    </xf>
    <xf numFmtId="10" fontId="6" fillId="0" borderId="17" xfId="0" applyNumberFormat="1" applyFont="1" applyFill="1" applyBorder="1" applyAlignment="1">
      <alignment horizontal="center" vertical="center" wrapText="1"/>
    </xf>
    <xf numFmtId="0" fontId="0" fillId="0" borderId="3" xfId="0" applyFont="1" applyFill="1" applyBorder="1" applyAlignment="1">
      <alignment horizontal="center" vertical="center"/>
    </xf>
    <xf numFmtId="0" fontId="5" fillId="0" borderId="2" xfId="0" applyFont="1" applyBorder="1" applyAlignment="1">
      <alignment horizontal="left" vertical="top" wrapText="1"/>
    </xf>
    <xf numFmtId="49" fontId="5" fillId="0" borderId="2" xfId="0" applyNumberFormat="1" applyFont="1" applyBorder="1" applyAlignment="1">
      <alignment horizontal="left" vertical="top" wrapText="1"/>
    </xf>
    <xf numFmtId="49" fontId="5" fillId="0" borderId="5" xfId="0" applyNumberFormat="1" applyFont="1" applyBorder="1" applyAlignment="1">
      <alignment horizontal="left" vertical="top" wrapText="1"/>
    </xf>
    <xf numFmtId="0" fontId="6"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1" applyFont="1" applyBorder="1" applyAlignment="1">
      <alignment horizontal="left" vertical="center"/>
    </xf>
    <xf numFmtId="0" fontId="6" fillId="0" borderId="3" xfId="0" applyFont="1" applyFill="1" applyBorder="1" applyAlignment="1">
      <alignment horizontal="left" vertical="center"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5" fillId="0" borderId="0" xfId="0" applyFont="1" applyAlignment="1">
      <alignment horizontal="left" vertical="top" wrapText="1"/>
    </xf>
    <xf numFmtId="0" fontId="25" fillId="0" borderId="1" xfId="0" applyFont="1" applyBorder="1" applyAlignment="1">
      <alignment horizontal="left" vertical="top"/>
    </xf>
    <xf numFmtId="0" fontId="25" fillId="0" borderId="4" xfId="0" applyFont="1" applyBorder="1" applyAlignment="1">
      <alignment horizontal="left" vertical="top"/>
    </xf>
    <xf numFmtId="0" fontId="25" fillId="0" borderId="13" xfId="0" applyFont="1" applyBorder="1" applyAlignment="1">
      <alignment horizontal="left" vertical="top"/>
    </xf>
    <xf numFmtId="0" fontId="5" fillId="0" borderId="5" xfId="0" applyFont="1" applyBorder="1" applyAlignment="1">
      <alignment horizontal="left" vertical="top" wrapText="1"/>
    </xf>
    <xf numFmtId="10" fontId="6" fillId="0" borderId="3" xfId="0" applyNumberFormat="1" applyFont="1" applyFill="1" applyBorder="1" applyAlignment="1">
      <alignment horizontal="center" vertical="center"/>
    </xf>
    <xf numFmtId="10" fontId="6" fillId="0" borderId="16" xfId="0" applyNumberFormat="1" applyFont="1" applyFill="1" applyBorder="1" applyAlignment="1">
      <alignment horizontal="center" vertical="center"/>
    </xf>
    <xf numFmtId="0" fontId="6" fillId="0" borderId="16" xfId="0" applyFont="1" applyBorder="1" applyAlignment="1">
      <alignment horizontal="left" vertical="top"/>
    </xf>
    <xf numFmtId="0" fontId="6" fillId="0" borderId="3" xfId="1" applyFont="1" applyAlignment="1">
      <alignment horizontal="left" vertical="top"/>
    </xf>
    <xf numFmtId="0" fontId="6" fillId="0" borderId="3" xfId="0" applyFont="1" applyBorder="1" applyAlignment="1">
      <alignment vertical="top"/>
    </xf>
    <xf numFmtId="0" fontId="6" fillId="0" borderId="3" xfId="0" applyFont="1" applyBorder="1" applyAlignment="1">
      <alignment horizontal="left" vertical="top"/>
    </xf>
    <xf numFmtId="2" fontId="0" fillId="0" borderId="0" xfId="0" applyNumberFormat="1" applyFont="1" applyFill="1" applyAlignment="1">
      <alignment vertical="center"/>
    </xf>
    <xf numFmtId="0" fontId="0" fillId="0" borderId="0" xfId="0" applyFont="1" applyFill="1" applyAlignment="1">
      <alignment vertical="center"/>
    </xf>
    <xf numFmtId="0" fontId="9" fillId="0" borderId="3" xfId="1" applyFont="1" applyFill="1" applyAlignment="1">
      <alignment vertical="center"/>
    </xf>
    <xf numFmtId="0" fontId="6" fillId="0" borderId="16" xfId="1" applyFont="1" applyFill="1" applyBorder="1" applyAlignment="1">
      <alignment horizontal="left" vertical="center"/>
    </xf>
    <xf numFmtId="0" fontId="17" fillId="0" borderId="16" xfId="1" applyFont="1" applyFill="1" applyBorder="1" applyAlignment="1">
      <alignment horizontal="left" vertical="center"/>
    </xf>
    <xf numFmtId="0" fontId="0" fillId="0" borderId="9" xfId="0" applyFont="1" applyFill="1" applyBorder="1" applyAlignment="1">
      <alignment vertical="center"/>
    </xf>
    <xf numFmtId="0" fontId="6" fillId="0" borderId="17" xfId="1" applyFont="1" applyFill="1" applyBorder="1" applyAlignment="1">
      <alignment horizontal="left" vertical="center"/>
    </xf>
    <xf numFmtId="2" fontId="0" fillId="0" borderId="3" xfId="0" applyNumberFormat="1" applyFont="1" applyFill="1" applyBorder="1" applyAlignment="1">
      <alignment vertical="center"/>
    </xf>
    <xf numFmtId="2" fontId="6" fillId="0" borderId="0" xfId="0" applyNumberFormat="1" applyFont="1" applyFill="1" applyAlignment="1">
      <alignment vertical="center"/>
    </xf>
    <xf numFmtId="3" fontId="6" fillId="0" borderId="0" xfId="0" applyNumberFormat="1" applyFont="1" applyAlignment="1">
      <alignment vertical="center"/>
    </xf>
    <xf numFmtId="1" fontId="6" fillId="0" borderId="0" xfId="0" applyNumberFormat="1" applyFont="1" applyAlignment="1">
      <alignment vertical="center"/>
    </xf>
    <xf numFmtId="2" fontId="6" fillId="0" borderId="0" xfId="0" applyNumberFormat="1" applyFont="1" applyAlignment="1">
      <alignment vertical="center"/>
    </xf>
    <xf numFmtId="0" fontId="6" fillId="0" borderId="0" xfId="0" applyFont="1" applyFill="1" applyAlignment="1">
      <alignment vertical="center"/>
    </xf>
    <xf numFmtId="0" fontId="6" fillId="2" borderId="0" xfId="0" applyFont="1" applyFill="1" applyAlignment="1">
      <alignment vertical="center"/>
    </xf>
    <xf numFmtId="3" fontId="6" fillId="2" borderId="0" xfId="0" applyNumberFormat="1" applyFont="1" applyFill="1" applyAlignment="1">
      <alignment vertical="center"/>
    </xf>
    <xf numFmtId="2" fontId="6" fillId="2" borderId="0" xfId="0" applyNumberFormat="1" applyFont="1" applyFill="1" applyAlignment="1">
      <alignment vertical="center"/>
    </xf>
    <xf numFmtId="0" fontId="0" fillId="0" borderId="10" xfId="0" applyBorder="1" applyAlignment="1">
      <alignment horizontal="left" vertical="center"/>
    </xf>
    <xf numFmtId="0" fontId="9" fillId="0" borderId="0" xfId="0" applyFont="1" applyAlignment="1">
      <alignment horizontal="left" vertical="center"/>
    </xf>
    <xf numFmtId="3" fontId="6" fillId="0" borderId="0" xfId="0" applyNumberFormat="1" applyFont="1" applyAlignment="1">
      <alignment horizontal="left" vertical="center"/>
    </xf>
    <xf numFmtId="0" fontId="0" fillId="0" borderId="0" xfId="0" applyAlignment="1">
      <alignment horizontal="left" vertical="center"/>
    </xf>
    <xf numFmtId="0" fontId="9" fillId="0" borderId="3" xfId="1" applyFont="1" applyAlignment="1">
      <alignment horizontal="left" vertical="center"/>
    </xf>
    <xf numFmtId="0" fontId="0" fillId="0" borderId="3" xfId="0" applyBorder="1" applyAlignment="1">
      <alignment horizontal="left" vertical="center"/>
    </xf>
    <xf numFmtId="0" fontId="9" fillId="0" borderId="3" xfId="1" applyFont="1" applyAlignment="1">
      <alignment vertical="center"/>
    </xf>
    <xf numFmtId="0" fontId="6" fillId="0" borderId="3" xfId="1" applyFont="1" applyAlignment="1">
      <alignment vertical="center"/>
    </xf>
    <xf numFmtId="0" fontId="0" fillId="0" borderId="9" xfId="0" applyBorder="1" applyAlignment="1">
      <alignment vertical="center"/>
    </xf>
    <xf numFmtId="0" fontId="0" fillId="0" borderId="10" xfId="0" applyBorder="1" applyAlignment="1">
      <alignment vertical="center"/>
    </xf>
    <xf numFmtId="3" fontId="5" fillId="0" borderId="3" xfId="1" applyNumberFormat="1" applyFont="1" applyAlignment="1"/>
    <xf numFmtId="0" fontId="6" fillId="0" borderId="20" xfId="0" applyFont="1" applyFill="1" applyBorder="1" applyAlignment="1">
      <alignment vertical="top" wrapText="1"/>
    </xf>
    <xf numFmtId="0" fontId="6" fillId="0" borderId="16" xfId="0" applyFont="1" applyBorder="1" applyAlignment="1">
      <alignment horizontal="left" vertical="top" wrapText="1"/>
    </xf>
    <xf numFmtId="0" fontId="5" fillId="0" borderId="19" xfId="0" applyFont="1" applyBorder="1" applyAlignment="1">
      <alignment horizontal="left" vertical="top" wrapText="1"/>
    </xf>
    <xf numFmtId="0" fontId="6" fillId="0" borderId="17" xfId="0" applyFont="1" applyBorder="1" applyAlignment="1">
      <alignment horizontal="left" vertical="top" wrapText="1"/>
    </xf>
    <xf numFmtId="0" fontId="13" fillId="0" borderId="14" xfId="0" applyFont="1" applyBorder="1" applyAlignment="1">
      <alignment horizontal="left" vertical="top" wrapText="1"/>
    </xf>
    <xf numFmtId="0" fontId="6" fillId="0" borderId="24" xfId="0" applyFont="1" applyBorder="1" applyAlignment="1">
      <alignment horizontal="left" vertical="top" wrapText="1"/>
    </xf>
    <xf numFmtId="0" fontId="6" fillId="0" borderId="18" xfId="0" applyFont="1" applyBorder="1" applyAlignment="1">
      <alignment horizontal="left" vertical="top" wrapText="1"/>
    </xf>
    <xf numFmtId="0" fontId="6" fillId="0" borderId="25" xfId="0" applyFont="1" applyBorder="1" applyAlignment="1">
      <alignment horizontal="left" vertical="top" wrapText="1"/>
    </xf>
    <xf numFmtId="0" fontId="5" fillId="0" borderId="1" xfId="0" applyFont="1" applyBorder="1" applyAlignment="1">
      <alignment horizontal="left" vertical="top"/>
    </xf>
    <xf numFmtId="0" fontId="6" fillId="0" borderId="28" xfId="0" applyFont="1" applyBorder="1" applyAlignment="1">
      <alignment horizontal="left" vertical="top"/>
    </xf>
    <xf numFmtId="0" fontId="6" fillId="0" borderId="28" xfId="0" applyFont="1" applyBorder="1" applyAlignment="1">
      <alignment horizontal="left" vertical="top" wrapText="1"/>
    </xf>
    <xf numFmtId="0" fontId="5" fillId="0" borderId="0" xfId="0" applyFont="1" applyAlignment="1">
      <alignment horizontal="left" vertical="top"/>
    </xf>
    <xf numFmtId="0" fontId="6" fillId="0" borderId="29" xfId="0" applyFont="1" applyBorder="1" applyAlignment="1">
      <alignment horizontal="left" vertical="top"/>
    </xf>
    <xf numFmtId="0" fontId="5" fillId="0" borderId="8" xfId="0" applyFont="1" applyBorder="1" applyAlignment="1">
      <alignment horizontal="left" vertical="top"/>
    </xf>
    <xf numFmtId="0" fontId="6" fillId="0" borderId="0" xfId="0" applyFont="1" applyFill="1" applyAlignment="1">
      <alignment vertical="top" wrapText="1"/>
    </xf>
    <xf numFmtId="0" fontId="29" fillId="0" borderId="16" xfId="0" applyFont="1" applyFill="1" applyBorder="1" applyAlignment="1">
      <alignment vertical="top" wrapText="1"/>
    </xf>
    <xf numFmtId="0" fontId="6" fillId="0" borderId="9" xfId="0" applyFont="1" applyBorder="1" applyAlignment="1">
      <alignment horizontal="left" vertical="center" wrapText="1"/>
    </xf>
    <xf numFmtId="0" fontId="6" fillId="0" borderId="0" xfId="0" applyFont="1" applyAlignment="1">
      <alignment horizontal="left" vertical="center" indent="3"/>
    </xf>
    <xf numFmtId="0" fontId="5" fillId="0" borderId="0" xfId="0" applyFont="1" applyAlignment="1">
      <alignment vertical="center"/>
    </xf>
    <xf numFmtId="0" fontId="10" fillId="0" borderId="0" xfId="0" applyFont="1" applyAlignment="1">
      <alignment horizontal="left" vertical="center"/>
    </xf>
    <xf numFmtId="0" fontId="0" fillId="0" borderId="0" xfId="0" applyAlignment="1">
      <alignment horizontal="left" vertical="top"/>
    </xf>
    <xf numFmtId="17" fontId="6" fillId="0" borderId="0" xfId="0" applyNumberFormat="1" applyFont="1" applyAlignment="1">
      <alignment horizontal="left" vertical="top"/>
    </xf>
    <xf numFmtId="2" fontId="6" fillId="0" borderId="0" xfId="0" applyNumberFormat="1" applyFont="1" applyAlignment="1">
      <alignment horizontal="left" vertical="top"/>
    </xf>
    <xf numFmtId="0" fontId="6" fillId="0" borderId="9" xfId="0" applyFont="1" applyBorder="1" applyAlignment="1">
      <alignment vertical="center"/>
    </xf>
    <xf numFmtId="0" fontId="17" fillId="0" borderId="0" xfId="3" applyFont="1" applyAlignment="1">
      <alignment vertical="center"/>
    </xf>
    <xf numFmtId="0" fontId="6" fillId="0" borderId="0" xfId="0" applyFont="1" applyAlignment="1">
      <alignment horizontal="left" vertical="center" wrapText="1"/>
    </xf>
    <xf numFmtId="0" fontId="5" fillId="0" borderId="3" xfId="1" applyFont="1" applyAlignment="1">
      <alignment horizontal="left" vertical="center" wrapText="1"/>
    </xf>
    <xf numFmtId="0" fontId="6" fillId="0" borderId="16" xfId="0" applyFont="1" applyFill="1" applyBorder="1" applyAlignment="1">
      <alignment horizontal="left" vertical="center" wrapText="1"/>
    </xf>
    <xf numFmtId="3" fontId="6" fillId="0" borderId="28" xfId="0" applyNumberFormat="1" applyFont="1" applyBorder="1" applyAlignment="1">
      <alignment horizontal="left" vertical="top"/>
    </xf>
    <xf numFmtId="3" fontId="6" fillId="0" borderId="28" xfId="0" applyNumberFormat="1" applyFont="1" applyBorder="1" applyAlignment="1">
      <alignment horizontal="left" vertical="top" wrapText="1"/>
    </xf>
    <xf numFmtId="3" fontId="6" fillId="0" borderId="29" xfId="0" applyNumberFormat="1" applyFont="1" applyBorder="1" applyAlignment="1">
      <alignment horizontal="left" vertical="top" wrapText="1"/>
    </xf>
    <xf numFmtId="3" fontId="6" fillId="0" borderId="3" xfId="0" applyNumberFormat="1" applyFont="1" applyFill="1" applyBorder="1" applyAlignment="1">
      <alignment horizontal="center" vertical="center"/>
    </xf>
    <xf numFmtId="3" fontId="6" fillId="0" borderId="20" xfId="0" applyNumberFormat="1" applyFont="1" applyFill="1" applyBorder="1" applyAlignment="1">
      <alignment horizontal="center" vertical="center"/>
    </xf>
    <xf numFmtId="3" fontId="6" fillId="0" borderId="21" xfId="0" applyNumberFormat="1" applyFont="1" applyFill="1" applyBorder="1" applyAlignment="1">
      <alignment horizontal="center" vertical="center"/>
    </xf>
    <xf numFmtId="3" fontId="6" fillId="0" borderId="9" xfId="0" applyNumberFormat="1" applyFont="1" applyFill="1" applyBorder="1" applyAlignment="1">
      <alignment horizontal="center" vertical="center" wrapText="1"/>
    </xf>
    <xf numFmtId="0" fontId="6" fillId="0" borderId="0" xfId="0" applyFont="1" applyAlignment="1">
      <alignment horizontal="left" vertical="center"/>
    </xf>
    <xf numFmtId="3" fontId="34" fillId="0" borderId="0" xfId="0" applyNumberFormat="1" applyFont="1" applyAlignment="1">
      <alignment horizontal="center" vertical="center" wrapText="1"/>
    </xf>
    <xf numFmtId="3" fontId="7" fillId="0" borderId="0" xfId="0" applyNumberFormat="1" applyFont="1" applyAlignment="1">
      <alignment horizontal="center" vertical="center"/>
    </xf>
    <xf numFmtId="3" fontId="0" fillId="0" borderId="0" xfId="0" applyNumberFormat="1" applyAlignment="1">
      <alignment horizontal="center" vertical="center"/>
    </xf>
    <xf numFmtId="3" fontId="34" fillId="0" borderId="0" xfId="0" applyNumberFormat="1" applyFont="1" applyAlignment="1">
      <alignment horizontal="left" vertical="center" wrapText="1"/>
    </xf>
    <xf numFmtId="3" fontId="7" fillId="0" borderId="0" xfId="0" applyNumberFormat="1" applyFont="1" applyAlignment="1">
      <alignment horizontal="left" vertical="center"/>
    </xf>
    <xf numFmtId="3" fontId="0" fillId="0" borderId="0" xfId="0" applyNumberFormat="1" applyAlignment="1">
      <alignment vertical="center"/>
    </xf>
    <xf numFmtId="3" fontId="5" fillId="0" borderId="3" xfId="0" applyNumberFormat="1" applyFont="1" applyFill="1" applyBorder="1" applyAlignment="1">
      <alignment horizontal="left" vertical="center"/>
    </xf>
    <xf numFmtId="3" fontId="23" fillId="0" borderId="2" xfId="0" applyNumberFormat="1" applyFont="1" applyFill="1" applyBorder="1" applyAlignment="1">
      <alignment horizontal="center" vertical="center"/>
    </xf>
    <xf numFmtId="3" fontId="5" fillId="0" borderId="3" xfId="0" applyNumberFormat="1" applyFont="1" applyFill="1" applyBorder="1" applyAlignment="1">
      <alignment horizontal="center" vertical="center"/>
    </xf>
    <xf numFmtId="3" fontId="0" fillId="0" borderId="0" xfId="0" applyNumberFormat="1" applyFont="1" applyFill="1" applyAlignment="1">
      <alignment horizontal="center" vertical="center"/>
    </xf>
    <xf numFmtId="3" fontId="0" fillId="0" borderId="0" xfId="0" applyNumberFormat="1" applyFont="1" applyFill="1" applyAlignment="1">
      <alignment vertical="center"/>
    </xf>
    <xf numFmtId="3" fontId="23" fillId="0" borderId="2" xfId="0" applyNumberFormat="1" applyFont="1" applyFill="1" applyBorder="1" applyAlignment="1">
      <alignment horizontal="center" vertical="center" wrapText="1"/>
    </xf>
    <xf numFmtId="3" fontId="5" fillId="0" borderId="3" xfId="0" applyNumberFormat="1" applyFont="1" applyFill="1" applyBorder="1" applyAlignment="1">
      <alignment horizontal="center" vertical="center" wrapText="1"/>
    </xf>
    <xf numFmtId="3" fontId="18" fillId="0" borderId="9" xfId="0" applyNumberFormat="1"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6" fillId="0" borderId="0" xfId="0" applyFont="1" applyAlignment="1">
      <alignment horizontal="left" vertical="center"/>
    </xf>
    <xf numFmtId="0" fontId="6" fillId="0" borderId="9" xfId="0" applyFont="1" applyBorder="1" applyAlignment="1">
      <alignment horizontal="left" vertical="center"/>
    </xf>
    <xf numFmtId="0" fontId="6" fillId="0" borderId="0" xfId="0" applyFont="1" applyAlignment="1">
      <alignment horizontal="center" vertical="center" wrapText="1"/>
    </xf>
    <xf numFmtId="3" fontId="23" fillId="0" borderId="3" xfId="0" applyNumberFormat="1" applyFont="1" applyBorder="1" applyAlignment="1">
      <alignment horizontal="center" vertical="center" wrapText="1"/>
    </xf>
    <xf numFmtId="3" fontId="26" fillId="0" borderId="3" xfId="0" applyNumberFormat="1" applyFont="1" applyBorder="1" applyAlignment="1">
      <alignment horizontal="center" vertical="center"/>
    </xf>
    <xf numFmtId="0" fontId="6" fillId="0" borderId="16" xfId="0" applyFont="1" applyFill="1" applyBorder="1" applyAlignment="1">
      <alignment vertical="top" wrapText="1"/>
    </xf>
    <xf numFmtId="0" fontId="6" fillId="0" borderId="0" xfId="0" applyFont="1" applyAlignment="1">
      <alignment horizontal="left" vertical="center"/>
    </xf>
    <xf numFmtId="0" fontId="6" fillId="0" borderId="16" xfId="0" applyFont="1" applyFill="1" applyBorder="1" applyAlignment="1">
      <alignment vertical="top"/>
    </xf>
    <xf numFmtId="0" fontId="0" fillId="0" borderId="20" xfId="0" applyFont="1" applyFill="1" applyBorder="1" applyAlignment="1">
      <alignment vertical="center"/>
    </xf>
    <xf numFmtId="0" fontId="0" fillId="0" borderId="3" xfId="0" applyFont="1" applyFill="1" applyBorder="1" applyAlignment="1">
      <alignment vertical="center"/>
    </xf>
    <xf numFmtId="0" fontId="0" fillId="0" borderId="16" xfId="0" applyFont="1" applyFill="1" applyBorder="1" applyAlignment="1">
      <alignment vertical="center"/>
    </xf>
    <xf numFmtId="3" fontId="6" fillId="0" borderId="3" xfId="10" applyNumberFormat="1" applyFont="1" applyFill="1" applyAlignment="1">
      <alignment horizontal="center" vertical="center" wrapText="1"/>
    </xf>
    <xf numFmtId="0" fontId="9" fillId="0" borderId="3" xfId="11" applyFont="1" applyAlignment="1">
      <alignment horizontal="left" vertical="top"/>
    </xf>
    <xf numFmtId="3" fontId="6" fillId="0" borderId="3" xfId="11" applyNumberFormat="1" applyFont="1" applyFill="1" applyAlignment="1">
      <alignment horizontal="center" vertical="center" wrapText="1"/>
    </xf>
    <xf numFmtId="0" fontId="6" fillId="0" borderId="9" xfId="0" applyFont="1" applyFill="1" applyBorder="1" applyAlignment="1">
      <alignment horizontal="center" vertical="center" wrapText="1"/>
    </xf>
    <xf numFmtId="3" fontId="0" fillId="0" borderId="20" xfId="0" applyNumberFormat="1" applyFont="1" applyFill="1" applyBorder="1" applyAlignment="1">
      <alignment vertical="center"/>
    </xf>
    <xf numFmtId="0" fontId="13" fillId="0" borderId="0" xfId="0" applyFont="1" applyAlignment="1">
      <alignment horizontal="left" vertical="top"/>
    </xf>
    <xf numFmtId="0" fontId="14" fillId="0" borderId="0" xfId="0" applyFont="1" applyAlignment="1">
      <alignment horizontal="left" vertical="top"/>
    </xf>
    <xf numFmtId="0" fontId="14" fillId="0" borderId="0" xfId="0" applyFont="1" applyAlignment="1">
      <alignment horizontal="left" vertical="top" wrapText="1"/>
    </xf>
    <xf numFmtId="0" fontId="6" fillId="0" borderId="2" xfId="0" applyFont="1" applyBorder="1" applyAlignment="1">
      <alignment horizontal="left" vertical="top"/>
    </xf>
    <xf numFmtId="0" fontId="13" fillId="0" borderId="0" xfId="0" applyFont="1" applyFill="1" applyAlignment="1">
      <alignment horizontal="left" vertical="top" wrapText="1"/>
    </xf>
    <xf numFmtId="0" fontId="13" fillId="0" borderId="0" xfId="0" applyFont="1" applyFill="1" applyAlignment="1">
      <alignment horizontal="left" vertical="top"/>
    </xf>
    <xf numFmtId="0" fontId="6" fillId="0" borderId="2" xfId="0" applyFont="1" applyFill="1" applyBorder="1" applyAlignment="1">
      <alignment horizontal="left" vertical="top" wrapText="1"/>
    </xf>
    <xf numFmtId="0" fontId="5" fillId="0" borderId="9" xfId="0" applyFont="1" applyBorder="1" applyAlignment="1">
      <alignment horizontal="left" vertical="center"/>
    </xf>
    <xf numFmtId="0" fontId="0" fillId="0" borderId="9" xfId="0" applyBorder="1" applyAlignment="1">
      <alignment horizontal="left" vertical="center"/>
    </xf>
    <xf numFmtId="0" fontId="5" fillId="0" borderId="17" xfId="0" applyFont="1" applyBorder="1" applyAlignment="1">
      <alignment horizontal="left" vertical="center"/>
    </xf>
    <xf numFmtId="0" fontId="5" fillId="0" borderId="34" xfId="0" applyFont="1" applyBorder="1" applyAlignment="1">
      <alignment horizontal="left" vertical="center"/>
    </xf>
    <xf numFmtId="0" fontId="5" fillId="0" borderId="11" xfId="1" applyFont="1" applyBorder="1" applyAlignment="1">
      <alignment horizontal="left" vertical="center"/>
    </xf>
    <xf numFmtId="0" fontId="5" fillId="0" borderId="11" xfId="0" applyFont="1" applyBorder="1" applyAlignment="1">
      <alignment vertical="center"/>
    </xf>
    <xf numFmtId="0" fontId="31" fillId="0" borderId="0" xfId="0" applyFont="1" applyAlignment="1">
      <alignment vertical="center"/>
    </xf>
    <xf numFmtId="0" fontId="5" fillId="0" borderId="16" xfId="0" applyFont="1" applyBorder="1" applyAlignment="1">
      <alignment horizontal="left" vertical="center"/>
    </xf>
    <xf numFmtId="3" fontId="6" fillId="0" borderId="0" xfId="0" applyNumberFormat="1" applyFont="1" applyAlignment="1">
      <alignment horizontal="center" vertical="center" wrapText="1"/>
    </xf>
    <xf numFmtId="11" fontId="6" fillId="0" borderId="0" xfId="0" applyNumberFormat="1" applyFont="1"/>
    <xf numFmtId="0" fontId="6" fillId="0" borderId="16" xfId="0" applyFont="1" applyBorder="1" applyAlignment="1">
      <alignment horizontal="left" vertical="center" wrapText="1"/>
    </xf>
    <xf numFmtId="0" fontId="6" fillId="0" borderId="0" xfId="0" applyFont="1" applyAlignment="1">
      <alignment horizontal="center" vertical="center"/>
    </xf>
    <xf numFmtId="0" fontId="5" fillId="0" borderId="35" xfId="0" applyFont="1" applyBorder="1" applyAlignment="1">
      <alignment horizontal="center" vertical="center"/>
    </xf>
    <xf numFmtId="0" fontId="5" fillId="0" borderId="11" xfId="0" applyFont="1" applyBorder="1" applyAlignment="1">
      <alignment horizontal="center" vertical="center"/>
    </xf>
    <xf numFmtId="0" fontId="0" fillId="0" borderId="0" xfId="0" applyAlignment="1">
      <alignment horizontal="center" vertical="center"/>
    </xf>
    <xf numFmtId="0" fontId="6" fillId="0" borderId="22" xfId="0" applyFont="1" applyBorder="1" applyAlignment="1">
      <alignment horizontal="center" vertical="center"/>
    </xf>
    <xf numFmtId="165" fontId="6" fillId="0" borderId="0" xfId="0" applyNumberFormat="1" applyFont="1" applyAlignment="1">
      <alignment horizontal="center" vertical="center"/>
    </xf>
    <xf numFmtId="165" fontId="6" fillId="0" borderId="22" xfId="0" applyNumberFormat="1" applyFont="1" applyBorder="1" applyAlignment="1">
      <alignment horizontal="center" vertical="center"/>
    </xf>
    <xf numFmtId="165" fontId="38" fillId="0" borderId="0" xfId="0" applyNumberFormat="1" applyFont="1" applyAlignment="1">
      <alignment horizontal="center" vertical="center"/>
    </xf>
    <xf numFmtId="165" fontId="38" fillId="0" borderId="16" xfId="0" applyNumberFormat="1" applyFont="1" applyBorder="1" applyAlignment="1">
      <alignment horizontal="center" vertical="center"/>
    </xf>
    <xf numFmtId="0" fontId="6" fillId="0" borderId="16" xfId="0" applyFont="1" applyBorder="1" applyAlignment="1">
      <alignment horizontal="center" vertical="center"/>
    </xf>
    <xf numFmtId="165" fontId="6" fillId="0" borderId="16" xfId="0" applyNumberFormat="1" applyFont="1" applyBorder="1" applyAlignment="1">
      <alignment horizontal="center" vertical="center"/>
    </xf>
    <xf numFmtId="0" fontId="6" fillId="0" borderId="16" xfId="0" applyFont="1" applyBorder="1" applyAlignment="1">
      <alignment vertical="center" wrapText="1"/>
    </xf>
    <xf numFmtId="165" fontId="38" fillId="0" borderId="3" xfId="0" applyNumberFormat="1" applyFont="1" applyBorder="1" applyAlignment="1">
      <alignment horizontal="center" vertical="center"/>
    </xf>
    <xf numFmtId="165" fontId="6" fillId="0" borderId="3" xfId="0" applyNumberFormat="1" applyFont="1" applyBorder="1" applyAlignment="1">
      <alignment horizontal="center" vertical="center"/>
    </xf>
    <xf numFmtId="165" fontId="38" fillId="0" borderId="9" xfId="0" applyNumberFormat="1" applyFont="1" applyBorder="1" applyAlignment="1">
      <alignment horizontal="center" vertical="center"/>
    </xf>
    <xf numFmtId="165" fontId="38" fillId="0" borderId="17" xfId="0" applyNumberFormat="1" applyFont="1" applyBorder="1" applyAlignment="1">
      <alignment horizontal="center" vertical="center"/>
    </xf>
    <xf numFmtId="165" fontId="6" fillId="0" borderId="9" xfId="0" applyNumberFormat="1" applyFont="1" applyBorder="1" applyAlignment="1">
      <alignment horizontal="center" vertical="center"/>
    </xf>
    <xf numFmtId="165" fontId="6" fillId="0" borderId="17" xfId="0" applyNumberFormat="1" applyFont="1" applyBorder="1" applyAlignment="1">
      <alignment horizontal="center" vertical="center"/>
    </xf>
    <xf numFmtId="165" fontId="6" fillId="0" borderId="21" xfId="0" applyNumberFormat="1" applyFont="1" applyBorder="1" applyAlignment="1">
      <alignment horizontal="center" vertical="center"/>
    </xf>
    <xf numFmtId="0" fontId="6" fillId="0" borderId="3" xfId="0" applyFont="1" applyBorder="1" applyAlignment="1">
      <alignment horizontal="left" vertical="top" wrapText="1"/>
    </xf>
    <xf numFmtId="0" fontId="5" fillId="0" borderId="9" xfId="0" applyFont="1" applyBorder="1" applyAlignment="1">
      <alignment horizontal="left" vertical="top"/>
    </xf>
    <xf numFmtId="0" fontId="6" fillId="0" borderId="0" xfId="0" applyFont="1" applyAlignment="1">
      <alignment horizontal="left" vertical="center" wrapText="1"/>
    </xf>
    <xf numFmtId="0" fontId="6" fillId="0" borderId="3" xfId="0" applyFont="1" applyBorder="1" applyAlignment="1">
      <alignment horizontal="left" vertical="center" wrapText="1"/>
    </xf>
    <xf numFmtId="0" fontId="5" fillId="0" borderId="9" xfId="0" applyFont="1" applyBorder="1" applyAlignment="1">
      <alignment horizontal="left" vertical="center" wrapText="1"/>
    </xf>
    <xf numFmtId="0" fontId="6" fillId="0" borderId="0" xfId="0" applyFont="1" applyAlignment="1">
      <alignment horizontal="left" vertical="center"/>
    </xf>
    <xf numFmtId="0" fontId="5" fillId="0" borderId="9" xfId="0" applyFont="1" applyBorder="1" applyAlignment="1">
      <alignment horizontal="left" vertical="center"/>
    </xf>
    <xf numFmtId="0" fontId="6" fillId="0" borderId="0" xfId="0" applyFont="1" applyAlignment="1">
      <alignment horizontal="left" vertical="top" wrapText="1"/>
    </xf>
    <xf numFmtId="0" fontId="6" fillId="0" borderId="3" xfId="1" applyFont="1" applyAlignment="1">
      <alignment horizontal="left" vertical="center"/>
    </xf>
    <xf numFmtId="3" fontId="6" fillId="0" borderId="20" xfId="0" applyNumberFormat="1" applyFont="1" applyFill="1" applyBorder="1" applyAlignment="1">
      <alignment horizontal="center" vertical="center" wrapText="1"/>
    </xf>
    <xf numFmtId="3" fontId="6" fillId="0" borderId="3" xfId="0" applyNumberFormat="1" applyFont="1" applyFill="1" applyBorder="1" applyAlignment="1">
      <alignment horizontal="center" vertical="center" wrapText="1"/>
    </xf>
    <xf numFmtId="3" fontId="6" fillId="0" borderId="16" xfId="0" applyNumberFormat="1" applyFont="1" applyFill="1" applyBorder="1" applyAlignment="1">
      <alignment horizontal="center" vertical="center" wrapText="1"/>
    </xf>
    <xf numFmtId="0" fontId="5" fillId="0" borderId="9" xfId="0" applyFont="1" applyBorder="1" applyAlignment="1">
      <alignment horizontal="left" vertical="top" wrapText="1"/>
    </xf>
    <xf numFmtId="0" fontId="11" fillId="0" borderId="0" xfId="0" applyFont="1" applyAlignment="1">
      <alignment horizontal="left" vertical="center"/>
    </xf>
    <xf numFmtId="3" fontId="6" fillId="0" borderId="3" xfId="0" applyNumberFormat="1" applyFont="1" applyBorder="1" applyAlignment="1">
      <alignment horizontal="left" vertical="center"/>
    </xf>
    <xf numFmtId="0" fontId="6" fillId="0" borderId="9" xfId="0" applyFont="1" applyBorder="1" applyAlignment="1">
      <alignment horizontal="left" vertical="top"/>
    </xf>
    <xf numFmtId="3" fontId="6" fillId="0" borderId="9" xfId="0" applyNumberFormat="1" applyFont="1" applyBorder="1" applyAlignment="1">
      <alignment horizontal="left" vertical="center"/>
    </xf>
    <xf numFmtId="0" fontId="6" fillId="0" borderId="3" xfId="1" applyFont="1" applyFill="1" applyBorder="1" applyAlignment="1">
      <alignment horizontal="left" vertical="center"/>
    </xf>
    <xf numFmtId="0" fontId="6" fillId="0" borderId="0" xfId="0" applyFont="1" applyAlignment="1">
      <alignment horizontal="center" vertical="center"/>
    </xf>
    <xf numFmtId="0" fontId="5" fillId="0" borderId="11" xfId="0" applyFont="1" applyBorder="1" applyAlignment="1">
      <alignment horizontal="center" vertical="center"/>
    </xf>
    <xf numFmtId="0" fontId="40" fillId="0" borderId="34" xfId="0" applyFont="1" applyBorder="1" applyAlignment="1">
      <alignment horizontal="center" vertical="center"/>
    </xf>
    <xf numFmtId="0" fontId="6" fillId="0" borderId="3" xfId="0" applyFont="1" applyBorder="1" applyAlignment="1">
      <alignment horizontal="left" vertical="top" wrapText="1"/>
    </xf>
    <xf numFmtId="0" fontId="6" fillId="0" borderId="3" xfId="11" applyFont="1" applyAlignment="1">
      <alignment horizontal="left" vertical="top" wrapText="1"/>
    </xf>
    <xf numFmtId="0" fontId="6" fillId="0" borderId="3" xfId="11" applyFont="1" applyAlignment="1">
      <alignment horizontal="left" vertical="top"/>
    </xf>
    <xf numFmtId="0" fontId="5" fillId="0" borderId="3" xfId="11" applyFont="1" applyAlignment="1">
      <alignment horizontal="left" vertical="top"/>
    </xf>
    <xf numFmtId="0" fontId="6" fillId="0" borderId="0" xfId="0" applyFont="1" applyAlignment="1">
      <alignment horizontal="left" vertical="top" wrapText="1"/>
    </xf>
    <xf numFmtId="0" fontId="22" fillId="0" borderId="3" xfId="1" applyFont="1" applyAlignment="1">
      <alignment horizontal="left" vertical="top" wrapText="1"/>
    </xf>
    <xf numFmtId="0" fontId="4" fillId="0" borderId="3" xfId="1" applyAlignment="1">
      <alignment horizontal="left" vertical="top" wrapText="1"/>
    </xf>
    <xf numFmtId="0" fontId="21" fillId="0" borderId="3" xfId="1" applyFont="1" applyAlignment="1">
      <alignment horizontal="left" vertical="top"/>
    </xf>
    <xf numFmtId="0" fontId="4" fillId="0" borderId="3" xfId="1" applyAlignment="1">
      <alignment horizontal="left" vertical="top"/>
    </xf>
    <xf numFmtId="0" fontId="9" fillId="0" borderId="3" xfId="1" applyFont="1" applyAlignment="1">
      <alignment horizontal="left" vertical="top"/>
    </xf>
    <xf numFmtId="0" fontId="6" fillId="0" borderId="3" xfId="1" applyFont="1" applyAlignment="1">
      <alignment horizontal="left" vertical="top" wrapText="1"/>
    </xf>
    <xf numFmtId="3" fontId="6" fillId="0" borderId="0" xfId="0" applyNumberFormat="1" applyFont="1" applyAlignment="1">
      <alignment horizontal="left" vertical="top"/>
    </xf>
    <xf numFmtId="0" fontId="17" fillId="0" borderId="3" xfId="1" applyFont="1" applyAlignment="1">
      <alignment horizontal="left" vertical="top"/>
    </xf>
    <xf numFmtId="0" fontId="17" fillId="0" borderId="0" xfId="0" applyFont="1" applyAlignment="1">
      <alignment vertical="top" wrapText="1"/>
    </xf>
    <xf numFmtId="3" fontId="6" fillId="0" borderId="3" xfId="1" applyNumberFormat="1" applyFont="1" applyAlignment="1">
      <alignment horizontal="left" vertical="top"/>
    </xf>
    <xf numFmtId="0" fontId="41" fillId="0" borderId="0" xfId="0" applyFont="1" applyAlignment="1">
      <alignment horizontal="left" vertical="top"/>
    </xf>
    <xf numFmtId="3" fontId="6" fillId="0" borderId="9" xfId="0" applyNumberFormat="1" applyFont="1" applyBorder="1" applyAlignment="1">
      <alignment horizontal="left" vertical="top"/>
    </xf>
    <xf numFmtId="0" fontId="6" fillId="0" borderId="3" xfId="1" applyFont="1" applyFill="1" applyAlignment="1">
      <alignment horizontal="left" vertical="top" wrapText="1"/>
    </xf>
    <xf numFmtId="0" fontId="14" fillId="0" borderId="0" xfId="0" applyFont="1" applyFill="1" applyAlignment="1">
      <alignment horizontal="left" vertical="top" wrapText="1"/>
    </xf>
    <xf numFmtId="3" fontId="6" fillId="0" borderId="0" xfId="0" applyNumberFormat="1" applyFont="1" applyAlignment="1">
      <alignment horizontal="left" vertical="top" wrapText="1"/>
    </xf>
    <xf numFmtId="0" fontId="6" fillId="0" borderId="3" xfId="1" applyFont="1" applyFill="1" applyAlignment="1">
      <alignment horizontal="left" vertical="top"/>
    </xf>
    <xf numFmtId="0" fontId="13" fillId="0" borderId="9" xfId="0" applyFont="1" applyBorder="1" applyAlignment="1">
      <alignment horizontal="left" vertical="top"/>
    </xf>
    <xf numFmtId="0" fontId="6" fillId="0" borderId="9" xfId="1" applyFont="1" applyBorder="1" applyAlignment="1">
      <alignment horizontal="left" vertical="top" wrapText="1"/>
    </xf>
    <xf numFmtId="0" fontId="9" fillId="0" borderId="9" xfId="1" applyFont="1" applyBorder="1" applyAlignment="1">
      <alignment horizontal="left" vertical="top"/>
    </xf>
    <xf numFmtId="0" fontId="1" fillId="0" borderId="3" xfId="1" applyFont="1" applyAlignment="1">
      <alignment horizontal="left" vertical="top"/>
    </xf>
    <xf numFmtId="0" fontId="6" fillId="0" borderId="21" xfId="0" applyFont="1" applyBorder="1"/>
    <xf numFmtId="0" fontId="6" fillId="0" borderId="9" xfId="0" applyFont="1" applyBorder="1"/>
    <xf numFmtId="0" fontId="6" fillId="0" borderId="0" xfId="0" applyFont="1" applyFill="1" applyAlignment="1">
      <alignment horizontal="left" vertical="top"/>
    </xf>
    <xf numFmtId="0" fontId="6" fillId="0" borderId="6" xfId="0" applyFont="1" applyBorder="1" applyAlignment="1">
      <alignment vertical="top"/>
    </xf>
    <xf numFmtId="0" fontId="6" fillId="0" borderId="9" xfId="0" applyFont="1" applyBorder="1" applyAlignment="1">
      <alignment vertical="top"/>
    </xf>
    <xf numFmtId="0" fontId="6" fillId="0" borderId="14" xfId="0" applyFont="1" applyBorder="1" applyAlignment="1">
      <alignment vertical="top"/>
    </xf>
    <xf numFmtId="0" fontId="15" fillId="0" borderId="3" xfId="0" applyFont="1" applyBorder="1"/>
    <xf numFmtId="0" fontId="6" fillId="0" borderId="16" xfId="0" applyFont="1" applyFill="1" applyBorder="1" applyAlignment="1">
      <alignment horizontal="center" vertical="center"/>
    </xf>
    <xf numFmtId="0" fontId="6" fillId="0" borderId="3" xfId="0" applyFont="1" applyFill="1" applyBorder="1" applyAlignment="1">
      <alignment vertical="center"/>
    </xf>
    <xf numFmtId="166" fontId="38" fillId="0" borderId="0" xfId="0" applyNumberFormat="1" applyFont="1" applyAlignment="1">
      <alignment horizontal="center" vertical="center"/>
    </xf>
    <xf numFmtId="166" fontId="38" fillId="0" borderId="20" xfId="0" applyNumberFormat="1" applyFont="1" applyBorder="1" applyAlignment="1">
      <alignment horizontal="center" vertical="center"/>
    </xf>
    <xf numFmtId="166" fontId="38" fillId="0" borderId="20" xfId="0" applyNumberFormat="1" applyFont="1" applyFill="1" applyBorder="1" applyAlignment="1">
      <alignment horizontal="center" vertical="center"/>
    </xf>
    <xf numFmtId="165" fontId="38" fillId="0" borderId="0" xfId="0" applyNumberFormat="1" applyFont="1" applyFill="1" applyAlignment="1">
      <alignment horizontal="center" vertical="center"/>
    </xf>
    <xf numFmtId="165" fontId="38" fillId="0" borderId="16" xfId="0" applyNumberFormat="1" applyFont="1" applyFill="1" applyBorder="1" applyAlignment="1">
      <alignment horizontal="center" vertical="center"/>
    </xf>
    <xf numFmtId="166" fontId="38" fillId="0" borderId="0" xfId="0" applyNumberFormat="1" applyFont="1" applyFill="1" applyAlignment="1">
      <alignment horizontal="center" vertical="center"/>
    </xf>
    <xf numFmtId="165" fontId="6" fillId="0" borderId="16" xfId="0" applyNumberFormat="1" applyFont="1" applyFill="1" applyBorder="1" applyAlignment="1">
      <alignment horizontal="center" vertical="center"/>
    </xf>
    <xf numFmtId="166" fontId="38" fillId="0" borderId="21" xfId="0" applyNumberFormat="1" applyFont="1" applyBorder="1" applyAlignment="1">
      <alignment horizontal="center" vertical="center"/>
    </xf>
    <xf numFmtId="166" fontId="38" fillId="0" borderId="3" xfId="0" applyNumberFormat="1" applyFont="1" applyBorder="1" applyAlignment="1">
      <alignment horizontal="center" vertical="center"/>
    </xf>
    <xf numFmtId="0" fontId="6" fillId="0" borderId="3" xfId="0" applyFont="1" applyFill="1" applyBorder="1" applyAlignment="1">
      <alignment horizontal="center" vertical="center"/>
    </xf>
    <xf numFmtId="0" fontId="6" fillId="0" borderId="16" xfId="0" applyFont="1" applyFill="1" applyBorder="1" applyAlignment="1">
      <alignment horizontal="center" vertical="center"/>
    </xf>
    <xf numFmtId="0" fontId="6" fillId="0" borderId="3" xfId="0" applyFont="1" applyFill="1" applyBorder="1" applyAlignment="1">
      <alignment horizontal="left" vertical="center" wrapText="1"/>
    </xf>
    <xf numFmtId="2" fontId="11" fillId="0" borderId="0" xfId="0" applyNumberFormat="1" applyFont="1" applyFill="1" applyAlignment="1">
      <alignment vertical="center" wrapText="1"/>
    </xf>
    <xf numFmtId="0" fontId="11" fillId="0" borderId="0" xfId="0" applyFont="1" applyFill="1" applyAlignment="1">
      <alignment vertical="center" wrapText="1"/>
    </xf>
    <xf numFmtId="3" fontId="23" fillId="0" borderId="33" xfId="0" applyNumberFormat="1" applyFont="1" applyFill="1" applyBorder="1" applyAlignment="1">
      <alignment horizontal="center" vertical="center" wrapText="1"/>
    </xf>
    <xf numFmtId="2" fontId="11" fillId="0" borderId="20" xfId="0" applyNumberFormat="1" applyFont="1" applyFill="1" applyBorder="1" applyAlignment="1">
      <alignment vertical="center" wrapText="1"/>
    </xf>
    <xf numFmtId="2" fontId="11" fillId="0" borderId="3" xfId="0" applyNumberFormat="1" applyFont="1" applyFill="1" applyBorder="1" applyAlignment="1">
      <alignment vertical="center" wrapText="1"/>
    </xf>
    <xf numFmtId="0" fontId="11" fillId="0" borderId="3" xfId="0" applyFont="1" applyFill="1" applyBorder="1" applyAlignment="1">
      <alignment vertical="center" wrapText="1"/>
    </xf>
    <xf numFmtId="0" fontId="11" fillId="0" borderId="13" xfId="0" applyFont="1" applyFill="1" applyBorder="1" applyAlignment="1">
      <alignment vertical="center" wrapText="1"/>
    </xf>
    <xf numFmtId="0" fontId="11" fillId="0" borderId="20" xfId="0" applyFont="1" applyFill="1" applyBorder="1" applyAlignment="1">
      <alignment vertical="center" wrapText="1"/>
    </xf>
    <xf numFmtId="0" fontId="6" fillId="0" borderId="0" xfId="0" applyFont="1" applyFill="1" applyAlignment="1">
      <alignment horizontal="left" vertical="center" wrapText="1"/>
    </xf>
    <xf numFmtId="3" fontId="6" fillId="0" borderId="20" xfId="0" applyNumberFormat="1" applyFont="1" applyFill="1" applyBorder="1" applyAlignment="1">
      <alignment horizontal="center"/>
    </xf>
    <xf numFmtId="3" fontId="6" fillId="0" borderId="20" xfId="4" applyNumberFormat="1" applyFont="1" applyFill="1" applyBorder="1" applyAlignment="1">
      <alignment horizontal="center" vertical="center" wrapText="1"/>
    </xf>
    <xf numFmtId="3" fontId="6" fillId="0" borderId="3" xfId="4" applyNumberFormat="1" applyFont="1" applyFill="1" applyAlignment="1">
      <alignment horizontal="center" vertical="center" wrapText="1"/>
    </xf>
    <xf numFmtId="3" fontId="6" fillId="0" borderId="16" xfId="4" applyNumberFormat="1" applyFont="1" applyFill="1" applyBorder="1" applyAlignment="1">
      <alignment horizontal="center" vertical="center" wrapText="1"/>
    </xf>
    <xf numFmtId="0" fontId="11" fillId="0" borderId="16" xfId="0" applyFont="1" applyFill="1" applyBorder="1" applyAlignment="1">
      <alignment vertical="center" wrapText="1"/>
    </xf>
    <xf numFmtId="3" fontId="6" fillId="0" borderId="20" xfId="7" applyNumberFormat="1" applyFont="1" applyFill="1" applyBorder="1" applyAlignment="1">
      <alignment horizontal="center" vertical="center"/>
    </xf>
    <xf numFmtId="3" fontId="6" fillId="0" borderId="3" xfId="7" applyNumberFormat="1" applyFont="1" applyFill="1" applyAlignment="1">
      <alignment horizontal="center" vertical="center" wrapText="1"/>
    </xf>
    <xf numFmtId="3" fontId="6" fillId="0" borderId="20" xfId="7" applyNumberFormat="1" applyFont="1" applyFill="1" applyBorder="1" applyAlignment="1">
      <alignment horizontal="center" vertical="center" wrapText="1"/>
    </xf>
    <xf numFmtId="3" fontId="6" fillId="0" borderId="16" xfId="7" applyNumberFormat="1" applyFont="1" applyFill="1" applyBorder="1" applyAlignment="1">
      <alignment horizontal="center" vertical="center" wrapText="1"/>
    </xf>
    <xf numFmtId="3" fontId="6" fillId="0" borderId="20" xfId="10" applyNumberFormat="1" applyFont="1" applyFill="1" applyBorder="1" applyAlignment="1">
      <alignment horizontal="center" vertical="center" wrapText="1"/>
    </xf>
    <xf numFmtId="3" fontId="6" fillId="0" borderId="16" xfId="10" applyNumberFormat="1" applyFont="1" applyFill="1" applyBorder="1" applyAlignment="1">
      <alignment horizontal="center" vertical="center" wrapText="1"/>
    </xf>
    <xf numFmtId="3" fontId="6" fillId="0" borderId="17" xfId="0" applyNumberFormat="1" applyFont="1" applyFill="1" applyBorder="1" applyAlignment="1">
      <alignment horizontal="center" vertical="center" wrapText="1"/>
    </xf>
    <xf numFmtId="3" fontId="6" fillId="0" borderId="21" xfId="0" applyNumberFormat="1" applyFont="1" applyFill="1" applyBorder="1" applyAlignment="1">
      <alignment horizontal="center" vertical="center" wrapText="1"/>
    </xf>
    <xf numFmtId="0" fontId="5" fillId="0" borderId="3" xfId="0" applyFont="1" applyFill="1" applyBorder="1" applyAlignment="1">
      <alignment vertical="top"/>
    </xf>
    <xf numFmtId="0" fontId="5" fillId="0" borderId="3" xfId="0" applyFont="1" applyFill="1" applyBorder="1" applyAlignment="1">
      <alignment vertical="top" wrapText="1"/>
    </xf>
    <xf numFmtId="0" fontId="0" fillId="0" borderId="0" xfId="0" applyFont="1" applyFill="1" applyAlignment="1">
      <alignment vertical="top"/>
    </xf>
    <xf numFmtId="0" fontId="6" fillId="0" borderId="0" xfId="0" applyFont="1" applyFill="1"/>
    <xf numFmtId="0" fontId="0" fillId="0" borderId="0" xfId="0" applyFont="1" applyFill="1" applyAlignment="1"/>
    <xf numFmtId="0" fontId="0" fillId="0" borderId="0" xfId="0" applyFont="1" applyFill="1" applyAlignment="1">
      <alignment vertical="top" wrapText="1"/>
    </xf>
    <xf numFmtId="0" fontId="5" fillId="0" borderId="21" xfId="0" applyFont="1" applyFill="1" applyBorder="1" applyAlignment="1">
      <alignment vertical="top" wrapText="1"/>
    </xf>
    <xf numFmtId="0" fontId="5" fillId="0" borderId="9" xfId="0" applyFont="1" applyFill="1" applyBorder="1" applyAlignment="1">
      <alignment vertical="top" wrapText="1"/>
    </xf>
    <xf numFmtId="0" fontId="5" fillId="0" borderId="17" xfId="0" applyFont="1" applyFill="1" applyBorder="1" applyAlignment="1">
      <alignment vertical="top" wrapText="1"/>
    </xf>
    <xf numFmtId="0" fontId="29" fillId="0" borderId="23" xfId="0" applyFont="1" applyFill="1" applyBorder="1" applyAlignment="1">
      <alignment vertical="top"/>
    </xf>
    <xf numFmtId="0" fontId="29" fillId="0" borderId="22" xfId="0" applyFont="1" applyFill="1" applyBorder="1" applyAlignment="1">
      <alignment vertical="top" wrapText="1"/>
    </xf>
    <xf numFmtId="0" fontId="29" fillId="0" borderId="22" xfId="0" applyFont="1" applyFill="1" applyBorder="1" applyAlignment="1">
      <alignment vertical="top"/>
    </xf>
    <xf numFmtId="0" fontId="6" fillId="0" borderId="20" xfId="0" applyFont="1" applyFill="1" applyBorder="1"/>
    <xf numFmtId="0" fontId="6" fillId="0" borderId="16" xfId="0" applyFont="1" applyFill="1" applyBorder="1"/>
    <xf numFmtId="0" fontId="29" fillId="0" borderId="0" xfId="0" applyFont="1" applyFill="1" applyAlignment="1"/>
    <xf numFmtId="0" fontId="29" fillId="0" borderId="0" xfId="0" applyFont="1" applyFill="1" applyAlignment="1">
      <alignment vertical="top"/>
    </xf>
    <xf numFmtId="0" fontId="6" fillId="0" borderId="0" xfId="0" applyFont="1" applyFill="1" applyAlignment="1">
      <alignment horizontal="left" vertical="top" wrapText="1"/>
    </xf>
    <xf numFmtId="0" fontId="6" fillId="0" borderId="16" xfId="0" applyFont="1" applyFill="1" applyBorder="1" applyAlignment="1">
      <alignment horizontal="left" vertical="top" wrapText="1"/>
    </xf>
    <xf numFmtId="0" fontId="6" fillId="0" borderId="3" xfId="0" applyFont="1" applyFill="1" applyBorder="1" applyAlignment="1">
      <alignment vertical="top"/>
    </xf>
    <xf numFmtId="0" fontId="29" fillId="0" borderId="20" xfId="0" applyFont="1" applyFill="1" applyBorder="1" applyAlignment="1">
      <alignment vertical="top" wrapText="1"/>
    </xf>
    <xf numFmtId="0" fontId="29" fillId="0" borderId="16" xfId="0" applyFont="1" applyFill="1" applyBorder="1" applyAlignment="1">
      <alignment vertical="top"/>
    </xf>
    <xf numFmtId="0" fontId="29" fillId="0" borderId="3" xfId="0" applyFont="1" applyFill="1" applyBorder="1" applyAlignment="1">
      <alignment vertical="top"/>
    </xf>
    <xf numFmtId="0" fontId="29" fillId="0" borderId="20" xfId="0" applyFont="1" applyFill="1" applyBorder="1" applyAlignment="1">
      <alignment vertical="top"/>
    </xf>
    <xf numFmtId="0" fontId="6" fillId="0" borderId="20" xfId="0" applyFont="1" applyFill="1" applyBorder="1" applyAlignment="1">
      <alignment vertical="top"/>
    </xf>
    <xf numFmtId="0" fontId="30" fillId="0" borderId="0" xfId="0" applyFont="1" applyFill="1" applyAlignment="1">
      <alignment horizontal="left" vertical="top"/>
    </xf>
    <xf numFmtId="0" fontId="6" fillId="0" borderId="3" xfId="1" applyFont="1" applyFill="1" applyBorder="1" applyAlignment="1">
      <alignment horizontal="left" vertical="top"/>
    </xf>
    <xf numFmtId="0" fontId="29" fillId="0" borderId="3" xfId="1" applyFont="1" applyFill="1" applyAlignment="1">
      <alignment horizontal="left" vertical="top"/>
    </xf>
    <xf numFmtId="0" fontId="29" fillId="0" borderId="3" xfId="0" applyFont="1" applyFill="1" applyBorder="1" applyAlignment="1">
      <alignment vertical="top" wrapText="1"/>
    </xf>
    <xf numFmtId="0" fontId="6" fillId="0" borderId="3" xfId="0" applyFont="1" applyFill="1" applyBorder="1" applyAlignment="1">
      <alignment vertical="top" wrapText="1"/>
    </xf>
    <xf numFmtId="0" fontId="13" fillId="0" borderId="0" xfId="0" applyFont="1" applyFill="1" applyAlignment="1">
      <alignment vertical="top" wrapText="1"/>
    </xf>
    <xf numFmtId="0" fontId="6" fillId="0" borderId="3" xfId="0" applyFont="1" applyFill="1" applyBorder="1" applyAlignment="1">
      <alignment horizontal="left" vertical="top"/>
    </xf>
    <xf numFmtId="0" fontId="6" fillId="0" borderId="16" xfId="0" applyFont="1" applyFill="1" applyBorder="1" applyAlignment="1">
      <alignment horizontal="left" vertical="top"/>
    </xf>
    <xf numFmtId="0" fontId="6" fillId="0" borderId="20" xfId="0" applyFont="1" applyFill="1" applyBorder="1" applyAlignment="1">
      <alignment horizontal="left" vertical="top" wrapText="1"/>
    </xf>
    <xf numFmtId="0" fontId="13" fillId="0" borderId="0" xfId="0" applyFont="1" applyFill="1" applyAlignment="1">
      <alignment vertical="center" wrapText="1"/>
    </xf>
    <xf numFmtId="0" fontId="29" fillId="0" borderId="16" xfId="0" applyFont="1" applyFill="1" applyBorder="1" applyAlignment="1">
      <alignment horizontal="left" vertical="top" wrapText="1"/>
    </xf>
    <xf numFmtId="0" fontId="6" fillId="0" borderId="21" xfId="0" applyFont="1" applyFill="1" applyBorder="1" applyAlignment="1">
      <alignment vertical="top" wrapText="1"/>
    </xf>
    <xf numFmtId="0" fontId="29" fillId="0" borderId="3" xfId="0" applyFont="1" applyFill="1" applyBorder="1" applyAlignment="1"/>
    <xf numFmtId="0" fontId="29" fillId="0" borderId="0" xfId="0" applyFont="1" applyFill="1" applyAlignment="1">
      <alignment vertical="top" wrapText="1"/>
    </xf>
    <xf numFmtId="0" fontId="5" fillId="0" borderId="11" xfId="0" applyFont="1" applyBorder="1" applyAlignment="1">
      <alignment horizontal="center" vertical="center"/>
    </xf>
    <xf numFmtId="165" fontId="6" fillId="0" borderId="23" xfId="0" applyNumberFormat="1" applyFont="1" applyBorder="1" applyAlignment="1">
      <alignment horizontal="center" vertical="center"/>
    </xf>
    <xf numFmtId="165" fontId="6" fillId="0" borderId="20" xfId="0" applyNumberFormat="1" applyFont="1" applyBorder="1" applyAlignment="1">
      <alignment horizontal="center" vertical="center"/>
    </xf>
    <xf numFmtId="165" fontId="6" fillId="0" borderId="20" xfId="0" applyNumberFormat="1" applyFont="1" applyFill="1" applyBorder="1" applyAlignment="1">
      <alignment horizontal="center" vertical="center"/>
    </xf>
    <xf numFmtId="165" fontId="6" fillId="0" borderId="3" xfId="0" applyNumberFormat="1" applyFont="1" applyFill="1" applyBorder="1" applyAlignment="1">
      <alignment horizontal="center" vertical="center"/>
    </xf>
    <xf numFmtId="0" fontId="6" fillId="0" borderId="0" xfId="0" applyFont="1" applyAlignment="1">
      <alignment horizontal="center" vertical="center"/>
    </xf>
    <xf numFmtId="3" fontId="6" fillId="0" borderId="0" xfId="0" applyNumberFormat="1" applyFont="1" applyAlignment="1">
      <alignment horizontal="center" vertical="center" wrapText="1"/>
    </xf>
    <xf numFmtId="0" fontId="6" fillId="0" borderId="16" xfId="1" applyFont="1" applyFill="1" applyBorder="1" applyAlignment="1">
      <alignment horizontal="left" vertical="top"/>
    </xf>
    <xf numFmtId="0" fontId="6" fillId="0" borderId="3" xfId="1" applyFont="1" applyAlignment="1">
      <alignment horizontal="left" wrapText="1"/>
    </xf>
    <xf numFmtId="0" fontId="9" fillId="0" borderId="3" xfId="1" applyFont="1" applyAlignment="1">
      <alignment horizontal="left"/>
    </xf>
    <xf numFmtId="0" fontId="5" fillId="0" borderId="11" xfId="1" applyFont="1" applyBorder="1" applyAlignment="1">
      <alignment horizontal="center" vertical="center"/>
    </xf>
    <xf numFmtId="0" fontId="9" fillId="0" borderId="3" xfId="1" applyFont="1" applyAlignment="1">
      <alignment horizontal="center"/>
    </xf>
    <xf numFmtId="3" fontId="6" fillId="0" borderId="3" xfId="1" applyNumberFormat="1" applyFont="1" applyAlignment="1">
      <alignment horizontal="left"/>
    </xf>
    <xf numFmtId="3" fontId="5" fillId="0" borderId="9" xfId="1" applyNumberFormat="1" applyFont="1" applyBorder="1" applyAlignment="1">
      <alignment horizontal="left"/>
    </xf>
    <xf numFmtId="0" fontId="6" fillId="0" borderId="20"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16" xfId="0" applyFont="1" applyFill="1" applyBorder="1" applyAlignment="1">
      <alignment horizontal="center" vertical="center"/>
    </xf>
    <xf numFmtId="3" fontId="6" fillId="0" borderId="20" xfId="0" applyNumberFormat="1" applyFont="1" applyFill="1" applyBorder="1" applyAlignment="1">
      <alignment horizontal="center" vertical="center" wrapText="1"/>
    </xf>
    <xf numFmtId="3" fontId="6" fillId="0" borderId="3" xfId="0" applyNumberFormat="1" applyFont="1" applyFill="1" applyBorder="1" applyAlignment="1">
      <alignment horizontal="center" vertical="center" wrapText="1"/>
    </xf>
    <xf numFmtId="3" fontId="6" fillId="0" borderId="16" xfId="0" applyNumberFormat="1" applyFont="1" applyFill="1" applyBorder="1" applyAlignment="1">
      <alignment horizontal="center" vertical="center" wrapText="1"/>
    </xf>
    <xf numFmtId="0" fontId="5" fillId="0" borderId="10"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14" xfId="0" applyFont="1" applyFill="1" applyBorder="1" applyAlignment="1">
      <alignment horizontal="center" vertical="center"/>
    </xf>
    <xf numFmtId="0" fontId="5" fillId="0" borderId="23" xfId="0" applyFont="1" applyFill="1" applyBorder="1" applyAlignment="1">
      <alignment horizontal="center" vertical="center"/>
    </xf>
    <xf numFmtId="0" fontId="5" fillId="0" borderId="22" xfId="0" applyFont="1" applyFill="1" applyBorder="1" applyAlignment="1">
      <alignment horizontal="center" vertical="center"/>
    </xf>
    <xf numFmtId="10" fontId="5" fillId="0" borderId="23" xfId="0" applyNumberFormat="1" applyFont="1" applyFill="1" applyBorder="1" applyAlignment="1">
      <alignment horizontal="center" vertical="center"/>
    </xf>
    <xf numFmtId="10" fontId="5" fillId="0" borderId="10" xfId="0" applyNumberFormat="1" applyFont="1" applyFill="1" applyBorder="1" applyAlignment="1">
      <alignment horizontal="center" vertical="center"/>
    </xf>
    <xf numFmtId="10" fontId="5" fillId="0" borderId="22" xfId="0" applyNumberFormat="1" applyFont="1" applyFill="1" applyBorder="1" applyAlignment="1">
      <alignment horizontal="center" vertical="center"/>
    </xf>
    <xf numFmtId="0" fontId="5" fillId="0" borderId="23"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6" fillId="0" borderId="10" xfId="0" applyFont="1" applyFill="1" applyBorder="1" applyAlignment="1">
      <alignment horizontal="left" vertical="top" wrapText="1"/>
    </xf>
    <xf numFmtId="165" fontId="6" fillId="0" borderId="20" xfId="0" applyNumberFormat="1" applyFont="1" applyFill="1" applyBorder="1" applyAlignment="1">
      <alignment horizontal="center" vertical="center"/>
    </xf>
    <xf numFmtId="165" fontId="6" fillId="0" borderId="3" xfId="0" applyNumberFormat="1" applyFont="1" applyFill="1" applyBorder="1" applyAlignment="1">
      <alignment horizontal="center" vertical="center"/>
    </xf>
    <xf numFmtId="165" fontId="6" fillId="0" borderId="16" xfId="0" applyNumberFormat="1" applyFont="1" applyFill="1" applyBorder="1" applyAlignment="1">
      <alignment horizontal="center" vertical="center"/>
    </xf>
    <xf numFmtId="0" fontId="5" fillId="0" borderId="36" xfId="0" applyFont="1" applyBorder="1" applyAlignment="1">
      <alignment horizontal="center"/>
    </xf>
    <xf numFmtId="0" fontId="5" fillId="0" borderId="35" xfId="0" applyFont="1" applyBorder="1" applyAlignment="1">
      <alignment horizontal="center"/>
    </xf>
    <xf numFmtId="0" fontId="6" fillId="0" borderId="11" xfId="0" applyFont="1" applyBorder="1" applyAlignment="1">
      <alignment horizontal="center"/>
    </xf>
    <xf numFmtId="0" fontId="6" fillId="0" borderId="34" xfId="0" applyFont="1" applyBorder="1" applyAlignment="1">
      <alignment horizontal="center"/>
    </xf>
    <xf numFmtId="0" fontId="5" fillId="0" borderId="11" xfId="0" applyFont="1" applyBorder="1" applyAlignment="1">
      <alignment horizontal="center"/>
    </xf>
    <xf numFmtId="0" fontId="5" fillId="0" borderId="34" xfId="0" applyFont="1" applyBorder="1" applyAlignment="1">
      <alignment horizontal="center"/>
    </xf>
    <xf numFmtId="0" fontId="6" fillId="0" borderId="10" xfId="0" applyFont="1" applyBorder="1" applyAlignment="1">
      <alignment horizontal="left" vertical="center" wrapText="1"/>
    </xf>
    <xf numFmtId="0" fontId="5" fillId="0" borderId="10" xfId="0" applyFont="1" applyBorder="1" applyAlignment="1">
      <alignment horizontal="center" vertical="center"/>
    </xf>
    <xf numFmtId="0" fontId="5" fillId="0" borderId="22" xfId="0" applyFont="1" applyBorder="1" applyAlignment="1">
      <alignment horizontal="center" vertical="center"/>
    </xf>
    <xf numFmtId="0" fontId="5" fillId="0" borderId="3" xfId="0" applyFont="1" applyBorder="1" applyAlignment="1">
      <alignment horizontal="center" vertical="center"/>
    </xf>
    <xf numFmtId="0" fontId="5" fillId="0" borderId="16" xfId="0" applyFont="1" applyBorder="1" applyAlignment="1">
      <alignment horizontal="center" vertical="center"/>
    </xf>
    <xf numFmtId="0" fontId="5" fillId="0" borderId="9" xfId="0" applyFont="1" applyBorder="1" applyAlignment="1">
      <alignment horizontal="center" vertical="center"/>
    </xf>
    <xf numFmtId="0" fontId="5" fillId="0" borderId="17" xfId="0" applyFont="1" applyBorder="1" applyAlignment="1">
      <alignment horizontal="center" vertical="center"/>
    </xf>
    <xf numFmtId="0" fontId="5" fillId="0" borderId="35" xfId="0" applyFont="1" applyBorder="1" applyAlignment="1">
      <alignment horizontal="center" vertical="center"/>
    </xf>
    <xf numFmtId="0" fontId="5" fillId="0" borderId="11" xfId="0" applyFont="1" applyBorder="1" applyAlignment="1">
      <alignment horizontal="center" vertical="center"/>
    </xf>
    <xf numFmtId="0" fontId="5" fillId="0" borderId="34" xfId="0" applyFont="1" applyBorder="1" applyAlignment="1">
      <alignment horizontal="center" vertical="center"/>
    </xf>
    <xf numFmtId="3" fontId="18" fillId="0" borderId="10" xfId="0" applyNumberFormat="1" applyFont="1" applyBorder="1" applyAlignment="1">
      <alignment horizontal="center" vertical="center"/>
    </xf>
    <xf numFmtId="3" fontId="18" fillId="0" borderId="9" xfId="0" applyNumberFormat="1" applyFont="1" applyBorder="1" applyAlignment="1">
      <alignment horizontal="center" vertical="center"/>
    </xf>
    <xf numFmtId="0" fontId="6" fillId="0" borderId="3" xfId="0" applyFont="1" applyBorder="1" applyAlignment="1">
      <alignment horizontal="left" vertical="top" wrapText="1"/>
    </xf>
    <xf numFmtId="0" fontId="5" fillId="0" borderId="3" xfId="0" applyFont="1" applyBorder="1" applyAlignment="1">
      <alignment horizontal="left"/>
    </xf>
    <xf numFmtId="0" fontId="5" fillId="0" borderId="10" xfId="0" applyFont="1" applyBorder="1" applyAlignment="1">
      <alignment horizontal="center" vertical="center" wrapText="1"/>
    </xf>
    <xf numFmtId="0" fontId="18" fillId="0" borderId="9" xfId="0" applyFont="1" applyBorder="1" applyAlignment="1">
      <alignment horizontal="center" vertical="center"/>
    </xf>
    <xf numFmtId="0" fontId="18" fillId="0" borderId="9" xfId="0" applyFont="1" applyBorder="1" applyAlignment="1">
      <alignment horizontal="center" vertical="center" wrapText="1"/>
    </xf>
    <xf numFmtId="3" fontId="5" fillId="0" borderId="10" xfId="0" applyNumberFormat="1" applyFont="1" applyBorder="1" applyAlignment="1">
      <alignment horizontal="center" vertical="center" wrapText="1"/>
    </xf>
    <xf numFmtId="0" fontId="5" fillId="0" borderId="9" xfId="0" applyFont="1" applyBorder="1" applyAlignment="1">
      <alignment horizontal="center" vertical="center" wrapText="1"/>
    </xf>
    <xf numFmtId="0" fontId="5" fillId="0" borderId="3" xfId="1" applyFont="1" applyAlignment="1">
      <alignment horizontal="left" vertical="top"/>
    </xf>
    <xf numFmtId="0" fontId="23" fillId="0" borderId="10" xfId="1" applyFont="1" applyBorder="1" applyAlignment="1">
      <alignment horizontal="left" vertical="top" wrapText="1"/>
    </xf>
    <xf numFmtId="0" fontId="5" fillId="0" borderId="9" xfId="1" applyFont="1" applyBorder="1" applyAlignment="1">
      <alignment horizontal="left" vertical="top" wrapText="1"/>
    </xf>
    <xf numFmtId="0" fontId="5" fillId="0" borderId="10" xfId="0" applyFont="1" applyBorder="1" applyAlignment="1">
      <alignment horizontal="left" vertical="top"/>
    </xf>
    <xf numFmtId="0" fontId="5" fillId="0" borderId="9" xfId="0" applyFont="1" applyBorder="1" applyAlignment="1">
      <alignment horizontal="left" vertical="top"/>
    </xf>
    <xf numFmtId="0" fontId="6" fillId="0" borderId="3" xfId="1" applyFont="1" applyAlignment="1">
      <alignment horizontal="left" vertical="top"/>
    </xf>
    <xf numFmtId="0" fontId="6" fillId="0" borderId="3" xfId="1" applyFont="1" applyAlignment="1">
      <alignment horizontal="left" vertical="top" wrapText="1"/>
    </xf>
    <xf numFmtId="0" fontId="5" fillId="0" borderId="10" xfId="1" applyFont="1" applyBorder="1" applyAlignment="1">
      <alignment horizontal="left" vertical="top" wrapText="1"/>
    </xf>
    <xf numFmtId="0" fontId="5" fillId="0" borderId="10" xfId="1" applyFont="1" applyBorder="1" applyAlignment="1">
      <alignment horizontal="left" vertical="top"/>
    </xf>
    <xf numFmtId="0" fontId="5" fillId="0" borderId="9" xfId="1" applyFont="1" applyBorder="1" applyAlignment="1">
      <alignment horizontal="left" vertical="top"/>
    </xf>
    <xf numFmtId="0" fontId="6" fillId="0" borderId="1" xfId="0" applyFont="1" applyBorder="1" applyAlignment="1">
      <alignment horizontal="left" vertical="center" wrapText="1"/>
    </xf>
    <xf numFmtId="0" fontId="5" fillId="0" borderId="3" xfId="0" applyFont="1" applyBorder="1" applyAlignment="1">
      <alignment horizontal="left" vertical="center"/>
    </xf>
    <xf numFmtId="0" fontId="6" fillId="0" borderId="10" xfId="0" applyFont="1" applyBorder="1" applyAlignment="1">
      <alignment horizontal="center" vertical="center"/>
    </xf>
    <xf numFmtId="0" fontId="6" fillId="0" borderId="3" xfId="0"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6" fillId="0" borderId="3" xfId="0" applyFont="1" applyBorder="1" applyAlignment="1">
      <alignment horizontal="left" vertical="center" wrapText="1"/>
    </xf>
    <xf numFmtId="0" fontId="6" fillId="0" borderId="3" xfId="1" applyFont="1" applyBorder="1" applyAlignment="1">
      <alignment horizontal="left" vertical="center"/>
    </xf>
    <xf numFmtId="0" fontId="6" fillId="0" borderId="3" xfId="0" applyFont="1" applyFill="1" applyBorder="1" applyAlignment="1">
      <alignment horizontal="left" vertical="center" wrapText="1"/>
    </xf>
    <xf numFmtId="0" fontId="17" fillId="0" borderId="3" xfId="1" applyFont="1" applyBorder="1" applyAlignment="1">
      <alignment horizontal="left" vertical="center"/>
    </xf>
    <xf numFmtId="0" fontId="5" fillId="0" borderId="10" xfId="0" applyFont="1" applyBorder="1" applyAlignment="1">
      <alignment vertical="center"/>
    </xf>
    <xf numFmtId="0" fontId="5" fillId="0" borderId="9" xfId="0" applyFont="1" applyBorder="1" applyAlignment="1">
      <alignment vertical="center"/>
    </xf>
    <xf numFmtId="0" fontId="5" fillId="0" borderId="10" xfId="0" applyFont="1" applyBorder="1" applyAlignment="1">
      <alignment horizontal="left" vertical="center" wrapText="1"/>
    </xf>
    <xf numFmtId="0" fontId="5" fillId="0" borderId="9" xfId="0" applyFont="1" applyBorder="1" applyAlignment="1">
      <alignment horizontal="left" vertical="center" wrapText="1"/>
    </xf>
    <xf numFmtId="3" fontId="25" fillId="0" borderId="9" xfId="0" applyNumberFormat="1" applyFont="1" applyBorder="1" applyAlignment="1">
      <alignment horizontal="center" vertical="center"/>
    </xf>
    <xf numFmtId="0" fontId="25" fillId="0" borderId="9" xfId="0" applyFont="1" applyBorder="1" applyAlignment="1">
      <alignment horizontal="left" vertical="center"/>
    </xf>
    <xf numFmtId="0" fontId="25" fillId="0" borderId="9" xfId="0" applyFont="1" applyBorder="1" applyAlignment="1">
      <alignment horizontal="center" vertical="center"/>
    </xf>
    <xf numFmtId="0" fontId="6" fillId="0" borderId="3" xfId="1" applyFont="1" applyAlignment="1">
      <alignment horizontal="left" vertical="center"/>
    </xf>
    <xf numFmtId="0" fontId="6" fillId="0" borderId="9" xfId="1" applyFont="1" applyBorder="1" applyAlignment="1">
      <alignment horizontal="left" vertical="center"/>
    </xf>
    <xf numFmtId="0" fontId="17" fillId="0" borderId="3" xfId="1" applyFont="1" applyAlignment="1">
      <alignment horizontal="left" vertical="center"/>
    </xf>
    <xf numFmtId="0" fontId="5" fillId="0" borderId="10" xfId="0" applyFont="1" applyBorder="1" applyAlignment="1">
      <alignment horizontal="left" vertical="center"/>
    </xf>
    <xf numFmtId="0" fontId="5" fillId="0" borderId="9" xfId="0" applyFont="1" applyBorder="1" applyAlignment="1">
      <alignment horizontal="left" vertical="center"/>
    </xf>
    <xf numFmtId="3" fontId="5" fillId="0" borderId="10" xfId="0" applyNumberFormat="1" applyFont="1" applyBorder="1" applyAlignment="1">
      <alignment horizontal="left" vertical="center" wrapText="1"/>
    </xf>
    <xf numFmtId="3" fontId="5" fillId="0" borderId="9" xfId="0" applyNumberFormat="1" applyFont="1" applyBorder="1" applyAlignment="1">
      <alignment horizontal="left" vertical="center" wrapText="1"/>
    </xf>
    <xf numFmtId="0" fontId="5" fillId="0" borderId="30" xfId="0" applyFont="1" applyBorder="1" applyAlignment="1">
      <alignment horizontal="left" vertical="center" wrapText="1"/>
    </xf>
    <xf numFmtId="0" fontId="5" fillId="0" borderId="14" xfId="0" applyFont="1" applyBorder="1" applyAlignment="1">
      <alignment horizontal="left" vertical="center" wrapText="1"/>
    </xf>
    <xf numFmtId="0" fontId="6" fillId="0" borderId="0" xfId="0" applyFont="1" applyAlignment="1">
      <alignment horizontal="left" wrapText="1"/>
    </xf>
    <xf numFmtId="0" fontId="5" fillId="0" borderId="31" xfId="0" applyFont="1" applyBorder="1" applyAlignment="1">
      <alignment horizontal="left" vertical="center" wrapText="1"/>
    </xf>
    <xf numFmtId="0" fontId="5" fillId="0" borderId="15" xfId="0" applyFont="1" applyBorder="1" applyAlignment="1">
      <alignment horizontal="left" vertical="center" wrapText="1"/>
    </xf>
    <xf numFmtId="0" fontId="5" fillId="0" borderId="26" xfId="0" applyFont="1" applyBorder="1" applyAlignment="1">
      <alignment horizontal="left" vertical="center" wrapText="1"/>
    </xf>
    <xf numFmtId="0" fontId="5" fillId="0" borderId="27" xfId="0" applyFont="1" applyBorder="1" applyAlignment="1">
      <alignment horizontal="left" vertical="center" wrapText="1"/>
    </xf>
    <xf numFmtId="0" fontId="23" fillId="0" borderId="32" xfId="0" applyFont="1" applyBorder="1" applyAlignment="1">
      <alignment horizontal="left" vertical="center"/>
    </xf>
    <xf numFmtId="0" fontId="23" fillId="0" borderId="27" xfId="0" applyFont="1" applyBorder="1" applyAlignment="1">
      <alignment horizontal="left" vertical="center"/>
    </xf>
    <xf numFmtId="0" fontId="5" fillId="0" borderId="12" xfId="0" applyFont="1" applyBorder="1" applyAlignment="1">
      <alignment horizontal="left" vertical="center" wrapText="1"/>
    </xf>
    <xf numFmtId="0" fontId="6" fillId="0" borderId="7" xfId="0" applyFont="1" applyBorder="1" applyAlignment="1">
      <alignment horizontal="left" vertical="top" wrapText="1"/>
    </xf>
    <xf numFmtId="0" fontId="6" fillId="0" borderId="6" xfId="0" applyFont="1" applyBorder="1" applyAlignment="1">
      <alignment horizontal="left" vertical="top" wrapText="1"/>
    </xf>
    <xf numFmtId="0" fontId="6" fillId="0" borderId="0" xfId="0" applyFont="1" applyAlignment="1">
      <alignment horizontal="left" vertical="top" wrapText="1"/>
    </xf>
    <xf numFmtId="0" fontId="6" fillId="0" borderId="3" xfId="0" applyFont="1" applyBorder="1" applyAlignment="1">
      <alignment horizontal="left" vertical="center"/>
    </xf>
    <xf numFmtId="0" fontId="6" fillId="0" borderId="18" xfId="0" applyFont="1" applyBorder="1" applyAlignment="1">
      <alignment horizontal="left" vertical="center" wrapText="1"/>
    </xf>
    <xf numFmtId="0" fontId="6" fillId="0" borderId="20" xfId="0" applyFont="1" applyFill="1" applyBorder="1" applyAlignment="1">
      <alignment horizontal="center" vertical="top"/>
    </xf>
    <xf numFmtId="0" fontId="29" fillId="0" borderId="16" xfId="0" applyFont="1" applyFill="1" applyBorder="1" applyAlignment="1">
      <alignment horizontal="center" vertical="top"/>
    </xf>
    <xf numFmtId="0" fontId="6" fillId="0" borderId="11" xfId="0" applyFont="1" applyFill="1" applyBorder="1" applyAlignment="1">
      <alignment horizontal="left" vertical="top" wrapText="1"/>
    </xf>
    <xf numFmtId="0" fontId="6" fillId="0" borderId="16" xfId="0" applyFont="1" applyFill="1" applyBorder="1" applyAlignment="1">
      <alignment horizontal="center" vertical="top"/>
    </xf>
    <xf numFmtId="0" fontId="30" fillId="0" borderId="0" xfId="0" applyFont="1" applyFill="1" applyAlignment="1">
      <alignment horizontal="left" vertical="top"/>
    </xf>
    <xf numFmtId="0" fontId="30" fillId="0" borderId="3" xfId="0" applyFont="1" applyFill="1" applyBorder="1" applyAlignment="1">
      <alignment horizontal="left" vertical="top"/>
    </xf>
    <xf numFmtId="0" fontId="9" fillId="0" borderId="0" xfId="0" applyFont="1" applyFill="1" applyAlignment="1">
      <alignment horizontal="left" vertical="top"/>
    </xf>
    <xf numFmtId="0" fontId="5" fillId="0" borderId="23" xfId="0" applyFont="1" applyFill="1" applyBorder="1" applyAlignment="1">
      <alignment horizontal="center" vertical="top"/>
    </xf>
    <xf numFmtId="0" fontId="5" fillId="0" borderId="22" xfId="0" applyFont="1" applyFill="1" applyBorder="1" applyAlignment="1">
      <alignment horizontal="center" vertical="top"/>
    </xf>
    <xf numFmtId="0" fontId="5" fillId="0" borderId="10" xfId="0" applyFont="1" applyFill="1" applyBorder="1" applyAlignment="1">
      <alignment horizontal="center" vertical="top"/>
    </xf>
    <xf numFmtId="0" fontId="5" fillId="0" borderId="10" xfId="0" applyFont="1" applyFill="1" applyBorder="1" applyAlignment="1">
      <alignment horizontal="left" vertical="center"/>
    </xf>
    <xf numFmtId="0" fontId="5" fillId="0" borderId="22" xfId="0" applyFont="1" applyFill="1" applyBorder="1" applyAlignment="1">
      <alignment horizontal="left" vertical="center"/>
    </xf>
    <xf numFmtId="0" fontId="5" fillId="0" borderId="9" xfId="0" applyFont="1" applyFill="1" applyBorder="1" applyAlignment="1">
      <alignment horizontal="left" vertical="center"/>
    </xf>
    <xf numFmtId="0" fontId="5" fillId="0" borderId="17" xfId="0" applyFont="1" applyFill="1" applyBorder="1" applyAlignment="1">
      <alignment horizontal="left" vertical="center"/>
    </xf>
    <xf numFmtId="0" fontId="6" fillId="0" borderId="20" xfId="0" applyFont="1" applyFill="1" applyBorder="1" applyAlignment="1">
      <alignment horizontal="left" vertical="top" wrapText="1"/>
    </xf>
    <xf numFmtId="0" fontId="6" fillId="0" borderId="16" xfId="0" applyFont="1" applyFill="1" applyBorder="1" applyAlignment="1">
      <alignment horizontal="left" vertical="top"/>
    </xf>
    <xf numFmtId="3" fontId="6" fillId="0" borderId="3" xfId="0" applyNumberFormat="1" applyFont="1" applyBorder="1" applyAlignment="1">
      <alignment horizontal="center" vertical="center" wrapText="1"/>
    </xf>
    <xf numFmtId="3" fontId="6" fillId="0" borderId="0" xfId="0" applyNumberFormat="1" applyFont="1" applyAlignment="1">
      <alignment horizontal="center" vertical="center" wrapText="1"/>
    </xf>
    <xf numFmtId="0" fontId="18" fillId="0" borderId="9" xfId="0" applyFont="1" applyBorder="1" applyAlignment="1">
      <alignment horizontal="left" vertical="center"/>
    </xf>
    <xf numFmtId="3" fontId="23" fillId="0" borderId="10" xfId="0" applyNumberFormat="1" applyFont="1" applyBorder="1" applyAlignment="1">
      <alignment horizontal="center" vertical="center" wrapText="1"/>
    </xf>
    <xf numFmtId="3" fontId="26" fillId="0" borderId="9" xfId="0" applyNumberFormat="1" applyFont="1" applyBorder="1" applyAlignment="1">
      <alignment horizontal="center" vertical="center"/>
    </xf>
    <xf numFmtId="3" fontId="6" fillId="0" borderId="3" xfId="0" applyNumberFormat="1" applyFont="1" applyBorder="1" applyAlignment="1">
      <alignment horizontal="center" vertical="center"/>
    </xf>
    <xf numFmtId="17" fontId="6" fillId="0" borderId="9" xfId="0" applyNumberFormat="1" applyFont="1" applyBorder="1" applyAlignment="1">
      <alignment horizontal="left" vertical="top"/>
    </xf>
    <xf numFmtId="0" fontId="6" fillId="0" borderId="37" xfId="0" applyFont="1" applyBorder="1" applyAlignment="1">
      <alignment horizontal="left" vertical="top" wrapText="1"/>
    </xf>
    <xf numFmtId="0" fontId="6" fillId="0" borderId="9" xfId="0" applyFont="1" applyBorder="1" applyAlignment="1">
      <alignment horizontal="left" vertical="top" wrapText="1"/>
    </xf>
    <xf numFmtId="0" fontId="6" fillId="0" borderId="14" xfId="0" applyFont="1" applyBorder="1" applyAlignment="1">
      <alignment horizontal="left" vertical="top" wrapText="1"/>
    </xf>
    <xf numFmtId="2" fontId="6" fillId="0" borderId="37" xfId="0" applyNumberFormat="1" applyFont="1" applyBorder="1" applyAlignment="1">
      <alignment horizontal="left" vertical="top" wrapText="1"/>
    </xf>
    <xf numFmtId="2" fontId="6" fillId="0" borderId="14" xfId="0" applyNumberFormat="1" applyFont="1" applyBorder="1" applyAlignment="1">
      <alignment horizontal="left" vertical="top" wrapText="1"/>
    </xf>
  </cellXfs>
  <cellStyles count="12">
    <cellStyle name="Comma 2" xfId="5" xr:uid="{15882175-4558-47A4-8C4A-7FD36F7C6405}"/>
    <cellStyle name="Hyperlink" xfId="3" builtinId="8"/>
    <cellStyle name="Normal" xfId="0" builtinId="0"/>
    <cellStyle name="Normal 2" xfId="1" xr:uid="{DEDAAE18-0CA6-447D-B95F-88195087DC7B}"/>
    <cellStyle name="Normal 2 2" xfId="6" xr:uid="{5801141C-672A-4390-A48F-85DB4B74282A}"/>
    <cellStyle name="Normal 2 3" xfId="11" xr:uid="{AD59071A-6A74-44F0-B41F-85E11234C867}"/>
    <cellStyle name="Normal 3" xfId="7" xr:uid="{70422236-C40E-4D1A-BA46-D3F62E8F4265}"/>
    <cellStyle name="Normal 4" xfId="8" xr:uid="{5E803B57-3509-44D0-BDEE-2ECE3D9C5DA5}"/>
    <cellStyle name="Normal 5" xfId="4" xr:uid="{CDF0C7C6-4828-4F36-A5D6-1711F895813D}"/>
    <cellStyle name="Normal 6" xfId="10" xr:uid="{080BF32B-66D7-4DA3-A40D-69BA15BE65E6}"/>
    <cellStyle name="Percent 2" xfId="2" xr:uid="{6DF2582E-DFBF-4FC7-B725-BF32555D422D}"/>
    <cellStyle name="Standaard 5" xfId="9" xr:uid="{DB3BBAE0-76BA-437D-A815-23351400466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ysuo/Dropbox/PGS%20Repository/10.%20Dunedin%20ERisk%20prediction/SSGACPGSTables_DunedinERISK_DWB2008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ysuo/Dropbox/PGS%20Repository/10.%20Dunedin%20ERisk%20prediction/SSGACPGSTables_DunedinERISK_DWB2008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ysuo/Downloads/SSGACPGSTables_DunedinERISK_DWB2012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 Validation Phenotypes"/>
      <sheetName val="12. Prediction results"/>
      <sheetName val="E_format"/>
      <sheetName val="D_format"/>
      <sheetName val="PGS-PhenoMapping"/>
      <sheetName val="DUNEDIN"/>
      <sheetName val="ERISKTWINS"/>
      <sheetName val="TABLES"/>
      <sheetName val="D_Table"/>
      <sheetName val="E_Table"/>
    </sheetNames>
    <sheetDataSet>
      <sheetData sheetId="0" refreshError="1"/>
      <sheetData sheetId="1" refreshError="1"/>
      <sheetData sheetId="2"/>
      <sheetData sheetId="3">
        <row r="2">
          <cell r="B2">
            <v>859</v>
          </cell>
          <cell r="C2" t="str">
            <v>1.30%
(1.15% to 2.20%)</v>
          </cell>
          <cell r="D2" t="str">
            <v>N/A</v>
          </cell>
          <cell r="E2" t="str">
            <v>1.18%
(1.14% to 1.76%)</v>
          </cell>
          <cell r="F2" t="str">
            <v>0.12%
(-0.25% to 0.73%)</v>
          </cell>
          <cell r="G2" t="str">
            <v>N/A</v>
          </cell>
          <cell r="H2" t="str">
            <v>N/A</v>
          </cell>
        </row>
        <row r="4">
          <cell r="B4">
            <v>634</v>
          </cell>
          <cell r="C4" t="str">
            <v>2.13%
(1.56% to 3.72%)</v>
          </cell>
          <cell r="D4" t="str">
            <v>2.28%
(1.57% to 4.01%)</v>
          </cell>
          <cell r="E4" t="str">
            <v>1.71%
(1.53% to 2.79%)</v>
          </cell>
          <cell r="F4" t="str">
            <v>0.42%
(-0.24% to 1.43%)</v>
          </cell>
          <cell r="G4" t="str">
            <v>0.57%
(-0.25% to 2.04%)</v>
          </cell>
          <cell r="H4" t="str">
            <v>0.15%
(-0.72% to 1.24%)</v>
          </cell>
        </row>
        <row r="10">
          <cell r="B10">
            <v>845</v>
          </cell>
          <cell r="C10" t="str">
            <v>14.40%
(9.48% to 19.21%)</v>
          </cell>
          <cell r="D10" t="str">
            <v>N/A</v>
          </cell>
          <cell r="E10" t="str">
            <v>13.68%
(8.97% to 18.43%)</v>
          </cell>
          <cell r="F10" t="str">
            <v>0.72%
(-0.78% to 2.35%)</v>
          </cell>
          <cell r="G10" t="str">
            <v>N/A</v>
          </cell>
          <cell r="H10" t="str">
            <v>N/A</v>
          </cell>
        </row>
        <row r="11">
          <cell r="B11">
            <v>831</v>
          </cell>
          <cell r="C11" t="str">
            <v>N/A</v>
          </cell>
          <cell r="D11" t="str">
            <v>1.93%
(1.26% to 3.20%)</v>
          </cell>
          <cell r="E11" t="str">
            <v>1.40%
(1.18% to 2.42%)</v>
          </cell>
          <cell r="F11" t="str">
            <v>N/A</v>
          </cell>
          <cell r="G11" t="str">
            <v>0.53%
(-0.56% to 1.67%)</v>
          </cell>
          <cell r="H11" t="str">
            <v>N/A</v>
          </cell>
        </row>
        <row r="12">
          <cell r="B12">
            <v>853</v>
          </cell>
          <cell r="C12" t="str">
            <v>9.61%
(6.27% to 13.11%)</v>
          </cell>
          <cell r="D12" t="str">
            <v>12.73%
(9.02% to 16.88%)</v>
          </cell>
          <cell r="E12" t="str">
            <v>9.63%
(6.30% to 13.28%)</v>
          </cell>
          <cell r="F12" t="str">
            <v>-0.03%
(-1.83% to 1.81%)</v>
          </cell>
          <cell r="G12" t="str">
            <v>3.10%
(0.51% to 5.92%)</v>
          </cell>
          <cell r="H12" t="str">
            <v>3.12%
(1.01% to 5.48%)</v>
          </cell>
        </row>
        <row r="13">
          <cell r="D13" t="str">
            <v>N/A</v>
          </cell>
          <cell r="G13" t="str">
            <v>N/A</v>
          </cell>
          <cell r="H13" t="str">
            <v>N/A</v>
          </cell>
        </row>
        <row r="14">
          <cell r="B14">
            <v>859</v>
          </cell>
          <cell r="C14" t="str">
            <v>2.79%
(1.51% to 4.55%)</v>
          </cell>
          <cell r="D14" t="str">
            <v>2.96%
(1.62% to 4.77%)</v>
          </cell>
          <cell r="E14" t="str">
            <v>2.37%
(1.39% to 4.02%)</v>
          </cell>
          <cell r="F14" t="str">
            <v>0.42%
(-1.11% to 1.79%)</v>
          </cell>
          <cell r="G14" t="str">
            <v>0.59%
(-1.05% to 2.13%)</v>
          </cell>
          <cell r="H14" t="str">
            <v>0.17%
(-0.78% to 0.99%)</v>
          </cell>
        </row>
        <row r="16">
          <cell r="B16">
            <v>886</v>
          </cell>
          <cell r="C16" t="str">
            <v>9.39%
(6.13% to 13.28%)</v>
          </cell>
          <cell r="D16" t="str">
            <v>11.42%
(7.89% to 15.29%)</v>
          </cell>
          <cell r="E16" t="str">
            <v>9.32%
(6.08% to 12.91%)</v>
          </cell>
          <cell r="F16" t="str">
            <v>0.06%
(-1.92% to 2.00%)</v>
          </cell>
          <cell r="G16" t="str">
            <v>2.09%
(-0.32% to 4.60%)</v>
          </cell>
          <cell r="H16" t="str">
            <v>2.03%
(0.24% to 3.96%)</v>
          </cell>
        </row>
        <row r="17">
          <cell r="B17">
            <v>887</v>
          </cell>
          <cell r="C17" t="str">
            <v>6.27%
(3.55% to 9.39%)</v>
          </cell>
          <cell r="D17" t="str">
            <v>N/A</v>
          </cell>
          <cell r="E17" t="str">
            <v>6.75%
(4.14% to 9.96%)</v>
          </cell>
          <cell r="F17" t="str">
            <v>-0.48%
(-2.39% to 1.51%)</v>
          </cell>
          <cell r="G17" t="str">
            <v>N/A</v>
          </cell>
          <cell r="H17" t="str">
            <v>N/A</v>
          </cell>
        </row>
        <row r="18">
          <cell r="B18">
            <v>866</v>
          </cell>
          <cell r="C18" t="str">
            <v>4.00%
(2.24% to 6.63%)</v>
          </cell>
          <cell r="D18" t="str">
            <v>4.16%
(2.18% to 6.98%)</v>
          </cell>
          <cell r="E18" t="str">
            <v>1.32%
(1.14% to 2.25%)</v>
          </cell>
          <cell r="F18" t="str">
            <v>2.68%
(0.95% to 4.95%)</v>
          </cell>
          <cell r="G18" t="str">
            <v>2.84%
(0.85% to 5.29%)</v>
          </cell>
          <cell r="H18" t="str">
            <v>0.16%
(-1.13% to 1.49%)</v>
          </cell>
        </row>
        <row r="21">
          <cell r="B21">
            <v>855</v>
          </cell>
          <cell r="C21" t="str">
            <v>29.86%
(24.88% to 34.46%)</v>
          </cell>
          <cell r="D21" t="str">
            <v>N/A</v>
          </cell>
          <cell r="E21" t="str">
            <v>29.07%
(24.02% to 34.23%)</v>
          </cell>
          <cell r="F21" t="str">
            <v>0.79%
(-2.44% to 3.88%)</v>
          </cell>
          <cell r="G21" t="str">
            <v>N/A</v>
          </cell>
          <cell r="H21" t="str">
            <v>N/A</v>
          </cell>
        </row>
        <row r="22">
          <cell r="B22">
            <v>859</v>
          </cell>
          <cell r="C22" t="str">
            <v>1.79%
(1.16% to 3.16%)</v>
          </cell>
          <cell r="D22" t="str">
            <v>1.68%
(1.15% to 3.01%)</v>
          </cell>
          <cell r="E22" t="str">
            <v>N/A</v>
          </cell>
          <cell r="F22" t="str">
            <v>N/A</v>
          </cell>
          <cell r="G22" t="str">
            <v>N/A</v>
          </cell>
          <cell r="H22" t="str">
            <v>-0.11%
(-0.78% to 0.52%)</v>
          </cell>
        </row>
        <row r="23">
          <cell r="B23">
            <v>859</v>
          </cell>
          <cell r="C23" t="str">
            <v>N/A</v>
          </cell>
          <cell r="D23" t="str">
            <v>2.32%
(1.27% to 4.09%)</v>
          </cell>
          <cell r="E23" t="str">
            <v>1.27%
(1.14% to 2.22%)</v>
          </cell>
          <cell r="F23" t="str">
            <v>N/A</v>
          </cell>
          <cell r="G23" t="str">
            <v>1.04%
(-0.03% to 2.44%)</v>
          </cell>
          <cell r="H23" t="str">
            <v>N/A</v>
          </cell>
        </row>
        <row r="24">
          <cell r="B24">
            <v>885</v>
          </cell>
          <cell r="C24" t="str">
            <v>3.80%
(2.12% to 6.25%)</v>
          </cell>
          <cell r="D24" t="str">
            <v>N/A</v>
          </cell>
          <cell r="E24" t="str">
            <v>1.41%
(1.13% to 2.40%)</v>
          </cell>
          <cell r="F24" t="str">
            <v>2.39%
(0.56% to 4.77%)</v>
          </cell>
          <cell r="G24" t="str">
            <v>N/A</v>
          </cell>
          <cell r="H24" t="str">
            <v>N/A</v>
          </cell>
        </row>
        <row r="25">
          <cell r="B25">
            <v>860</v>
          </cell>
          <cell r="C25" t="str">
            <v>5.92%
(3.56% to 8.64%)</v>
          </cell>
          <cell r="D25" t="str">
            <v>N/A</v>
          </cell>
          <cell r="E25" t="str">
            <v>5.55%
(3.38% to 8.35%)</v>
          </cell>
          <cell r="F25" t="str">
            <v>0.37%
(-1.54% to 2.32%)</v>
          </cell>
          <cell r="G25" t="str">
            <v>N/A</v>
          </cell>
          <cell r="H25" t="str">
            <v>N/A</v>
          </cell>
        </row>
        <row r="26">
          <cell r="B26">
            <v>434</v>
          </cell>
          <cell r="C26" t="str">
            <v>N/A</v>
          </cell>
          <cell r="D26" t="str">
            <v>2.74%
(2.19% to 4.88%)</v>
          </cell>
          <cell r="E26" t="str">
            <v>2.28%
(2.17% to 3.48%)</v>
          </cell>
          <cell r="F26" t="str">
            <v>N/A</v>
          </cell>
          <cell r="G26" t="str">
            <v>0.47%
(-0.79% to 2.17%)</v>
          </cell>
          <cell r="H26" t="str">
            <v>N/A</v>
          </cell>
        </row>
        <row r="27">
          <cell r="B27">
            <v>428</v>
          </cell>
          <cell r="C27" t="str">
            <v>2.48%
(2.27% to 3.85%)</v>
          </cell>
          <cell r="D27" t="str">
            <v>3.25%
(2.31% to 5.95%)</v>
          </cell>
          <cell r="E27" t="str">
            <v>2.42%
(2.27% to 3.63%)</v>
          </cell>
          <cell r="F27" t="str">
            <v>0.05%
(-0.79% to 1.08%)</v>
          </cell>
          <cell r="G27" t="str">
            <v>0.82%
(-0.41% to 2.87%)</v>
          </cell>
          <cell r="H27" t="str">
            <v>0.77%
(-0.38% to 2.34%)</v>
          </cell>
        </row>
        <row r="28">
          <cell r="B28">
            <v>866</v>
          </cell>
          <cell r="C28" t="str">
            <v>2.40%
(1.36% to 4.26%)</v>
          </cell>
          <cell r="D28" t="str">
            <v>2.10%
(1.23% to 3.83%)</v>
          </cell>
          <cell r="E28" t="str">
            <v>2.41%
(1.38% to 4.39%)</v>
          </cell>
          <cell r="F28" t="str">
            <v>-0.01%
(-1.07% to 0.92%)</v>
          </cell>
          <cell r="G28" t="str">
            <v>-0.31%
(-1.59% to 0.82%)</v>
          </cell>
          <cell r="H28" t="str">
            <v>-0.30%
(-1.35% to 0.60%)</v>
          </cell>
        </row>
        <row r="29">
          <cell r="B29">
            <v>866</v>
          </cell>
          <cell r="C29" t="str">
            <v>3.22%
(1.71% to 5.40%)</v>
          </cell>
          <cell r="D29" t="str">
            <v>N/A</v>
          </cell>
          <cell r="E29" t="str">
            <v>1.16%
(1.13% to 1.72%)</v>
          </cell>
          <cell r="F29" t="str">
            <v>2.06%
(0.43% to 4.02%)</v>
          </cell>
          <cell r="G29" t="str">
            <v>N/A</v>
          </cell>
          <cell r="H29" t="str">
            <v>N/A</v>
          </cell>
        </row>
        <row r="30">
          <cell r="B30">
            <v>819</v>
          </cell>
          <cell r="C30" t="str">
            <v>2.37%
(1.37% to 4.22%)</v>
          </cell>
          <cell r="D30" t="str">
            <v>N/A</v>
          </cell>
          <cell r="E30" t="str">
            <v>N/A</v>
          </cell>
          <cell r="F30" t="str">
            <v>N/A</v>
          </cell>
          <cell r="G30" t="str">
            <v>N/A</v>
          </cell>
          <cell r="H30" t="str">
            <v>N/A</v>
          </cell>
        </row>
        <row r="31">
          <cell r="B31">
            <v>821</v>
          </cell>
          <cell r="C31" t="str">
            <v>1.80%
(1.22% to 3.12%)</v>
          </cell>
          <cell r="D31" t="str">
            <v>2.11%
(1.26% to 3.62%)</v>
          </cell>
          <cell r="E31" t="str">
            <v>1.67%
(1.22% to 2.98%)</v>
          </cell>
          <cell r="F31" t="str">
            <v>0.14%
(-0.64% to 0.95%)</v>
          </cell>
          <cell r="G31" t="str">
            <v>0.45%
(-0.34% to 1.43%)</v>
          </cell>
          <cell r="H31" t="str">
            <v>0.31%
(-0.12% to 0.86%)</v>
          </cell>
        </row>
        <row r="32">
          <cell r="B32">
            <v>862</v>
          </cell>
          <cell r="C32" t="str">
            <v>5.77%
(3.31% to 8.74%)</v>
          </cell>
          <cell r="D32" t="str">
            <v>5.93%
(3.34% to 8.92%)</v>
          </cell>
          <cell r="E32" t="str">
            <v>4.48%
(2.52% to 6.99%)</v>
          </cell>
          <cell r="F32" t="str">
            <v>1.30%
(-0.77% to 3.38%)</v>
          </cell>
          <cell r="G32" t="str">
            <v>1.45%
(-0.68% to 3.52%)</v>
          </cell>
          <cell r="H32" t="str">
            <v>0.15%
(-0.63% to 0.95%)</v>
          </cell>
        </row>
        <row r="33">
          <cell r="B33">
            <v>860</v>
          </cell>
          <cell r="C33" t="str">
            <v>4.38%
(2.45% to 6.80%)</v>
          </cell>
          <cell r="D33" t="str">
            <v>2.64%
(1.47% to 4.49%)</v>
          </cell>
          <cell r="E33" t="str">
            <v>1.84%
(1.16% to 3.30%)</v>
          </cell>
          <cell r="F33" t="str">
            <v>2.54%
(0.81% to 4.54%)</v>
          </cell>
          <cell r="G33" t="str">
            <v>0.80%
(-0.72% to 2.41%)</v>
          </cell>
          <cell r="H33" t="str">
            <v>-1.74%
(-3.23% to -0.43%)</v>
          </cell>
        </row>
        <row r="34">
          <cell r="B34">
            <v>848</v>
          </cell>
          <cell r="C34" t="str">
            <v>N/A</v>
          </cell>
          <cell r="D34" t="str">
            <v>3.71%
(2.19% to 6.07%)</v>
          </cell>
          <cell r="E34" t="str">
            <v>2.55%
(1.42% to 4.50%)</v>
          </cell>
          <cell r="F34" t="str">
            <v>N/A</v>
          </cell>
          <cell r="G34" t="str">
            <v>1.16%
(-0.62% to 3.11%)</v>
          </cell>
          <cell r="H34" t="str">
            <v>N/A</v>
          </cell>
        </row>
      </sheetData>
      <sheetData sheetId="4" refreshError="1"/>
      <sheetData sheetId="5" refreshError="1"/>
      <sheetData sheetId="6"/>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 Validation Phenotypes"/>
      <sheetName val="12. Prediction results"/>
      <sheetName val="E_format"/>
      <sheetName val="D_format"/>
      <sheetName val="PGS-PhenoMapping"/>
      <sheetName val="DUNEDIN"/>
      <sheetName val="ERISKTWINS"/>
      <sheetName val="TABLES"/>
      <sheetName val="D_Table"/>
      <sheetName val="E_Table"/>
    </sheetNames>
    <sheetDataSet>
      <sheetData sheetId="0"/>
      <sheetData sheetId="1"/>
      <sheetData sheetId="2">
        <row r="2">
          <cell r="B2">
            <v>1830</v>
          </cell>
          <cell r="C2" t="str">
            <v>2.27%
(1.36% to 3.74%)</v>
          </cell>
          <cell r="D2" t="str">
            <v>N/A</v>
          </cell>
          <cell r="E2" t="str">
            <v>1.27%
(0.71% to 2.21%)</v>
          </cell>
          <cell r="F2" t="str">
            <v>1.00%
(0.28% to 1.91%)</v>
          </cell>
          <cell r="G2" t="str">
            <v>N/A</v>
          </cell>
          <cell r="H2" t="str">
            <v>N/A</v>
          </cell>
        </row>
        <row r="4">
          <cell r="B4">
            <v>1794</v>
          </cell>
          <cell r="C4" t="str">
            <v>15.18%
(12.21% to 18.12%)</v>
          </cell>
          <cell r="D4" t="str">
            <v>N/A</v>
          </cell>
          <cell r="E4" t="str">
            <v>16.18%
(13.19% to 19.32%)</v>
          </cell>
          <cell r="F4" t="str">
            <v>-1.00%
(-2.14% to 0.08%)</v>
          </cell>
          <cell r="G4" t="str">
            <v>N/A</v>
          </cell>
          <cell r="H4" t="str">
            <v>N/A</v>
          </cell>
        </row>
        <row r="5">
          <cell r="B5">
            <v>1829</v>
          </cell>
          <cell r="C5" t="str">
            <v>10.27%
(7.74% to 13.04%)</v>
          </cell>
          <cell r="D5" t="str">
            <v>14.38%
(11.49% to 17.46%)</v>
          </cell>
          <cell r="E5" t="str">
            <v>12.69%
(9.98% to 15.63%)</v>
          </cell>
          <cell r="F5" t="str">
            <v>-2.42%
(-3.88% to -1.02%)</v>
          </cell>
          <cell r="G5" t="str">
            <v>1.69%
(-0.23% to 3.57%)</v>
          </cell>
          <cell r="H5" t="str">
            <v>4.11%
(2.64% to 5.65%)</v>
          </cell>
        </row>
        <row r="6">
          <cell r="B6">
            <v>1832</v>
          </cell>
          <cell r="C6" t="str">
            <v>1.75%
(0.97% to 2.86%)</v>
          </cell>
          <cell r="D6" t="str">
            <v>1.43%
(0.80% to 2.42%)</v>
          </cell>
          <cell r="E6" t="str">
            <v>1.93%
(1.11% to 3.14%)</v>
          </cell>
          <cell r="F6" t="str">
            <v>-0.18%
(-1.06% to 0.72%)</v>
          </cell>
          <cell r="G6" t="str">
            <v>-0.50%
(-1.43% to 0.35%)</v>
          </cell>
          <cell r="H6" t="str">
            <v>-0.32%
(-0.95% to 0.23%)</v>
          </cell>
        </row>
        <row r="10">
          <cell r="B10">
            <v>1820</v>
          </cell>
          <cell r="C10" t="str">
            <v>2.07%
(1.16% to 3.28%)</v>
          </cell>
          <cell r="D10" t="str">
            <v>3.12%
(1.90% to 4.64%)</v>
          </cell>
          <cell r="E10" t="str">
            <v>1.86%
(1.03% to 3.09%)</v>
          </cell>
          <cell r="F10" t="str">
            <v>0.20%
(-0.88% to 1.30%)</v>
          </cell>
          <cell r="G10" t="str">
            <v>1.25%
(-0.06% to 2.67%)</v>
          </cell>
          <cell r="H10" t="str">
            <v>1.05%
(0.35% to 1.77%)</v>
          </cell>
        </row>
        <row r="12">
          <cell r="B12">
            <v>1822</v>
          </cell>
          <cell r="C12" t="str">
            <v>N/A</v>
          </cell>
          <cell r="D12" t="str">
            <v>1.85%
(1.00% to 3.16%)</v>
          </cell>
          <cell r="E12" t="str">
            <v>1.81%
(0.99% to 3.01%)</v>
          </cell>
          <cell r="F12" t="str">
            <v>N/A</v>
          </cell>
          <cell r="G12" t="str">
            <v>0.04%
(-0.93% to 0.99%)</v>
          </cell>
          <cell r="H12" t="str">
            <v>N/A</v>
          </cell>
        </row>
        <row r="13">
          <cell r="B13">
            <v>1820</v>
          </cell>
          <cell r="C13" t="str">
            <v>1.45%
(0.80% to 2.48%)</v>
          </cell>
          <cell r="D13" t="str">
            <v>1.79%
(0.93% to 3.04%)</v>
          </cell>
          <cell r="E13" t="str">
            <v>1.53%
(0.83% to 2.65%)</v>
          </cell>
          <cell r="F13" t="str">
            <v>-0.08%
(-0.68% to 0.47%)</v>
          </cell>
          <cell r="G13" t="str">
            <v>0.26%
(-0.52% to 1.04%)</v>
          </cell>
          <cell r="H13" t="str">
            <v>0.34%
(-0.10% to 0.85%)</v>
          </cell>
        </row>
        <row r="14">
          <cell r="B14">
            <v>1820</v>
          </cell>
          <cell r="C14" t="str">
            <v>0.94%
(0.57% to 1.70%)</v>
          </cell>
          <cell r="D14" t="str">
            <v>N/A</v>
          </cell>
          <cell r="E14" t="str">
            <v>1.29%
(0.71% to 2.31%)</v>
          </cell>
          <cell r="F14" t="str">
            <v>-0.35%
(-1.24% to 0.39%)</v>
          </cell>
          <cell r="G14" t="str">
            <v>N/A</v>
          </cell>
          <cell r="H14" t="str">
            <v>N/A</v>
          </cell>
        </row>
        <row r="15">
          <cell r="B15">
            <v>1913</v>
          </cell>
          <cell r="C15" t="str">
            <v>0.99%
(0.57% to 1.82%)</v>
          </cell>
          <cell r="D15" t="str">
            <v>N/A</v>
          </cell>
          <cell r="E15" t="str">
            <v>N/A</v>
          </cell>
          <cell r="F15" t="str">
            <v>N/A</v>
          </cell>
          <cell r="G15" t="str">
            <v>N/A</v>
          </cell>
          <cell r="H15" t="str">
            <v>N/A</v>
          </cell>
        </row>
        <row r="16">
          <cell r="B16">
            <v>1828</v>
          </cell>
          <cell r="C16" t="str">
            <v>1.34%
(0.73% to 2.26%)</v>
          </cell>
          <cell r="D16" t="str">
            <v>1.52%
(0.85% to 2.47%)</v>
          </cell>
          <cell r="E16" t="str">
            <v>1.29%
(0.69% to 2.23%)</v>
          </cell>
          <cell r="F16" t="str">
            <v>0.05%
(-0.75% to 0.85%)</v>
          </cell>
          <cell r="G16" t="str">
            <v>0.23%
(-0.72% to 1.14%)</v>
          </cell>
          <cell r="H16" t="str">
            <v>0.17%
(-0.35% to 0.79%)</v>
          </cell>
        </row>
      </sheetData>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 Validation Phenotypes"/>
      <sheetName val="12. Prediction results"/>
      <sheetName val="E_format"/>
      <sheetName val="D_format"/>
      <sheetName val="D_Table"/>
      <sheetName val="E_Table"/>
    </sheetNames>
    <sheetDataSet>
      <sheetData sheetId="0" refreshError="1"/>
      <sheetData sheetId="1" refreshError="1"/>
      <sheetData sheetId="2">
        <row r="19">
          <cell r="B19">
            <v>933</v>
          </cell>
          <cell r="C19" t="str">
            <v>10.33%
(7.03% to 13.91%)</v>
          </cell>
          <cell r="D19" t="str">
            <v>10.65%
(7.18% to 14.33%)</v>
          </cell>
          <cell r="E19" t="str">
            <v>10.63%
(7.38% to 14.23%)</v>
          </cell>
          <cell r="F19" t="str">
            <v>-0.30%
(-2.23% to 1.68%)</v>
          </cell>
          <cell r="G19" t="str">
            <v>0.03%
(-1.97% to 2.16%)</v>
          </cell>
          <cell r="H19" t="str">
            <v>0.33%
(-0.24% to 0.90%)</v>
          </cell>
        </row>
      </sheetData>
      <sheetData sheetId="3"/>
      <sheetData sheetId="4" refreshError="1"/>
      <sheetData sheetId="5"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nealelab.is/uk-bioban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1B204-4B14-46E0-A729-8FA1897BD3CB}">
  <dimension ref="A1:L76"/>
  <sheetViews>
    <sheetView zoomScaleNormal="100" workbookViewId="0">
      <selection activeCell="F16" sqref="F16"/>
    </sheetView>
  </sheetViews>
  <sheetFormatPr defaultColWidth="8.09375" defaultRowHeight="14.4"/>
  <cols>
    <col min="1" max="1" width="9" style="13" customWidth="1"/>
    <col min="2" max="2" width="22.47265625" style="18" customWidth="1"/>
    <col min="3" max="3" width="11.47265625" style="51" bestFit="1" customWidth="1"/>
    <col min="4" max="4" width="7.33203125" style="132" bestFit="1" customWidth="1"/>
    <col min="5" max="5" width="9.47265625" style="51" bestFit="1" customWidth="1"/>
    <col min="6" max="6" width="6.33203125" style="45" customWidth="1"/>
    <col min="7" max="7" width="6.47265625" style="135" customWidth="1"/>
    <col min="8" max="8" width="15.33203125" style="47" customWidth="1"/>
    <col min="9" max="9" width="8.09375" style="45"/>
    <col min="10" max="16384" width="8.09375" style="13"/>
  </cols>
  <sheetData>
    <row r="1" spans="1:9">
      <c r="A1" s="212" t="s">
        <v>1900</v>
      </c>
      <c r="B1" s="212"/>
      <c r="C1" s="212"/>
      <c r="D1" s="212"/>
      <c r="E1" s="212"/>
      <c r="F1" s="212"/>
      <c r="G1" s="212"/>
      <c r="H1" s="212"/>
      <c r="I1" s="212"/>
    </row>
    <row r="2" spans="1:9">
      <c r="A2" s="455" t="s">
        <v>0</v>
      </c>
      <c r="B2" s="455"/>
      <c r="C2" s="20" t="s">
        <v>81</v>
      </c>
      <c r="D2" s="40" t="s">
        <v>1209</v>
      </c>
      <c r="E2" s="20" t="s">
        <v>82</v>
      </c>
      <c r="F2" s="19" t="s">
        <v>1305</v>
      </c>
      <c r="G2" s="41" t="s">
        <v>83</v>
      </c>
      <c r="H2" s="126" t="s">
        <v>84</v>
      </c>
      <c r="I2" s="19" t="s">
        <v>85</v>
      </c>
    </row>
    <row r="3" spans="1:9">
      <c r="A3" s="454" t="s">
        <v>3</v>
      </c>
      <c r="B3" s="454"/>
      <c r="C3" s="128"/>
      <c r="D3" s="129"/>
      <c r="E3" s="69"/>
      <c r="F3" s="130"/>
      <c r="G3" s="131"/>
      <c r="H3" s="127"/>
      <c r="I3" s="130"/>
    </row>
    <row r="4" spans="1:9">
      <c r="A4" s="23"/>
      <c r="B4" s="238" t="s">
        <v>1203</v>
      </c>
      <c r="C4" s="51">
        <v>1987862</v>
      </c>
      <c r="D4" s="92">
        <v>3.9129999999999998</v>
      </c>
      <c r="E4" s="51">
        <v>1040351</v>
      </c>
      <c r="F4" s="45">
        <v>0.24260000000000001</v>
      </c>
      <c r="G4" s="92">
        <v>7.6E-3</v>
      </c>
      <c r="H4" s="51">
        <v>582457</v>
      </c>
      <c r="I4" s="45">
        <v>0.170291</v>
      </c>
    </row>
    <row r="5" spans="1:9">
      <c r="A5" s="23"/>
      <c r="B5" s="25" t="s">
        <v>4</v>
      </c>
      <c r="C5" s="51">
        <v>1983776</v>
      </c>
      <c r="D5" s="92">
        <v>5.3380000000000001</v>
      </c>
      <c r="E5" s="51">
        <v>1039892</v>
      </c>
      <c r="F5" s="45">
        <v>0.46600000000000003</v>
      </c>
      <c r="G5" s="92">
        <v>2.4299999999999999E-2</v>
      </c>
      <c r="H5" s="51">
        <v>448198</v>
      </c>
      <c r="I5" s="45">
        <v>0.36200500000000002</v>
      </c>
    </row>
    <row r="6" spans="1:9">
      <c r="A6" s="456"/>
      <c r="B6" s="456"/>
      <c r="E6" s="47"/>
      <c r="F6" s="133"/>
      <c r="G6" s="134"/>
      <c r="H6" s="44"/>
      <c r="I6" s="133"/>
    </row>
    <row r="7" spans="1:9">
      <c r="A7" s="454" t="s">
        <v>2120</v>
      </c>
      <c r="B7" s="454"/>
      <c r="C7" s="128"/>
      <c r="D7" s="129"/>
      <c r="F7" s="133"/>
      <c r="G7" s="134"/>
      <c r="H7" s="44"/>
      <c r="I7" s="133"/>
    </row>
    <row r="8" spans="1:9">
      <c r="A8" s="23"/>
      <c r="B8" s="25" t="s">
        <v>69</v>
      </c>
      <c r="C8" s="51">
        <v>6459996</v>
      </c>
      <c r="D8" s="92">
        <v>1.046</v>
      </c>
      <c r="E8" s="51">
        <v>1183032</v>
      </c>
      <c r="F8" s="45">
        <v>4.6199999999999998E-2</v>
      </c>
      <c r="G8" s="92">
        <v>0.02</v>
      </c>
      <c r="H8" s="51">
        <v>63836</v>
      </c>
      <c r="I8" s="45">
        <v>2.1645100000000001E-3</v>
      </c>
    </row>
    <row r="9" spans="1:9">
      <c r="A9" s="23"/>
      <c r="B9" s="25" t="s">
        <v>1309</v>
      </c>
      <c r="C9" s="51">
        <v>6068158</v>
      </c>
      <c r="D9" s="92">
        <v>1.1990000000000001</v>
      </c>
      <c r="E9" s="51">
        <v>1166542</v>
      </c>
      <c r="F9" s="45">
        <v>6.9000000000000006E-2</v>
      </c>
      <c r="G9" s="92">
        <v>4.4000000000000003E-3</v>
      </c>
      <c r="H9" s="51">
        <v>172502</v>
      </c>
      <c r="I9" s="45">
        <v>1.1422099999999999E-2</v>
      </c>
    </row>
    <row r="10" spans="1:9">
      <c r="A10" s="23"/>
      <c r="B10" s="25" t="s">
        <v>5</v>
      </c>
      <c r="C10" s="51">
        <v>6244879</v>
      </c>
      <c r="D10" s="92">
        <v>1.8720000000000001</v>
      </c>
      <c r="E10" s="51">
        <v>1164336</v>
      </c>
      <c r="F10" s="45">
        <v>0.23180000000000001</v>
      </c>
      <c r="G10" s="92">
        <v>8.3999999999999995E-3</v>
      </c>
      <c r="H10" s="51">
        <v>222914</v>
      </c>
      <c r="I10" s="45">
        <v>0.107256</v>
      </c>
    </row>
    <row r="11" spans="1:9">
      <c r="A11" s="23"/>
      <c r="B11" s="25" t="s">
        <v>6</v>
      </c>
      <c r="C11" s="51">
        <v>6220372</v>
      </c>
      <c r="D11" s="92">
        <v>2.907</v>
      </c>
      <c r="E11" s="51">
        <v>1163714</v>
      </c>
      <c r="F11" s="45">
        <v>0.1104</v>
      </c>
      <c r="G11" s="92">
        <v>3.0000000000000001E-3</v>
      </c>
      <c r="H11" s="51">
        <v>1047538</v>
      </c>
      <c r="I11" s="45">
        <v>7.2688299999999997E-2</v>
      </c>
    </row>
    <row r="12" spans="1:9">
      <c r="A12" s="23"/>
      <c r="B12" s="25" t="s">
        <v>86</v>
      </c>
      <c r="C12" s="51">
        <v>6070107</v>
      </c>
      <c r="D12" s="92">
        <v>2.1190000000000002</v>
      </c>
      <c r="E12" s="51">
        <v>1166662</v>
      </c>
      <c r="F12" s="45">
        <v>0.151</v>
      </c>
      <c r="G12" s="92">
        <v>4.4000000000000003E-3</v>
      </c>
      <c r="H12" s="51">
        <v>430439</v>
      </c>
      <c r="I12" s="45">
        <v>7.8517799999999999E-2</v>
      </c>
    </row>
    <row r="13" spans="1:9">
      <c r="A13" s="23"/>
      <c r="B13" s="25" t="s">
        <v>87</v>
      </c>
      <c r="C13" s="51">
        <v>6070704</v>
      </c>
      <c r="D13" s="92">
        <v>2.42</v>
      </c>
      <c r="E13" s="51">
        <v>1166704</v>
      </c>
      <c r="F13" s="45">
        <v>0.1462</v>
      </c>
      <c r="G13" s="92">
        <v>4.1999999999999997E-3</v>
      </c>
      <c r="H13" s="51">
        <v>564692</v>
      </c>
      <c r="I13" s="45">
        <v>8.4667099999999995E-2</v>
      </c>
    </row>
    <row r="15" spans="1:9">
      <c r="A15" s="454" t="s">
        <v>9</v>
      </c>
      <c r="B15" s="454"/>
      <c r="C15" s="128"/>
      <c r="D15" s="129"/>
      <c r="G15" s="134"/>
      <c r="I15" s="133"/>
    </row>
    <row r="16" spans="1:9">
      <c r="A16" s="23"/>
      <c r="B16" s="25" t="s">
        <v>10</v>
      </c>
      <c r="C16" s="51">
        <v>1897308</v>
      </c>
      <c r="D16" s="92">
        <v>1.68</v>
      </c>
      <c r="E16" s="51">
        <v>1013478</v>
      </c>
      <c r="F16" s="45">
        <v>0.1958</v>
      </c>
      <c r="G16" s="92">
        <v>7.4000000000000003E-3</v>
      </c>
      <c r="H16" s="51">
        <v>169901</v>
      </c>
      <c r="I16" s="45">
        <v>6.9838499999999998E-2</v>
      </c>
    </row>
    <row r="17" spans="1:12">
      <c r="A17" s="23"/>
      <c r="B17" s="25" t="s">
        <v>11</v>
      </c>
      <c r="C17" s="51">
        <v>5743131</v>
      </c>
      <c r="D17" s="92">
        <v>2.0499999999999998</v>
      </c>
      <c r="E17" s="51">
        <v>1160076</v>
      </c>
      <c r="F17" s="45">
        <v>0.19650000000000001</v>
      </c>
      <c r="G17" s="92">
        <v>6.4000000000000003E-3</v>
      </c>
      <c r="H17" s="51">
        <v>309043</v>
      </c>
      <c r="I17" s="45">
        <v>9.8841600000000002E-2</v>
      </c>
    </row>
    <row r="18" spans="1:12">
      <c r="A18" s="23"/>
      <c r="B18" s="25" t="s">
        <v>12</v>
      </c>
      <c r="C18" s="51">
        <v>5886973</v>
      </c>
      <c r="D18" s="92">
        <v>1.0920000000000001</v>
      </c>
      <c r="E18" s="51">
        <v>1169476</v>
      </c>
      <c r="F18" s="45">
        <v>9.6299999999999997E-2</v>
      </c>
      <c r="G18" s="92">
        <v>1.0800000000000001E-2</v>
      </c>
      <c r="H18" s="51">
        <v>55870</v>
      </c>
      <c r="I18" s="45">
        <v>7.9247299999999996E-3</v>
      </c>
    </row>
    <row r="19" spans="1:12">
      <c r="A19" s="23"/>
      <c r="B19" s="25" t="s">
        <v>13</v>
      </c>
      <c r="C19" s="51">
        <v>2001872</v>
      </c>
      <c r="D19" s="92">
        <v>1.1879999999999999</v>
      </c>
      <c r="E19" s="51">
        <v>1051705</v>
      </c>
      <c r="F19" s="45">
        <v>4.3999999999999997E-2</v>
      </c>
      <c r="G19" s="92">
        <v>3.5000000000000001E-3</v>
      </c>
      <c r="H19" s="51">
        <v>206064</v>
      </c>
      <c r="I19" s="45">
        <v>5.7761399999999999E-3</v>
      </c>
    </row>
    <row r="20" spans="1:12">
      <c r="A20" s="23"/>
      <c r="B20" s="25" t="s">
        <v>60</v>
      </c>
      <c r="C20" s="47">
        <v>2002008</v>
      </c>
      <c r="D20" s="136">
        <v>1.3320000000000001</v>
      </c>
      <c r="E20" s="47">
        <v>1051739</v>
      </c>
      <c r="F20" s="133">
        <v>7.9600000000000004E-2</v>
      </c>
      <c r="G20" s="136">
        <v>4.3E-3</v>
      </c>
      <c r="H20" s="47">
        <v>207393</v>
      </c>
      <c r="I20" s="133">
        <v>1.71755E-2</v>
      </c>
    </row>
    <row r="22" spans="1:12">
      <c r="A22" s="23" t="s">
        <v>88</v>
      </c>
      <c r="B22" s="65"/>
      <c r="C22" s="128"/>
      <c r="D22" s="129"/>
      <c r="G22" s="134"/>
      <c r="I22" s="133"/>
    </row>
    <row r="23" spans="1:12">
      <c r="A23" s="23"/>
      <c r="B23" s="33" t="s">
        <v>1311</v>
      </c>
      <c r="C23" s="51">
        <v>5925450</v>
      </c>
      <c r="D23" s="92">
        <v>1.2150000000000001</v>
      </c>
      <c r="E23" s="51">
        <v>1163376</v>
      </c>
      <c r="F23" s="45">
        <v>9.8299999999999998E-2</v>
      </c>
      <c r="G23" s="92">
        <v>5.5999999999999999E-3</v>
      </c>
      <c r="H23" s="51">
        <v>120684</v>
      </c>
      <c r="I23" s="45">
        <v>1.6227399999999999E-2</v>
      </c>
      <c r="K23" s="47"/>
      <c r="L23" s="42"/>
    </row>
    <row r="24" spans="1:12">
      <c r="A24" s="23"/>
      <c r="B24" s="25" t="s">
        <v>16</v>
      </c>
      <c r="C24" s="51">
        <v>5152018</v>
      </c>
      <c r="D24" s="92">
        <v>1.0980000000000001</v>
      </c>
      <c r="E24" s="51">
        <v>1134220</v>
      </c>
      <c r="F24" s="45">
        <v>9.6100000000000005E-2</v>
      </c>
      <c r="G24" s="92">
        <v>1.29E-2</v>
      </c>
      <c r="H24" s="51">
        <v>46646</v>
      </c>
      <c r="I24" s="45">
        <v>6.6806399999999998E-3</v>
      </c>
    </row>
    <row r="25" spans="1:12">
      <c r="A25" s="23"/>
      <c r="B25" s="25" t="s">
        <v>17</v>
      </c>
      <c r="C25" s="51">
        <v>5152018</v>
      </c>
      <c r="D25" s="92">
        <v>1.081</v>
      </c>
      <c r="E25" s="51">
        <v>1134220</v>
      </c>
      <c r="F25" s="45">
        <v>8.1699999999999995E-2</v>
      </c>
      <c r="G25" s="92">
        <v>1.2500000000000001E-2</v>
      </c>
      <c r="H25" s="51">
        <v>46646</v>
      </c>
      <c r="I25" s="45">
        <v>4.8793600000000001E-3</v>
      </c>
    </row>
    <row r="26" spans="1:12">
      <c r="A26" s="23"/>
      <c r="B26" s="25" t="s">
        <v>18</v>
      </c>
      <c r="C26" s="51">
        <v>5152018</v>
      </c>
      <c r="D26" s="92">
        <v>1.1060000000000001</v>
      </c>
      <c r="E26" s="51">
        <v>1134220</v>
      </c>
      <c r="F26" s="45">
        <v>0.1103</v>
      </c>
      <c r="G26" s="92">
        <v>1.37E-2</v>
      </c>
      <c r="H26" s="51">
        <v>46645</v>
      </c>
      <c r="I26" s="45">
        <v>8.7111500000000008E-3</v>
      </c>
    </row>
    <row r="27" spans="1:12">
      <c r="A27" s="23"/>
      <c r="B27" s="25" t="s">
        <v>19</v>
      </c>
      <c r="C27" s="51">
        <v>6492307</v>
      </c>
      <c r="D27" s="92">
        <v>1.484</v>
      </c>
      <c r="E27" s="51">
        <v>1177347</v>
      </c>
      <c r="F27" s="45">
        <v>5.91E-2</v>
      </c>
      <c r="G27" s="92">
        <v>6.1999999999999998E-3</v>
      </c>
      <c r="H27" s="51">
        <v>418164</v>
      </c>
      <c r="I27" s="45">
        <v>1.7241300000000001E-2</v>
      </c>
    </row>
    <row r="28" spans="1:12">
      <c r="A28" s="23"/>
      <c r="B28" s="25" t="s">
        <v>20</v>
      </c>
      <c r="C28" s="51">
        <v>5582789</v>
      </c>
      <c r="D28" s="92">
        <v>1.7410000000000001</v>
      </c>
      <c r="E28" s="51">
        <v>1156044</v>
      </c>
      <c r="F28" s="45">
        <v>8.1799999999999998E-2</v>
      </c>
      <c r="G28" s="92">
        <v>6.6E-3</v>
      </c>
      <c r="H28" s="51">
        <v>513889</v>
      </c>
      <c r="I28" s="45">
        <v>3.3699399999999997E-2</v>
      </c>
    </row>
    <row r="29" spans="1:12" ht="14.5" customHeight="1">
      <c r="A29" s="23"/>
      <c r="B29" s="33" t="s">
        <v>1202</v>
      </c>
      <c r="C29" s="51">
        <v>5287305</v>
      </c>
      <c r="D29" s="92">
        <v>1.2430000000000001</v>
      </c>
      <c r="E29" s="51">
        <v>1099633</v>
      </c>
      <c r="F29" s="45">
        <v>0.22839999999999999</v>
      </c>
      <c r="G29" s="92">
        <v>1.34E-2</v>
      </c>
      <c r="H29" s="51">
        <v>57386</v>
      </c>
      <c r="I29" s="45">
        <v>4.0948600000000002E-2</v>
      </c>
    </row>
    <row r="30" spans="1:12">
      <c r="A30" s="23"/>
      <c r="B30" s="25" t="s">
        <v>21</v>
      </c>
      <c r="C30" s="51">
        <v>4860547</v>
      </c>
      <c r="D30" s="92">
        <v>1.256</v>
      </c>
      <c r="E30" s="51">
        <v>1107042</v>
      </c>
      <c r="F30" s="45">
        <v>8.2500000000000004E-2</v>
      </c>
      <c r="G30" s="92">
        <v>5.5999999999999999E-3</v>
      </c>
      <c r="H30" s="51">
        <v>156756</v>
      </c>
      <c r="I30" s="45">
        <v>1.46289E-2</v>
      </c>
    </row>
    <row r="31" spans="1:12">
      <c r="A31" s="23"/>
      <c r="B31" s="26" t="s">
        <v>22</v>
      </c>
      <c r="C31" s="51">
        <v>6256203</v>
      </c>
      <c r="D31" s="92">
        <v>1.448</v>
      </c>
      <c r="E31" s="51">
        <v>1165651</v>
      </c>
      <c r="F31" s="45">
        <v>0.11070000000000001</v>
      </c>
      <c r="G31" s="92">
        <v>1.4800000000000001E-2</v>
      </c>
      <c r="H31" s="51">
        <v>250057</v>
      </c>
      <c r="I31" s="45">
        <v>3.4948399999999998E-2</v>
      </c>
    </row>
    <row r="32" spans="1:12">
      <c r="A32" s="23"/>
      <c r="B32" s="25" t="s">
        <v>58</v>
      </c>
      <c r="C32" s="51">
        <v>6492307</v>
      </c>
      <c r="D32" s="92">
        <v>1.159</v>
      </c>
      <c r="E32" s="51">
        <v>1177347</v>
      </c>
      <c r="F32" s="45">
        <v>2.64E-2</v>
      </c>
      <c r="G32" s="92">
        <v>2E-3</v>
      </c>
      <c r="H32" s="51">
        <v>363063</v>
      </c>
      <c r="I32" s="45">
        <v>3.63643E-3</v>
      </c>
    </row>
    <row r="33" spans="1:12">
      <c r="A33" s="23"/>
      <c r="B33" s="48" t="s">
        <v>23</v>
      </c>
      <c r="C33" s="51">
        <v>5799310</v>
      </c>
      <c r="D33" s="92">
        <v>1.7969999999999999</v>
      </c>
      <c r="E33" s="51">
        <v>1156270</v>
      </c>
      <c r="F33" s="45">
        <v>7.22E-2</v>
      </c>
      <c r="G33" s="92">
        <v>2.5000000000000001E-3</v>
      </c>
      <c r="H33" s="51">
        <v>619272</v>
      </c>
      <c r="I33" s="45">
        <v>3.0829200000000001E-2</v>
      </c>
    </row>
    <row r="34" spans="1:12">
      <c r="A34" s="23"/>
      <c r="B34" s="33" t="s">
        <v>24</v>
      </c>
      <c r="C34" s="51">
        <v>6257406</v>
      </c>
      <c r="D34" s="92">
        <v>1.6759999999999999</v>
      </c>
      <c r="E34" s="51">
        <v>1165657</v>
      </c>
      <c r="F34" s="45">
        <v>5.4600000000000003E-2</v>
      </c>
      <c r="G34" s="92">
        <v>2.3999999999999998E-3</v>
      </c>
      <c r="H34" s="51">
        <v>723487</v>
      </c>
      <c r="I34" s="45">
        <v>2.16762E-2</v>
      </c>
    </row>
    <row r="35" spans="1:12">
      <c r="A35" s="23"/>
      <c r="B35" s="18" t="s">
        <v>194</v>
      </c>
      <c r="C35" s="51">
        <v>6492101</v>
      </c>
      <c r="D35" s="92">
        <v>1.08</v>
      </c>
      <c r="E35" s="51">
        <v>1177340</v>
      </c>
      <c r="F35" s="45">
        <v>1.03E-2</v>
      </c>
      <c r="G35" s="92">
        <v>1.9E-3</v>
      </c>
      <c r="H35" s="51">
        <v>440482</v>
      </c>
      <c r="I35" s="45">
        <v>7.2409299999999998E-4</v>
      </c>
    </row>
    <row r="36" spans="1:12">
      <c r="A36" s="23"/>
      <c r="B36" s="25" t="s">
        <v>25</v>
      </c>
      <c r="C36" s="51">
        <v>6215745</v>
      </c>
      <c r="D36" s="92">
        <v>2.6549999999999998</v>
      </c>
      <c r="E36" s="51">
        <v>1158396</v>
      </c>
      <c r="F36" s="45">
        <v>8.7300000000000003E-2</v>
      </c>
      <c r="G36" s="92">
        <v>2.7000000000000001E-3</v>
      </c>
      <c r="H36" s="51">
        <v>1129163</v>
      </c>
      <c r="I36" s="45">
        <v>5.4268499999999997E-2</v>
      </c>
      <c r="K36" s="47"/>
      <c r="L36" s="42"/>
    </row>
    <row r="37" spans="1:12">
      <c r="A37" s="23"/>
      <c r="B37" s="33" t="s">
        <v>26</v>
      </c>
      <c r="C37" s="51">
        <v>6492220</v>
      </c>
      <c r="D37" s="92">
        <v>1.5369999999999999</v>
      </c>
      <c r="E37" s="51">
        <v>1177347</v>
      </c>
      <c r="F37" s="45">
        <v>7.6300000000000007E-2</v>
      </c>
      <c r="G37" s="92">
        <v>5.5999999999999999E-3</v>
      </c>
      <c r="H37" s="51">
        <v>403179</v>
      </c>
      <c r="I37" s="45">
        <v>2.58607E-2</v>
      </c>
      <c r="K37" s="47"/>
      <c r="L37" s="42"/>
    </row>
    <row r="38" spans="1:12">
      <c r="A38" s="23"/>
      <c r="B38" s="25" t="s">
        <v>27</v>
      </c>
      <c r="C38" s="51">
        <v>5741204</v>
      </c>
      <c r="D38" s="92">
        <v>1.4259999999999999</v>
      </c>
      <c r="E38" s="51">
        <v>1164913</v>
      </c>
      <c r="F38" s="45">
        <v>5.9700000000000003E-2</v>
      </c>
      <c r="G38" s="92">
        <v>2.8E-3</v>
      </c>
      <c r="H38" s="51">
        <v>421013</v>
      </c>
      <c r="I38" s="45">
        <v>1.7625399999999999E-2</v>
      </c>
      <c r="K38" s="47"/>
      <c r="L38" s="42"/>
    </row>
    <row r="39" spans="1:12">
      <c r="A39" s="23"/>
      <c r="B39" s="25" t="s">
        <v>28</v>
      </c>
      <c r="C39" s="51">
        <v>5740056</v>
      </c>
      <c r="D39" s="92">
        <v>1.8360000000000001</v>
      </c>
      <c r="E39" s="51">
        <v>1164817</v>
      </c>
      <c r="F39" s="45">
        <v>0.16569999999999999</v>
      </c>
      <c r="G39" s="92">
        <v>8.0000000000000002E-3</v>
      </c>
      <c r="H39" s="51">
        <v>301938</v>
      </c>
      <c r="I39" s="45">
        <v>7.53437E-2</v>
      </c>
      <c r="K39" s="47"/>
      <c r="L39" s="42"/>
    </row>
    <row r="40" spans="1:12">
      <c r="A40" s="23"/>
      <c r="B40" s="25" t="s">
        <v>61</v>
      </c>
      <c r="C40" s="51">
        <v>5758007</v>
      </c>
      <c r="D40" s="92">
        <v>1.3660000000000001</v>
      </c>
      <c r="E40" s="51">
        <v>1123933</v>
      </c>
      <c r="F40" s="45">
        <v>0.15129999999999999</v>
      </c>
      <c r="G40" s="92">
        <v>6.1999999999999998E-3</v>
      </c>
      <c r="H40" s="51">
        <v>140190</v>
      </c>
      <c r="I40" s="45">
        <v>3.9516799999999998E-2</v>
      </c>
      <c r="K40" s="47"/>
      <c r="L40" s="42"/>
    </row>
    <row r="41" spans="1:12">
      <c r="B41" s="25" t="s">
        <v>29</v>
      </c>
      <c r="C41" s="51">
        <v>5956904</v>
      </c>
      <c r="D41" s="92">
        <v>2.4670000000000001</v>
      </c>
      <c r="E41" s="51">
        <v>1162476</v>
      </c>
      <c r="F41" s="45">
        <v>9.3399999999999997E-2</v>
      </c>
      <c r="G41" s="92">
        <v>2.3999999999999998E-3</v>
      </c>
      <c r="H41" s="51">
        <v>911102</v>
      </c>
      <c r="I41" s="45">
        <v>5.47775E-2</v>
      </c>
    </row>
    <row r="42" spans="1:12">
      <c r="H42" s="51"/>
    </row>
    <row r="43" spans="1:12" s="14" customFormat="1">
      <c r="A43" s="23" t="s">
        <v>30</v>
      </c>
      <c r="B43" s="65"/>
      <c r="C43" s="128"/>
      <c r="D43" s="129"/>
      <c r="E43" s="47"/>
      <c r="F43" s="133"/>
      <c r="G43" s="134"/>
      <c r="H43" s="44"/>
      <c r="I43" s="133"/>
    </row>
    <row r="44" spans="1:12">
      <c r="A44" s="23"/>
      <c r="B44" s="25" t="s">
        <v>31</v>
      </c>
      <c r="C44" s="51">
        <v>6070564</v>
      </c>
      <c r="D44" s="92">
        <v>1.8049999999999999</v>
      </c>
      <c r="E44" s="51">
        <v>1166706</v>
      </c>
      <c r="F44" s="45">
        <v>8.14E-2</v>
      </c>
      <c r="G44" s="92">
        <v>3.3999999999999998E-3</v>
      </c>
      <c r="H44" s="51">
        <v>557923</v>
      </c>
      <c r="I44" s="45">
        <v>3.5068799999999997E-2</v>
      </c>
    </row>
    <row r="45" spans="1:12">
      <c r="A45" s="23"/>
      <c r="B45" s="25" t="s">
        <v>62</v>
      </c>
      <c r="C45" s="51">
        <v>5882648</v>
      </c>
      <c r="D45" s="92">
        <v>1.087</v>
      </c>
      <c r="E45" s="51">
        <v>1169368</v>
      </c>
      <c r="F45" s="45">
        <v>8.5800000000000001E-2</v>
      </c>
      <c r="G45" s="92">
        <v>9.1999999999999998E-3</v>
      </c>
      <c r="H45" s="51">
        <v>59175</v>
      </c>
      <c r="I45" s="45">
        <v>6.6939699999999996E-3</v>
      </c>
    </row>
    <row r="46" spans="1:12">
      <c r="A46" s="23"/>
      <c r="B46" s="33" t="s">
        <v>89</v>
      </c>
      <c r="C46" s="51">
        <v>5883313</v>
      </c>
      <c r="D46" s="92">
        <v>1.081</v>
      </c>
      <c r="E46" s="51">
        <v>1169303</v>
      </c>
      <c r="F46" s="45">
        <v>0.1033</v>
      </c>
      <c r="G46" s="92">
        <v>1.23E-2</v>
      </c>
      <c r="H46" s="51">
        <v>46861</v>
      </c>
      <c r="I46" s="45">
        <v>7.7119500000000004E-3</v>
      </c>
    </row>
    <row r="47" spans="1:12">
      <c r="A47" s="23"/>
      <c r="B47" s="25" t="s">
        <v>64</v>
      </c>
      <c r="C47" s="51">
        <v>5882648</v>
      </c>
      <c r="D47" s="92">
        <v>1.0980000000000001</v>
      </c>
      <c r="E47" s="51">
        <v>1169368</v>
      </c>
      <c r="F47" s="45">
        <v>9.8100000000000007E-2</v>
      </c>
      <c r="G47" s="92">
        <v>8.9999999999999993E-3</v>
      </c>
      <c r="H47" s="51">
        <v>59176</v>
      </c>
      <c r="I47" s="45">
        <v>8.6541299999999995E-3</v>
      </c>
      <c r="J47" s="125"/>
    </row>
    <row r="48" spans="1:12">
      <c r="A48" s="23"/>
      <c r="B48" s="25" t="s">
        <v>65</v>
      </c>
      <c r="C48" s="51">
        <v>6073966</v>
      </c>
      <c r="D48" s="92">
        <v>1.026</v>
      </c>
      <c r="E48" s="51">
        <v>1167812</v>
      </c>
      <c r="F48" s="45">
        <v>7.4800000000000005E-2</v>
      </c>
      <c r="G48" s="92">
        <v>1.7399999999999999E-2</v>
      </c>
      <c r="H48" s="51">
        <v>23217</v>
      </c>
      <c r="I48" s="45">
        <v>2.1040999999999998E-3</v>
      </c>
      <c r="J48" s="125"/>
    </row>
    <row r="49" spans="1:10">
      <c r="A49" s="23"/>
      <c r="B49" s="25" t="s">
        <v>32</v>
      </c>
      <c r="C49" s="51">
        <v>5033701</v>
      </c>
      <c r="D49" s="92">
        <v>1.29</v>
      </c>
      <c r="E49" s="51">
        <v>1133492</v>
      </c>
      <c r="F49" s="45">
        <v>0.1978</v>
      </c>
      <c r="G49" s="92">
        <v>1.11E-2</v>
      </c>
      <c r="H49" s="51">
        <v>73906</v>
      </c>
      <c r="I49" s="45">
        <v>3.87512E-2</v>
      </c>
      <c r="J49" s="125"/>
    </row>
    <row r="50" spans="1:10">
      <c r="A50" s="23"/>
      <c r="B50" s="33" t="s">
        <v>75</v>
      </c>
      <c r="C50" s="51">
        <v>6070335</v>
      </c>
      <c r="D50" s="92">
        <v>1.5249999999999999</v>
      </c>
      <c r="E50" s="51">
        <v>1166706</v>
      </c>
      <c r="F50" s="45">
        <v>5.79E-2</v>
      </c>
      <c r="G50" s="132">
        <v>2.3E-3</v>
      </c>
      <c r="H50" s="51">
        <v>507803</v>
      </c>
      <c r="I50" s="45">
        <v>1.9041700000000002E-2</v>
      </c>
      <c r="J50" s="125"/>
    </row>
    <row r="51" spans="1:10">
      <c r="A51" s="23"/>
      <c r="B51" s="25" t="s">
        <v>34</v>
      </c>
      <c r="C51" s="51">
        <v>6485582</v>
      </c>
      <c r="D51" s="92">
        <v>1.165</v>
      </c>
      <c r="E51" s="51">
        <v>1177220</v>
      </c>
      <c r="F51" s="45">
        <v>7.17E-2</v>
      </c>
      <c r="G51" s="92">
        <v>4.3E-3</v>
      </c>
      <c r="H51" s="51">
        <v>141864</v>
      </c>
      <c r="I51" s="45">
        <v>1.03932E-2</v>
      </c>
      <c r="J51" s="125"/>
    </row>
    <row r="52" spans="1:10">
      <c r="A52" s="23"/>
      <c r="B52" s="25" t="s">
        <v>35</v>
      </c>
      <c r="C52" s="51">
        <v>6485525</v>
      </c>
      <c r="D52" s="92">
        <v>1.159</v>
      </c>
      <c r="E52" s="51">
        <v>1177216</v>
      </c>
      <c r="F52" s="45">
        <v>7.1599999999999997E-2</v>
      </c>
      <c r="G52" s="92">
        <v>4.8999999999999998E-3</v>
      </c>
      <c r="H52" s="51">
        <v>134080</v>
      </c>
      <c r="I52" s="45">
        <v>9.8759799999999995E-3</v>
      </c>
      <c r="J52" s="125"/>
    </row>
    <row r="53" spans="1:10">
      <c r="A53" s="23"/>
      <c r="B53" s="25" t="s">
        <v>36</v>
      </c>
      <c r="C53" s="51">
        <v>6485346</v>
      </c>
      <c r="D53" s="92">
        <v>1.1759999999999999</v>
      </c>
      <c r="E53" s="51">
        <v>1177204</v>
      </c>
      <c r="F53" s="45">
        <v>7.6100000000000001E-2</v>
      </c>
      <c r="G53" s="92">
        <v>4.8999999999999998E-3</v>
      </c>
      <c r="H53" s="51">
        <v>138807</v>
      </c>
      <c r="I53" s="45">
        <v>1.13921E-2</v>
      </c>
      <c r="J53" s="125"/>
    </row>
    <row r="54" spans="1:10">
      <c r="A54" s="23"/>
      <c r="B54" s="25" t="s">
        <v>37</v>
      </c>
      <c r="C54" s="51">
        <v>6480657</v>
      </c>
      <c r="D54" s="92">
        <v>1.0860000000000001</v>
      </c>
      <c r="E54" s="51">
        <v>1177103</v>
      </c>
      <c r="F54" s="45">
        <v>7.5499999999999998E-2</v>
      </c>
      <c r="G54" s="92">
        <v>7.7999999999999996E-3</v>
      </c>
      <c r="H54" s="51">
        <v>66733</v>
      </c>
      <c r="I54" s="45">
        <v>5.8487799999999996E-3</v>
      </c>
      <c r="J54" s="125"/>
    </row>
    <row r="55" spans="1:10">
      <c r="A55" s="23"/>
      <c r="B55" s="25" t="s">
        <v>38</v>
      </c>
      <c r="C55" s="51">
        <v>6492148</v>
      </c>
      <c r="D55" s="92">
        <v>1.2729999999999999</v>
      </c>
      <c r="E55" s="51">
        <v>1177337</v>
      </c>
      <c r="F55" s="45">
        <v>3.9899999999999998E-2</v>
      </c>
      <c r="G55" s="92">
        <v>2.0999999999999999E-3</v>
      </c>
      <c r="H55" s="51">
        <v>410968</v>
      </c>
      <c r="I55" s="45">
        <v>8.5639500000000007E-3</v>
      </c>
      <c r="J55" s="125"/>
    </row>
    <row r="56" spans="1:10">
      <c r="A56" s="23"/>
      <c r="B56" s="25" t="s">
        <v>39</v>
      </c>
      <c r="C56" s="51">
        <v>5073973</v>
      </c>
      <c r="D56" s="92">
        <v>2.1</v>
      </c>
      <c r="E56" s="51">
        <v>1141393</v>
      </c>
      <c r="F56" s="45">
        <v>0.15859999999999999</v>
      </c>
      <c r="G56" s="92">
        <v>5.1999999999999998E-3</v>
      </c>
      <c r="H56" s="51">
        <v>362840</v>
      </c>
      <c r="I56" s="45">
        <v>7.76448E-2</v>
      </c>
      <c r="J56" s="125"/>
    </row>
    <row r="57" spans="1:10">
      <c r="A57" s="23"/>
      <c r="B57" s="25" t="s">
        <v>40</v>
      </c>
      <c r="C57" s="51">
        <v>6070099</v>
      </c>
      <c r="D57" s="92">
        <v>1.375</v>
      </c>
      <c r="E57" s="51">
        <v>1166677</v>
      </c>
      <c r="F57" s="45">
        <v>4.6899999999999997E-2</v>
      </c>
      <c r="G57" s="92">
        <v>2.5000000000000001E-3</v>
      </c>
      <c r="H57" s="51">
        <v>452535</v>
      </c>
      <c r="I57" s="45">
        <v>1.2255E-2</v>
      </c>
      <c r="J57" s="125"/>
    </row>
    <row r="58" spans="1:10">
      <c r="A58" s="23"/>
      <c r="B58" s="25" t="s">
        <v>41</v>
      </c>
      <c r="C58" s="51">
        <v>4353421</v>
      </c>
      <c r="D58" s="92">
        <v>2.11</v>
      </c>
      <c r="E58" s="51">
        <v>1048147</v>
      </c>
      <c r="F58" s="45">
        <v>0.12609999999999999</v>
      </c>
      <c r="G58" s="92">
        <v>6.0000000000000001E-3</v>
      </c>
      <c r="H58" s="51">
        <v>389237</v>
      </c>
      <c r="I58" s="45">
        <v>5.67398E-2</v>
      </c>
      <c r="J58" s="125"/>
    </row>
    <row r="59" spans="1:10">
      <c r="A59" s="23"/>
      <c r="B59" s="25" t="s">
        <v>66</v>
      </c>
      <c r="C59" s="51">
        <v>1894573</v>
      </c>
      <c r="D59" s="92">
        <v>1.175</v>
      </c>
      <c r="E59" s="51">
        <v>1004627</v>
      </c>
      <c r="F59" s="45">
        <v>0.11169999999999999</v>
      </c>
      <c r="G59" s="92">
        <v>8.0999999999999996E-3</v>
      </c>
      <c r="H59" s="51">
        <v>72308</v>
      </c>
      <c r="I59" s="45">
        <v>1.3252399999999999E-2</v>
      </c>
      <c r="J59" s="125"/>
    </row>
    <row r="60" spans="1:10">
      <c r="A60" s="23"/>
      <c r="B60" s="25" t="s">
        <v>67</v>
      </c>
      <c r="C60" s="51">
        <v>6070315</v>
      </c>
      <c r="D60" s="92">
        <v>1.2889999999999999</v>
      </c>
      <c r="E60" s="51">
        <v>1166676</v>
      </c>
      <c r="F60" s="45">
        <v>3.4299999999999997E-2</v>
      </c>
      <c r="G60" s="92">
        <v>1.6999999999999999E-3</v>
      </c>
      <c r="H60" s="51">
        <v>476143</v>
      </c>
      <c r="I60" s="45">
        <v>7.3387299999999999E-3</v>
      </c>
      <c r="J60" s="125"/>
    </row>
    <row r="61" spans="1:10">
      <c r="A61" s="23"/>
      <c r="B61" s="25" t="s">
        <v>42</v>
      </c>
      <c r="C61" s="51">
        <v>6492220</v>
      </c>
      <c r="D61" s="92">
        <v>1.3169999999999999</v>
      </c>
      <c r="E61" s="51">
        <v>1177349</v>
      </c>
      <c r="F61" s="45">
        <v>5.1700000000000003E-2</v>
      </c>
      <c r="G61" s="92">
        <v>2.3E-3</v>
      </c>
      <c r="H61" s="51">
        <v>383466</v>
      </c>
      <c r="I61" s="45">
        <v>1.28401E-2</v>
      </c>
      <c r="J61" s="125"/>
    </row>
    <row r="62" spans="1:10">
      <c r="A62" s="23"/>
      <c r="B62" s="25" t="s">
        <v>76</v>
      </c>
      <c r="C62" s="51">
        <v>6062699</v>
      </c>
      <c r="D62" s="92">
        <v>1.1040000000000001</v>
      </c>
      <c r="E62" s="51">
        <v>1166319</v>
      </c>
      <c r="F62" s="45">
        <v>7.0099999999999996E-2</v>
      </c>
      <c r="G62" s="92">
        <v>5.7999999999999996E-3</v>
      </c>
      <c r="H62" s="51">
        <v>86528</v>
      </c>
      <c r="I62" s="45">
        <v>6.4360199999999998E-3</v>
      </c>
      <c r="J62" s="125"/>
    </row>
    <row r="63" spans="1:10">
      <c r="A63" s="23"/>
      <c r="B63" s="25" t="s">
        <v>2121</v>
      </c>
      <c r="C63" s="51">
        <v>5705829</v>
      </c>
      <c r="D63" s="92">
        <v>1.998</v>
      </c>
      <c r="E63" s="51">
        <v>1089103</v>
      </c>
      <c r="F63" s="45">
        <v>5.1299999999999998E-2</v>
      </c>
      <c r="G63" s="92">
        <v>2.2000000000000001E-3</v>
      </c>
      <c r="H63" s="51">
        <v>1070480</v>
      </c>
      <c r="I63" s="45">
        <v>2.4515100000000001E-2</v>
      </c>
      <c r="J63" s="125"/>
    </row>
    <row r="64" spans="1:10">
      <c r="A64" s="67"/>
      <c r="B64" s="27" t="s">
        <v>43</v>
      </c>
      <c r="C64" s="137">
        <v>1728748</v>
      </c>
      <c r="D64" s="138">
        <v>1.8340000000000001</v>
      </c>
      <c r="E64" s="137">
        <v>921804</v>
      </c>
      <c r="F64" s="139">
        <v>7.6799999999999993E-2</v>
      </c>
      <c r="G64" s="138">
        <v>2.8E-3</v>
      </c>
      <c r="H64" s="137">
        <v>502976</v>
      </c>
      <c r="I64" s="139">
        <v>3.00793E-2</v>
      </c>
    </row>
    <row r="65" spans="1:9" ht="48.75" customHeight="1">
      <c r="A65" s="453" t="s">
        <v>1917</v>
      </c>
      <c r="B65" s="453"/>
      <c r="C65" s="453"/>
      <c r="D65" s="453"/>
      <c r="E65" s="453"/>
      <c r="F65" s="453"/>
      <c r="G65" s="453"/>
      <c r="H65" s="453"/>
      <c r="I65" s="453"/>
    </row>
    <row r="66" spans="1:9" ht="15" customHeight="1">
      <c r="H66" s="51"/>
    </row>
    <row r="67" spans="1:9">
      <c r="H67" s="51"/>
    </row>
    <row r="68" spans="1:9">
      <c r="H68" s="51"/>
    </row>
    <row r="69" spans="1:9">
      <c r="H69" s="51"/>
    </row>
    <row r="70" spans="1:9">
      <c r="H70" s="51"/>
    </row>
    <row r="71" spans="1:9">
      <c r="H71" s="51"/>
    </row>
    <row r="72" spans="1:9">
      <c r="H72" s="51"/>
    </row>
    <row r="73" spans="1:9">
      <c r="H73" s="51"/>
    </row>
    <row r="74" spans="1:9">
      <c r="H74" s="51"/>
    </row>
    <row r="75" spans="1:9">
      <c r="H75" s="51"/>
    </row>
    <row r="76" spans="1:9">
      <c r="H76" s="51"/>
    </row>
  </sheetData>
  <mergeCells count="6">
    <mergeCell ref="A65:I65"/>
    <mergeCell ref="A15:B15"/>
    <mergeCell ref="A7:B7"/>
    <mergeCell ref="A2:B2"/>
    <mergeCell ref="A3:B3"/>
    <mergeCell ref="A6:B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4DCF2-CE16-4156-B45F-287D346EF1F9}">
  <dimension ref="A1:I213"/>
  <sheetViews>
    <sheetView topLeftCell="A178" zoomScaleNormal="100" workbookViewId="0">
      <selection activeCell="B182" sqref="B182:B187"/>
    </sheetView>
  </sheetViews>
  <sheetFormatPr defaultColWidth="8.47265625" defaultRowHeight="13.8"/>
  <cols>
    <col min="1" max="1" width="11" style="205" customWidth="1"/>
    <col min="2" max="2" width="24.33203125" style="205" customWidth="1"/>
    <col min="3" max="3" width="18" style="4" customWidth="1"/>
    <col min="4" max="4" width="41" style="325" customWidth="1"/>
    <col min="5" max="5" width="32.33203125" style="323" customWidth="1"/>
    <col min="6" max="6" width="12" style="204" customWidth="1"/>
    <col min="7" max="7" width="19.47265625" style="320" customWidth="1"/>
    <col min="8" max="8" width="35.47265625" style="320" customWidth="1"/>
    <col min="9" max="9" width="7.47265625" style="205" customWidth="1"/>
    <col min="10" max="16384" width="8.47265625" style="205"/>
  </cols>
  <sheetData>
    <row r="1" spans="1:9">
      <c r="A1" s="324" t="s">
        <v>2106</v>
      </c>
      <c r="B1" s="324"/>
      <c r="C1" s="319"/>
      <c r="D1" s="330"/>
      <c r="F1" s="324"/>
      <c r="G1" s="322"/>
      <c r="H1" s="322"/>
    </row>
    <row r="2" spans="1:9">
      <c r="A2" s="527" t="s">
        <v>0</v>
      </c>
      <c r="B2" s="527"/>
      <c r="C2" s="527" t="s">
        <v>411</v>
      </c>
      <c r="D2" s="527" t="s">
        <v>637</v>
      </c>
      <c r="E2" s="535" t="s">
        <v>1862</v>
      </c>
      <c r="F2" s="537" t="s">
        <v>84</v>
      </c>
      <c r="G2" s="527" t="s">
        <v>1855</v>
      </c>
      <c r="H2" s="527" t="s">
        <v>1856</v>
      </c>
    </row>
    <row r="3" spans="1:9">
      <c r="A3" s="528"/>
      <c r="B3" s="528"/>
      <c r="C3" s="528"/>
      <c r="D3" s="528"/>
      <c r="E3" s="536"/>
      <c r="F3" s="538"/>
      <c r="G3" s="528"/>
      <c r="H3" s="528"/>
    </row>
    <row r="4" spans="1:9">
      <c r="A4" s="202"/>
      <c r="B4" s="97"/>
      <c r="C4" s="325"/>
      <c r="F4" s="98"/>
    </row>
    <row r="5" spans="1:9">
      <c r="A5" s="203" t="s">
        <v>3</v>
      </c>
      <c r="B5" s="97"/>
    </row>
    <row r="6" spans="1:9">
      <c r="B6" s="320" t="s">
        <v>1203</v>
      </c>
      <c r="C6" s="4" t="s">
        <v>93</v>
      </c>
      <c r="F6" s="323"/>
    </row>
    <row r="7" spans="1:9">
      <c r="B7" s="320" t="s">
        <v>4</v>
      </c>
      <c r="C7" s="4" t="s">
        <v>93</v>
      </c>
      <c r="F7" s="323"/>
    </row>
    <row r="8" spans="1:9">
      <c r="B8" s="320"/>
    </row>
    <row r="9" spans="1:9">
      <c r="A9" s="203" t="s">
        <v>2120</v>
      </c>
      <c r="B9" s="320"/>
    </row>
    <row r="10" spans="1:9">
      <c r="B10" s="320" t="s">
        <v>69</v>
      </c>
      <c r="C10" s="4" t="s">
        <v>93</v>
      </c>
      <c r="F10" s="323"/>
    </row>
    <row r="11" spans="1:9" ht="15.75" customHeight="1">
      <c r="B11" s="320" t="s">
        <v>1309</v>
      </c>
      <c r="C11" s="4" t="s">
        <v>93</v>
      </c>
      <c r="F11" s="323"/>
    </row>
    <row r="12" spans="1:9" ht="20.399999999999999">
      <c r="B12" s="532" t="s">
        <v>70</v>
      </c>
      <c r="C12" s="4" t="s">
        <v>514</v>
      </c>
      <c r="D12" s="325" t="s">
        <v>662</v>
      </c>
      <c r="E12" s="323" t="s">
        <v>1678</v>
      </c>
      <c r="F12" s="204">
        <v>343411</v>
      </c>
      <c r="G12" s="320" t="s">
        <v>827</v>
      </c>
      <c r="H12" s="98" t="s">
        <v>1402</v>
      </c>
      <c r="I12" s="204"/>
    </row>
    <row r="13" spans="1:9">
      <c r="B13" s="532"/>
      <c r="C13" s="4" t="s">
        <v>515</v>
      </c>
      <c r="D13" s="325" t="s">
        <v>663</v>
      </c>
      <c r="E13" s="323" t="s">
        <v>1679</v>
      </c>
      <c r="F13" s="204">
        <v>319426</v>
      </c>
      <c r="G13" s="320" t="s">
        <v>225</v>
      </c>
      <c r="H13" s="320" t="s">
        <v>71</v>
      </c>
      <c r="I13" s="323"/>
    </row>
    <row r="14" spans="1:9">
      <c r="B14" s="532"/>
      <c r="C14" s="4" t="s">
        <v>516</v>
      </c>
      <c r="D14" s="325" t="s">
        <v>664</v>
      </c>
      <c r="E14" s="323" t="s">
        <v>1680</v>
      </c>
      <c r="F14" s="204">
        <v>325757</v>
      </c>
      <c r="G14" s="320" t="s">
        <v>828</v>
      </c>
      <c r="H14" s="320" t="s">
        <v>190</v>
      </c>
      <c r="I14" s="323"/>
    </row>
    <row r="15" spans="1:9">
      <c r="B15" s="532"/>
      <c r="C15" s="4" t="s">
        <v>517</v>
      </c>
      <c r="D15" s="325" t="s">
        <v>665</v>
      </c>
      <c r="E15" s="323" t="s">
        <v>1681</v>
      </c>
      <c r="F15" s="204">
        <v>280536</v>
      </c>
      <c r="G15" s="320" t="s">
        <v>829</v>
      </c>
      <c r="H15" s="320" t="s">
        <v>191</v>
      </c>
      <c r="I15" s="323"/>
    </row>
    <row r="16" spans="1:9">
      <c r="B16" s="532"/>
      <c r="C16" s="4" t="s">
        <v>518</v>
      </c>
      <c r="D16" s="325" t="s">
        <v>666</v>
      </c>
      <c r="E16" s="323" t="s">
        <v>1682</v>
      </c>
      <c r="F16" s="204">
        <v>276546</v>
      </c>
      <c r="G16" s="320" t="s">
        <v>830</v>
      </c>
      <c r="H16" s="320" t="s">
        <v>192</v>
      </c>
      <c r="I16" s="323"/>
    </row>
    <row r="17" spans="2:8" ht="20.399999999999999">
      <c r="B17" s="532" t="s">
        <v>6</v>
      </c>
      <c r="C17" s="4" t="s">
        <v>534</v>
      </c>
      <c r="D17" s="325" t="s">
        <v>667</v>
      </c>
      <c r="E17" s="323" t="s">
        <v>1683</v>
      </c>
      <c r="F17" s="204">
        <v>1295788</v>
      </c>
      <c r="G17" s="320" t="s">
        <v>831</v>
      </c>
      <c r="H17" s="98" t="s">
        <v>1403</v>
      </c>
    </row>
    <row r="18" spans="2:8">
      <c r="B18" s="532"/>
      <c r="C18" s="4" t="s">
        <v>535</v>
      </c>
      <c r="D18" s="325" t="s">
        <v>668</v>
      </c>
      <c r="E18" s="323" t="s">
        <v>1684</v>
      </c>
      <c r="F18" s="204">
        <v>1285118</v>
      </c>
      <c r="G18" s="320" t="s">
        <v>827</v>
      </c>
      <c r="H18" s="320" t="s">
        <v>226</v>
      </c>
    </row>
    <row r="19" spans="2:8">
      <c r="B19" s="532"/>
      <c r="C19" s="4" t="s">
        <v>536</v>
      </c>
      <c r="D19" s="325" t="s">
        <v>669</v>
      </c>
      <c r="E19" s="323" t="s">
        <v>1685</v>
      </c>
      <c r="F19" s="204">
        <v>1274332</v>
      </c>
      <c r="G19" s="320" t="s">
        <v>225</v>
      </c>
      <c r="H19" s="320" t="s">
        <v>71</v>
      </c>
    </row>
    <row r="20" spans="2:8">
      <c r="B20" s="532"/>
      <c r="C20" s="4" t="s">
        <v>537</v>
      </c>
      <c r="D20" s="325" t="s">
        <v>670</v>
      </c>
      <c r="E20" s="323" t="s">
        <v>1686</v>
      </c>
      <c r="F20" s="204">
        <v>890477</v>
      </c>
      <c r="G20" s="320" t="s">
        <v>237</v>
      </c>
      <c r="H20" s="320" t="s">
        <v>190</v>
      </c>
    </row>
    <row r="21" spans="2:8">
      <c r="B21" s="532"/>
      <c r="C21" s="4" t="s">
        <v>538</v>
      </c>
      <c r="D21" s="325" t="s">
        <v>671</v>
      </c>
      <c r="E21" s="323" t="s">
        <v>1687</v>
      </c>
      <c r="F21" s="204">
        <v>1031896</v>
      </c>
      <c r="G21" s="320" t="s">
        <v>238</v>
      </c>
      <c r="H21" s="320" t="s">
        <v>191</v>
      </c>
    </row>
    <row r="22" spans="2:8">
      <c r="B22" s="532"/>
      <c r="C22" s="4" t="s">
        <v>539</v>
      </c>
      <c r="D22" s="325" t="s">
        <v>672</v>
      </c>
      <c r="E22" s="323" t="s">
        <v>1688</v>
      </c>
      <c r="F22" s="204">
        <v>1021361</v>
      </c>
      <c r="G22" s="320" t="s">
        <v>239</v>
      </c>
      <c r="H22" s="320" t="s">
        <v>192</v>
      </c>
    </row>
    <row r="23" spans="2:8" ht="20.399999999999999">
      <c r="B23" s="532" t="s">
        <v>7</v>
      </c>
      <c r="C23" s="4" t="s">
        <v>564</v>
      </c>
      <c r="D23" s="325" t="s">
        <v>673</v>
      </c>
      <c r="E23" s="323" t="s">
        <v>1689</v>
      </c>
      <c r="F23" s="204">
        <v>801291</v>
      </c>
      <c r="G23" s="320" t="s">
        <v>831</v>
      </c>
      <c r="H23" s="98" t="s">
        <v>1403</v>
      </c>
    </row>
    <row r="24" spans="2:8">
      <c r="B24" s="532"/>
      <c r="C24" s="4" t="s">
        <v>565</v>
      </c>
      <c r="D24" s="325" t="s">
        <v>674</v>
      </c>
      <c r="E24" s="323" t="s">
        <v>1690</v>
      </c>
      <c r="F24" s="204">
        <v>798292</v>
      </c>
      <c r="G24" s="320" t="s">
        <v>827</v>
      </c>
      <c r="H24" s="320" t="s">
        <v>226</v>
      </c>
    </row>
    <row r="25" spans="2:8">
      <c r="B25" s="532"/>
      <c r="C25" s="4" t="s">
        <v>566</v>
      </c>
      <c r="D25" s="325" t="s">
        <v>675</v>
      </c>
      <c r="E25" s="323" t="s">
        <v>1691</v>
      </c>
      <c r="F25" s="204">
        <v>792638</v>
      </c>
      <c r="G25" s="320" t="s">
        <v>225</v>
      </c>
      <c r="H25" s="320" t="s">
        <v>71</v>
      </c>
    </row>
    <row r="26" spans="2:8">
      <c r="B26" s="532"/>
      <c r="C26" s="4" t="s">
        <v>567</v>
      </c>
      <c r="D26" s="325" t="s">
        <v>676</v>
      </c>
      <c r="E26" s="323" t="s">
        <v>1692</v>
      </c>
      <c r="F26" s="204">
        <v>780348</v>
      </c>
      <c r="G26" s="320" t="s">
        <v>237</v>
      </c>
      <c r="H26" s="320" t="s">
        <v>190</v>
      </c>
    </row>
    <row r="27" spans="2:8">
      <c r="B27" s="532"/>
      <c r="C27" s="4" t="s">
        <v>568</v>
      </c>
      <c r="D27" s="325" t="s">
        <v>677</v>
      </c>
      <c r="E27" s="323" t="s">
        <v>1693</v>
      </c>
      <c r="F27" s="204">
        <v>781919</v>
      </c>
      <c r="G27" s="320" t="s">
        <v>238</v>
      </c>
      <c r="H27" s="320" t="s">
        <v>191</v>
      </c>
    </row>
    <row r="28" spans="2:8">
      <c r="B28" s="532"/>
      <c r="C28" s="4" t="s">
        <v>569</v>
      </c>
      <c r="D28" s="325" t="s">
        <v>678</v>
      </c>
      <c r="E28" s="323" t="s">
        <v>1694</v>
      </c>
      <c r="F28" s="204">
        <v>775017</v>
      </c>
      <c r="G28" s="320" t="s">
        <v>239</v>
      </c>
      <c r="H28" s="320" t="s">
        <v>192</v>
      </c>
    </row>
    <row r="29" spans="2:8" ht="20.399999999999999">
      <c r="B29" s="532" t="s">
        <v>8</v>
      </c>
      <c r="C29" s="183" t="s">
        <v>614</v>
      </c>
      <c r="D29" s="325" t="s">
        <v>679</v>
      </c>
      <c r="E29" s="323" t="s">
        <v>1695</v>
      </c>
      <c r="F29" s="204">
        <v>663024</v>
      </c>
      <c r="G29" s="320" t="s">
        <v>827</v>
      </c>
      <c r="H29" s="98" t="s">
        <v>1402</v>
      </c>
    </row>
    <row r="30" spans="2:8">
      <c r="B30" s="532"/>
      <c r="C30" s="183" t="s">
        <v>615</v>
      </c>
      <c r="D30" s="325" t="s">
        <v>680</v>
      </c>
      <c r="E30" s="323" t="s">
        <v>1696</v>
      </c>
      <c r="F30" s="204">
        <v>659883</v>
      </c>
      <c r="G30" s="320" t="s">
        <v>225</v>
      </c>
      <c r="H30" s="320" t="s">
        <v>71</v>
      </c>
    </row>
    <row r="31" spans="2:8">
      <c r="B31" s="532"/>
      <c r="C31" s="183" t="s">
        <v>616</v>
      </c>
      <c r="D31" s="325" t="s">
        <v>681</v>
      </c>
      <c r="E31" s="323" t="s">
        <v>1697</v>
      </c>
      <c r="F31" s="204">
        <v>650789</v>
      </c>
      <c r="G31" s="320" t="s">
        <v>828</v>
      </c>
      <c r="H31" s="320" t="s">
        <v>190</v>
      </c>
    </row>
    <row r="32" spans="2:8">
      <c r="B32" s="532"/>
      <c r="C32" s="183" t="s">
        <v>617</v>
      </c>
      <c r="D32" s="325" t="s">
        <v>682</v>
      </c>
      <c r="E32" s="323" t="s">
        <v>1698</v>
      </c>
      <c r="F32" s="204">
        <v>651300</v>
      </c>
      <c r="G32" s="320" t="s">
        <v>829</v>
      </c>
      <c r="H32" s="320" t="s">
        <v>191</v>
      </c>
    </row>
    <row r="33" spans="1:8">
      <c r="B33" s="532"/>
      <c r="C33" s="183" t="s">
        <v>618</v>
      </c>
      <c r="D33" s="325" t="s">
        <v>683</v>
      </c>
      <c r="E33" s="323" t="s">
        <v>1699</v>
      </c>
      <c r="F33" s="204">
        <v>651499</v>
      </c>
      <c r="G33" s="320" t="s">
        <v>830</v>
      </c>
      <c r="H33" s="320" t="s">
        <v>192</v>
      </c>
    </row>
    <row r="34" spans="1:8">
      <c r="B34" s="326"/>
    </row>
    <row r="35" spans="1:8">
      <c r="A35" s="206" t="s">
        <v>9</v>
      </c>
      <c r="B35" s="326"/>
    </row>
    <row r="36" spans="1:8" ht="20.399999999999999">
      <c r="B36" s="532" t="s">
        <v>10</v>
      </c>
      <c r="C36" s="183" t="s">
        <v>471</v>
      </c>
      <c r="D36" s="325" t="s">
        <v>684</v>
      </c>
      <c r="E36" s="323" t="s">
        <v>1700</v>
      </c>
      <c r="F36" s="204">
        <v>373210</v>
      </c>
      <c r="G36" s="320" t="s">
        <v>832</v>
      </c>
      <c r="H36" s="98" t="s">
        <v>1404</v>
      </c>
    </row>
    <row r="37" spans="1:8" ht="20.399999999999999">
      <c r="B37" s="532"/>
      <c r="C37" s="183" t="s">
        <v>472</v>
      </c>
      <c r="D37" s="325" t="s">
        <v>685</v>
      </c>
      <c r="E37" s="323" t="s">
        <v>1701</v>
      </c>
      <c r="F37" s="204">
        <v>368216</v>
      </c>
      <c r="G37" s="320" t="s">
        <v>831</v>
      </c>
      <c r="H37" s="320" t="s">
        <v>122</v>
      </c>
    </row>
    <row r="38" spans="1:8">
      <c r="B38" s="532"/>
      <c r="C38" s="183" t="s">
        <v>473</v>
      </c>
      <c r="D38" s="325" t="s">
        <v>686</v>
      </c>
      <c r="E38" s="323" t="s">
        <v>1702</v>
      </c>
      <c r="F38" s="204">
        <v>401553</v>
      </c>
      <c r="G38" s="320" t="s">
        <v>225</v>
      </c>
      <c r="H38" s="320" t="s">
        <v>74</v>
      </c>
    </row>
    <row r="39" spans="1:8">
      <c r="B39" s="532"/>
      <c r="C39" s="183" t="s">
        <v>474</v>
      </c>
      <c r="D39" s="325" t="s">
        <v>687</v>
      </c>
      <c r="E39" s="323" t="s">
        <v>1703</v>
      </c>
      <c r="F39" s="204">
        <v>348688</v>
      </c>
      <c r="G39" s="320" t="s">
        <v>237</v>
      </c>
      <c r="H39" s="320" t="s">
        <v>190</v>
      </c>
    </row>
    <row r="40" spans="1:8">
      <c r="B40" s="532"/>
      <c r="C40" s="183" t="s">
        <v>475</v>
      </c>
      <c r="D40" s="325" t="s">
        <v>688</v>
      </c>
      <c r="E40" s="323" t="s">
        <v>1704</v>
      </c>
      <c r="F40" s="204">
        <v>363754</v>
      </c>
      <c r="G40" s="320" t="s">
        <v>238</v>
      </c>
      <c r="H40" s="320" t="s">
        <v>191</v>
      </c>
    </row>
    <row r="41" spans="1:8">
      <c r="B41" s="532"/>
      <c r="C41" s="183" t="s">
        <v>476</v>
      </c>
      <c r="D41" s="325" t="s">
        <v>689</v>
      </c>
      <c r="E41" s="323" t="s">
        <v>1705</v>
      </c>
      <c r="F41" s="204">
        <v>344886</v>
      </c>
      <c r="G41" s="320" t="s">
        <v>239</v>
      </c>
      <c r="H41" s="320" t="s">
        <v>192</v>
      </c>
    </row>
    <row r="42" spans="1:8" ht="20.399999999999999">
      <c r="B42" s="532" t="s">
        <v>11</v>
      </c>
      <c r="C42" s="183" t="s">
        <v>581</v>
      </c>
      <c r="D42" s="325" t="s">
        <v>690</v>
      </c>
      <c r="E42" s="323" t="s">
        <v>1706</v>
      </c>
      <c r="F42" s="204">
        <v>319522</v>
      </c>
      <c r="G42" s="320" t="s">
        <v>410</v>
      </c>
      <c r="H42" s="98" t="s">
        <v>1411</v>
      </c>
    </row>
    <row r="43" spans="1:8">
      <c r="B43" s="532"/>
      <c r="C43" s="183" t="s">
        <v>582</v>
      </c>
      <c r="D43" s="325" t="s">
        <v>691</v>
      </c>
      <c r="E43" s="323" t="s">
        <v>1707</v>
      </c>
      <c r="F43" s="204">
        <v>348628</v>
      </c>
      <c r="G43" s="320" t="s">
        <v>225</v>
      </c>
      <c r="H43" s="320" t="s">
        <v>226</v>
      </c>
    </row>
    <row r="44" spans="1:8">
      <c r="B44" s="532"/>
      <c r="C44" s="183" t="s">
        <v>583</v>
      </c>
      <c r="D44" s="325" t="s">
        <v>692</v>
      </c>
      <c r="E44" s="323" t="s">
        <v>1708</v>
      </c>
      <c r="F44" s="204">
        <v>362332</v>
      </c>
      <c r="G44" s="320" t="s">
        <v>833</v>
      </c>
      <c r="H44" s="320" t="s">
        <v>190</v>
      </c>
    </row>
    <row r="45" spans="1:8">
      <c r="B45" s="532"/>
      <c r="C45" s="183" t="s">
        <v>584</v>
      </c>
      <c r="D45" s="325" t="s">
        <v>693</v>
      </c>
      <c r="E45" s="323" t="s">
        <v>1709</v>
      </c>
      <c r="F45" s="204">
        <v>357650</v>
      </c>
      <c r="G45" s="320" t="s">
        <v>834</v>
      </c>
      <c r="H45" s="320" t="s">
        <v>191</v>
      </c>
    </row>
    <row r="46" spans="1:8">
      <c r="B46" s="532"/>
      <c r="C46" s="183" t="s">
        <v>585</v>
      </c>
      <c r="D46" s="325" t="s">
        <v>694</v>
      </c>
      <c r="E46" s="323" t="s">
        <v>1710</v>
      </c>
      <c r="F46" s="204">
        <v>363164</v>
      </c>
      <c r="G46" s="320" t="s">
        <v>836</v>
      </c>
      <c r="H46" s="320" t="s">
        <v>192</v>
      </c>
    </row>
    <row r="47" spans="1:8" ht="20.399999999999999">
      <c r="B47" s="532" t="s">
        <v>12</v>
      </c>
      <c r="C47" s="183" t="s">
        <v>625</v>
      </c>
      <c r="D47" s="325" t="s">
        <v>695</v>
      </c>
      <c r="E47" s="323" t="s">
        <v>1711</v>
      </c>
      <c r="F47" s="204">
        <v>294997</v>
      </c>
      <c r="G47" s="320" t="s">
        <v>410</v>
      </c>
      <c r="H47" s="98" t="s">
        <v>1411</v>
      </c>
    </row>
    <row r="48" spans="1:8">
      <c r="B48" s="532"/>
      <c r="C48" s="183" t="s">
        <v>626</v>
      </c>
      <c r="D48" s="325" t="s">
        <v>696</v>
      </c>
      <c r="E48" s="323" t="s">
        <v>1712</v>
      </c>
      <c r="F48" s="204">
        <v>328635</v>
      </c>
      <c r="G48" s="320" t="s">
        <v>225</v>
      </c>
      <c r="H48" s="320" t="s">
        <v>226</v>
      </c>
    </row>
    <row r="49" spans="2:8">
      <c r="B49" s="532"/>
      <c r="C49" s="183" t="s">
        <v>627</v>
      </c>
      <c r="D49" s="325" t="s">
        <v>697</v>
      </c>
      <c r="E49" s="323" t="s">
        <v>1713</v>
      </c>
      <c r="F49" s="204">
        <v>312592</v>
      </c>
      <c r="G49" s="320" t="s">
        <v>833</v>
      </c>
      <c r="H49" s="320" t="s">
        <v>190</v>
      </c>
    </row>
    <row r="50" spans="2:8">
      <c r="B50" s="532"/>
      <c r="C50" s="183" t="s">
        <v>628</v>
      </c>
      <c r="D50" s="325" t="s">
        <v>698</v>
      </c>
      <c r="E50" s="323" t="s">
        <v>1714</v>
      </c>
      <c r="F50" s="204">
        <v>298734</v>
      </c>
      <c r="G50" s="320" t="s">
        <v>834</v>
      </c>
      <c r="H50" s="320" t="s">
        <v>191</v>
      </c>
    </row>
    <row r="51" spans="2:8">
      <c r="B51" s="532"/>
      <c r="C51" s="183" t="s">
        <v>629</v>
      </c>
      <c r="D51" s="325" t="s">
        <v>699</v>
      </c>
      <c r="E51" s="323" t="s">
        <v>1715</v>
      </c>
      <c r="F51" s="204">
        <v>300891</v>
      </c>
      <c r="G51" s="320" t="s">
        <v>836</v>
      </c>
      <c r="H51" s="320" t="s">
        <v>192</v>
      </c>
    </row>
    <row r="52" spans="2:8" ht="20.399999999999999">
      <c r="B52" s="532" t="s">
        <v>13</v>
      </c>
      <c r="C52" s="183" t="s">
        <v>586</v>
      </c>
      <c r="D52" s="325" t="s">
        <v>700</v>
      </c>
      <c r="E52" s="323" t="s">
        <v>1716</v>
      </c>
      <c r="F52" s="204">
        <v>593761</v>
      </c>
      <c r="G52" s="320" t="s">
        <v>265</v>
      </c>
      <c r="H52" s="98" t="s">
        <v>1404</v>
      </c>
    </row>
    <row r="53" spans="2:8" ht="20.399999999999999">
      <c r="B53" s="532"/>
      <c r="C53" s="183" t="s">
        <v>587</v>
      </c>
      <c r="D53" s="325" t="s">
        <v>701</v>
      </c>
      <c r="E53" s="323" t="s">
        <v>1717</v>
      </c>
      <c r="F53" s="204">
        <v>488255</v>
      </c>
      <c r="G53" s="320" t="s">
        <v>252</v>
      </c>
      <c r="H53" s="320" t="s">
        <v>122</v>
      </c>
    </row>
    <row r="54" spans="2:8">
      <c r="B54" s="532"/>
      <c r="C54" s="183" t="s">
        <v>588</v>
      </c>
      <c r="D54" s="325" t="s">
        <v>702</v>
      </c>
      <c r="E54" s="323" t="s">
        <v>1718</v>
      </c>
      <c r="F54" s="204">
        <v>442521</v>
      </c>
      <c r="G54" s="320" t="s">
        <v>225</v>
      </c>
      <c r="H54" s="320" t="s">
        <v>74</v>
      </c>
    </row>
    <row r="55" spans="2:8">
      <c r="B55" s="532"/>
      <c r="C55" s="183" t="s">
        <v>589</v>
      </c>
      <c r="D55" s="325" t="s">
        <v>703</v>
      </c>
      <c r="E55" s="323" t="s">
        <v>1719</v>
      </c>
      <c r="F55" s="204">
        <v>278826</v>
      </c>
      <c r="G55" s="320" t="s">
        <v>237</v>
      </c>
      <c r="H55" s="320" t="s">
        <v>190</v>
      </c>
    </row>
    <row r="56" spans="2:8">
      <c r="B56" s="532"/>
      <c r="C56" s="183" t="s">
        <v>590</v>
      </c>
      <c r="D56" s="325" t="s">
        <v>704</v>
      </c>
      <c r="E56" s="323" t="s">
        <v>1720</v>
      </c>
      <c r="F56" s="204">
        <v>302705</v>
      </c>
      <c r="G56" s="320" t="s">
        <v>238</v>
      </c>
      <c r="H56" s="320" t="s">
        <v>191</v>
      </c>
    </row>
    <row r="57" spans="2:8">
      <c r="B57" s="532"/>
      <c r="C57" s="183" t="s">
        <v>591</v>
      </c>
      <c r="D57" s="325" t="s">
        <v>705</v>
      </c>
      <c r="E57" s="323" t="s">
        <v>1721</v>
      </c>
      <c r="F57" s="204">
        <v>332134</v>
      </c>
      <c r="G57" s="320" t="s">
        <v>239</v>
      </c>
      <c r="H57" s="320" t="s">
        <v>192</v>
      </c>
    </row>
    <row r="58" spans="2:8" ht="20.399999999999999">
      <c r="B58" s="532" t="s">
        <v>14</v>
      </c>
      <c r="C58" s="183" t="s">
        <v>592</v>
      </c>
      <c r="D58" s="325" t="s">
        <v>706</v>
      </c>
      <c r="E58" s="323" t="s">
        <v>1722</v>
      </c>
      <c r="F58" s="204">
        <v>497396</v>
      </c>
      <c r="G58" s="320" t="s">
        <v>265</v>
      </c>
      <c r="H58" s="98" t="s">
        <v>1404</v>
      </c>
    </row>
    <row r="59" spans="2:8" ht="20.399999999999999">
      <c r="B59" s="532"/>
      <c r="C59" s="183" t="s">
        <v>593</v>
      </c>
      <c r="D59" s="325" t="s">
        <v>707</v>
      </c>
      <c r="E59" s="323" t="s">
        <v>1723</v>
      </c>
      <c r="F59" s="204">
        <v>464712</v>
      </c>
      <c r="G59" s="320" t="s">
        <v>252</v>
      </c>
      <c r="H59" s="320" t="s">
        <v>122</v>
      </c>
    </row>
    <row r="60" spans="2:8">
      <c r="B60" s="532"/>
      <c r="C60" s="183" t="s">
        <v>594</v>
      </c>
      <c r="D60" s="325" t="s">
        <v>708</v>
      </c>
      <c r="E60" s="323" t="s">
        <v>1724</v>
      </c>
      <c r="F60" s="204">
        <v>426500</v>
      </c>
      <c r="G60" s="320" t="s">
        <v>225</v>
      </c>
      <c r="H60" s="320" t="s">
        <v>74</v>
      </c>
    </row>
    <row r="61" spans="2:8">
      <c r="B61" s="532"/>
      <c r="C61" s="183" t="s">
        <v>595</v>
      </c>
      <c r="D61" s="325" t="s">
        <v>709</v>
      </c>
      <c r="E61" s="323" t="s">
        <v>1725</v>
      </c>
      <c r="F61" s="204">
        <v>305599</v>
      </c>
      <c r="G61" s="320" t="s">
        <v>237</v>
      </c>
      <c r="H61" s="320" t="s">
        <v>190</v>
      </c>
    </row>
    <row r="62" spans="2:8">
      <c r="B62" s="532"/>
      <c r="C62" s="183" t="s">
        <v>596</v>
      </c>
      <c r="D62" s="325" t="s">
        <v>710</v>
      </c>
      <c r="E62" s="323" t="s">
        <v>1726</v>
      </c>
      <c r="F62" s="204">
        <v>300126</v>
      </c>
      <c r="G62" s="320" t="s">
        <v>238</v>
      </c>
      <c r="H62" s="320" t="s">
        <v>191</v>
      </c>
    </row>
    <row r="63" spans="2:8">
      <c r="B63" s="532"/>
      <c r="C63" s="183" t="s">
        <v>597</v>
      </c>
      <c r="D63" s="325" t="s">
        <v>711</v>
      </c>
      <c r="E63" s="323" t="s">
        <v>1727</v>
      </c>
      <c r="F63" s="204">
        <v>267457</v>
      </c>
      <c r="G63" s="320" t="s">
        <v>239</v>
      </c>
      <c r="H63" s="320" t="s">
        <v>192</v>
      </c>
    </row>
    <row r="64" spans="2:8">
      <c r="B64" s="326"/>
    </row>
    <row r="65" spans="1:8">
      <c r="A65" s="206" t="s">
        <v>15</v>
      </c>
      <c r="B65" s="326"/>
    </row>
    <row r="66" spans="1:8" ht="20.399999999999999">
      <c r="B66" s="520" t="s">
        <v>1311</v>
      </c>
      <c r="C66" s="366" t="s">
        <v>503</v>
      </c>
      <c r="D66" s="325" t="s">
        <v>742</v>
      </c>
      <c r="E66" s="323" t="s">
        <v>1728</v>
      </c>
      <c r="F66" s="204">
        <v>371019</v>
      </c>
      <c r="G66" s="320" t="s">
        <v>305</v>
      </c>
      <c r="H66" s="98" t="s">
        <v>1412</v>
      </c>
    </row>
    <row r="67" spans="1:8">
      <c r="B67" s="520"/>
      <c r="C67" s="366" t="s">
        <v>504</v>
      </c>
      <c r="D67" s="325" t="s">
        <v>743</v>
      </c>
      <c r="E67" s="323" t="s">
        <v>1729</v>
      </c>
      <c r="F67" s="204">
        <v>303040</v>
      </c>
      <c r="G67" s="320" t="s">
        <v>225</v>
      </c>
      <c r="H67" s="320" t="s">
        <v>325</v>
      </c>
    </row>
    <row r="68" spans="1:8">
      <c r="B68" s="520"/>
      <c r="C68" s="366" t="s">
        <v>505</v>
      </c>
      <c r="D68" s="325" t="s">
        <v>744</v>
      </c>
      <c r="E68" s="323" t="s">
        <v>1730</v>
      </c>
      <c r="F68" s="204">
        <v>207942</v>
      </c>
      <c r="G68" s="320" t="s">
        <v>237</v>
      </c>
      <c r="H68" s="320" t="s">
        <v>190</v>
      </c>
    </row>
    <row r="69" spans="1:8">
      <c r="B69" s="520"/>
      <c r="C69" s="366" t="s">
        <v>506</v>
      </c>
      <c r="D69" s="325" t="s">
        <v>745</v>
      </c>
      <c r="E69" s="323" t="s">
        <v>1731</v>
      </c>
      <c r="F69" s="204">
        <v>217617</v>
      </c>
      <c r="G69" s="320" t="s">
        <v>238</v>
      </c>
      <c r="H69" s="320" t="s">
        <v>191</v>
      </c>
    </row>
    <row r="70" spans="1:8">
      <c r="B70" s="520"/>
      <c r="C70" s="366" t="s">
        <v>507</v>
      </c>
      <c r="D70" s="325" t="s">
        <v>746</v>
      </c>
      <c r="E70" s="323" t="s">
        <v>1732</v>
      </c>
      <c r="F70" s="204">
        <v>202190</v>
      </c>
      <c r="G70" s="320" t="s">
        <v>239</v>
      </c>
      <c r="H70" s="320" t="s">
        <v>192</v>
      </c>
    </row>
    <row r="71" spans="1:8" ht="20.399999999999999">
      <c r="B71" s="532" t="s">
        <v>16</v>
      </c>
      <c r="C71" s="366" t="s">
        <v>478</v>
      </c>
      <c r="D71" s="325" t="s">
        <v>717</v>
      </c>
      <c r="E71" s="323" t="s">
        <v>1733</v>
      </c>
      <c r="F71" s="204">
        <v>369269</v>
      </c>
      <c r="G71" s="320" t="s">
        <v>838</v>
      </c>
      <c r="H71" s="98" t="s">
        <v>1413</v>
      </c>
    </row>
    <row r="72" spans="1:8" ht="20.399999999999999">
      <c r="B72" s="532"/>
      <c r="C72" s="366" t="s">
        <v>479</v>
      </c>
      <c r="D72" s="325" t="s">
        <v>718</v>
      </c>
      <c r="E72" s="323" t="s">
        <v>1734</v>
      </c>
      <c r="F72" s="204">
        <v>308012</v>
      </c>
      <c r="G72" s="320" t="s">
        <v>225</v>
      </c>
      <c r="H72" s="320" t="s">
        <v>290</v>
      </c>
    </row>
    <row r="73" spans="1:8" ht="20.399999999999999">
      <c r="B73" s="532"/>
      <c r="C73" s="366" t="s">
        <v>480</v>
      </c>
      <c r="D73" s="325" t="s">
        <v>719</v>
      </c>
      <c r="E73" s="323" t="s">
        <v>1735</v>
      </c>
      <c r="F73" s="204">
        <v>240564</v>
      </c>
      <c r="G73" s="320" t="s">
        <v>237</v>
      </c>
      <c r="H73" s="320" t="s">
        <v>190</v>
      </c>
    </row>
    <row r="74" spans="1:8" ht="20.399999999999999">
      <c r="B74" s="532"/>
      <c r="C74" s="366" t="s">
        <v>481</v>
      </c>
      <c r="D74" s="325" t="s">
        <v>720</v>
      </c>
      <c r="E74" s="323" t="s">
        <v>1736</v>
      </c>
      <c r="F74" s="204">
        <v>244537</v>
      </c>
      <c r="G74" s="320" t="s">
        <v>238</v>
      </c>
      <c r="H74" s="320" t="s">
        <v>191</v>
      </c>
    </row>
    <row r="75" spans="1:8" ht="20.399999999999999">
      <c r="B75" s="532"/>
      <c r="C75" s="366" t="s">
        <v>482</v>
      </c>
      <c r="D75" s="325" t="s">
        <v>721</v>
      </c>
      <c r="E75" s="323" t="s">
        <v>1737</v>
      </c>
      <c r="F75" s="204">
        <v>251744</v>
      </c>
      <c r="G75" s="320" t="s">
        <v>239</v>
      </c>
      <c r="H75" s="320" t="s">
        <v>192</v>
      </c>
    </row>
    <row r="76" spans="1:8" ht="20.399999999999999">
      <c r="B76" s="532" t="s">
        <v>17</v>
      </c>
      <c r="C76" s="366" t="s">
        <v>483</v>
      </c>
      <c r="D76" s="325" t="s">
        <v>722</v>
      </c>
      <c r="E76" s="323" t="s">
        <v>1738</v>
      </c>
      <c r="F76" s="204">
        <v>354597</v>
      </c>
      <c r="G76" s="320" t="s">
        <v>838</v>
      </c>
      <c r="H76" s="98" t="s">
        <v>1413</v>
      </c>
    </row>
    <row r="77" spans="1:8" ht="20.399999999999999">
      <c r="B77" s="532"/>
      <c r="C77" s="366" t="s">
        <v>484</v>
      </c>
      <c r="D77" s="325" t="s">
        <v>723</v>
      </c>
      <c r="E77" s="323" t="s">
        <v>1739</v>
      </c>
      <c r="F77" s="204">
        <v>329372</v>
      </c>
      <c r="G77" s="320" t="s">
        <v>225</v>
      </c>
      <c r="H77" s="320" t="s">
        <v>290</v>
      </c>
    </row>
    <row r="78" spans="1:8" ht="20.399999999999999">
      <c r="B78" s="532"/>
      <c r="C78" s="366" t="s">
        <v>485</v>
      </c>
      <c r="D78" s="325" t="s">
        <v>724</v>
      </c>
      <c r="E78" s="323" t="s">
        <v>1740</v>
      </c>
      <c r="F78" s="204">
        <v>263390</v>
      </c>
      <c r="G78" s="320" t="s">
        <v>237</v>
      </c>
      <c r="H78" s="320" t="s">
        <v>190</v>
      </c>
    </row>
    <row r="79" spans="1:8" ht="20.399999999999999">
      <c r="B79" s="532"/>
      <c r="C79" s="366" t="s">
        <v>486</v>
      </c>
      <c r="D79" s="325" t="s">
        <v>725</v>
      </c>
      <c r="E79" s="323" t="s">
        <v>1741</v>
      </c>
      <c r="F79" s="204">
        <v>287783</v>
      </c>
      <c r="G79" s="320" t="s">
        <v>238</v>
      </c>
      <c r="H79" s="320" t="s">
        <v>191</v>
      </c>
    </row>
    <row r="80" spans="1:8" ht="20.399999999999999">
      <c r="B80" s="532"/>
      <c r="C80" s="366" t="s">
        <v>487</v>
      </c>
      <c r="D80" s="325" t="s">
        <v>726</v>
      </c>
      <c r="E80" s="323" t="s">
        <v>1742</v>
      </c>
      <c r="F80" s="204">
        <v>264637</v>
      </c>
      <c r="G80" s="320" t="s">
        <v>239</v>
      </c>
      <c r="H80" s="320" t="s">
        <v>192</v>
      </c>
    </row>
    <row r="81" spans="2:8" ht="20.399999999999999">
      <c r="B81" s="532" t="s">
        <v>18</v>
      </c>
      <c r="C81" s="366" t="s">
        <v>488</v>
      </c>
      <c r="D81" s="325" t="s">
        <v>727</v>
      </c>
      <c r="E81" s="323" t="s">
        <v>1743</v>
      </c>
      <c r="F81" s="204">
        <v>249285</v>
      </c>
      <c r="G81" s="320" t="s">
        <v>838</v>
      </c>
      <c r="H81" s="98" t="s">
        <v>1413</v>
      </c>
    </row>
    <row r="82" spans="2:8" ht="20.399999999999999">
      <c r="B82" s="532"/>
      <c r="C82" s="366" t="s">
        <v>489</v>
      </c>
      <c r="D82" s="325" t="s">
        <v>728</v>
      </c>
      <c r="E82" s="323" t="s">
        <v>1744</v>
      </c>
      <c r="F82" s="204">
        <v>237512</v>
      </c>
      <c r="G82" s="320" t="s">
        <v>225</v>
      </c>
      <c r="H82" s="320" t="s">
        <v>290</v>
      </c>
    </row>
    <row r="83" spans="2:8" ht="20.399999999999999">
      <c r="B83" s="532"/>
      <c r="C83" s="366" t="s">
        <v>490</v>
      </c>
      <c r="D83" s="325" t="s">
        <v>729</v>
      </c>
      <c r="E83" s="323" t="s">
        <v>1745</v>
      </c>
      <c r="F83" s="204">
        <v>197701</v>
      </c>
      <c r="G83" s="320" t="s">
        <v>237</v>
      </c>
      <c r="H83" s="320" t="s">
        <v>190</v>
      </c>
    </row>
    <row r="84" spans="2:8" ht="20.399999999999999">
      <c r="B84" s="532"/>
      <c r="C84" s="366" t="s">
        <v>491</v>
      </c>
      <c r="D84" s="325" t="s">
        <v>730</v>
      </c>
      <c r="E84" s="323" t="s">
        <v>1746</v>
      </c>
      <c r="F84" s="204">
        <v>184834</v>
      </c>
      <c r="G84" s="320" t="s">
        <v>238</v>
      </c>
      <c r="H84" s="320" t="s">
        <v>191</v>
      </c>
    </row>
    <row r="85" spans="2:8" ht="20.399999999999999">
      <c r="B85" s="532"/>
      <c r="C85" s="366" t="s">
        <v>492</v>
      </c>
      <c r="D85" s="325" t="s">
        <v>731</v>
      </c>
      <c r="E85" s="323" t="s">
        <v>1747</v>
      </c>
      <c r="F85" s="204">
        <v>213818</v>
      </c>
      <c r="G85" s="320" t="s">
        <v>239</v>
      </c>
      <c r="H85" s="320" t="s">
        <v>192</v>
      </c>
    </row>
    <row r="86" spans="2:8" ht="20.399999999999999">
      <c r="B86" s="520" t="s">
        <v>19</v>
      </c>
      <c r="C86" s="366" t="s">
        <v>498</v>
      </c>
      <c r="D86" s="325" t="s">
        <v>732</v>
      </c>
      <c r="E86" s="323" t="s">
        <v>1748</v>
      </c>
      <c r="F86" s="204">
        <v>560248</v>
      </c>
      <c r="G86" s="320" t="s">
        <v>838</v>
      </c>
      <c r="H86" s="98" t="s">
        <v>1413</v>
      </c>
    </row>
    <row r="87" spans="2:8" ht="20.399999999999999">
      <c r="B87" s="520"/>
      <c r="C87" s="366" t="s">
        <v>499</v>
      </c>
      <c r="D87" s="325" t="s">
        <v>733</v>
      </c>
      <c r="E87" s="323" t="s">
        <v>1749</v>
      </c>
      <c r="F87" s="204">
        <v>520527</v>
      </c>
      <c r="G87" s="320" t="s">
        <v>225</v>
      </c>
      <c r="H87" s="320" t="s">
        <v>290</v>
      </c>
    </row>
    <row r="88" spans="2:8" ht="20.399999999999999">
      <c r="B88" s="520"/>
      <c r="C88" s="366" t="s">
        <v>500</v>
      </c>
      <c r="D88" s="325" t="s">
        <v>734</v>
      </c>
      <c r="E88" s="323" t="s">
        <v>1750</v>
      </c>
      <c r="F88" s="204">
        <v>393826</v>
      </c>
      <c r="G88" s="320" t="s">
        <v>237</v>
      </c>
      <c r="H88" s="320" t="s">
        <v>190</v>
      </c>
    </row>
    <row r="89" spans="2:8" ht="20.399999999999999">
      <c r="B89" s="520"/>
      <c r="C89" s="366" t="s">
        <v>501</v>
      </c>
      <c r="D89" s="325" t="s">
        <v>735</v>
      </c>
      <c r="E89" s="323" t="s">
        <v>1751</v>
      </c>
      <c r="F89" s="204">
        <v>388728</v>
      </c>
      <c r="G89" s="320" t="s">
        <v>238</v>
      </c>
      <c r="H89" s="320" t="s">
        <v>191</v>
      </c>
    </row>
    <row r="90" spans="2:8" ht="20.399999999999999">
      <c r="B90" s="520"/>
      <c r="C90" s="366" t="s">
        <v>502</v>
      </c>
      <c r="D90" s="325" t="s">
        <v>736</v>
      </c>
      <c r="E90" s="323" t="s">
        <v>1752</v>
      </c>
      <c r="F90" s="204">
        <v>379837</v>
      </c>
      <c r="G90" s="320" t="s">
        <v>239</v>
      </c>
      <c r="H90" s="320" t="s">
        <v>192</v>
      </c>
    </row>
    <row r="91" spans="2:8" ht="20.399999999999999">
      <c r="B91" s="520" t="s">
        <v>20</v>
      </c>
      <c r="C91" s="366" t="s">
        <v>493</v>
      </c>
      <c r="D91" s="325" t="s">
        <v>737</v>
      </c>
      <c r="E91" s="323" t="s">
        <v>1753</v>
      </c>
      <c r="F91" s="204">
        <v>925868</v>
      </c>
      <c r="G91" s="320" t="s">
        <v>838</v>
      </c>
      <c r="H91" s="98" t="s">
        <v>1413</v>
      </c>
    </row>
    <row r="92" spans="2:8" ht="20.399999999999999">
      <c r="B92" s="520"/>
      <c r="C92" s="366" t="s">
        <v>494</v>
      </c>
      <c r="D92" s="325" t="s">
        <v>738</v>
      </c>
      <c r="E92" s="323" t="s">
        <v>1754</v>
      </c>
      <c r="F92" s="204">
        <v>908482</v>
      </c>
      <c r="G92" s="320" t="s">
        <v>225</v>
      </c>
      <c r="H92" s="320" t="s">
        <v>290</v>
      </c>
    </row>
    <row r="93" spans="2:8" ht="20.399999999999999">
      <c r="B93" s="520"/>
      <c r="C93" s="366" t="s">
        <v>495</v>
      </c>
      <c r="D93" s="325" t="s">
        <v>739</v>
      </c>
      <c r="E93" s="323" t="s">
        <v>1755</v>
      </c>
      <c r="F93" s="204">
        <v>665618</v>
      </c>
      <c r="G93" s="320" t="s">
        <v>237</v>
      </c>
      <c r="H93" s="320" t="s">
        <v>190</v>
      </c>
    </row>
    <row r="94" spans="2:8" ht="20.399999999999999">
      <c r="B94" s="520"/>
      <c r="C94" s="366" t="s">
        <v>496</v>
      </c>
      <c r="D94" s="325" t="s">
        <v>740</v>
      </c>
      <c r="E94" s="323" t="s">
        <v>1756</v>
      </c>
      <c r="F94" s="204">
        <v>692070</v>
      </c>
      <c r="G94" s="320" t="s">
        <v>238</v>
      </c>
      <c r="H94" s="320" t="s">
        <v>191</v>
      </c>
    </row>
    <row r="95" spans="2:8" ht="20.399999999999999">
      <c r="B95" s="520"/>
      <c r="C95" s="366" t="s">
        <v>497</v>
      </c>
      <c r="D95" s="325" t="s">
        <v>741</v>
      </c>
      <c r="E95" s="323" t="s">
        <v>1757</v>
      </c>
      <c r="F95" s="204">
        <v>674376</v>
      </c>
      <c r="G95" s="320" t="s">
        <v>239</v>
      </c>
      <c r="H95" s="320" t="s">
        <v>192</v>
      </c>
    </row>
    <row r="96" spans="2:8" ht="20.399999999999999">
      <c r="B96" s="520" t="s">
        <v>1202</v>
      </c>
      <c r="C96" s="366" t="s">
        <v>462</v>
      </c>
      <c r="D96" s="325" t="s">
        <v>712</v>
      </c>
      <c r="E96" s="323" t="s">
        <v>1758</v>
      </c>
      <c r="F96" s="204">
        <v>760838</v>
      </c>
      <c r="G96" s="320" t="s">
        <v>252</v>
      </c>
      <c r="H96" s="98" t="s">
        <v>1403</v>
      </c>
    </row>
    <row r="97" spans="2:8">
      <c r="B97" s="520"/>
      <c r="C97" s="4" t="s">
        <v>463</v>
      </c>
      <c r="D97" s="325" t="s">
        <v>713</v>
      </c>
      <c r="E97" s="323" t="s">
        <v>1759</v>
      </c>
      <c r="F97" s="204">
        <v>707236</v>
      </c>
      <c r="G97" s="320" t="s">
        <v>225</v>
      </c>
      <c r="H97" s="320" t="s">
        <v>837</v>
      </c>
    </row>
    <row r="98" spans="2:8">
      <c r="B98" s="520"/>
      <c r="C98" s="4" t="s">
        <v>464</v>
      </c>
      <c r="D98" s="325" t="s">
        <v>714</v>
      </c>
      <c r="E98" s="323" t="s">
        <v>1760</v>
      </c>
      <c r="F98" s="204">
        <v>617457</v>
      </c>
      <c r="G98" s="320" t="s">
        <v>237</v>
      </c>
      <c r="H98" s="320" t="s">
        <v>190</v>
      </c>
    </row>
    <row r="99" spans="2:8">
      <c r="B99" s="520"/>
      <c r="C99" s="4" t="s">
        <v>465</v>
      </c>
      <c r="D99" s="325" t="s">
        <v>715</v>
      </c>
      <c r="E99" s="323" t="s">
        <v>1761</v>
      </c>
      <c r="F99" s="204">
        <v>670265</v>
      </c>
      <c r="G99" s="320" t="s">
        <v>238</v>
      </c>
      <c r="H99" s="320" t="s">
        <v>191</v>
      </c>
    </row>
    <row r="100" spans="2:8">
      <c r="B100" s="520"/>
      <c r="C100" s="4" t="s">
        <v>466</v>
      </c>
      <c r="D100" s="325" t="s">
        <v>716</v>
      </c>
      <c r="E100" s="323" t="s">
        <v>1762</v>
      </c>
      <c r="F100" s="204">
        <v>607396</v>
      </c>
      <c r="G100" s="320" t="s">
        <v>239</v>
      </c>
      <c r="H100" s="320" t="s">
        <v>192</v>
      </c>
    </row>
    <row r="101" spans="2:8">
      <c r="B101" s="326" t="s">
        <v>21</v>
      </c>
      <c r="C101" s="4" t="s">
        <v>93</v>
      </c>
      <c r="F101" s="323"/>
    </row>
    <row r="102" spans="2:8">
      <c r="B102" s="320" t="s">
        <v>22</v>
      </c>
      <c r="C102" s="4" t="s">
        <v>93</v>
      </c>
      <c r="F102" s="323"/>
    </row>
    <row r="103" spans="2:8" ht="20.399999999999999">
      <c r="B103" s="520" t="s">
        <v>58</v>
      </c>
      <c r="C103" s="4" t="s">
        <v>509</v>
      </c>
      <c r="D103" s="325" t="s">
        <v>748</v>
      </c>
      <c r="E103" s="323" t="s">
        <v>1763</v>
      </c>
      <c r="F103" s="204">
        <v>1869820</v>
      </c>
      <c r="G103" s="320" t="s">
        <v>252</v>
      </c>
      <c r="H103" s="98" t="s">
        <v>1403</v>
      </c>
    </row>
    <row r="104" spans="2:8">
      <c r="B104" s="520"/>
      <c r="C104" s="4" t="s">
        <v>510</v>
      </c>
      <c r="D104" s="325" t="s">
        <v>749</v>
      </c>
      <c r="E104" s="323" t="s">
        <v>1764</v>
      </c>
      <c r="F104" s="204">
        <v>1775512</v>
      </c>
      <c r="G104" s="320" t="s">
        <v>225</v>
      </c>
      <c r="H104" s="320" t="s">
        <v>837</v>
      </c>
    </row>
    <row r="105" spans="2:8">
      <c r="B105" s="520"/>
      <c r="C105" s="4" t="s">
        <v>511</v>
      </c>
      <c r="D105" s="325" t="s">
        <v>750</v>
      </c>
      <c r="E105" s="323" t="s">
        <v>1765</v>
      </c>
      <c r="F105" s="204">
        <v>1098491</v>
      </c>
      <c r="G105" s="320" t="s">
        <v>237</v>
      </c>
      <c r="H105" s="320" t="s">
        <v>190</v>
      </c>
    </row>
    <row r="106" spans="2:8">
      <c r="B106" s="520"/>
      <c r="C106" s="4" t="s">
        <v>512</v>
      </c>
      <c r="D106" s="325" t="s">
        <v>751</v>
      </c>
      <c r="E106" s="323" t="s">
        <v>1766</v>
      </c>
      <c r="F106" s="204">
        <v>1737852</v>
      </c>
      <c r="G106" s="320" t="s">
        <v>238</v>
      </c>
      <c r="H106" s="320" t="s">
        <v>191</v>
      </c>
    </row>
    <row r="107" spans="2:8">
      <c r="B107" s="520"/>
      <c r="C107" s="4" t="s">
        <v>513</v>
      </c>
      <c r="D107" s="325" t="s">
        <v>752</v>
      </c>
      <c r="E107" s="323" t="s">
        <v>1767</v>
      </c>
      <c r="F107" s="204">
        <v>1212626</v>
      </c>
      <c r="G107" s="320" t="s">
        <v>239</v>
      </c>
      <c r="H107" s="320" t="s">
        <v>192</v>
      </c>
    </row>
    <row r="108" spans="2:8" ht="20.399999999999999">
      <c r="B108" s="534" t="s">
        <v>23</v>
      </c>
      <c r="C108" s="4" t="s">
        <v>523</v>
      </c>
      <c r="D108" s="325" t="s">
        <v>753</v>
      </c>
      <c r="E108" s="323" t="s">
        <v>1768</v>
      </c>
      <c r="F108" s="204">
        <v>1306090</v>
      </c>
      <c r="G108" s="320" t="s">
        <v>252</v>
      </c>
      <c r="H108" s="98" t="s">
        <v>1403</v>
      </c>
    </row>
    <row r="109" spans="2:8">
      <c r="B109" s="534"/>
      <c r="C109" s="4" t="s">
        <v>524</v>
      </c>
      <c r="D109" s="325" t="s">
        <v>754</v>
      </c>
      <c r="E109" s="323" t="s">
        <v>1769</v>
      </c>
      <c r="F109" s="204">
        <v>1310580</v>
      </c>
      <c r="G109" s="320" t="s">
        <v>838</v>
      </c>
      <c r="H109" s="320" t="s">
        <v>300</v>
      </c>
    </row>
    <row r="110" spans="2:8">
      <c r="B110" s="534"/>
      <c r="C110" s="4" t="s">
        <v>525</v>
      </c>
      <c r="D110" s="325" t="s">
        <v>755</v>
      </c>
      <c r="E110" s="323" t="s">
        <v>1770</v>
      </c>
      <c r="F110" s="204">
        <v>1287512</v>
      </c>
      <c r="G110" s="320" t="s">
        <v>225</v>
      </c>
      <c r="H110" s="320" t="s">
        <v>290</v>
      </c>
    </row>
    <row r="111" spans="2:8" ht="20.399999999999999">
      <c r="B111" s="534"/>
      <c r="C111" s="4" t="s">
        <v>526</v>
      </c>
      <c r="D111" s="325" t="s">
        <v>756</v>
      </c>
      <c r="E111" s="323" t="s">
        <v>1771</v>
      </c>
      <c r="F111" s="204">
        <v>1109582</v>
      </c>
      <c r="G111" s="320" t="s">
        <v>839</v>
      </c>
      <c r="H111" s="320" t="s">
        <v>190</v>
      </c>
    </row>
    <row r="112" spans="2:8" ht="20.399999999999999">
      <c r="B112" s="534"/>
      <c r="C112" s="366" t="s">
        <v>527</v>
      </c>
      <c r="D112" s="325" t="s">
        <v>757</v>
      </c>
      <c r="E112" s="323" t="s">
        <v>1772</v>
      </c>
      <c r="F112" s="204">
        <v>1108040</v>
      </c>
      <c r="G112" s="320" t="s">
        <v>840</v>
      </c>
      <c r="H112" s="320" t="s">
        <v>191</v>
      </c>
    </row>
    <row r="113" spans="2:8" ht="20.399999999999999">
      <c r="B113" s="534"/>
      <c r="C113" s="366" t="s">
        <v>528</v>
      </c>
      <c r="D113" s="325" t="s">
        <v>758</v>
      </c>
      <c r="E113" s="323" t="s">
        <v>1773</v>
      </c>
      <c r="F113" s="204">
        <v>1102427</v>
      </c>
      <c r="G113" s="320" t="s">
        <v>841</v>
      </c>
      <c r="H113" s="320" t="s">
        <v>192</v>
      </c>
    </row>
    <row r="114" spans="2:8" ht="20.399999999999999">
      <c r="B114" s="520" t="s">
        <v>24</v>
      </c>
      <c r="C114" s="366" t="s">
        <v>529</v>
      </c>
      <c r="D114" s="325" t="s">
        <v>759</v>
      </c>
      <c r="E114" s="323" t="s">
        <v>1774</v>
      </c>
      <c r="F114" s="204">
        <v>617315</v>
      </c>
      <c r="G114" s="320" t="s">
        <v>305</v>
      </c>
      <c r="H114" s="98" t="s">
        <v>1412</v>
      </c>
    </row>
    <row r="115" spans="2:8">
      <c r="B115" s="520"/>
      <c r="C115" s="366" t="s">
        <v>530</v>
      </c>
      <c r="D115" s="325" t="s">
        <v>760</v>
      </c>
      <c r="E115" s="323" t="s">
        <v>1775</v>
      </c>
      <c r="F115" s="204">
        <v>460115</v>
      </c>
      <c r="G115" s="320" t="s">
        <v>225</v>
      </c>
      <c r="H115" s="320" t="s">
        <v>325</v>
      </c>
    </row>
    <row r="116" spans="2:8">
      <c r="B116" s="520"/>
      <c r="C116" s="366" t="s">
        <v>531</v>
      </c>
      <c r="D116" s="325" t="s">
        <v>761</v>
      </c>
      <c r="E116" s="323" t="s">
        <v>1776</v>
      </c>
      <c r="F116" s="204">
        <v>326245</v>
      </c>
      <c r="G116" s="320" t="s">
        <v>237</v>
      </c>
      <c r="H116" s="320" t="s">
        <v>190</v>
      </c>
    </row>
    <row r="117" spans="2:8">
      <c r="B117" s="520"/>
      <c r="C117" s="366" t="s">
        <v>532</v>
      </c>
      <c r="D117" s="325" t="s">
        <v>762</v>
      </c>
      <c r="E117" s="323" t="s">
        <v>1777</v>
      </c>
      <c r="F117" s="204">
        <v>324862</v>
      </c>
      <c r="G117" s="320" t="s">
        <v>238</v>
      </c>
      <c r="H117" s="320" t="s">
        <v>191</v>
      </c>
    </row>
    <row r="118" spans="2:8">
      <c r="B118" s="520"/>
      <c r="C118" s="366" t="s">
        <v>533</v>
      </c>
      <c r="D118" s="325" t="s">
        <v>763</v>
      </c>
      <c r="E118" s="323" t="s">
        <v>1778</v>
      </c>
      <c r="F118" s="204">
        <v>305910</v>
      </c>
      <c r="G118" s="320" t="s">
        <v>239</v>
      </c>
      <c r="H118" s="320" t="s">
        <v>192</v>
      </c>
    </row>
    <row r="119" spans="2:8" ht="20.399999999999999">
      <c r="B119" s="520" t="s">
        <v>194</v>
      </c>
      <c r="C119" s="366" t="s">
        <v>540</v>
      </c>
      <c r="D119" s="325" t="s">
        <v>1452</v>
      </c>
      <c r="E119" s="323" t="s">
        <v>1779</v>
      </c>
      <c r="F119" s="204">
        <v>1208292</v>
      </c>
      <c r="G119" s="320" t="s">
        <v>838</v>
      </c>
      <c r="H119" s="98" t="s">
        <v>1413</v>
      </c>
    </row>
    <row r="120" spans="2:8">
      <c r="B120" s="520"/>
      <c r="C120" s="366" t="s">
        <v>541</v>
      </c>
      <c r="D120" s="325" t="s">
        <v>1453</v>
      </c>
      <c r="E120" s="323" t="s">
        <v>1780</v>
      </c>
      <c r="F120" s="204">
        <v>1096709</v>
      </c>
      <c r="G120" s="320" t="s">
        <v>225</v>
      </c>
      <c r="H120" s="320" t="s">
        <v>290</v>
      </c>
    </row>
    <row r="121" spans="2:8">
      <c r="B121" s="520"/>
      <c r="C121" s="366" t="s">
        <v>542</v>
      </c>
      <c r="D121" s="325" t="s">
        <v>1454</v>
      </c>
      <c r="E121" s="323" t="s">
        <v>1781</v>
      </c>
      <c r="F121" s="204">
        <v>826026</v>
      </c>
      <c r="G121" s="320" t="s">
        <v>237</v>
      </c>
      <c r="H121" s="320" t="s">
        <v>190</v>
      </c>
    </row>
    <row r="122" spans="2:8">
      <c r="B122" s="520"/>
      <c r="C122" s="366" t="s">
        <v>543</v>
      </c>
      <c r="D122" s="325" t="s">
        <v>1455</v>
      </c>
      <c r="E122" s="323" t="s">
        <v>1782</v>
      </c>
      <c r="F122" s="204">
        <v>897946</v>
      </c>
      <c r="G122" s="320" t="s">
        <v>238</v>
      </c>
      <c r="H122" s="320" t="s">
        <v>191</v>
      </c>
    </row>
    <row r="123" spans="2:8">
      <c r="B123" s="520"/>
      <c r="C123" s="366" t="s">
        <v>544</v>
      </c>
      <c r="D123" s="325" t="s">
        <v>1456</v>
      </c>
      <c r="E123" s="323" t="s">
        <v>1783</v>
      </c>
      <c r="F123" s="204">
        <v>1079205</v>
      </c>
      <c r="G123" s="320" t="s">
        <v>239</v>
      </c>
      <c r="H123" s="320" t="s">
        <v>192</v>
      </c>
    </row>
    <row r="124" spans="2:8">
      <c r="B124" s="320" t="s">
        <v>25</v>
      </c>
      <c r="C124" s="366" t="s">
        <v>93</v>
      </c>
      <c r="F124" s="323"/>
    </row>
    <row r="125" spans="2:8" ht="20.399999999999999">
      <c r="B125" s="520" t="s">
        <v>26</v>
      </c>
      <c r="C125" s="366" t="s">
        <v>559</v>
      </c>
      <c r="D125" s="325" t="s">
        <v>1457</v>
      </c>
      <c r="E125" s="323" t="s">
        <v>1784</v>
      </c>
      <c r="F125" s="204">
        <v>284236</v>
      </c>
      <c r="G125" s="320" t="s">
        <v>838</v>
      </c>
      <c r="H125" s="98" t="s">
        <v>1413</v>
      </c>
    </row>
    <row r="126" spans="2:8" ht="20.399999999999999">
      <c r="B126" s="520"/>
      <c r="C126" s="366" t="s">
        <v>560</v>
      </c>
      <c r="D126" s="325" t="s">
        <v>1458</v>
      </c>
      <c r="E126" s="323" t="s">
        <v>1785</v>
      </c>
      <c r="F126" s="204">
        <v>268166</v>
      </c>
      <c r="G126" s="320" t="s">
        <v>225</v>
      </c>
      <c r="H126" s="320" t="s">
        <v>290</v>
      </c>
    </row>
    <row r="127" spans="2:8" ht="20.399999999999999">
      <c r="B127" s="520"/>
      <c r="C127" s="366" t="s">
        <v>561</v>
      </c>
      <c r="D127" s="325" t="s">
        <v>1459</v>
      </c>
      <c r="E127" s="323" t="s">
        <v>1786</v>
      </c>
      <c r="F127" s="204">
        <v>201906</v>
      </c>
      <c r="G127" s="320" t="s">
        <v>237</v>
      </c>
      <c r="H127" s="320" t="s">
        <v>190</v>
      </c>
    </row>
    <row r="128" spans="2:8" ht="20.399999999999999">
      <c r="B128" s="520"/>
      <c r="C128" s="366" t="s">
        <v>562</v>
      </c>
      <c r="D128" s="325" t="s">
        <v>1461</v>
      </c>
      <c r="E128" s="323" t="s">
        <v>1787</v>
      </c>
      <c r="F128" s="204">
        <v>204343</v>
      </c>
      <c r="G128" s="320" t="s">
        <v>238</v>
      </c>
      <c r="H128" s="320" t="s">
        <v>191</v>
      </c>
    </row>
    <row r="129" spans="1:8" ht="20.399999999999999">
      <c r="B129" s="520"/>
      <c r="C129" s="366" t="s">
        <v>563</v>
      </c>
      <c r="D129" s="325" t="s">
        <v>1460</v>
      </c>
      <c r="E129" s="323" t="s">
        <v>1788</v>
      </c>
      <c r="F129" s="204">
        <v>202282</v>
      </c>
      <c r="G129" s="320" t="s">
        <v>239</v>
      </c>
      <c r="H129" s="320" t="s">
        <v>192</v>
      </c>
    </row>
    <row r="130" spans="1:8">
      <c r="B130" s="320" t="s">
        <v>27</v>
      </c>
      <c r="C130" s="366" t="s">
        <v>93</v>
      </c>
      <c r="F130" s="323"/>
    </row>
    <row r="131" spans="1:8">
      <c r="B131" s="320" t="s">
        <v>28</v>
      </c>
      <c r="C131" s="366" t="s">
        <v>93</v>
      </c>
      <c r="F131" s="323"/>
    </row>
    <row r="132" spans="1:8">
      <c r="A132" s="331"/>
      <c r="B132" s="320" t="s">
        <v>61</v>
      </c>
      <c r="C132" s="366" t="s">
        <v>93</v>
      </c>
      <c r="F132" s="323"/>
    </row>
    <row r="133" spans="1:8" ht="20.399999999999999">
      <c r="B133" s="532" t="s">
        <v>29</v>
      </c>
      <c r="C133" s="366" t="s">
        <v>610</v>
      </c>
      <c r="D133" s="325" t="s">
        <v>764</v>
      </c>
      <c r="E133" s="323" t="s">
        <v>1789</v>
      </c>
      <c r="F133" s="204">
        <v>1250433</v>
      </c>
      <c r="G133" s="320" t="s">
        <v>838</v>
      </c>
      <c r="H133" s="98" t="s">
        <v>1413</v>
      </c>
    </row>
    <row r="134" spans="1:8">
      <c r="B134" s="532"/>
      <c r="C134" s="366" t="s">
        <v>611</v>
      </c>
      <c r="D134" s="325" t="s">
        <v>765</v>
      </c>
      <c r="E134" s="323" t="s">
        <v>1790</v>
      </c>
      <c r="F134" s="204">
        <v>1239514</v>
      </c>
      <c r="G134" s="320" t="s">
        <v>225</v>
      </c>
      <c r="H134" s="320" t="s">
        <v>290</v>
      </c>
    </row>
    <row r="135" spans="1:8">
      <c r="B135" s="532"/>
      <c r="C135" s="366" t="s">
        <v>612</v>
      </c>
      <c r="D135" s="325" t="s">
        <v>766</v>
      </c>
      <c r="E135" s="323" t="s">
        <v>1791</v>
      </c>
      <c r="F135" s="204">
        <v>1102330</v>
      </c>
      <c r="G135" s="320" t="s">
        <v>844</v>
      </c>
      <c r="H135" s="320" t="s">
        <v>190</v>
      </c>
    </row>
    <row r="136" spans="1:8">
      <c r="B136" s="532"/>
      <c r="C136" s="4" t="s">
        <v>613</v>
      </c>
      <c r="D136" s="325" t="s">
        <v>767</v>
      </c>
      <c r="E136" s="323" t="s">
        <v>1792</v>
      </c>
      <c r="F136" s="204">
        <v>1110898</v>
      </c>
      <c r="G136" s="320" t="s">
        <v>845</v>
      </c>
      <c r="H136" s="320" t="s">
        <v>191</v>
      </c>
    </row>
    <row r="137" spans="1:8">
      <c r="B137" s="532"/>
      <c r="C137" s="4" t="s">
        <v>634</v>
      </c>
      <c r="D137" s="325" t="s">
        <v>768</v>
      </c>
      <c r="E137" s="323" t="s">
        <v>1793</v>
      </c>
      <c r="F137" s="204">
        <v>1074591</v>
      </c>
      <c r="G137" s="320" t="s">
        <v>846</v>
      </c>
      <c r="H137" s="320" t="s">
        <v>192</v>
      </c>
    </row>
    <row r="138" spans="1:8">
      <c r="B138" s="326"/>
    </row>
    <row r="139" spans="1:8">
      <c r="A139" s="206" t="s">
        <v>30</v>
      </c>
      <c r="B139" s="326"/>
    </row>
    <row r="140" spans="1:8" ht="20.399999999999999">
      <c r="B140" s="520" t="s">
        <v>31</v>
      </c>
      <c r="C140" s="4" t="s">
        <v>467</v>
      </c>
      <c r="D140" s="325" t="s">
        <v>769</v>
      </c>
      <c r="E140" s="323" t="s">
        <v>1794</v>
      </c>
      <c r="F140" s="204">
        <v>800552</v>
      </c>
      <c r="G140" s="320" t="s">
        <v>225</v>
      </c>
      <c r="H140" s="98" t="s">
        <v>1414</v>
      </c>
    </row>
    <row r="141" spans="1:8">
      <c r="B141" s="520"/>
      <c r="C141" s="4" t="s">
        <v>468</v>
      </c>
      <c r="D141" s="325" t="s">
        <v>770</v>
      </c>
      <c r="E141" s="323" t="s">
        <v>1795</v>
      </c>
      <c r="F141" s="204">
        <v>750297</v>
      </c>
      <c r="G141" s="320" t="s">
        <v>237</v>
      </c>
      <c r="H141" s="320" t="s">
        <v>190</v>
      </c>
    </row>
    <row r="142" spans="1:8">
      <c r="B142" s="520"/>
      <c r="C142" s="4" t="s">
        <v>469</v>
      </c>
      <c r="D142" s="325" t="s">
        <v>771</v>
      </c>
      <c r="E142" s="323" t="s">
        <v>1796</v>
      </c>
      <c r="F142" s="204">
        <v>754173</v>
      </c>
      <c r="G142" s="320" t="s">
        <v>238</v>
      </c>
      <c r="H142" s="320" t="s">
        <v>191</v>
      </c>
    </row>
    <row r="143" spans="1:8">
      <c r="B143" s="520"/>
      <c r="C143" s="4" t="s">
        <v>470</v>
      </c>
      <c r="D143" s="325" t="s">
        <v>772</v>
      </c>
      <c r="E143" s="323" t="s">
        <v>1797</v>
      </c>
      <c r="F143" s="204">
        <v>759541</v>
      </c>
      <c r="G143" s="320" t="s">
        <v>239</v>
      </c>
      <c r="H143" s="320" t="s">
        <v>192</v>
      </c>
    </row>
    <row r="144" spans="1:8" ht="20.399999999999999">
      <c r="B144" s="320" t="s">
        <v>62</v>
      </c>
      <c r="C144" s="4" t="s">
        <v>477</v>
      </c>
      <c r="D144" s="325" t="s">
        <v>773</v>
      </c>
      <c r="E144" s="323" t="s">
        <v>1798</v>
      </c>
      <c r="F144" s="204">
        <v>68286</v>
      </c>
      <c r="G144" s="320" t="s">
        <v>68</v>
      </c>
      <c r="H144" s="98" t="s">
        <v>1415</v>
      </c>
    </row>
    <row r="145" spans="2:8" ht="20.399999999999999">
      <c r="B145" s="320" t="s">
        <v>89</v>
      </c>
      <c r="C145" s="4" t="s">
        <v>508</v>
      </c>
      <c r="D145" s="325" t="s">
        <v>747</v>
      </c>
      <c r="E145" s="323" t="s">
        <v>1799</v>
      </c>
      <c r="F145" s="204">
        <v>55982</v>
      </c>
      <c r="G145" s="320" t="s">
        <v>68</v>
      </c>
      <c r="H145" s="98" t="s">
        <v>1415</v>
      </c>
    </row>
    <row r="146" spans="2:8">
      <c r="B146" s="320" t="s">
        <v>64</v>
      </c>
      <c r="C146" s="4" t="s">
        <v>93</v>
      </c>
      <c r="F146" s="323"/>
    </row>
    <row r="147" spans="2:8" ht="20.399999999999999">
      <c r="B147" s="520" t="s">
        <v>65</v>
      </c>
      <c r="C147" s="4" t="s">
        <v>519</v>
      </c>
      <c r="D147" s="325" t="s">
        <v>774</v>
      </c>
      <c r="E147" s="323" t="s">
        <v>1800</v>
      </c>
      <c r="F147" s="204">
        <v>445313</v>
      </c>
      <c r="G147" s="320" t="s">
        <v>225</v>
      </c>
      <c r="H147" s="98" t="s">
        <v>1414</v>
      </c>
    </row>
    <row r="148" spans="2:8">
      <c r="B148" s="520"/>
      <c r="C148" s="4" t="s">
        <v>520</v>
      </c>
      <c r="D148" s="325" t="s">
        <v>775</v>
      </c>
      <c r="E148" s="323" t="s">
        <v>1801</v>
      </c>
      <c r="F148" s="204">
        <v>405997</v>
      </c>
      <c r="G148" s="320" t="s">
        <v>237</v>
      </c>
      <c r="H148" s="320" t="s">
        <v>190</v>
      </c>
    </row>
    <row r="149" spans="2:8">
      <c r="B149" s="520"/>
      <c r="C149" s="4" t="s">
        <v>521</v>
      </c>
      <c r="D149" s="325" t="s">
        <v>776</v>
      </c>
      <c r="E149" s="323" t="s">
        <v>1802</v>
      </c>
      <c r="F149" s="204">
        <v>436039</v>
      </c>
      <c r="G149" s="320" t="s">
        <v>238</v>
      </c>
      <c r="H149" s="320" t="s">
        <v>191</v>
      </c>
    </row>
    <row r="150" spans="2:8">
      <c r="B150" s="520"/>
      <c r="C150" s="4" t="s">
        <v>522</v>
      </c>
      <c r="D150" s="325" t="s">
        <v>777</v>
      </c>
      <c r="E150" s="323" t="s">
        <v>1803</v>
      </c>
      <c r="F150" s="204">
        <v>413162</v>
      </c>
      <c r="G150" s="320" t="s">
        <v>239</v>
      </c>
      <c r="H150" s="320" t="s">
        <v>192</v>
      </c>
    </row>
    <row r="151" spans="2:8" ht="20.399999999999999">
      <c r="B151" s="520" t="s">
        <v>32</v>
      </c>
      <c r="C151" s="4" t="s">
        <v>545</v>
      </c>
      <c r="D151" s="325" t="s">
        <v>778</v>
      </c>
      <c r="E151" s="323" t="s">
        <v>1804</v>
      </c>
      <c r="F151" s="204">
        <v>111464</v>
      </c>
      <c r="G151" s="320" t="s">
        <v>74</v>
      </c>
      <c r="H151" s="98" t="s">
        <v>1416</v>
      </c>
    </row>
    <row r="152" spans="2:8">
      <c r="B152" s="520"/>
      <c r="C152" s="4" t="s">
        <v>546</v>
      </c>
      <c r="D152" s="325" t="s">
        <v>779</v>
      </c>
      <c r="E152" s="323" t="s">
        <v>1805</v>
      </c>
      <c r="F152" s="204">
        <v>95214</v>
      </c>
      <c r="G152" s="320" t="s">
        <v>68</v>
      </c>
      <c r="H152" s="320" t="s">
        <v>74</v>
      </c>
    </row>
    <row r="153" spans="2:8" ht="20.399999999999999">
      <c r="B153" s="520" t="s">
        <v>363</v>
      </c>
      <c r="C153" s="4" t="s">
        <v>570</v>
      </c>
      <c r="D153" s="325" t="s">
        <v>780</v>
      </c>
      <c r="E153" s="323" t="s">
        <v>1806</v>
      </c>
      <c r="F153" s="204">
        <v>801505</v>
      </c>
      <c r="G153" s="320" t="s">
        <v>252</v>
      </c>
      <c r="H153" s="98" t="s">
        <v>1403</v>
      </c>
    </row>
    <row r="154" spans="2:8">
      <c r="B154" s="520"/>
      <c r="C154" s="4" t="s">
        <v>571</v>
      </c>
      <c r="D154" s="325" t="s">
        <v>781</v>
      </c>
      <c r="E154" s="323" t="s">
        <v>1807</v>
      </c>
      <c r="F154" s="204">
        <v>780236</v>
      </c>
      <c r="G154" s="320" t="s">
        <v>225</v>
      </c>
      <c r="H154" s="320" t="s">
        <v>74</v>
      </c>
    </row>
    <row r="155" spans="2:8" ht="20.399999999999999">
      <c r="B155" s="520"/>
      <c r="C155" s="4" t="s">
        <v>572</v>
      </c>
      <c r="D155" s="325" t="s">
        <v>782</v>
      </c>
      <c r="E155" s="323" t="s">
        <v>1808</v>
      </c>
      <c r="F155" s="204">
        <v>743070</v>
      </c>
      <c r="G155" s="320" t="s">
        <v>839</v>
      </c>
      <c r="H155" s="320" t="s">
        <v>190</v>
      </c>
    </row>
    <row r="156" spans="2:8" ht="20.399999999999999">
      <c r="B156" s="520"/>
      <c r="C156" s="4" t="s">
        <v>573</v>
      </c>
      <c r="D156" s="325" t="s">
        <v>783</v>
      </c>
      <c r="E156" s="323" t="s">
        <v>1809</v>
      </c>
      <c r="F156" s="204">
        <v>771829</v>
      </c>
      <c r="G156" s="320" t="s">
        <v>840</v>
      </c>
      <c r="H156" s="320" t="s">
        <v>191</v>
      </c>
    </row>
    <row r="157" spans="2:8" ht="20.399999999999999">
      <c r="B157" s="520"/>
      <c r="C157" s="4" t="s">
        <v>574</v>
      </c>
      <c r="D157" s="325" t="s">
        <v>784</v>
      </c>
      <c r="E157" s="323" t="s">
        <v>1810</v>
      </c>
      <c r="F157" s="204">
        <v>780108</v>
      </c>
      <c r="G157" s="320" t="s">
        <v>841</v>
      </c>
      <c r="H157" s="320" t="s">
        <v>192</v>
      </c>
    </row>
    <row r="158" spans="2:8" ht="20.399999999999999">
      <c r="B158" s="532" t="s">
        <v>34</v>
      </c>
      <c r="C158" s="4" t="s">
        <v>547</v>
      </c>
      <c r="D158" s="325" t="s">
        <v>785</v>
      </c>
      <c r="E158" s="323" t="s">
        <v>1811</v>
      </c>
      <c r="F158" s="204">
        <v>289950</v>
      </c>
      <c r="G158" s="320" t="s">
        <v>225</v>
      </c>
      <c r="H158" s="98" t="s">
        <v>1414</v>
      </c>
    </row>
    <row r="159" spans="2:8">
      <c r="B159" s="532"/>
      <c r="C159" s="4" t="s">
        <v>548</v>
      </c>
      <c r="D159" s="325" t="s">
        <v>786</v>
      </c>
      <c r="E159" s="323" t="s">
        <v>1812</v>
      </c>
      <c r="F159" s="204">
        <v>317137</v>
      </c>
      <c r="G159" s="320" t="s">
        <v>237</v>
      </c>
      <c r="H159" s="320" t="s">
        <v>190</v>
      </c>
    </row>
    <row r="160" spans="2:8">
      <c r="B160" s="532"/>
      <c r="C160" s="4" t="s">
        <v>549</v>
      </c>
      <c r="D160" s="325" t="s">
        <v>787</v>
      </c>
      <c r="E160" s="323" t="s">
        <v>1813</v>
      </c>
      <c r="F160" s="204">
        <v>251982</v>
      </c>
      <c r="G160" s="320" t="s">
        <v>238</v>
      </c>
      <c r="H160" s="320" t="s">
        <v>191</v>
      </c>
    </row>
    <row r="161" spans="2:8">
      <c r="B161" s="532"/>
      <c r="C161" s="4" t="s">
        <v>550</v>
      </c>
      <c r="D161" s="325" t="s">
        <v>788</v>
      </c>
      <c r="E161" s="323" t="s">
        <v>1814</v>
      </c>
      <c r="F161" s="204">
        <v>255459</v>
      </c>
      <c r="G161" s="320" t="s">
        <v>239</v>
      </c>
      <c r="H161" s="320" t="s">
        <v>192</v>
      </c>
    </row>
    <row r="162" spans="2:8" ht="20.399999999999999">
      <c r="B162" s="532" t="s">
        <v>35</v>
      </c>
      <c r="C162" s="4" t="s">
        <v>551</v>
      </c>
      <c r="D162" s="325" t="s">
        <v>789</v>
      </c>
      <c r="E162" s="323" t="s">
        <v>1815</v>
      </c>
      <c r="F162" s="204">
        <v>491335</v>
      </c>
      <c r="G162" s="320" t="s">
        <v>225</v>
      </c>
      <c r="H162" s="98" t="s">
        <v>1414</v>
      </c>
    </row>
    <row r="163" spans="2:8">
      <c r="B163" s="532"/>
      <c r="C163" s="4" t="s">
        <v>552</v>
      </c>
      <c r="D163" s="325" t="s">
        <v>790</v>
      </c>
      <c r="E163" s="323" t="s">
        <v>1816</v>
      </c>
      <c r="F163" s="204">
        <v>464815</v>
      </c>
      <c r="G163" s="320" t="s">
        <v>237</v>
      </c>
      <c r="H163" s="320" t="s">
        <v>190</v>
      </c>
    </row>
    <row r="164" spans="2:8">
      <c r="B164" s="532"/>
      <c r="C164" s="4" t="s">
        <v>553</v>
      </c>
      <c r="D164" s="325" t="s">
        <v>791</v>
      </c>
      <c r="E164" s="323" t="s">
        <v>1817</v>
      </c>
      <c r="F164" s="204">
        <v>401769</v>
      </c>
      <c r="G164" s="320" t="s">
        <v>238</v>
      </c>
      <c r="H164" s="320" t="s">
        <v>191</v>
      </c>
    </row>
    <row r="165" spans="2:8">
      <c r="B165" s="532"/>
      <c r="C165" s="4" t="s">
        <v>554</v>
      </c>
      <c r="D165" s="325" t="s">
        <v>792</v>
      </c>
      <c r="E165" s="323" t="s">
        <v>1818</v>
      </c>
      <c r="F165" s="204">
        <v>489882</v>
      </c>
      <c r="G165" s="320" t="s">
        <v>239</v>
      </c>
      <c r="H165" s="320" t="s">
        <v>192</v>
      </c>
    </row>
    <row r="166" spans="2:8" ht="20.399999999999999">
      <c r="B166" s="532" t="s">
        <v>36</v>
      </c>
      <c r="C166" s="4" t="s">
        <v>555</v>
      </c>
      <c r="D166" s="325" t="s">
        <v>793</v>
      </c>
      <c r="E166" s="323" t="s">
        <v>1819</v>
      </c>
      <c r="F166" s="204">
        <v>401682</v>
      </c>
      <c r="G166" s="320" t="s">
        <v>225</v>
      </c>
      <c r="H166" s="98" t="s">
        <v>1414</v>
      </c>
    </row>
    <row r="167" spans="2:8">
      <c r="B167" s="532"/>
      <c r="C167" s="4" t="s">
        <v>556</v>
      </c>
      <c r="D167" s="325" t="s">
        <v>794</v>
      </c>
      <c r="E167" s="323" t="s">
        <v>1820</v>
      </c>
      <c r="F167" s="204">
        <v>385287</v>
      </c>
      <c r="G167" s="320" t="s">
        <v>237</v>
      </c>
      <c r="H167" s="320" t="s">
        <v>190</v>
      </c>
    </row>
    <row r="168" spans="2:8">
      <c r="B168" s="532"/>
      <c r="C168" s="4" t="s">
        <v>557</v>
      </c>
      <c r="D168" s="325" t="s">
        <v>795</v>
      </c>
      <c r="E168" s="323" t="s">
        <v>1821</v>
      </c>
      <c r="F168" s="204">
        <v>332568</v>
      </c>
      <c r="G168" s="320" t="s">
        <v>238</v>
      </c>
      <c r="H168" s="320" t="s">
        <v>191</v>
      </c>
    </row>
    <row r="169" spans="2:8">
      <c r="B169" s="532"/>
      <c r="C169" s="4" t="s">
        <v>558</v>
      </c>
      <c r="D169" s="325" t="s">
        <v>796</v>
      </c>
      <c r="E169" s="323" t="s">
        <v>1822</v>
      </c>
      <c r="F169" s="204">
        <v>336077</v>
      </c>
      <c r="G169" s="320" t="s">
        <v>239</v>
      </c>
      <c r="H169" s="320" t="s">
        <v>192</v>
      </c>
    </row>
    <row r="170" spans="2:8" ht="20.399999999999999">
      <c r="B170" s="532" t="s">
        <v>37</v>
      </c>
      <c r="C170" s="4" t="s">
        <v>630</v>
      </c>
      <c r="D170" s="325" t="s">
        <v>797</v>
      </c>
      <c r="E170" s="323" t="s">
        <v>1823</v>
      </c>
      <c r="F170" s="204">
        <v>702208</v>
      </c>
      <c r="G170" s="320" t="s">
        <v>225</v>
      </c>
      <c r="H170" s="98" t="s">
        <v>1414</v>
      </c>
    </row>
    <row r="171" spans="2:8">
      <c r="B171" s="532"/>
      <c r="C171" s="4" t="s">
        <v>631</v>
      </c>
      <c r="D171" s="325" t="s">
        <v>798</v>
      </c>
      <c r="E171" s="323" t="s">
        <v>1824</v>
      </c>
      <c r="F171" s="204">
        <v>367350</v>
      </c>
      <c r="G171" s="320" t="s">
        <v>237</v>
      </c>
      <c r="H171" s="320" t="s">
        <v>190</v>
      </c>
    </row>
    <row r="172" spans="2:8">
      <c r="B172" s="532"/>
      <c r="C172" s="4" t="s">
        <v>632</v>
      </c>
      <c r="D172" s="325" t="s">
        <v>799</v>
      </c>
      <c r="E172" s="323" t="s">
        <v>1825</v>
      </c>
      <c r="F172" s="204">
        <v>584511</v>
      </c>
      <c r="G172" s="320" t="s">
        <v>238</v>
      </c>
      <c r="H172" s="320" t="s">
        <v>191</v>
      </c>
    </row>
    <row r="173" spans="2:8">
      <c r="B173" s="532"/>
      <c r="C173" s="4" t="s">
        <v>633</v>
      </c>
      <c r="D173" s="325" t="s">
        <v>800</v>
      </c>
      <c r="E173" s="323" t="s">
        <v>1826</v>
      </c>
      <c r="F173" s="204">
        <v>571238</v>
      </c>
      <c r="G173" s="320" t="s">
        <v>239</v>
      </c>
      <c r="H173" s="320" t="s">
        <v>192</v>
      </c>
    </row>
    <row r="174" spans="2:8" ht="20.399999999999999">
      <c r="B174" s="520" t="s">
        <v>38</v>
      </c>
      <c r="C174" s="4" t="s">
        <v>575</v>
      </c>
      <c r="D174" s="325" t="s">
        <v>801</v>
      </c>
      <c r="E174" s="323" t="s">
        <v>1827</v>
      </c>
      <c r="F174" s="204">
        <v>1170314</v>
      </c>
      <c r="G174" s="320" t="s">
        <v>252</v>
      </c>
      <c r="H174" s="98" t="s">
        <v>1403</v>
      </c>
    </row>
    <row r="175" spans="2:8">
      <c r="B175" s="520"/>
      <c r="C175" s="4" t="s">
        <v>576</v>
      </c>
      <c r="D175" s="325" t="s">
        <v>802</v>
      </c>
      <c r="E175" s="323" t="s">
        <v>1828</v>
      </c>
      <c r="F175" s="204">
        <v>1170443</v>
      </c>
      <c r="G175" s="320" t="s">
        <v>838</v>
      </c>
      <c r="H175" s="320" t="s">
        <v>300</v>
      </c>
    </row>
    <row r="176" spans="2:8">
      <c r="B176" s="520"/>
      <c r="C176" s="4" t="s">
        <v>577</v>
      </c>
      <c r="D176" s="325" t="s">
        <v>803</v>
      </c>
      <c r="E176" s="323" t="s">
        <v>1829</v>
      </c>
      <c r="F176" s="204">
        <v>1104814</v>
      </c>
      <c r="G176" s="320" t="s">
        <v>225</v>
      </c>
      <c r="H176" s="320" t="s">
        <v>290</v>
      </c>
    </row>
    <row r="177" spans="2:8" ht="20.399999999999999">
      <c r="B177" s="520"/>
      <c r="C177" s="4" t="s">
        <v>578</v>
      </c>
      <c r="D177" s="325" t="s">
        <v>804</v>
      </c>
      <c r="E177" s="323" t="s">
        <v>1830</v>
      </c>
      <c r="F177" s="204">
        <v>1113568</v>
      </c>
      <c r="G177" s="320" t="s">
        <v>839</v>
      </c>
      <c r="H177" s="320" t="s">
        <v>190</v>
      </c>
    </row>
    <row r="178" spans="2:8" ht="20.399999999999999">
      <c r="B178" s="520"/>
      <c r="C178" s="4" t="s">
        <v>579</v>
      </c>
      <c r="D178" s="325" t="s">
        <v>805</v>
      </c>
      <c r="E178" s="323" t="s">
        <v>1831</v>
      </c>
      <c r="F178" s="204">
        <v>953826</v>
      </c>
      <c r="G178" s="320" t="s">
        <v>840</v>
      </c>
      <c r="H178" s="320" t="s">
        <v>191</v>
      </c>
    </row>
    <row r="179" spans="2:8" ht="20.399999999999999">
      <c r="B179" s="520"/>
      <c r="C179" s="4" t="s">
        <v>580</v>
      </c>
      <c r="D179" s="325" t="s">
        <v>806</v>
      </c>
      <c r="E179" s="323" t="s">
        <v>1832</v>
      </c>
      <c r="F179" s="204">
        <v>1138142</v>
      </c>
      <c r="G179" s="320" t="s">
        <v>841</v>
      </c>
      <c r="H179" s="320" t="s">
        <v>192</v>
      </c>
    </row>
    <row r="180" spans="2:8">
      <c r="B180" s="320" t="s">
        <v>39</v>
      </c>
      <c r="C180" s="4" t="s">
        <v>93</v>
      </c>
      <c r="F180" s="323"/>
    </row>
    <row r="181" spans="2:8">
      <c r="B181" s="320" t="s">
        <v>40</v>
      </c>
      <c r="C181" s="4" t="s">
        <v>93</v>
      </c>
      <c r="F181" s="323"/>
    </row>
    <row r="182" spans="2:8" ht="20.399999999999999">
      <c r="B182" s="520" t="s">
        <v>41</v>
      </c>
      <c r="C182" s="4" t="s">
        <v>598</v>
      </c>
      <c r="D182" s="325" t="s">
        <v>807</v>
      </c>
      <c r="E182" s="323" t="s">
        <v>1833</v>
      </c>
      <c r="F182" s="204">
        <v>480371</v>
      </c>
      <c r="G182" s="320" t="s">
        <v>252</v>
      </c>
      <c r="H182" s="98" t="s">
        <v>1403</v>
      </c>
    </row>
    <row r="183" spans="2:8">
      <c r="B183" s="520"/>
      <c r="C183" s="4" t="s">
        <v>599</v>
      </c>
      <c r="D183" s="325" t="s">
        <v>808</v>
      </c>
      <c r="E183" s="323" t="s">
        <v>1834</v>
      </c>
      <c r="F183" s="204">
        <v>481752</v>
      </c>
      <c r="G183" s="320" t="s">
        <v>838</v>
      </c>
      <c r="H183" s="320" t="s">
        <v>300</v>
      </c>
    </row>
    <row r="184" spans="2:8">
      <c r="B184" s="520"/>
      <c r="C184" s="4" t="s">
        <v>600</v>
      </c>
      <c r="D184" s="325" t="s">
        <v>809</v>
      </c>
      <c r="E184" s="323" t="s">
        <v>1835</v>
      </c>
      <c r="F184" s="204">
        <v>467712</v>
      </c>
      <c r="G184" s="320" t="s">
        <v>225</v>
      </c>
      <c r="H184" s="320" t="s">
        <v>290</v>
      </c>
    </row>
    <row r="185" spans="2:8" ht="20.399999999999999">
      <c r="B185" s="520"/>
      <c r="C185" s="4" t="s">
        <v>601</v>
      </c>
      <c r="D185" s="325" t="s">
        <v>810</v>
      </c>
      <c r="E185" s="323" t="s">
        <v>1836</v>
      </c>
      <c r="F185" s="204">
        <v>386172</v>
      </c>
      <c r="G185" s="320" t="s">
        <v>839</v>
      </c>
      <c r="H185" s="320" t="s">
        <v>190</v>
      </c>
    </row>
    <row r="186" spans="2:8" ht="20.399999999999999">
      <c r="B186" s="520"/>
      <c r="C186" s="4" t="s">
        <v>602</v>
      </c>
      <c r="D186" s="325" t="s">
        <v>811</v>
      </c>
      <c r="E186" s="323" t="s">
        <v>1837</v>
      </c>
      <c r="F186" s="204">
        <v>370308</v>
      </c>
      <c r="G186" s="320" t="s">
        <v>840</v>
      </c>
      <c r="H186" s="320" t="s">
        <v>191</v>
      </c>
    </row>
    <row r="187" spans="2:8" ht="20.399999999999999">
      <c r="B187" s="520"/>
      <c r="C187" s="4" t="s">
        <v>603</v>
      </c>
      <c r="D187" s="325" t="s">
        <v>812</v>
      </c>
      <c r="E187" s="323" t="s">
        <v>1838</v>
      </c>
      <c r="F187" s="204">
        <v>386454</v>
      </c>
      <c r="G187" s="320" t="s">
        <v>841</v>
      </c>
      <c r="H187" s="320" t="s">
        <v>192</v>
      </c>
    </row>
    <row r="188" spans="2:8">
      <c r="B188" s="320" t="s">
        <v>66</v>
      </c>
      <c r="C188" s="4" t="s">
        <v>93</v>
      </c>
      <c r="F188" s="323"/>
    </row>
    <row r="189" spans="2:8" ht="20.399999999999999">
      <c r="B189" s="520" t="s">
        <v>42</v>
      </c>
      <c r="C189" s="4" t="s">
        <v>604</v>
      </c>
      <c r="D189" s="325" t="s">
        <v>813</v>
      </c>
      <c r="E189" s="323" t="s">
        <v>1839</v>
      </c>
      <c r="F189" s="204">
        <v>792789</v>
      </c>
      <c r="G189" s="320" t="s">
        <v>225</v>
      </c>
      <c r="H189" s="98" t="s">
        <v>1414</v>
      </c>
    </row>
    <row r="190" spans="2:8">
      <c r="B190" s="520"/>
      <c r="C190" s="4" t="s">
        <v>605</v>
      </c>
      <c r="D190" s="325" t="s">
        <v>814</v>
      </c>
      <c r="E190" s="323" t="s">
        <v>1840</v>
      </c>
      <c r="F190" s="204">
        <v>587863</v>
      </c>
      <c r="G190" s="320" t="s">
        <v>237</v>
      </c>
      <c r="H190" s="320" t="s">
        <v>190</v>
      </c>
    </row>
    <row r="191" spans="2:8">
      <c r="B191" s="520"/>
      <c r="C191" s="4" t="s">
        <v>635</v>
      </c>
      <c r="D191" s="325" t="s">
        <v>815</v>
      </c>
      <c r="E191" s="323" t="s">
        <v>1841</v>
      </c>
      <c r="F191" s="204">
        <v>662654</v>
      </c>
      <c r="G191" s="320" t="s">
        <v>238</v>
      </c>
      <c r="H191" s="320" t="s">
        <v>191</v>
      </c>
    </row>
    <row r="192" spans="2:8">
      <c r="B192" s="520"/>
      <c r="C192" s="4" t="s">
        <v>636</v>
      </c>
      <c r="D192" s="325" t="s">
        <v>816</v>
      </c>
      <c r="E192" s="323" t="s">
        <v>1842</v>
      </c>
      <c r="F192" s="204">
        <v>631820</v>
      </c>
      <c r="G192" s="320" t="s">
        <v>239</v>
      </c>
      <c r="H192" s="320" t="s">
        <v>192</v>
      </c>
    </row>
    <row r="193" spans="1:8">
      <c r="B193" s="320" t="s">
        <v>67</v>
      </c>
      <c r="C193" s="4" t="s">
        <v>93</v>
      </c>
      <c r="F193" s="323"/>
    </row>
    <row r="194" spans="1:8">
      <c r="B194" s="320" t="s">
        <v>76</v>
      </c>
      <c r="C194" s="4" t="s">
        <v>93</v>
      </c>
      <c r="F194" s="323"/>
    </row>
    <row r="195" spans="1:8" ht="20.399999999999999">
      <c r="B195" s="520" t="s">
        <v>2121</v>
      </c>
      <c r="C195" s="4" t="s">
        <v>606</v>
      </c>
      <c r="D195" s="325" t="s">
        <v>817</v>
      </c>
      <c r="E195" s="323" t="s">
        <v>1843</v>
      </c>
      <c r="F195" s="204">
        <v>1752580</v>
      </c>
      <c r="G195" s="320" t="s">
        <v>225</v>
      </c>
      <c r="H195" s="98" t="s">
        <v>1414</v>
      </c>
    </row>
    <row r="196" spans="1:8">
      <c r="B196" s="520"/>
      <c r="C196" s="4" t="s">
        <v>607</v>
      </c>
      <c r="D196" s="325" t="s">
        <v>818</v>
      </c>
      <c r="E196" s="323" t="s">
        <v>1844</v>
      </c>
      <c r="F196" s="204">
        <v>1555978</v>
      </c>
      <c r="G196" s="320" t="s">
        <v>237</v>
      </c>
      <c r="H196" s="320" t="s">
        <v>190</v>
      </c>
    </row>
    <row r="197" spans="1:8">
      <c r="B197" s="520"/>
      <c r="C197" s="4" t="s">
        <v>608</v>
      </c>
      <c r="D197" s="325" t="s">
        <v>819</v>
      </c>
      <c r="E197" s="323" t="s">
        <v>1845</v>
      </c>
      <c r="F197" s="204">
        <v>1570579</v>
      </c>
      <c r="G197" s="320" t="s">
        <v>238</v>
      </c>
      <c r="H197" s="320" t="s">
        <v>191</v>
      </c>
    </row>
    <row r="198" spans="1:8">
      <c r="B198" s="520"/>
      <c r="C198" s="4" t="s">
        <v>609</v>
      </c>
      <c r="D198" s="325" t="s">
        <v>820</v>
      </c>
      <c r="E198" s="323" t="s">
        <v>1846</v>
      </c>
      <c r="F198" s="204">
        <v>1605185</v>
      </c>
      <c r="G198" s="320" t="s">
        <v>239</v>
      </c>
      <c r="H198" s="320" t="s">
        <v>192</v>
      </c>
    </row>
    <row r="199" spans="1:8" ht="24" customHeight="1">
      <c r="A199" s="207"/>
      <c r="B199" s="532" t="s">
        <v>43</v>
      </c>
      <c r="C199" s="185" t="s">
        <v>619</v>
      </c>
      <c r="D199" s="318" t="s">
        <v>821</v>
      </c>
      <c r="E199" s="83" t="s">
        <v>1847</v>
      </c>
      <c r="F199" s="332">
        <v>1618616</v>
      </c>
      <c r="G199" s="321" t="s">
        <v>252</v>
      </c>
      <c r="H199" s="105" t="s">
        <v>1403</v>
      </c>
    </row>
    <row r="200" spans="1:8" ht="20.399999999999999">
      <c r="A200" s="207"/>
      <c r="B200" s="532"/>
      <c r="C200" s="185" t="s">
        <v>620</v>
      </c>
      <c r="D200" s="318" t="s">
        <v>822</v>
      </c>
      <c r="E200" s="83" t="s">
        <v>1848</v>
      </c>
      <c r="F200" s="332">
        <v>1607789</v>
      </c>
      <c r="G200" s="321" t="s">
        <v>838</v>
      </c>
      <c r="H200" s="321" t="s">
        <v>300</v>
      </c>
    </row>
    <row r="201" spans="1:8" ht="20.399999999999999">
      <c r="A201" s="207"/>
      <c r="B201" s="532"/>
      <c r="C201" s="185" t="s">
        <v>621</v>
      </c>
      <c r="D201" s="318" t="s">
        <v>823</v>
      </c>
      <c r="E201" s="83" t="s">
        <v>1849</v>
      </c>
      <c r="F201" s="332">
        <v>1576498</v>
      </c>
      <c r="G201" s="321" t="s">
        <v>225</v>
      </c>
      <c r="H201" s="321" t="s">
        <v>290</v>
      </c>
    </row>
    <row r="202" spans="1:8" ht="20.399999999999999">
      <c r="A202" s="207"/>
      <c r="B202" s="532"/>
      <c r="C202" s="185" t="s">
        <v>622</v>
      </c>
      <c r="D202" s="318" t="s">
        <v>824</v>
      </c>
      <c r="E202" s="83" t="s">
        <v>1850</v>
      </c>
      <c r="F202" s="332">
        <v>1454186</v>
      </c>
      <c r="G202" s="321" t="s">
        <v>839</v>
      </c>
      <c r="H202" s="321" t="s">
        <v>190</v>
      </c>
    </row>
    <row r="203" spans="1:8" ht="20.399999999999999">
      <c r="A203" s="207"/>
      <c r="B203" s="532"/>
      <c r="C203" s="185" t="s">
        <v>623</v>
      </c>
      <c r="D203" s="318" t="s">
        <v>825</v>
      </c>
      <c r="E203" s="83" t="s">
        <v>1851</v>
      </c>
      <c r="F203" s="332">
        <v>1481496</v>
      </c>
      <c r="G203" s="321" t="s">
        <v>840</v>
      </c>
      <c r="H203" s="321" t="s">
        <v>191</v>
      </c>
    </row>
    <row r="204" spans="1:8" ht="20.399999999999999">
      <c r="A204" s="289"/>
      <c r="B204" s="533"/>
      <c r="C204" s="333" t="s">
        <v>624</v>
      </c>
      <c r="D204" s="16" t="s">
        <v>826</v>
      </c>
      <c r="E204" s="266" t="s">
        <v>1852</v>
      </c>
      <c r="F204" s="334">
        <v>1507756</v>
      </c>
      <c r="G204" s="229" t="s">
        <v>841</v>
      </c>
      <c r="H204" s="229" t="s">
        <v>192</v>
      </c>
    </row>
    <row r="205" spans="1:8" ht="50.25" customHeight="1">
      <c r="A205" s="521" t="s">
        <v>2111</v>
      </c>
      <c r="B205" s="521"/>
      <c r="C205" s="521"/>
      <c r="D205" s="521"/>
      <c r="E205" s="521"/>
      <c r="F205" s="521"/>
      <c r="G205" s="521"/>
      <c r="H205" s="521"/>
    </row>
    <row r="213" spans="5:9">
      <c r="E213" s="320"/>
      <c r="I213" s="320"/>
    </row>
  </sheetData>
  <mergeCells count="43">
    <mergeCell ref="B147:B150"/>
    <mergeCell ref="B66:B70"/>
    <mergeCell ref="B86:B90"/>
    <mergeCell ref="B81:B85"/>
    <mergeCell ref="B76:B80"/>
    <mergeCell ref="B71:B75"/>
    <mergeCell ref="B151:B152"/>
    <mergeCell ref="B158:B161"/>
    <mergeCell ref="B162:B165"/>
    <mergeCell ref="B166:B169"/>
    <mergeCell ref="B170:B173"/>
    <mergeCell ref="C2:C3"/>
    <mergeCell ref="D2:D3"/>
    <mergeCell ref="E2:E3"/>
    <mergeCell ref="F2:F3"/>
    <mergeCell ref="B140:B143"/>
    <mergeCell ref="B133:B137"/>
    <mergeCell ref="B125:B129"/>
    <mergeCell ref="B119:B123"/>
    <mergeCell ref="B29:B33"/>
    <mergeCell ref="B23:B28"/>
    <mergeCell ref="A2:B3"/>
    <mergeCell ref="B96:B100"/>
    <mergeCell ref="B58:B63"/>
    <mergeCell ref="B52:B57"/>
    <mergeCell ref="B47:B51"/>
    <mergeCell ref="B36:B41"/>
    <mergeCell ref="H2:H3"/>
    <mergeCell ref="A205:H205"/>
    <mergeCell ref="B199:B204"/>
    <mergeCell ref="B182:B187"/>
    <mergeCell ref="B174:B179"/>
    <mergeCell ref="B153:B157"/>
    <mergeCell ref="B189:B192"/>
    <mergeCell ref="B195:B198"/>
    <mergeCell ref="B42:B46"/>
    <mergeCell ref="B91:B95"/>
    <mergeCell ref="B114:B118"/>
    <mergeCell ref="B108:B113"/>
    <mergeCell ref="B103:B107"/>
    <mergeCell ref="G2:G3"/>
    <mergeCell ref="B12:B16"/>
    <mergeCell ref="B17:B22"/>
  </mergeCells>
  <phoneticPr fontId="27" type="noConversion"/>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6E31F-992E-4B35-83CD-6117553C3ECA}">
  <dimension ref="A1:P31"/>
  <sheetViews>
    <sheetView tabSelected="1" topLeftCell="A13" zoomScale="142" zoomScaleNormal="142" workbookViewId="0">
      <selection activeCell="G30" sqref="G30"/>
    </sheetView>
  </sheetViews>
  <sheetFormatPr defaultColWidth="8.47265625" defaultRowHeight="13.8"/>
  <cols>
    <col min="1" max="1" width="8.80859375" style="21" customWidth="1"/>
    <col min="2" max="2" width="10.47265625" style="21" customWidth="1"/>
    <col min="3" max="3" width="12" style="21" customWidth="1"/>
    <col min="4" max="9" width="8.47265625" style="21"/>
    <col min="10" max="10" width="17.47265625" style="21" customWidth="1"/>
    <col min="11" max="11" width="8.47265625" style="21"/>
    <col min="12" max="12" width="16.33203125" style="21" customWidth="1"/>
    <col min="13" max="16384" width="8.47265625" style="21"/>
  </cols>
  <sheetData>
    <row r="1" spans="1:16">
      <c r="A1" s="224" t="s">
        <v>2107</v>
      </c>
      <c r="B1" s="224"/>
      <c r="C1" s="175"/>
      <c r="D1" s="233"/>
      <c r="E1" s="7"/>
      <c r="F1" s="233"/>
      <c r="G1" s="233"/>
      <c r="H1" s="233"/>
      <c r="I1" s="233"/>
      <c r="J1" s="233"/>
      <c r="K1" s="233"/>
      <c r="L1" s="233"/>
      <c r="M1" s="233"/>
      <c r="N1" s="233"/>
      <c r="O1" s="233"/>
      <c r="P1" s="233"/>
    </row>
    <row r="2" spans="1:16" ht="14.1">
      <c r="A2" s="527" t="s">
        <v>1914</v>
      </c>
      <c r="B2" s="539" t="s">
        <v>1915</v>
      </c>
      <c r="C2" s="542" t="s">
        <v>143</v>
      </c>
      <c r="D2" s="544" t="s">
        <v>1857</v>
      </c>
      <c r="E2" s="546" t="s">
        <v>47</v>
      </c>
      <c r="F2" s="542" t="s">
        <v>1105</v>
      </c>
      <c r="G2" s="221" t="s">
        <v>95</v>
      </c>
      <c r="H2" s="176"/>
      <c r="I2" s="176"/>
      <c r="J2" s="177"/>
      <c r="K2" s="226" t="s">
        <v>96</v>
      </c>
      <c r="L2" s="178"/>
      <c r="M2" s="221" t="s">
        <v>1185</v>
      </c>
      <c r="N2" s="176"/>
      <c r="O2" s="176"/>
      <c r="P2" s="178"/>
    </row>
    <row r="3" spans="1:16" ht="20.399999999999999">
      <c r="A3" s="528"/>
      <c r="B3" s="540"/>
      <c r="C3" s="543"/>
      <c r="D3" s="545"/>
      <c r="E3" s="547"/>
      <c r="F3" s="548"/>
      <c r="G3" s="166" t="s">
        <v>97</v>
      </c>
      <c r="H3" s="166" t="s">
        <v>98</v>
      </c>
      <c r="I3" s="167" t="s">
        <v>99</v>
      </c>
      <c r="J3" s="168" t="s">
        <v>100</v>
      </c>
      <c r="K3" s="166" t="s">
        <v>98</v>
      </c>
      <c r="L3" s="179" t="s">
        <v>100</v>
      </c>
      <c r="M3" s="166" t="s">
        <v>101</v>
      </c>
      <c r="N3" s="166" t="s">
        <v>102</v>
      </c>
      <c r="O3" s="166" t="s">
        <v>103</v>
      </c>
      <c r="P3" s="215" t="s">
        <v>104</v>
      </c>
    </row>
    <row r="4" spans="1:16" ht="81.599999999999994">
      <c r="A4" s="184" t="s">
        <v>105</v>
      </c>
      <c r="B4" s="367" t="s">
        <v>179</v>
      </c>
      <c r="C4" s="218" t="s">
        <v>144</v>
      </c>
      <c r="D4" s="222" t="s">
        <v>138</v>
      </c>
      <c r="E4" s="241">
        <v>5689</v>
      </c>
      <c r="F4" s="53" t="s">
        <v>1068</v>
      </c>
      <c r="G4" s="173">
        <v>0.01</v>
      </c>
      <c r="H4" s="8">
        <v>0.98</v>
      </c>
      <c r="I4" s="9" t="s">
        <v>106</v>
      </c>
      <c r="J4" s="53" t="s">
        <v>107</v>
      </c>
      <c r="K4" s="173" t="s">
        <v>108</v>
      </c>
      <c r="L4" s="53" t="s">
        <v>109</v>
      </c>
      <c r="M4" s="10" t="s">
        <v>110</v>
      </c>
      <c r="N4" s="10" t="s">
        <v>111</v>
      </c>
      <c r="O4" s="173">
        <v>1.1000000000000001</v>
      </c>
      <c r="P4" s="214" t="s">
        <v>649</v>
      </c>
    </row>
    <row r="5" spans="1:16" ht="71.400000000000006">
      <c r="A5" s="184" t="s">
        <v>112</v>
      </c>
      <c r="B5" s="367" t="s">
        <v>179</v>
      </c>
      <c r="C5" s="219" t="s">
        <v>145</v>
      </c>
      <c r="D5" s="222" t="s">
        <v>146</v>
      </c>
      <c r="E5" s="242">
        <v>887</v>
      </c>
      <c r="F5" s="53" t="s">
        <v>1067</v>
      </c>
      <c r="G5" s="4">
        <v>0.01</v>
      </c>
      <c r="H5" s="4">
        <v>0.95</v>
      </c>
      <c r="I5" s="9" t="s">
        <v>106</v>
      </c>
      <c r="J5" s="53" t="s">
        <v>107</v>
      </c>
      <c r="K5" s="173" t="s">
        <v>108</v>
      </c>
      <c r="L5" s="53" t="s">
        <v>654</v>
      </c>
      <c r="M5" s="173" t="s">
        <v>110</v>
      </c>
      <c r="N5" s="10" t="s">
        <v>111</v>
      </c>
      <c r="O5" s="173">
        <v>1.1000000000000001</v>
      </c>
      <c r="P5" s="214" t="s">
        <v>649</v>
      </c>
    </row>
    <row r="6" spans="1:16" ht="81.599999999999994">
      <c r="A6" s="184" t="s">
        <v>72</v>
      </c>
      <c r="B6" s="367" t="s">
        <v>179</v>
      </c>
      <c r="C6" s="219" t="s">
        <v>147</v>
      </c>
      <c r="D6" s="222" t="s">
        <v>148</v>
      </c>
      <c r="E6" s="241">
        <v>51719</v>
      </c>
      <c r="F6" s="53" t="s">
        <v>114</v>
      </c>
      <c r="G6" s="11">
        <v>0.01</v>
      </c>
      <c r="H6" s="11">
        <v>0.95</v>
      </c>
      <c r="I6" s="9" t="s">
        <v>106</v>
      </c>
      <c r="J6" s="54" t="s">
        <v>68</v>
      </c>
      <c r="K6" s="11">
        <v>0.95</v>
      </c>
      <c r="L6" s="53" t="s">
        <v>109</v>
      </c>
      <c r="M6" s="10" t="s">
        <v>115</v>
      </c>
      <c r="N6" s="10" t="s">
        <v>116</v>
      </c>
      <c r="O6" s="12" t="s">
        <v>117</v>
      </c>
      <c r="P6" s="214" t="s">
        <v>118</v>
      </c>
    </row>
    <row r="7" spans="1:16" ht="81.599999999999994">
      <c r="A7" s="184" t="s">
        <v>119</v>
      </c>
      <c r="B7" s="367" t="s">
        <v>179</v>
      </c>
      <c r="C7" s="219" t="s">
        <v>149</v>
      </c>
      <c r="D7" s="222" t="s">
        <v>150</v>
      </c>
      <c r="E7" s="241">
        <v>7310</v>
      </c>
      <c r="F7" s="148" t="s">
        <v>120</v>
      </c>
      <c r="G7" s="173">
        <v>0.01</v>
      </c>
      <c r="H7" s="8">
        <v>0.98</v>
      </c>
      <c r="I7" s="9" t="s">
        <v>106</v>
      </c>
      <c r="J7" s="53" t="s">
        <v>107</v>
      </c>
      <c r="K7" s="8">
        <v>0.95</v>
      </c>
      <c r="L7" s="53" t="s">
        <v>109</v>
      </c>
      <c r="M7" s="10" t="s">
        <v>110</v>
      </c>
      <c r="N7" s="10" t="s">
        <v>111</v>
      </c>
      <c r="O7" s="173">
        <v>1.1000000000000001</v>
      </c>
      <c r="P7" s="214" t="s">
        <v>649</v>
      </c>
    </row>
    <row r="8" spans="1:16" ht="81.599999999999994">
      <c r="A8" s="184" t="s">
        <v>121</v>
      </c>
      <c r="B8" s="367" t="s">
        <v>179</v>
      </c>
      <c r="C8" s="219" t="s">
        <v>151</v>
      </c>
      <c r="D8" s="222" t="s">
        <v>179</v>
      </c>
      <c r="E8" s="241">
        <v>2316</v>
      </c>
      <c r="F8" s="53"/>
      <c r="G8" s="4">
        <v>0.01</v>
      </c>
      <c r="H8" s="4">
        <v>0.95</v>
      </c>
      <c r="I8" s="9" t="s">
        <v>106</v>
      </c>
      <c r="J8" s="53" t="s">
        <v>107</v>
      </c>
      <c r="K8" s="173" t="s">
        <v>108</v>
      </c>
      <c r="L8" s="53" t="s">
        <v>113</v>
      </c>
      <c r="M8" s="173" t="s">
        <v>110</v>
      </c>
      <c r="N8" s="10" t="s">
        <v>111</v>
      </c>
      <c r="O8" s="173">
        <v>1.1000000000000001</v>
      </c>
      <c r="P8" s="214" t="s">
        <v>649</v>
      </c>
    </row>
    <row r="9" spans="1:16" ht="61.2">
      <c r="A9" s="184" t="s">
        <v>122</v>
      </c>
      <c r="B9" s="367" t="s">
        <v>179</v>
      </c>
      <c r="C9" s="219" t="s">
        <v>153</v>
      </c>
      <c r="D9" s="223" t="s">
        <v>152</v>
      </c>
      <c r="E9" s="242">
        <v>12090</v>
      </c>
      <c r="F9" s="53" t="s">
        <v>650</v>
      </c>
      <c r="G9" s="4" t="s">
        <v>68</v>
      </c>
      <c r="H9" s="4">
        <v>0.98</v>
      </c>
      <c r="I9" s="9" t="s">
        <v>651</v>
      </c>
      <c r="J9" s="52" t="s">
        <v>68</v>
      </c>
      <c r="K9" s="4">
        <v>0.98</v>
      </c>
      <c r="L9" s="53" t="s">
        <v>652</v>
      </c>
      <c r="M9" s="173" t="s">
        <v>653</v>
      </c>
      <c r="N9" s="343" t="s">
        <v>2172</v>
      </c>
      <c r="O9" s="234" t="s">
        <v>2174</v>
      </c>
      <c r="P9" s="182" t="s">
        <v>649</v>
      </c>
    </row>
    <row r="10" spans="1:16" ht="40.799999999999997">
      <c r="A10" s="184" t="s">
        <v>71</v>
      </c>
      <c r="B10" s="367" t="s">
        <v>179</v>
      </c>
      <c r="C10" s="219" t="s">
        <v>155</v>
      </c>
      <c r="D10" s="223" t="s">
        <v>154</v>
      </c>
      <c r="E10" s="242">
        <v>7654</v>
      </c>
      <c r="F10" s="53" t="s">
        <v>123</v>
      </c>
      <c r="G10" s="4">
        <v>1E-3</v>
      </c>
      <c r="H10" s="4">
        <v>0.95</v>
      </c>
      <c r="I10" s="4" t="s">
        <v>68</v>
      </c>
      <c r="J10" s="53" t="s">
        <v>648</v>
      </c>
      <c r="K10" s="4" t="s">
        <v>68</v>
      </c>
      <c r="L10" s="52" t="s">
        <v>68</v>
      </c>
      <c r="M10" s="173" t="s">
        <v>110</v>
      </c>
      <c r="N10" s="4" t="s">
        <v>111</v>
      </c>
      <c r="O10" s="4">
        <v>1.1000000000000001</v>
      </c>
      <c r="P10" s="214" t="s">
        <v>649</v>
      </c>
    </row>
    <row r="11" spans="1:16" ht="91.8">
      <c r="A11" s="552" t="s">
        <v>290</v>
      </c>
      <c r="B11" s="185" t="s">
        <v>1911</v>
      </c>
      <c r="C11" s="553" t="s">
        <v>157</v>
      </c>
      <c r="D11" s="223" t="s">
        <v>1066</v>
      </c>
      <c r="E11" s="242">
        <v>9775</v>
      </c>
      <c r="F11" s="53" t="s">
        <v>124</v>
      </c>
      <c r="G11" s="4">
        <v>0.01</v>
      </c>
      <c r="H11" s="8">
        <v>0.98</v>
      </c>
      <c r="I11" s="9" t="s">
        <v>106</v>
      </c>
      <c r="J11" s="53" t="s">
        <v>107</v>
      </c>
      <c r="K11" s="173" t="s">
        <v>108</v>
      </c>
      <c r="L11" s="53" t="s">
        <v>125</v>
      </c>
      <c r="M11" s="173" t="s">
        <v>110</v>
      </c>
      <c r="N11" s="10" t="s">
        <v>111</v>
      </c>
      <c r="O11" s="173">
        <v>1.1000000000000001</v>
      </c>
      <c r="P11" s="214" t="s">
        <v>649</v>
      </c>
    </row>
    <row r="12" spans="1:16" ht="91.8">
      <c r="A12" s="552"/>
      <c r="B12" s="339" t="s">
        <v>1912</v>
      </c>
      <c r="C12" s="553"/>
      <c r="D12" s="223" t="s">
        <v>1066</v>
      </c>
      <c r="E12" s="242">
        <v>17319</v>
      </c>
      <c r="F12" s="53" t="s">
        <v>126</v>
      </c>
      <c r="G12" s="173">
        <v>1E-4</v>
      </c>
      <c r="H12" s="8">
        <v>0.98</v>
      </c>
      <c r="I12" s="9" t="s">
        <v>106</v>
      </c>
      <c r="J12" s="53" t="s">
        <v>107</v>
      </c>
      <c r="K12" s="173" t="s">
        <v>108</v>
      </c>
      <c r="L12" s="53" t="s">
        <v>127</v>
      </c>
      <c r="M12" s="173" t="s">
        <v>110</v>
      </c>
      <c r="N12" s="10" t="s">
        <v>111</v>
      </c>
      <c r="O12" s="173">
        <v>1.1000000000000001</v>
      </c>
      <c r="P12" s="214" t="s">
        <v>649</v>
      </c>
    </row>
    <row r="13" spans="1:16" ht="91.8">
      <c r="A13" s="552"/>
      <c r="B13" s="339" t="s">
        <v>1913</v>
      </c>
      <c r="C13" s="553"/>
      <c r="D13" s="223" t="s">
        <v>1066</v>
      </c>
      <c r="E13" s="242">
        <v>10978</v>
      </c>
      <c r="F13" s="53" t="s">
        <v>128</v>
      </c>
      <c r="G13" s="4">
        <v>1E-3</v>
      </c>
      <c r="H13" s="4">
        <v>0.98</v>
      </c>
      <c r="I13" s="9" t="s">
        <v>106</v>
      </c>
      <c r="J13" s="53" t="s">
        <v>129</v>
      </c>
      <c r="K13" s="173" t="s">
        <v>108</v>
      </c>
      <c r="L13" s="53" t="s">
        <v>130</v>
      </c>
      <c r="M13" s="173" t="s">
        <v>110</v>
      </c>
      <c r="N13" s="10" t="s">
        <v>111</v>
      </c>
      <c r="O13" s="173">
        <v>1.1000000000000001</v>
      </c>
      <c r="P13" s="214" t="s">
        <v>649</v>
      </c>
    </row>
    <row r="14" spans="1:16" ht="40.799999999999997">
      <c r="A14" s="184" t="s">
        <v>131</v>
      </c>
      <c r="B14" s="367" t="s">
        <v>179</v>
      </c>
      <c r="C14" s="219" t="s">
        <v>1200</v>
      </c>
      <c r="D14" s="222" t="s">
        <v>171</v>
      </c>
      <c r="E14" s="242">
        <v>556</v>
      </c>
      <c r="F14" s="214" t="s">
        <v>655</v>
      </c>
      <c r="G14" s="4" t="s">
        <v>68</v>
      </c>
      <c r="H14" s="235">
        <v>0.98</v>
      </c>
      <c r="I14" s="4" t="s">
        <v>68</v>
      </c>
      <c r="J14" s="53" t="s">
        <v>68</v>
      </c>
      <c r="K14" s="173">
        <v>0.98</v>
      </c>
      <c r="L14" s="214" t="s">
        <v>656</v>
      </c>
      <c r="M14" s="10" t="s">
        <v>110</v>
      </c>
      <c r="N14" s="10" t="s">
        <v>111</v>
      </c>
      <c r="O14" s="173">
        <v>1.1000000000000001</v>
      </c>
      <c r="P14" s="214" t="s">
        <v>649</v>
      </c>
    </row>
    <row r="15" spans="1:16" ht="91.75" customHeight="1">
      <c r="A15" s="184" t="s">
        <v>2</v>
      </c>
      <c r="B15" s="367" t="s">
        <v>179</v>
      </c>
      <c r="C15" s="219" t="s">
        <v>159</v>
      </c>
      <c r="D15" s="222" t="s">
        <v>173</v>
      </c>
      <c r="E15" s="242">
        <f>148661+148662+148662</f>
        <v>445985</v>
      </c>
      <c r="F15" s="53" t="s">
        <v>132</v>
      </c>
      <c r="G15" s="549" t="s">
        <v>1204</v>
      </c>
      <c r="H15" s="498"/>
      <c r="I15" s="498"/>
      <c r="J15" s="550"/>
      <c r="K15" s="549" t="s">
        <v>1204</v>
      </c>
      <c r="L15" s="550"/>
      <c r="M15" s="173" t="s">
        <v>133</v>
      </c>
      <c r="N15" s="551" t="s">
        <v>134</v>
      </c>
      <c r="O15" s="551"/>
      <c r="P15" s="214" t="s">
        <v>649</v>
      </c>
    </row>
    <row r="16" spans="1:16" ht="40.799999999999997">
      <c r="A16" s="368" t="s">
        <v>135</v>
      </c>
      <c r="B16" s="369" t="s">
        <v>179</v>
      </c>
      <c r="C16" s="220" t="s">
        <v>161</v>
      </c>
      <c r="D16" s="225" t="s">
        <v>174</v>
      </c>
      <c r="E16" s="243">
        <v>8949</v>
      </c>
      <c r="F16" s="217" t="s">
        <v>136</v>
      </c>
      <c r="G16" s="577" t="s">
        <v>2176</v>
      </c>
      <c r="H16" s="578"/>
      <c r="I16" s="578"/>
      <c r="J16" s="579"/>
      <c r="K16" s="580" t="s">
        <v>2176</v>
      </c>
      <c r="L16" s="581"/>
      <c r="M16" s="17" t="s">
        <v>2175</v>
      </c>
      <c r="N16" s="16" t="s">
        <v>2172</v>
      </c>
      <c r="O16" s="576" t="s">
        <v>2173</v>
      </c>
      <c r="P16" s="216" t="s">
        <v>649</v>
      </c>
    </row>
    <row r="17" spans="1:16" ht="26.25" customHeight="1">
      <c r="A17" s="541" t="s">
        <v>1916</v>
      </c>
      <c r="B17" s="541"/>
      <c r="C17" s="541"/>
      <c r="D17" s="541"/>
      <c r="E17" s="541"/>
      <c r="F17" s="541"/>
      <c r="G17" s="541"/>
      <c r="H17" s="541"/>
      <c r="I17" s="541"/>
      <c r="J17" s="541"/>
      <c r="K17" s="541"/>
      <c r="L17" s="541"/>
      <c r="M17" s="541"/>
      <c r="N17" s="541"/>
      <c r="O17" s="541"/>
      <c r="P17" s="541"/>
    </row>
    <row r="19" spans="1:16">
      <c r="A19" s="370" t="s">
        <v>137</v>
      </c>
      <c r="B19" s="370"/>
      <c r="C19" s="370"/>
      <c r="D19" s="24"/>
    </row>
    <row r="20" spans="1:16" s="103" customFormat="1">
      <c r="A20" s="64" t="s">
        <v>138</v>
      </c>
      <c r="B20" s="64"/>
      <c r="C20" s="64" t="s">
        <v>163</v>
      </c>
      <c r="D20" s="107"/>
    </row>
    <row r="21" spans="1:16" s="103" customFormat="1">
      <c r="A21" s="6" t="s">
        <v>146</v>
      </c>
      <c r="B21" s="6"/>
      <c r="C21" s="6" t="s">
        <v>164</v>
      </c>
    </row>
    <row r="22" spans="1:16" s="103" customFormat="1">
      <c r="A22" s="6" t="s">
        <v>148</v>
      </c>
      <c r="B22" s="6"/>
      <c r="C22" s="6" t="s">
        <v>165</v>
      </c>
    </row>
    <row r="23" spans="1:16" s="103" customFormat="1">
      <c r="A23" s="6" t="s">
        <v>150</v>
      </c>
      <c r="B23" s="6"/>
      <c r="C23" s="6" t="s">
        <v>166</v>
      </c>
    </row>
    <row r="24" spans="1:16" s="103" customFormat="1">
      <c r="A24" s="248" t="s">
        <v>152</v>
      </c>
      <c r="B24" s="323"/>
      <c r="C24" s="248" t="s">
        <v>167</v>
      </c>
    </row>
    <row r="25" spans="1:16" s="103" customFormat="1">
      <c r="A25" s="248" t="s">
        <v>154</v>
      </c>
      <c r="B25" s="323"/>
      <c r="C25" s="248" t="s">
        <v>168</v>
      </c>
    </row>
    <row r="26" spans="1:16" s="103" customFormat="1">
      <c r="A26" s="248" t="s">
        <v>156</v>
      </c>
      <c r="B26" s="323"/>
      <c r="C26" s="248" t="s">
        <v>170</v>
      </c>
    </row>
    <row r="27" spans="1:16" s="103" customFormat="1">
      <c r="A27" s="248" t="s">
        <v>169</v>
      </c>
      <c r="B27" s="323"/>
      <c r="C27" s="248" t="s">
        <v>172</v>
      </c>
    </row>
    <row r="28" spans="1:16" s="103" customFormat="1">
      <c r="A28" s="248" t="s">
        <v>171</v>
      </c>
      <c r="B28" s="323"/>
      <c r="C28" s="248" t="s">
        <v>175</v>
      </c>
    </row>
    <row r="29" spans="1:16" s="103" customFormat="1">
      <c r="A29" s="248" t="s">
        <v>173</v>
      </c>
      <c r="B29" s="323"/>
      <c r="C29" s="248" t="s">
        <v>176</v>
      </c>
    </row>
    <row r="30" spans="1:16" s="103" customFormat="1">
      <c r="A30" s="6" t="s">
        <v>174</v>
      </c>
      <c r="B30" s="6"/>
      <c r="C30" s="6" t="s">
        <v>177</v>
      </c>
    </row>
    <row r="31" spans="1:16">
      <c r="A31" s="56" t="s">
        <v>158</v>
      </c>
      <c r="B31" s="56"/>
      <c r="C31" s="323" t="s">
        <v>2177</v>
      </c>
    </row>
  </sheetData>
  <mergeCells count="14">
    <mergeCell ref="B2:B3"/>
    <mergeCell ref="A17:P17"/>
    <mergeCell ref="A2:A3"/>
    <mergeCell ref="C2:C3"/>
    <mergeCell ref="D2:D3"/>
    <mergeCell ref="E2:E3"/>
    <mergeCell ref="F2:F3"/>
    <mergeCell ref="G15:J15"/>
    <mergeCell ref="K15:L15"/>
    <mergeCell ref="N15:O15"/>
    <mergeCell ref="A11:A13"/>
    <mergeCell ref="C11:C13"/>
    <mergeCell ref="G16:J16"/>
    <mergeCell ref="K16:L1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69"/>
  <sheetViews>
    <sheetView topLeftCell="A4" zoomScaleNormal="100" workbookViewId="0">
      <selection activeCell="A67" sqref="A67:J67"/>
    </sheetView>
  </sheetViews>
  <sheetFormatPr defaultColWidth="12.47265625" defaultRowHeight="15.75" customHeight="1"/>
  <cols>
    <col min="1" max="1" width="9.47265625" style="409" customWidth="1"/>
    <col min="2" max="2" width="21" style="409" customWidth="1"/>
    <col min="3" max="3" width="36.47265625" style="409" customWidth="1"/>
    <col min="4" max="4" width="15.33203125" style="412" customWidth="1"/>
    <col min="5" max="5" width="40.47265625" style="409" customWidth="1"/>
    <col min="6" max="6" width="16.09375" style="409" customWidth="1"/>
    <col min="7" max="7" width="39.09375" style="411" customWidth="1"/>
    <col min="8" max="8" width="15.47265625" style="411" customWidth="1"/>
    <col min="9" max="9" width="34" style="411" customWidth="1"/>
    <col min="10" max="10" width="18" style="411" customWidth="1"/>
    <col min="11" max="25" width="7.47265625" style="411" customWidth="1"/>
    <col min="26" max="16384" width="12.47265625" style="411"/>
  </cols>
  <sheetData>
    <row r="1" spans="1:10" ht="15.75" customHeight="1">
      <c r="A1" s="407" t="s">
        <v>2108</v>
      </c>
      <c r="B1" s="407"/>
      <c r="C1" s="407"/>
      <c r="D1" s="408"/>
      <c r="G1" s="410"/>
      <c r="H1" s="410"/>
      <c r="I1" s="410"/>
      <c r="J1" s="410"/>
    </row>
    <row r="2" spans="1:10" ht="9" customHeight="1">
      <c r="A2" s="407"/>
      <c r="B2" s="407"/>
      <c r="G2" s="410"/>
      <c r="H2" s="410"/>
      <c r="I2" s="410"/>
      <c r="J2" s="410"/>
    </row>
    <row r="3" spans="1:10" ht="15.75" customHeight="1">
      <c r="A3" s="564" t="s">
        <v>0</v>
      </c>
      <c r="B3" s="565"/>
      <c r="C3" s="561" t="s">
        <v>1906</v>
      </c>
      <c r="D3" s="563"/>
      <c r="E3" s="561" t="s">
        <v>1907</v>
      </c>
      <c r="F3" s="562"/>
      <c r="G3" s="561" t="s">
        <v>145</v>
      </c>
      <c r="H3" s="562"/>
      <c r="I3" s="561" t="s">
        <v>1908</v>
      </c>
      <c r="J3" s="562"/>
    </row>
    <row r="4" spans="1:10" ht="30.75" customHeight="1">
      <c r="A4" s="566"/>
      <c r="B4" s="567"/>
      <c r="C4" s="413" t="s">
        <v>45</v>
      </c>
      <c r="D4" s="414" t="s">
        <v>46</v>
      </c>
      <c r="E4" s="413" t="s">
        <v>45</v>
      </c>
      <c r="F4" s="415" t="s">
        <v>46</v>
      </c>
      <c r="G4" s="413" t="s">
        <v>45</v>
      </c>
      <c r="H4" s="415" t="s">
        <v>46</v>
      </c>
      <c r="I4" s="413" t="s">
        <v>45</v>
      </c>
      <c r="J4" s="415" t="s">
        <v>46</v>
      </c>
    </row>
    <row r="5" spans="1:10" s="421" customFormat="1" ht="21" customHeight="1">
      <c r="A5" s="558" t="s">
        <v>3</v>
      </c>
      <c r="B5" s="559"/>
      <c r="C5" s="416"/>
      <c r="D5" s="417"/>
      <c r="E5" s="416"/>
      <c r="F5" s="418"/>
      <c r="G5" s="419"/>
      <c r="H5" s="420"/>
      <c r="I5" s="419"/>
      <c r="J5" s="420"/>
    </row>
    <row r="6" spans="1:10" s="421" customFormat="1" ht="33.75" customHeight="1">
      <c r="A6" s="422"/>
      <c r="B6" s="423" t="s">
        <v>1203</v>
      </c>
      <c r="C6" s="213" t="s">
        <v>1069</v>
      </c>
      <c r="D6" s="424" t="s">
        <v>215</v>
      </c>
      <c r="E6" s="213" t="s">
        <v>1069</v>
      </c>
      <c r="F6" s="424" t="s">
        <v>215</v>
      </c>
      <c r="G6" s="213" t="s">
        <v>1069</v>
      </c>
      <c r="H6" s="272" t="s">
        <v>179</v>
      </c>
      <c r="I6" s="213" t="s">
        <v>1069</v>
      </c>
      <c r="J6" s="272" t="s">
        <v>179</v>
      </c>
    </row>
    <row r="7" spans="1:10" s="421" customFormat="1" ht="30.75" customHeight="1">
      <c r="A7" s="422"/>
      <c r="B7" s="425" t="s">
        <v>4</v>
      </c>
      <c r="C7" s="213" t="s">
        <v>178</v>
      </c>
      <c r="D7" s="270" t="s">
        <v>49</v>
      </c>
      <c r="E7" s="426" t="s">
        <v>178</v>
      </c>
      <c r="F7" s="427" t="s">
        <v>49</v>
      </c>
      <c r="G7" s="213" t="s">
        <v>178</v>
      </c>
      <c r="H7" s="272" t="s">
        <v>179</v>
      </c>
      <c r="I7" s="213" t="s">
        <v>178</v>
      </c>
      <c r="J7" s="272" t="s">
        <v>179</v>
      </c>
    </row>
    <row r="8" spans="1:10" s="421" customFormat="1" ht="15.75" customHeight="1">
      <c r="A8" s="422"/>
      <c r="B8" s="428"/>
      <c r="C8" s="429"/>
      <c r="D8" s="228"/>
      <c r="E8" s="429"/>
      <c r="F8" s="427"/>
      <c r="G8" s="430"/>
      <c r="H8" s="272"/>
      <c r="I8" s="430"/>
      <c r="J8" s="272"/>
    </row>
    <row r="9" spans="1:10" s="421" customFormat="1" ht="15.75" customHeight="1">
      <c r="A9" s="560" t="s">
        <v>2120</v>
      </c>
      <c r="B9" s="559"/>
      <c r="C9" s="429"/>
      <c r="D9" s="228"/>
      <c r="E9" s="429"/>
      <c r="F9" s="427"/>
      <c r="G9" s="430"/>
      <c r="H9" s="272"/>
      <c r="I9" s="430"/>
      <c r="J9" s="272"/>
    </row>
    <row r="10" spans="1:10" s="421" customFormat="1" ht="15.75" customHeight="1">
      <c r="A10" s="431"/>
      <c r="B10" s="432" t="s">
        <v>1197</v>
      </c>
      <c r="C10" s="554" t="s">
        <v>1195</v>
      </c>
      <c r="D10" s="555"/>
      <c r="E10" s="554" t="s">
        <v>1195</v>
      </c>
      <c r="F10" s="555"/>
      <c r="G10" s="554" t="s">
        <v>1195</v>
      </c>
      <c r="H10" s="555"/>
      <c r="I10" s="554" t="s">
        <v>1195</v>
      </c>
      <c r="J10" s="555"/>
    </row>
    <row r="11" spans="1:10" s="421" customFormat="1" ht="46.75" customHeight="1">
      <c r="A11" s="431"/>
      <c r="B11" s="432" t="s">
        <v>1309</v>
      </c>
      <c r="C11" s="554" t="s">
        <v>1194</v>
      </c>
      <c r="D11" s="555"/>
      <c r="E11" s="554" t="s">
        <v>1194</v>
      </c>
      <c r="F11" s="555"/>
      <c r="G11" s="227" t="s">
        <v>1285</v>
      </c>
      <c r="H11" s="272" t="s">
        <v>179</v>
      </c>
      <c r="I11" s="213" t="s">
        <v>1279</v>
      </c>
      <c r="J11" s="272" t="s">
        <v>179</v>
      </c>
    </row>
    <row r="12" spans="1:10" s="421" customFormat="1" ht="89.25" customHeight="1">
      <c r="A12" s="431"/>
      <c r="B12" s="432" t="s">
        <v>5</v>
      </c>
      <c r="C12" s="554" t="s">
        <v>1194</v>
      </c>
      <c r="D12" s="555"/>
      <c r="E12" s="426" t="s">
        <v>183</v>
      </c>
      <c r="F12" s="272" t="s">
        <v>179</v>
      </c>
      <c r="G12" s="227" t="s">
        <v>1286</v>
      </c>
      <c r="H12" s="272" t="s">
        <v>179</v>
      </c>
      <c r="I12" s="213" t="s">
        <v>1287</v>
      </c>
      <c r="J12" s="272" t="s">
        <v>179</v>
      </c>
    </row>
    <row r="13" spans="1:10" s="421" customFormat="1" ht="119.25" customHeight="1">
      <c r="A13" s="422"/>
      <c r="B13" s="433" t="s">
        <v>6</v>
      </c>
      <c r="C13" s="213" t="s">
        <v>1070</v>
      </c>
      <c r="D13" s="270" t="s">
        <v>179</v>
      </c>
      <c r="E13" s="426" t="s">
        <v>184</v>
      </c>
      <c r="F13" s="272" t="s">
        <v>54</v>
      </c>
      <c r="G13" s="213" t="s">
        <v>1288</v>
      </c>
      <c r="H13" s="272" t="s">
        <v>54</v>
      </c>
      <c r="I13" s="554" t="s">
        <v>1194</v>
      </c>
      <c r="J13" s="555"/>
    </row>
    <row r="14" spans="1:10" s="421" customFormat="1" ht="15.75" customHeight="1">
      <c r="A14" s="422"/>
      <c r="B14" s="359" t="s">
        <v>86</v>
      </c>
      <c r="C14" s="554" t="s">
        <v>1194</v>
      </c>
      <c r="D14" s="555"/>
      <c r="E14" s="554" t="s">
        <v>1194</v>
      </c>
      <c r="F14" s="555"/>
      <c r="G14" s="554" t="s">
        <v>1194</v>
      </c>
      <c r="H14" s="557"/>
      <c r="I14" s="554" t="s">
        <v>1194</v>
      </c>
      <c r="J14" s="557"/>
    </row>
    <row r="15" spans="1:10" s="421" customFormat="1" ht="15.75" customHeight="1">
      <c r="A15" s="422"/>
      <c r="B15" s="425" t="s">
        <v>8</v>
      </c>
      <c r="C15" s="554" t="s">
        <v>1194</v>
      </c>
      <c r="D15" s="555"/>
      <c r="E15" s="554" t="s">
        <v>1194</v>
      </c>
      <c r="F15" s="555"/>
      <c r="G15" s="554" t="s">
        <v>1194</v>
      </c>
      <c r="H15" s="557"/>
      <c r="I15" s="554" t="s">
        <v>1194</v>
      </c>
      <c r="J15" s="557"/>
    </row>
    <row r="16" spans="1:10" s="421" customFormat="1" ht="15.75" customHeight="1">
      <c r="A16" s="422"/>
      <c r="B16" s="428"/>
      <c r="C16" s="429"/>
      <c r="D16" s="228"/>
      <c r="E16" s="429"/>
      <c r="F16" s="427"/>
      <c r="G16" s="430"/>
      <c r="H16" s="272"/>
      <c r="I16" s="430"/>
      <c r="J16" s="272"/>
    </row>
    <row r="17" spans="1:10" s="421" customFormat="1" ht="15.75" customHeight="1">
      <c r="A17" s="558" t="s">
        <v>9</v>
      </c>
      <c r="B17" s="559"/>
      <c r="C17" s="429"/>
      <c r="D17" s="228"/>
      <c r="E17" s="429"/>
      <c r="F17" s="427"/>
      <c r="G17" s="430"/>
      <c r="H17" s="272"/>
      <c r="I17" s="430"/>
      <c r="J17" s="272"/>
    </row>
    <row r="18" spans="1:10" s="421" customFormat="1" ht="63.25" customHeight="1">
      <c r="A18" s="431"/>
      <c r="B18" s="425" t="s">
        <v>10</v>
      </c>
      <c r="C18" s="554" t="s">
        <v>1194</v>
      </c>
      <c r="D18" s="555"/>
      <c r="E18" s="426" t="s">
        <v>185</v>
      </c>
      <c r="F18" s="272" t="s">
        <v>186</v>
      </c>
      <c r="G18" s="213" t="s">
        <v>1289</v>
      </c>
      <c r="H18" s="272" t="s">
        <v>179</v>
      </c>
      <c r="I18" s="554" t="s">
        <v>1194</v>
      </c>
      <c r="J18" s="557"/>
    </row>
    <row r="19" spans="1:10" s="421" customFormat="1" ht="28.5" customHeight="1">
      <c r="A19" s="431"/>
      <c r="B19" s="425" t="s">
        <v>646</v>
      </c>
      <c r="C19" s="554" t="s">
        <v>1194</v>
      </c>
      <c r="D19" s="555"/>
      <c r="E19" s="213" t="s">
        <v>1080</v>
      </c>
      <c r="F19" s="427" t="s">
        <v>49</v>
      </c>
      <c r="G19" s="213" t="s">
        <v>1571</v>
      </c>
      <c r="H19" s="272" t="s">
        <v>179</v>
      </c>
      <c r="I19" s="213" t="s">
        <v>1571</v>
      </c>
      <c r="J19" s="272" t="s">
        <v>179</v>
      </c>
    </row>
    <row r="20" spans="1:10" s="421" customFormat="1" ht="15.75" customHeight="1">
      <c r="A20" s="431"/>
      <c r="B20" s="425" t="s">
        <v>647</v>
      </c>
      <c r="C20" s="554" t="s">
        <v>1194</v>
      </c>
      <c r="D20" s="555"/>
      <c r="E20" s="554" t="s">
        <v>1194</v>
      </c>
      <c r="F20" s="555"/>
      <c r="G20" s="554" t="s">
        <v>1194</v>
      </c>
      <c r="H20" s="557"/>
      <c r="I20" s="554" t="s">
        <v>1194</v>
      </c>
      <c r="J20" s="557"/>
    </row>
    <row r="21" spans="1:10" s="421" customFormat="1" ht="62.25" customHeight="1">
      <c r="A21" s="422"/>
      <c r="B21" s="434" t="s">
        <v>13</v>
      </c>
      <c r="C21" s="213" t="s">
        <v>1071</v>
      </c>
      <c r="D21" s="270" t="s">
        <v>179</v>
      </c>
      <c r="E21" s="426" t="s">
        <v>187</v>
      </c>
      <c r="F21" s="427" t="s">
        <v>179</v>
      </c>
      <c r="G21" s="213" t="s">
        <v>1290</v>
      </c>
      <c r="H21" s="270" t="s">
        <v>54</v>
      </c>
      <c r="I21" s="554" t="s">
        <v>1194</v>
      </c>
      <c r="J21" s="557"/>
    </row>
    <row r="22" spans="1:10" s="421" customFormat="1" ht="57.75" customHeight="1">
      <c r="A22" s="422"/>
      <c r="B22" s="434" t="s">
        <v>14</v>
      </c>
      <c r="C22" s="213" t="s">
        <v>1072</v>
      </c>
      <c r="D22" s="270" t="s">
        <v>179</v>
      </c>
      <c r="E22" s="426" t="s">
        <v>187</v>
      </c>
      <c r="F22" s="427" t="s">
        <v>179</v>
      </c>
      <c r="G22" s="213" t="s">
        <v>1290</v>
      </c>
      <c r="H22" s="270" t="s">
        <v>54</v>
      </c>
      <c r="I22" s="554" t="s">
        <v>1194</v>
      </c>
      <c r="J22" s="557"/>
    </row>
    <row r="23" spans="1:10" s="421" customFormat="1" ht="15.75" customHeight="1">
      <c r="A23" s="422"/>
      <c r="B23" s="428"/>
      <c r="C23" s="429"/>
      <c r="D23" s="228"/>
      <c r="E23" s="429"/>
      <c r="F23" s="427"/>
      <c r="G23" s="213"/>
      <c r="H23" s="272"/>
      <c r="I23" s="430"/>
      <c r="J23" s="272"/>
    </row>
    <row r="24" spans="1:10" s="421" customFormat="1" ht="10.199999999999999">
      <c r="A24" s="558" t="s">
        <v>15</v>
      </c>
      <c r="B24" s="559"/>
      <c r="C24" s="429"/>
      <c r="D24" s="228"/>
      <c r="E24" s="429"/>
      <c r="F24" s="427"/>
      <c r="G24" s="213"/>
      <c r="H24" s="272"/>
      <c r="I24" s="430"/>
      <c r="J24" s="272"/>
    </row>
    <row r="25" spans="1:10" s="421" customFormat="1" ht="250.75" customHeight="1">
      <c r="A25" s="422"/>
      <c r="B25" s="435" t="s">
        <v>1311</v>
      </c>
      <c r="C25" s="213" t="s">
        <v>1122</v>
      </c>
      <c r="D25" s="228" t="str">
        <f>$D$33</f>
        <v>Residualize within wave, then take mean</v>
      </c>
      <c r="E25" s="213" t="s">
        <v>1123</v>
      </c>
      <c r="F25" s="228" t="str">
        <f>$D$33</f>
        <v>Residualize within wave, then take mean</v>
      </c>
      <c r="G25" s="436" t="s">
        <v>1578</v>
      </c>
      <c r="H25" s="272" t="s">
        <v>179</v>
      </c>
      <c r="I25" s="213" t="s">
        <v>1587</v>
      </c>
      <c r="J25" s="272" t="s">
        <v>179</v>
      </c>
    </row>
    <row r="26" spans="1:10" s="421" customFormat="1" ht="51">
      <c r="A26" s="431"/>
      <c r="B26" s="437" t="s">
        <v>16</v>
      </c>
      <c r="C26" s="554" t="s">
        <v>1194</v>
      </c>
      <c r="D26" s="555"/>
      <c r="E26" s="213" t="s">
        <v>1113</v>
      </c>
      <c r="F26" s="427" t="s">
        <v>179</v>
      </c>
      <c r="G26" s="568" t="s">
        <v>1572</v>
      </c>
      <c r="H26" s="569" t="s">
        <v>179</v>
      </c>
      <c r="I26" s="554" t="s">
        <v>1194</v>
      </c>
      <c r="J26" s="557"/>
    </row>
    <row r="27" spans="1:10" s="421" customFormat="1" ht="51">
      <c r="A27" s="431"/>
      <c r="B27" s="437" t="s">
        <v>17</v>
      </c>
      <c r="C27" s="554" t="s">
        <v>1194</v>
      </c>
      <c r="D27" s="555"/>
      <c r="E27" s="213" t="s">
        <v>1112</v>
      </c>
      <c r="F27" s="427" t="s">
        <v>179</v>
      </c>
      <c r="G27" s="568"/>
      <c r="H27" s="569"/>
      <c r="I27" s="554" t="s">
        <v>1194</v>
      </c>
      <c r="J27" s="557"/>
    </row>
    <row r="28" spans="1:10" s="421" customFormat="1" ht="51">
      <c r="A28" s="431"/>
      <c r="B28" s="437" t="s">
        <v>18</v>
      </c>
      <c r="C28" s="554" t="s">
        <v>1194</v>
      </c>
      <c r="D28" s="555"/>
      <c r="E28" s="213" t="s">
        <v>1112</v>
      </c>
      <c r="F28" s="427" t="s">
        <v>179</v>
      </c>
      <c r="G28" s="568"/>
      <c r="H28" s="569"/>
      <c r="I28" s="554" t="s">
        <v>1194</v>
      </c>
      <c r="J28" s="557"/>
    </row>
    <row r="29" spans="1:10" s="421" customFormat="1" ht="93.25" customHeight="1">
      <c r="A29" s="422"/>
      <c r="B29" s="428" t="s">
        <v>19</v>
      </c>
      <c r="C29" s="213" t="s">
        <v>1073</v>
      </c>
      <c r="D29" s="270" t="s">
        <v>54</v>
      </c>
      <c r="E29" s="213" t="s">
        <v>1082</v>
      </c>
      <c r="F29" s="272" t="s">
        <v>54</v>
      </c>
      <c r="G29" s="213" t="s">
        <v>1280</v>
      </c>
      <c r="H29" s="270" t="s">
        <v>54</v>
      </c>
      <c r="I29" s="213" t="s">
        <v>1582</v>
      </c>
      <c r="J29" s="270" t="s">
        <v>179</v>
      </c>
    </row>
    <row r="30" spans="1:10" s="421" customFormat="1" ht="30.6">
      <c r="A30" s="422"/>
      <c r="B30" s="428" t="s">
        <v>20</v>
      </c>
      <c r="C30" s="554" t="s">
        <v>1194</v>
      </c>
      <c r="D30" s="555"/>
      <c r="E30" s="213" t="s">
        <v>1291</v>
      </c>
      <c r="F30" s="272" t="s">
        <v>54</v>
      </c>
      <c r="G30" s="227" t="s">
        <v>1573</v>
      </c>
      <c r="H30" s="270" t="s">
        <v>54</v>
      </c>
      <c r="I30" s="227" t="s">
        <v>1583</v>
      </c>
      <c r="J30" s="270" t="s">
        <v>179</v>
      </c>
    </row>
    <row r="31" spans="1:10" s="421" customFormat="1" ht="357">
      <c r="A31" s="431"/>
      <c r="B31" s="425" t="s">
        <v>1202</v>
      </c>
      <c r="C31" s="213" t="s">
        <v>1096</v>
      </c>
      <c r="D31" s="270" t="s">
        <v>179</v>
      </c>
      <c r="E31" s="213" t="s">
        <v>1081</v>
      </c>
      <c r="F31" s="438" t="s">
        <v>179</v>
      </c>
      <c r="G31" s="213" t="s">
        <v>1574</v>
      </c>
      <c r="H31" s="270" t="s">
        <v>54</v>
      </c>
      <c r="I31" s="213" t="s">
        <v>1584</v>
      </c>
      <c r="J31" s="272" t="s">
        <v>54</v>
      </c>
    </row>
    <row r="32" spans="1:10" s="421" customFormat="1" ht="21.25" customHeight="1">
      <c r="A32" s="422"/>
      <c r="B32" s="425" t="s">
        <v>21</v>
      </c>
      <c r="C32" s="554" t="s">
        <v>1194</v>
      </c>
      <c r="D32" s="555"/>
      <c r="E32" s="554" t="s">
        <v>1194</v>
      </c>
      <c r="F32" s="555"/>
      <c r="G32" s="213" t="s">
        <v>1575</v>
      </c>
      <c r="H32" s="272" t="s">
        <v>54</v>
      </c>
      <c r="I32" s="213" t="s">
        <v>1585</v>
      </c>
      <c r="J32" s="272" t="s">
        <v>179</v>
      </c>
    </row>
    <row r="33" spans="1:10" s="421" customFormat="1" ht="30.6">
      <c r="A33" s="422"/>
      <c r="B33" s="428" t="s">
        <v>22</v>
      </c>
      <c r="C33" s="213" t="s">
        <v>1074</v>
      </c>
      <c r="D33" s="424" t="s">
        <v>215</v>
      </c>
      <c r="E33" s="213" t="s">
        <v>1114</v>
      </c>
      <c r="F33" s="424" t="s">
        <v>215</v>
      </c>
      <c r="G33" s="213" t="s">
        <v>1576</v>
      </c>
      <c r="H33" s="272" t="s">
        <v>179</v>
      </c>
      <c r="I33" s="554" t="s">
        <v>1194</v>
      </c>
      <c r="J33" s="555"/>
    </row>
    <row r="34" spans="1:10" s="421" customFormat="1" ht="71.400000000000006">
      <c r="A34" s="422"/>
      <c r="B34" s="425" t="s">
        <v>58</v>
      </c>
      <c r="C34" s="439" t="s">
        <v>1075</v>
      </c>
      <c r="D34" s="270" t="s">
        <v>54</v>
      </c>
      <c r="E34" s="213" t="s">
        <v>1115</v>
      </c>
      <c r="F34" s="272" t="s">
        <v>54</v>
      </c>
      <c r="G34" s="227" t="s">
        <v>1292</v>
      </c>
      <c r="H34" s="272" t="s">
        <v>179</v>
      </c>
      <c r="I34" s="554" t="s">
        <v>1194</v>
      </c>
      <c r="J34" s="557"/>
    </row>
    <row r="35" spans="1:10" s="421" customFormat="1" ht="30.6">
      <c r="A35" s="422"/>
      <c r="B35" s="428" t="s">
        <v>180</v>
      </c>
      <c r="C35" s="213" t="s">
        <v>1076</v>
      </c>
      <c r="D35" s="228" t="str">
        <f>$D$33</f>
        <v>Residualize within wave, then take mean</v>
      </c>
      <c r="E35" s="426" t="s">
        <v>188</v>
      </c>
      <c r="F35" s="228" t="str">
        <f>$D$33</f>
        <v>Residualize within wave, then take mean</v>
      </c>
      <c r="G35" s="213" t="s">
        <v>1281</v>
      </c>
      <c r="H35" s="272" t="s">
        <v>179</v>
      </c>
      <c r="I35" s="213" t="s">
        <v>1282</v>
      </c>
      <c r="J35" s="272" t="s">
        <v>179</v>
      </c>
    </row>
    <row r="36" spans="1:10" s="421" customFormat="1" ht="94.5" customHeight="1">
      <c r="A36" s="422"/>
      <c r="B36" s="425" t="s">
        <v>24</v>
      </c>
      <c r="C36" s="213" t="s">
        <v>1104</v>
      </c>
      <c r="D36" s="228" t="str">
        <f>$D$33</f>
        <v>Residualize within wave, then take mean</v>
      </c>
      <c r="E36" s="213" t="s">
        <v>1116</v>
      </c>
      <c r="F36" s="228" t="str">
        <f>$D$33</f>
        <v>Residualize within wave, then take mean</v>
      </c>
      <c r="G36" s="213" t="s">
        <v>1283</v>
      </c>
      <c r="H36" s="272" t="s">
        <v>179</v>
      </c>
      <c r="I36" s="213" t="s">
        <v>1293</v>
      </c>
      <c r="J36" s="272" t="s">
        <v>179</v>
      </c>
    </row>
    <row r="37" spans="1:10" s="421" customFormat="1" ht="39.75" customHeight="1">
      <c r="A37" s="422"/>
      <c r="B37" s="425" t="s">
        <v>194</v>
      </c>
      <c r="C37" s="554" t="s">
        <v>1195</v>
      </c>
      <c r="D37" s="555"/>
      <c r="E37" s="554" t="s">
        <v>1195</v>
      </c>
      <c r="F37" s="555"/>
      <c r="G37" s="554" t="s">
        <v>1198</v>
      </c>
      <c r="H37" s="555"/>
      <c r="I37" s="554" t="s">
        <v>1198</v>
      </c>
      <c r="J37" s="555"/>
    </row>
    <row r="38" spans="1:10" s="421" customFormat="1" ht="40.799999999999997">
      <c r="A38" s="422"/>
      <c r="B38" s="428" t="s">
        <v>25</v>
      </c>
      <c r="C38" s="439" t="s">
        <v>1103</v>
      </c>
      <c r="D38" s="228" t="s">
        <v>54</v>
      </c>
      <c r="E38" s="213" t="s">
        <v>1083</v>
      </c>
      <c r="F38" s="272" t="s">
        <v>54</v>
      </c>
      <c r="G38" s="213" t="s">
        <v>1294</v>
      </c>
      <c r="H38" s="272" t="s">
        <v>179</v>
      </c>
      <c r="I38" s="213" t="s">
        <v>1295</v>
      </c>
      <c r="J38" s="272" t="s">
        <v>179</v>
      </c>
    </row>
    <row r="39" spans="1:10" s="421" customFormat="1" ht="54.25" customHeight="1">
      <c r="A39" s="422"/>
      <c r="B39" s="428" t="s">
        <v>26</v>
      </c>
      <c r="C39" s="554" t="s">
        <v>1194</v>
      </c>
      <c r="D39" s="555"/>
      <c r="E39" s="213" t="s">
        <v>1117</v>
      </c>
      <c r="F39" s="272" t="s">
        <v>179</v>
      </c>
      <c r="G39" s="440" t="s">
        <v>1577</v>
      </c>
      <c r="H39" s="272" t="s">
        <v>54</v>
      </c>
      <c r="I39" s="213" t="s">
        <v>1586</v>
      </c>
      <c r="J39" s="272" t="s">
        <v>179</v>
      </c>
    </row>
    <row r="40" spans="1:10" s="421" customFormat="1" ht="101.25" customHeight="1">
      <c r="A40" s="422"/>
      <c r="B40" s="428" t="s">
        <v>27</v>
      </c>
      <c r="C40" s="554" t="s">
        <v>1194</v>
      </c>
      <c r="D40" s="555"/>
      <c r="E40" s="554" t="s">
        <v>1194</v>
      </c>
      <c r="F40" s="555"/>
      <c r="G40" s="227" t="s">
        <v>1579</v>
      </c>
      <c r="H40" s="272" t="s">
        <v>54</v>
      </c>
      <c r="I40" s="554" t="s">
        <v>1194</v>
      </c>
      <c r="J40" s="557"/>
    </row>
    <row r="41" spans="1:10" s="421" customFormat="1" ht="15.75" customHeight="1">
      <c r="A41" s="422"/>
      <c r="B41" s="425" t="s">
        <v>28</v>
      </c>
      <c r="C41" s="554" t="s">
        <v>1194</v>
      </c>
      <c r="D41" s="555"/>
      <c r="E41" s="554" t="s">
        <v>1194</v>
      </c>
      <c r="F41" s="555"/>
      <c r="G41" s="554" t="s">
        <v>1194</v>
      </c>
      <c r="H41" s="557"/>
      <c r="I41" s="554" t="s">
        <v>1194</v>
      </c>
      <c r="J41" s="557"/>
    </row>
    <row r="42" spans="1:10" s="421" customFormat="1" ht="336.6">
      <c r="A42" s="422"/>
      <c r="B42" s="425" t="s">
        <v>61</v>
      </c>
      <c r="C42" s="439" t="s">
        <v>1077</v>
      </c>
      <c r="D42" s="228" t="str">
        <f>$D$33</f>
        <v>Residualize within wave, then take mean</v>
      </c>
      <c r="E42" s="213" t="s">
        <v>1118</v>
      </c>
      <c r="F42" s="228" t="str">
        <f>$D$33</f>
        <v>Residualize within wave, then take mean</v>
      </c>
      <c r="G42" s="213" t="s">
        <v>1284</v>
      </c>
      <c r="H42" s="272" t="s">
        <v>179</v>
      </c>
      <c r="I42" s="213" t="s">
        <v>1296</v>
      </c>
      <c r="J42" s="272" t="s">
        <v>179</v>
      </c>
    </row>
    <row r="43" spans="1:10" s="421" customFormat="1" ht="81.599999999999994">
      <c r="A43" s="422"/>
      <c r="B43" s="428" t="s">
        <v>29</v>
      </c>
      <c r="C43" s="213" t="s">
        <v>1102</v>
      </c>
      <c r="D43" s="228" t="str">
        <f>$D$33</f>
        <v>Residualize within wave, then take mean</v>
      </c>
      <c r="E43" s="213" t="s">
        <v>1084</v>
      </c>
      <c r="F43" s="228" t="str">
        <f>$D$33</f>
        <v>Residualize within wave, then take mean</v>
      </c>
      <c r="G43" s="213" t="s">
        <v>1297</v>
      </c>
      <c r="H43" s="272" t="s">
        <v>179</v>
      </c>
      <c r="I43" s="554" t="s">
        <v>1194</v>
      </c>
      <c r="J43" s="557"/>
    </row>
    <row r="44" spans="1:10" s="421" customFormat="1" ht="15.75" customHeight="1">
      <c r="A44" s="422"/>
      <c r="B44" s="428"/>
      <c r="C44" s="429"/>
      <c r="D44" s="228"/>
      <c r="E44" s="429"/>
      <c r="F44" s="427"/>
      <c r="G44" s="430"/>
      <c r="H44" s="272"/>
      <c r="I44" s="430"/>
      <c r="J44" s="272"/>
    </row>
    <row r="45" spans="1:10" s="421" customFormat="1" ht="15.75" customHeight="1">
      <c r="A45" s="558" t="s">
        <v>30</v>
      </c>
      <c r="B45" s="559"/>
      <c r="C45" s="429"/>
      <c r="D45" s="228"/>
      <c r="E45" s="429"/>
      <c r="F45" s="427"/>
      <c r="G45" s="430"/>
      <c r="H45" s="272"/>
      <c r="I45" s="430"/>
      <c r="J45" s="272"/>
    </row>
    <row r="46" spans="1:10" s="421" customFormat="1" ht="66" customHeight="1">
      <c r="A46" s="422"/>
      <c r="B46" s="428" t="s">
        <v>31</v>
      </c>
      <c r="C46" s="213" t="s">
        <v>1078</v>
      </c>
      <c r="D46" s="228" t="str">
        <f>$D$33</f>
        <v>Residualize within wave, then take mean</v>
      </c>
      <c r="E46" s="554" t="s">
        <v>1194</v>
      </c>
      <c r="F46" s="555"/>
      <c r="G46" s="554" t="s">
        <v>1194</v>
      </c>
      <c r="H46" s="557"/>
      <c r="I46" s="554" t="s">
        <v>1194</v>
      </c>
      <c r="J46" s="557"/>
    </row>
    <row r="47" spans="1:10" s="421" customFormat="1" ht="69" customHeight="1">
      <c r="A47" s="422"/>
      <c r="B47" s="425" t="s">
        <v>62</v>
      </c>
      <c r="C47" s="554" t="s">
        <v>1198</v>
      </c>
      <c r="D47" s="555"/>
      <c r="E47" s="554" t="s">
        <v>1198</v>
      </c>
      <c r="F47" s="555"/>
      <c r="G47" s="554" t="s">
        <v>1198</v>
      </c>
      <c r="H47" s="555"/>
      <c r="I47" s="554" t="s">
        <v>1198</v>
      </c>
      <c r="J47" s="555"/>
    </row>
    <row r="48" spans="1:10" s="421" customFormat="1" ht="15.75" customHeight="1">
      <c r="A48" s="422"/>
      <c r="B48" s="437" t="s">
        <v>89</v>
      </c>
      <c r="C48" s="554" t="s">
        <v>1194</v>
      </c>
      <c r="D48" s="555"/>
      <c r="E48" s="554" t="s">
        <v>1194</v>
      </c>
      <c r="F48" s="555"/>
      <c r="G48" s="554" t="s">
        <v>1194</v>
      </c>
      <c r="H48" s="557"/>
      <c r="I48" s="554" t="s">
        <v>1194</v>
      </c>
      <c r="J48" s="557"/>
    </row>
    <row r="49" spans="1:10" s="421" customFormat="1" ht="15.75" customHeight="1">
      <c r="A49" s="422"/>
      <c r="B49" s="156" t="s">
        <v>64</v>
      </c>
      <c r="C49" s="554" t="s">
        <v>1198</v>
      </c>
      <c r="D49" s="555"/>
      <c r="E49" s="554" t="s">
        <v>1198</v>
      </c>
      <c r="F49" s="555"/>
      <c r="G49" s="554" t="s">
        <v>1198</v>
      </c>
      <c r="H49" s="555"/>
      <c r="I49" s="554" t="s">
        <v>1198</v>
      </c>
      <c r="J49" s="555"/>
    </row>
    <row r="50" spans="1:10" s="421" customFormat="1" ht="15" customHeight="1">
      <c r="A50" s="422"/>
      <c r="B50" s="425" t="s">
        <v>657</v>
      </c>
      <c r="C50" s="554" t="s">
        <v>1194</v>
      </c>
      <c r="D50" s="555"/>
      <c r="E50" s="554" t="s">
        <v>1194</v>
      </c>
      <c r="F50" s="555"/>
      <c r="G50" s="554" t="s">
        <v>1194</v>
      </c>
      <c r="H50" s="557"/>
      <c r="I50" s="554" t="s">
        <v>1194</v>
      </c>
      <c r="J50" s="557"/>
    </row>
    <row r="51" spans="1:10" s="421" customFormat="1" ht="117.75" customHeight="1">
      <c r="A51" s="422"/>
      <c r="B51" s="428" t="s">
        <v>32</v>
      </c>
      <c r="C51" s="213" t="s">
        <v>1087</v>
      </c>
      <c r="D51" s="228" t="str">
        <f>$D$33</f>
        <v>Residualize within wave, then take mean</v>
      </c>
      <c r="E51" s="213" t="s">
        <v>1085</v>
      </c>
      <c r="F51" s="228" t="str">
        <f>$D$33</f>
        <v>Residualize within wave, then take mean</v>
      </c>
      <c r="G51" s="213" t="s">
        <v>1298</v>
      </c>
      <c r="H51" s="270" t="s">
        <v>49</v>
      </c>
      <c r="I51" s="213" t="s">
        <v>1299</v>
      </c>
      <c r="J51" s="270" t="s">
        <v>49</v>
      </c>
    </row>
    <row r="52" spans="1:10" s="421" customFormat="1" ht="43" customHeight="1">
      <c r="A52" s="422"/>
      <c r="B52" s="432" t="s">
        <v>33</v>
      </c>
      <c r="C52" s="554" t="s">
        <v>1194</v>
      </c>
      <c r="D52" s="555"/>
      <c r="E52" s="554" t="s">
        <v>1194</v>
      </c>
      <c r="F52" s="555"/>
      <c r="G52" s="227" t="s">
        <v>1580</v>
      </c>
      <c r="H52" s="272" t="s">
        <v>179</v>
      </c>
      <c r="I52" s="227" t="s">
        <v>1580</v>
      </c>
      <c r="J52" s="272" t="s">
        <v>179</v>
      </c>
    </row>
    <row r="53" spans="1:10" s="421" customFormat="1" ht="79" customHeight="1">
      <c r="A53" s="422"/>
      <c r="B53" s="434" t="s">
        <v>34</v>
      </c>
      <c r="C53" s="213" t="s">
        <v>1088</v>
      </c>
      <c r="D53" s="228" t="str">
        <f>$D$33</f>
        <v>Residualize within wave, then take mean</v>
      </c>
      <c r="E53" s="213" t="s">
        <v>1086</v>
      </c>
      <c r="F53" s="427" t="s">
        <v>179</v>
      </c>
      <c r="G53" s="554" t="s">
        <v>1194</v>
      </c>
      <c r="H53" s="557"/>
      <c r="I53" s="554" t="s">
        <v>1194</v>
      </c>
      <c r="J53" s="557"/>
    </row>
    <row r="54" spans="1:10" s="421" customFormat="1" ht="86.5" customHeight="1">
      <c r="A54" s="422"/>
      <c r="B54" s="434" t="s">
        <v>35</v>
      </c>
      <c r="C54" s="213" t="s">
        <v>1089</v>
      </c>
      <c r="D54" s="228" t="str">
        <f>$D$33</f>
        <v>Residualize within wave, then take mean</v>
      </c>
      <c r="E54" s="213" t="s">
        <v>1091</v>
      </c>
      <c r="F54" s="228" t="str">
        <f>$D$33</f>
        <v>Residualize within wave, then take mean</v>
      </c>
      <c r="G54" s="554" t="s">
        <v>1194</v>
      </c>
      <c r="H54" s="557"/>
      <c r="I54" s="554" t="s">
        <v>1194</v>
      </c>
      <c r="J54" s="557"/>
    </row>
    <row r="55" spans="1:10" s="421" customFormat="1" ht="86.5" customHeight="1">
      <c r="A55" s="422"/>
      <c r="B55" s="452" t="s">
        <v>36</v>
      </c>
      <c r="C55" s="213" t="s">
        <v>1199</v>
      </c>
      <c r="D55" s="228" t="s">
        <v>179</v>
      </c>
      <c r="E55" s="554" t="s">
        <v>1194</v>
      </c>
      <c r="F55" s="555"/>
      <c r="G55" s="554" t="s">
        <v>1194</v>
      </c>
      <c r="H55" s="557"/>
      <c r="I55" s="554" t="s">
        <v>1194</v>
      </c>
      <c r="J55" s="557"/>
    </row>
    <row r="56" spans="1:10" s="421" customFormat="1" ht="81.75" customHeight="1">
      <c r="A56" s="422"/>
      <c r="B56" s="434" t="s">
        <v>181</v>
      </c>
      <c r="C56" s="426" t="s">
        <v>182</v>
      </c>
      <c r="D56" s="228" t="s">
        <v>179</v>
      </c>
      <c r="E56" s="213" t="s">
        <v>1092</v>
      </c>
      <c r="F56" s="228" t="str">
        <f>$D$33</f>
        <v>Residualize within wave, then take mean</v>
      </c>
      <c r="G56" s="213" t="s">
        <v>1300</v>
      </c>
      <c r="H56" s="272" t="s">
        <v>179</v>
      </c>
      <c r="I56" s="554" t="s">
        <v>1194</v>
      </c>
      <c r="J56" s="557"/>
    </row>
    <row r="57" spans="1:10" s="421" customFormat="1" ht="59.25" customHeight="1">
      <c r="A57" s="422"/>
      <c r="B57" s="428" t="s">
        <v>38</v>
      </c>
      <c r="C57" s="213" t="s">
        <v>1079</v>
      </c>
      <c r="D57" s="228" t="str">
        <f>$D$33</f>
        <v>Residualize within wave, then take mean</v>
      </c>
      <c r="E57" s="213" t="s">
        <v>1093</v>
      </c>
      <c r="F57" s="441" t="str">
        <f>$D$33</f>
        <v>Residualize within wave, then take mean</v>
      </c>
      <c r="G57" s="227" t="s">
        <v>1301</v>
      </c>
      <c r="H57" s="272" t="s">
        <v>179</v>
      </c>
      <c r="I57" s="227" t="s">
        <v>1302</v>
      </c>
      <c r="J57" s="272" t="s">
        <v>179</v>
      </c>
    </row>
    <row r="58" spans="1:10" s="421" customFormat="1" ht="98.25" customHeight="1">
      <c r="A58" s="422"/>
      <c r="B58" s="432" t="s">
        <v>39</v>
      </c>
      <c r="C58" s="554" t="s">
        <v>1194</v>
      </c>
      <c r="D58" s="555"/>
      <c r="E58" s="554" t="s">
        <v>1194</v>
      </c>
      <c r="F58" s="555"/>
      <c r="G58" s="213" t="s">
        <v>1303</v>
      </c>
      <c r="H58" s="272" t="s">
        <v>179</v>
      </c>
      <c r="I58" s="554" t="s">
        <v>1194</v>
      </c>
      <c r="J58" s="557"/>
    </row>
    <row r="59" spans="1:10" s="421" customFormat="1" ht="15.75" customHeight="1">
      <c r="A59" s="422"/>
      <c r="B59" s="432" t="s">
        <v>40</v>
      </c>
      <c r="C59" s="554" t="s">
        <v>1194</v>
      </c>
      <c r="D59" s="555"/>
      <c r="E59" s="554" t="s">
        <v>1194</v>
      </c>
      <c r="F59" s="555"/>
      <c r="G59" s="554" t="s">
        <v>1194</v>
      </c>
      <c r="H59" s="557"/>
      <c r="I59" s="554" t="s">
        <v>1194</v>
      </c>
      <c r="J59" s="557"/>
    </row>
    <row r="60" spans="1:10" s="421" customFormat="1" ht="115.5" customHeight="1">
      <c r="A60" s="422"/>
      <c r="B60" s="428" t="s">
        <v>41</v>
      </c>
      <c r="C60" s="213" t="s">
        <v>1090</v>
      </c>
      <c r="D60" s="228" t="str">
        <f>$D$33</f>
        <v>Residualize within wave, then take mean</v>
      </c>
      <c r="E60" s="213" t="s">
        <v>1094</v>
      </c>
      <c r="F60" s="228" t="str">
        <f>$D$33</f>
        <v>Residualize within wave, then take mean</v>
      </c>
      <c r="G60" s="213" t="s">
        <v>1298</v>
      </c>
      <c r="H60" s="270" t="s">
        <v>49</v>
      </c>
      <c r="I60" s="213" t="s">
        <v>1299</v>
      </c>
      <c r="J60" s="270" t="s">
        <v>49</v>
      </c>
    </row>
    <row r="61" spans="1:10" s="421" customFormat="1" ht="142.5" customHeight="1">
      <c r="A61" s="422"/>
      <c r="B61" s="425" t="s">
        <v>66</v>
      </c>
      <c r="C61" s="213" t="s">
        <v>1099</v>
      </c>
      <c r="D61" s="228" t="str">
        <f>$D$33</f>
        <v>Residualize within wave, then take mean</v>
      </c>
      <c r="E61" s="213" t="s">
        <v>1119</v>
      </c>
      <c r="F61" s="228" t="str">
        <f>$D$33</f>
        <v>Residualize within wave, then take mean</v>
      </c>
      <c r="G61" s="213" t="s">
        <v>1298</v>
      </c>
      <c r="H61" s="270" t="s">
        <v>49</v>
      </c>
      <c r="I61" s="213" t="s">
        <v>1299</v>
      </c>
      <c r="J61" s="270" t="s">
        <v>49</v>
      </c>
    </row>
    <row r="62" spans="1:10" s="421" customFormat="1" ht="20.399999999999999" customHeight="1">
      <c r="A62" s="422"/>
      <c r="B62" s="272" t="s">
        <v>67</v>
      </c>
      <c r="C62" s="554" t="s">
        <v>1195</v>
      </c>
      <c r="D62" s="555"/>
      <c r="E62" s="554" t="s">
        <v>1195</v>
      </c>
      <c r="F62" s="555"/>
      <c r="G62" s="554" t="s">
        <v>1195</v>
      </c>
      <c r="H62" s="555"/>
      <c r="I62" s="554" t="s">
        <v>1195</v>
      </c>
      <c r="J62" s="555"/>
    </row>
    <row r="63" spans="1:10" s="421" customFormat="1" ht="85.5" customHeight="1">
      <c r="A63" s="422"/>
      <c r="B63" s="428" t="s">
        <v>42</v>
      </c>
      <c r="C63" s="213" t="s">
        <v>1100</v>
      </c>
      <c r="D63" s="228" t="str">
        <f>$D$33</f>
        <v>Residualize within wave, then take mean</v>
      </c>
      <c r="E63" s="227" t="s">
        <v>1095</v>
      </c>
      <c r="F63" s="228" t="str">
        <f>$D$33</f>
        <v>Residualize within wave, then take mean</v>
      </c>
      <c r="G63" s="554" t="s">
        <v>1194</v>
      </c>
      <c r="H63" s="557"/>
      <c r="I63" s="554" t="s">
        <v>1194</v>
      </c>
      <c r="J63" s="557"/>
    </row>
    <row r="64" spans="1:10" s="421" customFormat="1" ht="17.5" customHeight="1">
      <c r="A64" s="422"/>
      <c r="B64" s="425" t="s">
        <v>76</v>
      </c>
      <c r="C64" s="554" t="s">
        <v>1198</v>
      </c>
      <c r="D64" s="555"/>
      <c r="E64" s="554" t="s">
        <v>1198</v>
      </c>
      <c r="F64" s="555"/>
      <c r="G64" s="554" t="s">
        <v>1195</v>
      </c>
      <c r="H64" s="557"/>
      <c r="I64" s="554" t="s">
        <v>1195</v>
      </c>
      <c r="J64" s="557"/>
    </row>
    <row r="65" spans="1:10" s="421" customFormat="1" ht="114.75" customHeight="1">
      <c r="A65" s="422"/>
      <c r="B65" s="425" t="s">
        <v>2121</v>
      </c>
      <c r="C65" s="213" t="s">
        <v>1101</v>
      </c>
      <c r="D65" s="228" t="str">
        <f>$D$33</f>
        <v>Residualize within wave, then take mean</v>
      </c>
      <c r="E65" s="227" t="s">
        <v>1120</v>
      </c>
      <c r="F65" s="441" t="str">
        <f>$D$33</f>
        <v>Residualize within wave, then take mean</v>
      </c>
      <c r="G65" s="213" t="s">
        <v>1304</v>
      </c>
      <c r="H65" s="272" t="s">
        <v>179</v>
      </c>
      <c r="I65" s="554" t="s">
        <v>1194</v>
      </c>
      <c r="J65" s="557"/>
    </row>
    <row r="66" spans="1:10" s="421" customFormat="1" ht="367" customHeight="1">
      <c r="A66" s="428"/>
      <c r="B66" s="428" t="s">
        <v>43</v>
      </c>
      <c r="C66" s="213" t="s">
        <v>1097</v>
      </c>
      <c r="D66" s="270" t="s">
        <v>1098</v>
      </c>
      <c r="E66" s="435" t="s">
        <v>1121</v>
      </c>
      <c r="F66" s="441" t="str">
        <f>$D$33</f>
        <v>Residualize within wave, then take mean</v>
      </c>
      <c r="G66" s="442" t="s">
        <v>1581</v>
      </c>
      <c r="H66" s="272" t="s">
        <v>179</v>
      </c>
      <c r="I66" s="442" t="s">
        <v>1581</v>
      </c>
      <c r="J66" s="272" t="s">
        <v>179</v>
      </c>
    </row>
    <row r="67" spans="1:10" s="421" customFormat="1" ht="38.5" customHeight="1">
      <c r="A67" s="556" t="s">
        <v>2133</v>
      </c>
      <c r="B67" s="556"/>
      <c r="C67" s="556"/>
      <c r="D67" s="556"/>
      <c r="E67" s="556"/>
      <c r="F67" s="556"/>
      <c r="G67" s="556"/>
      <c r="H67" s="556"/>
      <c r="I67" s="556"/>
      <c r="J67" s="556"/>
    </row>
    <row r="68" spans="1:10" s="421" customFormat="1" ht="15.75" customHeight="1">
      <c r="A68" s="523"/>
      <c r="B68" s="523"/>
      <c r="C68" s="523"/>
      <c r="D68" s="523"/>
      <c r="E68" s="523"/>
      <c r="F68" s="523"/>
      <c r="G68" s="443"/>
      <c r="H68" s="443"/>
      <c r="I68" s="443"/>
      <c r="J68" s="443"/>
    </row>
    <row r="69" spans="1:10" s="421" customFormat="1" ht="15.75" customHeight="1">
      <c r="A69" s="422"/>
      <c r="B69" s="422"/>
      <c r="C69" s="422"/>
      <c r="D69" s="444"/>
      <c r="E69" s="422"/>
      <c r="F69" s="422"/>
    </row>
  </sheetData>
  <mergeCells count="110">
    <mergeCell ref="A3:B4"/>
    <mergeCell ref="I53:J53"/>
    <mergeCell ref="G54:H54"/>
    <mergeCell ref="I54:J54"/>
    <mergeCell ref="G47:H47"/>
    <mergeCell ref="I47:J47"/>
    <mergeCell ref="G50:H50"/>
    <mergeCell ref="I50:J50"/>
    <mergeCell ref="I26:J26"/>
    <mergeCell ref="G26:G28"/>
    <mergeCell ref="H26:H28"/>
    <mergeCell ref="G3:H3"/>
    <mergeCell ref="I3:J3"/>
    <mergeCell ref="G10:H10"/>
    <mergeCell ref="I10:J10"/>
    <mergeCell ref="G14:H14"/>
    <mergeCell ref="I14:J14"/>
    <mergeCell ref="I13:J13"/>
    <mergeCell ref="G20:H20"/>
    <mergeCell ref="I33:J33"/>
    <mergeCell ref="I40:J40"/>
    <mergeCell ref="G41:H41"/>
    <mergeCell ref="I41:J41"/>
    <mergeCell ref="I37:J37"/>
    <mergeCell ref="I43:J43"/>
    <mergeCell ref="I34:J34"/>
    <mergeCell ref="G37:H37"/>
    <mergeCell ref="C15:D15"/>
    <mergeCell ref="C18:D18"/>
    <mergeCell ref="E41:F41"/>
    <mergeCell ref="G15:H15"/>
    <mergeCell ref="I15:J15"/>
    <mergeCell ref="I18:J18"/>
    <mergeCell ref="E40:F40"/>
    <mergeCell ref="I20:J20"/>
    <mergeCell ref="I21:J21"/>
    <mergeCell ref="E32:F32"/>
    <mergeCell ref="I22:J22"/>
    <mergeCell ref="I28:J28"/>
    <mergeCell ref="I27:J27"/>
    <mergeCell ref="E3:F3"/>
    <mergeCell ref="E11:F11"/>
    <mergeCell ref="E14:F14"/>
    <mergeCell ref="E15:F15"/>
    <mergeCell ref="E20:F20"/>
    <mergeCell ref="C3:D3"/>
    <mergeCell ref="C32:D32"/>
    <mergeCell ref="C41:D41"/>
    <mergeCell ref="C11:D11"/>
    <mergeCell ref="C12:D12"/>
    <mergeCell ref="C14:D14"/>
    <mergeCell ref="C30:D30"/>
    <mergeCell ref="C39:D39"/>
    <mergeCell ref="C40:D40"/>
    <mergeCell ref="A5:B5"/>
    <mergeCell ref="A9:B9"/>
    <mergeCell ref="A17:B17"/>
    <mergeCell ref="A24:B24"/>
    <mergeCell ref="E52:F52"/>
    <mergeCell ref="C10:D10"/>
    <mergeCell ref="E10:F10"/>
    <mergeCell ref="C37:D37"/>
    <mergeCell ref="E37:F37"/>
    <mergeCell ref="C48:D48"/>
    <mergeCell ref="C52:D52"/>
    <mergeCell ref="C19:D19"/>
    <mergeCell ref="C20:D20"/>
    <mergeCell ref="C26:D26"/>
    <mergeCell ref="C27:D27"/>
    <mergeCell ref="C28:D28"/>
    <mergeCell ref="A45:B45"/>
    <mergeCell ref="E46:F46"/>
    <mergeCell ref="E48:F48"/>
    <mergeCell ref="C50:D50"/>
    <mergeCell ref="C47:D47"/>
    <mergeCell ref="E50:F50"/>
    <mergeCell ref="E47:F47"/>
    <mergeCell ref="C49:D49"/>
    <mergeCell ref="I48:J48"/>
    <mergeCell ref="I46:J46"/>
    <mergeCell ref="G48:H48"/>
    <mergeCell ref="G46:H46"/>
    <mergeCell ref="G59:H59"/>
    <mergeCell ref="I59:J59"/>
    <mergeCell ref="G63:H63"/>
    <mergeCell ref="I63:J63"/>
    <mergeCell ref="G64:H64"/>
    <mergeCell ref="I64:J64"/>
    <mergeCell ref="G53:H53"/>
    <mergeCell ref="E49:F49"/>
    <mergeCell ref="G49:H49"/>
    <mergeCell ref="I49:J49"/>
    <mergeCell ref="C64:D64"/>
    <mergeCell ref="E64:F64"/>
    <mergeCell ref="E55:F55"/>
    <mergeCell ref="A68:F68"/>
    <mergeCell ref="C58:D58"/>
    <mergeCell ref="E58:F58"/>
    <mergeCell ref="E59:F59"/>
    <mergeCell ref="A67:J67"/>
    <mergeCell ref="C59:D59"/>
    <mergeCell ref="I65:J65"/>
    <mergeCell ref="I56:J56"/>
    <mergeCell ref="I58:J58"/>
    <mergeCell ref="I55:J55"/>
    <mergeCell ref="G55:H55"/>
    <mergeCell ref="C62:D62"/>
    <mergeCell ref="E62:F62"/>
    <mergeCell ref="G62:H62"/>
    <mergeCell ref="I62:J62"/>
  </mergeCells>
  <pageMargins left="0.7" right="0.7" top="0.75" bottom="0.75" header="0" footer="0"/>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83A7-A4E2-427D-91A2-F996274A3AB6}">
  <dimension ref="A1:K112"/>
  <sheetViews>
    <sheetView topLeftCell="A40" zoomScale="110" zoomScaleNormal="110" workbookViewId="0">
      <selection activeCell="G49" sqref="G49"/>
    </sheetView>
  </sheetViews>
  <sheetFormatPr defaultColWidth="8.47265625" defaultRowHeight="13.8"/>
  <cols>
    <col min="1" max="1" width="11" style="6" customWidth="1"/>
    <col min="2" max="2" width="24.47265625" style="103" customWidth="1"/>
    <col min="3" max="3" width="17.09375" style="265" customWidth="1"/>
    <col min="4" max="4" width="13.33203125" style="6" customWidth="1"/>
    <col min="5" max="5" width="7.47265625" style="78" customWidth="1"/>
    <col min="6" max="6" width="3.09375" style="78" customWidth="1"/>
    <col min="7" max="7" width="12" style="78" customWidth="1"/>
    <col min="8" max="9" width="11.33203125" style="78" customWidth="1"/>
    <col min="10" max="10" width="13.47265625" style="78" customWidth="1"/>
    <col min="11" max="11" width="9.33203125" style="78" customWidth="1"/>
    <col min="12" max="16384" width="8.47265625" style="103"/>
  </cols>
  <sheetData>
    <row r="1" spans="1:11">
      <c r="A1" s="536" t="s">
        <v>2109</v>
      </c>
      <c r="B1" s="536"/>
      <c r="C1" s="536"/>
      <c r="D1" s="536"/>
      <c r="E1" s="536"/>
      <c r="F1" s="516"/>
      <c r="G1" s="536"/>
      <c r="H1" s="536"/>
      <c r="I1" s="536"/>
      <c r="J1" s="536"/>
      <c r="K1" s="536"/>
    </row>
    <row r="2" spans="1:11">
      <c r="A2" s="500" t="s">
        <v>0</v>
      </c>
      <c r="B2" s="500"/>
      <c r="C2" s="527" t="s">
        <v>411</v>
      </c>
      <c r="D2" s="527" t="s">
        <v>94</v>
      </c>
      <c r="E2" s="573" t="s">
        <v>47</v>
      </c>
      <c r="F2" s="268"/>
      <c r="G2" s="503" t="s">
        <v>1858</v>
      </c>
      <c r="H2" s="573"/>
      <c r="I2" s="573"/>
      <c r="J2" s="573"/>
      <c r="K2" s="573"/>
    </row>
    <row r="3" spans="1:11">
      <c r="A3" s="504"/>
      <c r="B3" s="504"/>
      <c r="C3" s="528"/>
      <c r="D3" s="572"/>
      <c r="E3" s="574"/>
      <c r="F3" s="269"/>
      <c r="G3" s="262" t="s">
        <v>122</v>
      </c>
      <c r="H3" s="262" t="s">
        <v>135</v>
      </c>
      <c r="I3" s="262" t="s">
        <v>112</v>
      </c>
      <c r="J3" s="262" t="s">
        <v>121</v>
      </c>
      <c r="K3" s="262" t="s">
        <v>192</v>
      </c>
    </row>
    <row r="4" spans="1:11">
      <c r="B4" s="96"/>
    </row>
    <row r="5" spans="1:11">
      <c r="A5" s="203" t="s">
        <v>3</v>
      </c>
      <c r="B5" s="96"/>
    </row>
    <row r="6" spans="1:11">
      <c r="B6" s="520" t="s">
        <v>1203</v>
      </c>
      <c r="C6" s="265" t="s">
        <v>1214</v>
      </c>
      <c r="D6" s="6" t="s">
        <v>1186</v>
      </c>
      <c r="E6" s="78">
        <v>795640</v>
      </c>
      <c r="G6" s="78" t="s">
        <v>1215</v>
      </c>
      <c r="H6" s="78" t="s">
        <v>1215</v>
      </c>
      <c r="I6" s="78" t="s">
        <v>1215</v>
      </c>
      <c r="J6" s="78" t="s">
        <v>1215</v>
      </c>
    </row>
    <row r="7" spans="1:11">
      <c r="B7" s="520"/>
      <c r="C7" s="265" t="s">
        <v>1216</v>
      </c>
      <c r="D7" s="6" t="s">
        <v>2115</v>
      </c>
      <c r="E7" s="78">
        <v>322154</v>
      </c>
      <c r="K7" s="78" t="s">
        <v>1215</v>
      </c>
    </row>
    <row r="8" spans="1:11">
      <c r="B8" s="520" t="s">
        <v>4</v>
      </c>
      <c r="C8" s="265" t="s">
        <v>1217</v>
      </c>
      <c r="D8" s="6" t="s">
        <v>1186</v>
      </c>
      <c r="E8" s="78">
        <v>709706</v>
      </c>
      <c r="G8" s="78" t="s">
        <v>1215</v>
      </c>
      <c r="H8" s="78" t="s">
        <v>1215</v>
      </c>
      <c r="I8" s="78" t="s">
        <v>1215</v>
      </c>
      <c r="J8" s="78" t="s">
        <v>1215</v>
      </c>
    </row>
    <row r="9" spans="1:11">
      <c r="B9" s="520"/>
      <c r="C9" s="265" t="s">
        <v>1218</v>
      </c>
      <c r="D9" s="6" t="s">
        <v>2116</v>
      </c>
      <c r="E9" s="78">
        <v>253280</v>
      </c>
      <c r="K9" s="78" t="s">
        <v>1215</v>
      </c>
    </row>
    <row r="10" spans="1:11">
      <c r="B10" s="101"/>
    </row>
    <row r="11" spans="1:11">
      <c r="A11" s="114" t="s">
        <v>2120</v>
      </c>
      <c r="B11" s="101"/>
    </row>
    <row r="12" spans="1:11">
      <c r="B12" s="101" t="s">
        <v>69</v>
      </c>
      <c r="C12" s="519" t="s">
        <v>1198</v>
      </c>
      <c r="D12" s="519"/>
      <c r="E12" s="519"/>
      <c r="F12" s="519"/>
      <c r="G12" s="519"/>
      <c r="H12" s="519"/>
      <c r="I12" s="519"/>
      <c r="J12" s="519"/>
      <c r="K12" s="519"/>
    </row>
    <row r="13" spans="1:11">
      <c r="B13" s="101" t="s">
        <v>1309</v>
      </c>
      <c r="C13" s="519" t="s">
        <v>1196</v>
      </c>
      <c r="D13" s="519"/>
      <c r="E13" s="519"/>
      <c r="F13" s="519"/>
      <c r="G13" s="519"/>
      <c r="H13" s="519"/>
      <c r="I13" s="519"/>
      <c r="J13" s="519"/>
      <c r="K13" s="519"/>
    </row>
    <row r="14" spans="1:11">
      <c r="B14" s="532" t="s">
        <v>70</v>
      </c>
      <c r="C14" s="265" t="s">
        <v>1219</v>
      </c>
      <c r="D14" s="6" t="s">
        <v>1262</v>
      </c>
      <c r="E14" s="78">
        <v>269867</v>
      </c>
      <c r="G14" s="571" t="s">
        <v>1194</v>
      </c>
      <c r="H14" s="78" t="s">
        <v>1215</v>
      </c>
      <c r="I14" s="78" t="s">
        <v>1215</v>
      </c>
      <c r="J14" s="78" t="s">
        <v>1215</v>
      </c>
    </row>
    <row r="15" spans="1:11">
      <c r="B15" s="532"/>
      <c r="C15" s="265" t="s">
        <v>1220</v>
      </c>
      <c r="D15" s="6" t="s">
        <v>2113</v>
      </c>
      <c r="E15" s="78">
        <v>35298</v>
      </c>
      <c r="G15" s="571"/>
      <c r="K15" s="78" t="s">
        <v>1215</v>
      </c>
    </row>
    <row r="16" spans="1:11">
      <c r="B16" s="532" t="s">
        <v>6</v>
      </c>
      <c r="C16" s="265" t="s">
        <v>1222</v>
      </c>
      <c r="D16" s="6" t="s">
        <v>1263</v>
      </c>
      <c r="E16" s="78">
        <v>766345</v>
      </c>
      <c r="G16" s="570" t="s">
        <v>1196</v>
      </c>
      <c r="I16" s="78" t="s">
        <v>1215</v>
      </c>
      <c r="J16" s="575" t="s">
        <v>1194</v>
      </c>
    </row>
    <row r="17" spans="1:11">
      <c r="B17" s="532"/>
      <c r="C17" s="265" t="s">
        <v>1221</v>
      </c>
      <c r="D17" s="6" t="s">
        <v>1264</v>
      </c>
      <c r="E17" s="78">
        <v>328917</v>
      </c>
      <c r="G17" s="570"/>
      <c r="H17" s="78" t="s">
        <v>1215</v>
      </c>
      <c r="J17" s="575"/>
    </row>
    <row r="18" spans="1:11">
      <c r="B18" s="532"/>
      <c r="C18" s="265" t="s">
        <v>1223</v>
      </c>
      <c r="D18" s="6" t="s">
        <v>2114</v>
      </c>
      <c r="E18" s="78">
        <v>126559</v>
      </c>
      <c r="G18" s="570"/>
      <c r="J18" s="575"/>
      <c r="K18" s="78" t="s">
        <v>1215</v>
      </c>
    </row>
    <row r="19" spans="1:11">
      <c r="B19" s="32" t="s">
        <v>7</v>
      </c>
      <c r="C19" s="519" t="s">
        <v>1196</v>
      </c>
      <c r="D19" s="519"/>
      <c r="E19" s="519"/>
      <c r="F19" s="519"/>
      <c r="G19" s="519"/>
      <c r="H19" s="519"/>
      <c r="I19" s="519"/>
      <c r="J19" s="519"/>
      <c r="K19" s="519"/>
    </row>
    <row r="20" spans="1:11">
      <c r="B20" s="32" t="s">
        <v>8</v>
      </c>
      <c r="C20" s="519" t="s">
        <v>1196</v>
      </c>
      <c r="D20" s="519"/>
      <c r="E20" s="519"/>
      <c r="F20" s="519"/>
      <c r="G20" s="519"/>
      <c r="H20" s="519"/>
      <c r="I20" s="519"/>
      <c r="J20" s="519"/>
      <c r="K20" s="519"/>
    </row>
    <row r="21" spans="1:11">
      <c r="B21" s="32"/>
    </row>
    <row r="22" spans="1:11">
      <c r="A22" s="208" t="s">
        <v>9</v>
      </c>
      <c r="B22" s="32"/>
    </row>
    <row r="23" spans="1:11">
      <c r="B23" s="209" t="s">
        <v>10</v>
      </c>
      <c r="C23" s="265" t="s">
        <v>1224</v>
      </c>
      <c r="D23" s="6" t="s">
        <v>1267</v>
      </c>
      <c r="E23" s="78">
        <v>241781</v>
      </c>
      <c r="G23" s="5" t="s">
        <v>1194</v>
      </c>
      <c r="H23" s="78" t="s">
        <v>1215</v>
      </c>
      <c r="I23" s="78" t="s">
        <v>1215</v>
      </c>
      <c r="J23" s="78" t="s">
        <v>1215</v>
      </c>
      <c r="K23" s="5" t="s">
        <v>1196</v>
      </c>
    </row>
    <row r="24" spans="1:11">
      <c r="B24" s="532" t="s">
        <v>11</v>
      </c>
      <c r="C24" s="265" t="s">
        <v>1225</v>
      </c>
      <c r="D24" s="6" t="s">
        <v>1265</v>
      </c>
      <c r="E24" s="78">
        <v>252514</v>
      </c>
      <c r="G24" s="571" t="s">
        <v>1194</v>
      </c>
      <c r="H24" s="78" t="s">
        <v>1215</v>
      </c>
      <c r="I24" s="451" t="s">
        <v>1215</v>
      </c>
      <c r="J24" s="451" t="s">
        <v>1215</v>
      </c>
    </row>
    <row r="25" spans="1:11">
      <c r="B25" s="532"/>
      <c r="C25" s="265" t="s">
        <v>1226</v>
      </c>
      <c r="D25" s="6" t="s">
        <v>2112</v>
      </c>
      <c r="E25" s="78">
        <v>132989</v>
      </c>
      <c r="G25" s="571"/>
      <c r="I25" s="75"/>
      <c r="J25" s="75"/>
      <c r="K25" s="78" t="s">
        <v>1215</v>
      </c>
    </row>
    <row r="26" spans="1:11">
      <c r="B26" s="209" t="s">
        <v>12</v>
      </c>
      <c r="C26" s="519" t="s">
        <v>1196</v>
      </c>
      <c r="D26" s="519"/>
      <c r="E26" s="519"/>
      <c r="F26" s="519"/>
      <c r="G26" s="519"/>
      <c r="H26" s="519"/>
      <c r="I26" s="519"/>
      <c r="J26" s="519"/>
      <c r="K26" s="519"/>
    </row>
    <row r="27" spans="1:11">
      <c r="B27" s="209" t="s">
        <v>13</v>
      </c>
      <c r="C27" s="265" t="s">
        <v>1227</v>
      </c>
      <c r="D27" s="6" t="s">
        <v>1266</v>
      </c>
      <c r="E27" s="78">
        <v>165492</v>
      </c>
      <c r="G27" s="78" t="s">
        <v>1215</v>
      </c>
      <c r="H27" s="78" t="s">
        <v>1215</v>
      </c>
      <c r="I27" s="78" t="s">
        <v>1215</v>
      </c>
      <c r="J27" s="78" t="s">
        <v>1215</v>
      </c>
      <c r="K27" s="451" t="s">
        <v>1196</v>
      </c>
    </row>
    <row r="28" spans="1:11">
      <c r="B28" s="532" t="s">
        <v>14</v>
      </c>
      <c r="C28" s="265" t="s">
        <v>1228</v>
      </c>
      <c r="D28" s="6" t="s">
        <v>1267</v>
      </c>
      <c r="E28" s="78">
        <v>211595</v>
      </c>
      <c r="H28" s="78" t="s">
        <v>1215</v>
      </c>
      <c r="I28" s="78" t="s">
        <v>1215</v>
      </c>
      <c r="J28" s="78" t="s">
        <v>1215</v>
      </c>
      <c r="K28" s="571" t="s">
        <v>1196</v>
      </c>
    </row>
    <row r="29" spans="1:11">
      <c r="B29" s="532"/>
      <c r="C29" s="265" t="s">
        <v>1229</v>
      </c>
      <c r="D29" s="6" t="s">
        <v>1266</v>
      </c>
      <c r="E29" s="78">
        <v>193953</v>
      </c>
      <c r="G29" s="78" t="s">
        <v>1215</v>
      </c>
      <c r="K29" s="571"/>
    </row>
    <row r="30" spans="1:11">
      <c r="B30" s="32"/>
    </row>
    <row r="31" spans="1:11">
      <c r="A31" s="208" t="s">
        <v>15</v>
      </c>
      <c r="B31" s="209"/>
    </row>
    <row r="32" spans="1:11">
      <c r="B32" s="101" t="s">
        <v>1311</v>
      </c>
      <c r="C32" s="519" t="s">
        <v>1196</v>
      </c>
      <c r="D32" s="519"/>
      <c r="E32" s="519"/>
      <c r="F32" s="519"/>
      <c r="G32" s="519"/>
      <c r="H32" s="519"/>
      <c r="I32" s="519"/>
      <c r="J32" s="519"/>
      <c r="K32" s="519"/>
    </row>
    <row r="33" spans="2:11">
      <c r="B33" s="32" t="s">
        <v>16</v>
      </c>
      <c r="C33" s="519" t="s">
        <v>1196</v>
      </c>
      <c r="D33" s="519"/>
      <c r="E33" s="519"/>
      <c r="F33" s="519"/>
      <c r="G33" s="519"/>
      <c r="H33" s="519"/>
      <c r="I33" s="519"/>
      <c r="J33" s="519"/>
      <c r="K33" s="519"/>
    </row>
    <row r="34" spans="2:11">
      <c r="B34" s="32" t="s">
        <v>17</v>
      </c>
      <c r="C34" s="519" t="s">
        <v>1196</v>
      </c>
      <c r="D34" s="519"/>
      <c r="E34" s="519"/>
      <c r="F34" s="519"/>
      <c r="G34" s="519"/>
      <c r="H34" s="519"/>
      <c r="I34" s="519"/>
      <c r="J34" s="519"/>
      <c r="K34" s="519"/>
    </row>
    <row r="35" spans="2:11">
      <c r="B35" s="32" t="s">
        <v>18</v>
      </c>
      <c r="C35" s="519" t="s">
        <v>1196</v>
      </c>
      <c r="D35" s="519"/>
      <c r="E35" s="519"/>
      <c r="F35" s="519"/>
      <c r="G35" s="519"/>
      <c r="H35" s="519"/>
      <c r="I35" s="519"/>
      <c r="J35" s="519"/>
      <c r="K35" s="519"/>
    </row>
    <row r="36" spans="2:11">
      <c r="B36" s="101" t="s">
        <v>19</v>
      </c>
      <c r="C36" s="265" t="s">
        <v>1230</v>
      </c>
      <c r="D36" s="6" t="s">
        <v>1266</v>
      </c>
      <c r="E36" s="78">
        <v>361141</v>
      </c>
      <c r="G36" s="78" t="s">
        <v>1215</v>
      </c>
      <c r="H36" s="78" t="s">
        <v>1215</v>
      </c>
      <c r="I36" s="78" t="s">
        <v>1215</v>
      </c>
      <c r="J36" s="78" t="s">
        <v>1215</v>
      </c>
      <c r="K36" s="451" t="s">
        <v>1196</v>
      </c>
    </row>
    <row r="37" spans="2:11">
      <c r="B37" s="101" t="s">
        <v>20</v>
      </c>
      <c r="C37" s="265" t="s">
        <v>1231</v>
      </c>
      <c r="D37" s="6" t="s">
        <v>1268</v>
      </c>
      <c r="E37" s="78">
        <v>242569</v>
      </c>
      <c r="G37" s="5" t="s">
        <v>1194</v>
      </c>
      <c r="H37" s="78" t="s">
        <v>1215</v>
      </c>
      <c r="I37" s="78" t="s">
        <v>1215</v>
      </c>
      <c r="J37" s="78" t="s">
        <v>1215</v>
      </c>
      <c r="K37" s="451" t="s">
        <v>1196</v>
      </c>
    </row>
    <row r="38" spans="2:11" ht="20.399999999999999">
      <c r="B38" s="101" t="s">
        <v>1202</v>
      </c>
      <c r="C38" s="265" t="s">
        <v>1232</v>
      </c>
      <c r="D38" s="6" t="s">
        <v>1269</v>
      </c>
      <c r="E38" s="78">
        <v>55374</v>
      </c>
      <c r="G38" s="5" t="s">
        <v>1215</v>
      </c>
      <c r="H38" s="78" t="s">
        <v>1215</v>
      </c>
      <c r="I38" s="5" t="s">
        <v>1215</v>
      </c>
      <c r="J38" s="5" t="s">
        <v>1215</v>
      </c>
      <c r="K38" s="451" t="s">
        <v>1194</v>
      </c>
    </row>
    <row r="39" spans="2:11">
      <c r="B39" s="532" t="s">
        <v>21</v>
      </c>
      <c r="C39" s="323" t="s">
        <v>2134</v>
      </c>
      <c r="D39" s="198" t="s">
        <v>2148</v>
      </c>
      <c r="E39" s="117">
        <v>162082</v>
      </c>
      <c r="G39" s="570" t="s">
        <v>1194</v>
      </c>
      <c r="H39" s="570" t="s">
        <v>1194</v>
      </c>
      <c r="I39" s="451" t="s">
        <v>1215</v>
      </c>
      <c r="J39" s="451" t="s">
        <v>1215</v>
      </c>
      <c r="K39" s="451"/>
    </row>
    <row r="40" spans="2:11">
      <c r="B40" s="532"/>
      <c r="C40" s="6" t="s">
        <v>1261</v>
      </c>
      <c r="D40" s="6" t="s">
        <v>2136</v>
      </c>
      <c r="E40" s="78">
        <v>35297</v>
      </c>
      <c r="G40" s="570"/>
      <c r="H40" s="570"/>
      <c r="I40" s="5"/>
      <c r="J40" s="5"/>
      <c r="K40" s="263" t="s">
        <v>1215</v>
      </c>
    </row>
    <row r="41" spans="2:11">
      <c r="B41" s="520" t="s">
        <v>79</v>
      </c>
      <c r="C41" s="265" t="s">
        <v>1233</v>
      </c>
      <c r="D41" s="6" t="s">
        <v>2137</v>
      </c>
      <c r="E41" s="78">
        <v>263954</v>
      </c>
      <c r="H41" s="78" t="s">
        <v>1215</v>
      </c>
      <c r="I41" s="78" t="s">
        <v>1215</v>
      </c>
      <c r="J41" s="5" t="s">
        <v>1194</v>
      </c>
    </row>
    <row r="42" spans="2:11">
      <c r="B42" s="520"/>
      <c r="C42" s="265" t="s">
        <v>1234</v>
      </c>
      <c r="D42" s="6" t="s">
        <v>2138</v>
      </c>
      <c r="E42" s="78">
        <v>38181</v>
      </c>
      <c r="G42" s="78" t="s">
        <v>1215</v>
      </c>
      <c r="K42" s="78" t="s">
        <v>1215</v>
      </c>
    </row>
    <row r="43" spans="2:11">
      <c r="B43" s="101" t="s">
        <v>58</v>
      </c>
      <c r="C43" s="265" t="s">
        <v>1235</v>
      </c>
      <c r="D43" s="6" t="s">
        <v>1266</v>
      </c>
      <c r="E43" s="78">
        <v>91787</v>
      </c>
      <c r="G43" s="78" t="s">
        <v>1215</v>
      </c>
      <c r="H43" s="78" t="s">
        <v>1215</v>
      </c>
      <c r="I43" s="78" t="s">
        <v>1215</v>
      </c>
      <c r="J43" s="78" t="s">
        <v>1215</v>
      </c>
      <c r="K43" s="451" t="s">
        <v>1196</v>
      </c>
    </row>
    <row r="44" spans="2:11">
      <c r="B44" s="534" t="s">
        <v>23</v>
      </c>
      <c r="C44" s="265" t="s">
        <v>1236</v>
      </c>
      <c r="D44" s="6" t="s">
        <v>2139</v>
      </c>
      <c r="E44" s="78">
        <v>500199</v>
      </c>
      <c r="G44" s="78" t="s">
        <v>1215</v>
      </c>
      <c r="H44" s="78" t="s">
        <v>1215</v>
      </c>
      <c r="I44" s="78" t="s">
        <v>1215</v>
      </c>
      <c r="J44" s="78" t="s">
        <v>1215</v>
      </c>
    </row>
    <row r="45" spans="2:11">
      <c r="B45" s="534"/>
      <c r="C45" s="265" t="s">
        <v>1237</v>
      </c>
      <c r="D45" s="6" t="s">
        <v>2140</v>
      </c>
      <c r="E45" s="78">
        <v>230241</v>
      </c>
      <c r="K45" s="78" t="s">
        <v>1215</v>
      </c>
    </row>
    <row r="46" spans="2:11">
      <c r="B46" s="520" t="s">
        <v>80</v>
      </c>
      <c r="C46" s="265" t="s">
        <v>1238</v>
      </c>
      <c r="D46" s="6" t="s">
        <v>2137</v>
      </c>
      <c r="E46" s="78">
        <v>537349</v>
      </c>
      <c r="H46" s="78" t="s">
        <v>1215</v>
      </c>
      <c r="I46" s="78" t="s">
        <v>1215</v>
      </c>
      <c r="J46" s="78" t="s">
        <v>1215</v>
      </c>
      <c r="K46" s="571" t="s">
        <v>1196</v>
      </c>
    </row>
    <row r="47" spans="2:11">
      <c r="B47" s="520"/>
      <c r="C47" s="265" t="s">
        <v>1239</v>
      </c>
      <c r="D47" s="6" t="s">
        <v>2141</v>
      </c>
      <c r="E47" s="78">
        <v>414343</v>
      </c>
      <c r="G47" s="78" t="s">
        <v>1215</v>
      </c>
      <c r="K47" s="571"/>
    </row>
    <row r="48" spans="2:11">
      <c r="B48" s="101" t="s">
        <v>194</v>
      </c>
      <c r="C48" s="519" t="s">
        <v>1198</v>
      </c>
      <c r="D48" s="519"/>
      <c r="E48" s="519"/>
      <c r="F48" s="519"/>
      <c r="G48" s="519"/>
      <c r="H48" s="519"/>
      <c r="I48" s="519"/>
      <c r="J48" s="519"/>
      <c r="K48" s="519"/>
    </row>
    <row r="49" spans="1:11">
      <c r="B49" s="520" t="s">
        <v>25</v>
      </c>
      <c r="C49" s="265" t="s">
        <v>1240</v>
      </c>
      <c r="D49" s="6" t="s">
        <v>2137</v>
      </c>
      <c r="E49" s="78">
        <v>632802</v>
      </c>
      <c r="H49" s="78" t="s">
        <v>1215</v>
      </c>
      <c r="I49" s="78" t="s">
        <v>1215</v>
      </c>
      <c r="J49" s="78" t="s">
        <v>1215</v>
      </c>
    </row>
    <row r="50" spans="1:11">
      <c r="B50" s="520"/>
      <c r="C50" s="265" t="s">
        <v>1241</v>
      </c>
      <c r="D50" s="6" t="s">
        <v>2141</v>
      </c>
      <c r="E50" s="78">
        <v>518633</v>
      </c>
      <c r="G50" s="78" t="s">
        <v>1215</v>
      </c>
    </row>
    <row r="51" spans="1:11">
      <c r="B51" s="520"/>
      <c r="C51" s="265" t="s">
        <v>1242</v>
      </c>
      <c r="D51" s="6" t="s">
        <v>2138</v>
      </c>
      <c r="E51" s="78">
        <v>74035</v>
      </c>
      <c r="K51" s="78" t="s">
        <v>1215</v>
      </c>
    </row>
    <row r="52" spans="1:11">
      <c r="B52" s="101" t="s">
        <v>26</v>
      </c>
      <c r="C52" s="265" t="s">
        <v>1243</v>
      </c>
      <c r="D52" s="6" t="s">
        <v>1266</v>
      </c>
      <c r="E52" s="78">
        <v>360527</v>
      </c>
      <c r="G52" s="5" t="s">
        <v>1194</v>
      </c>
      <c r="H52" s="78" t="s">
        <v>1215</v>
      </c>
      <c r="I52" s="78" t="s">
        <v>1215</v>
      </c>
      <c r="J52" s="78" t="s">
        <v>1215</v>
      </c>
      <c r="K52" s="451" t="s">
        <v>1196</v>
      </c>
    </row>
    <row r="53" spans="1:11">
      <c r="B53" s="101" t="s">
        <v>27</v>
      </c>
      <c r="C53" s="6" t="s">
        <v>1244</v>
      </c>
      <c r="D53" s="6" t="s">
        <v>1266</v>
      </c>
      <c r="E53" s="78">
        <v>361194</v>
      </c>
      <c r="G53" s="451" t="s">
        <v>1194</v>
      </c>
      <c r="H53" s="451" t="s">
        <v>1194</v>
      </c>
      <c r="I53" s="263" t="s">
        <v>1215</v>
      </c>
      <c r="J53" s="451" t="s">
        <v>1194</v>
      </c>
      <c r="K53" s="451" t="s">
        <v>1196</v>
      </c>
    </row>
    <row r="54" spans="1:11">
      <c r="B54" s="101" t="s">
        <v>28</v>
      </c>
      <c r="C54" s="6" t="s">
        <v>1245</v>
      </c>
      <c r="D54" s="6" t="s">
        <v>1266</v>
      </c>
      <c r="E54" s="78">
        <v>360677</v>
      </c>
      <c r="G54" s="451" t="s">
        <v>1194</v>
      </c>
      <c r="H54" s="451" t="s">
        <v>1194</v>
      </c>
      <c r="I54" s="451" t="s">
        <v>1194</v>
      </c>
      <c r="J54" s="451" t="s">
        <v>1194</v>
      </c>
      <c r="K54" s="451" t="s">
        <v>1196</v>
      </c>
    </row>
    <row r="55" spans="1:11">
      <c r="B55" s="101" t="s">
        <v>61</v>
      </c>
      <c r="C55" s="265" t="s">
        <v>1246</v>
      </c>
      <c r="D55" s="6" t="s">
        <v>2142</v>
      </c>
      <c r="E55" s="78">
        <v>91105</v>
      </c>
      <c r="G55" s="78" t="s">
        <v>1215</v>
      </c>
      <c r="H55" s="78" t="s">
        <v>1215</v>
      </c>
      <c r="I55" s="78" t="s">
        <v>1215</v>
      </c>
      <c r="J55" s="78" t="s">
        <v>1215</v>
      </c>
      <c r="K55" s="451" t="s">
        <v>1196</v>
      </c>
    </row>
    <row r="56" spans="1:11">
      <c r="B56" s="209" t="s">
        <v>29</v>
      </c>
      <c r="C56" s="265" t="s">
        <v>1247</v>
      </c>
      <c r="D56" s="6" t="s">
        <v>1266</v>
      </c>
      <c r="E56" s="78">
        <v>359681</v>
      </c>
      <c r="G56" s="78" t="s">
        <v>1215</v>
      </c>
      <c r="H56" s="78" t="s">
        <v>1215</v>
      </c>
      <c r="I56" s="78" t="s">
        <v>1215</v>
      </c>
      <c r="J56" s="451" t="s">
        <v>1194</v>
      </c>
      <c r="K56" s="451" t="s">
        <v>1196</v>
      </c>
    </row>
    <row r="57" spans="1:11">
      <c r="B57" s="32"/>
    </row>
    <row r="58" spans="1:11">
      <c r="A58" s="208" t="s">
        <v>30</v>
      </c>
      <c r="B58" s="32"/>
    </row>
    <row r="59" spans="1:11">
      <c r="B59" s="101" t="s">
        <v>31</v>
      </c>
      <c r="C59" s="519" t="s">
        <v>1196</v>
      </c>
      <c r="D59" s="519"/>
      <c r="E59" s="519"/>
      <c r="F59" s="519"/>
      <c r="G59" s="519"/>
      <c r="H59" s="519"/>
      <c r="I59" s="519"/>
      <c r="J59" s="519"/>
      <c r="K59" s="519"/>
    </row>
    <row r="60" spans="1:11">
      <c r="B60" s="101" t="s">
        <v>62</v>
      </c>
      <c r="C60" s="519" t="s">
        <v>1198</v>
      </c>
      <c r="D60" s="519"/>
      <c r="E60" s="519"/>
      <c r="F60" s="519"/>
      <c r="G60" s="519"/>
      <c r="H60" s="519"/>
      <c r="I60" s="519"/>
      <c r="J60" s="519"/>
      <c r="K60" s="519"/>
    </row>
    <row r="61" spans="1:11">
      <c r="B61" s="101" t="s">
        <v>89</v>
      </c>
      <c r="C61" s="519" t="s">
        <v>1196</v>
      </c>
      <c r="D61" s="519"/>
      <c r="E61" s="519"/>
      <c r="F61" s="519"/>
      <c r="G61" s="519"/>
      <c r="H61" s="519"/>
      <c r="I61" s="519"/>
      <c r="J61" s="519"/>
      <c r="K61" s="519"/>
    </row>
    <row r="62" spans="1:11">
      <c r="B62" s="101" t="s">
        <v>64</v>
      </c>
      <c r="C62" s="519" t="s">
        <v>1198</v>
      </c>
      <c r="D62" s="519"/>
      <c r="E62" s="519"/>
      <c r="F62" s="519"/>
      <c r="G62" s="519"/>
      <c r="H62" s="519"/>
      <c r="I62" s="519"/>
      <c r="J62" s="519"/>
      <c r="K62" s="519"/>
    </row>
    <row r="63" spans="1:11">
      <c r="B63" s="101" t="s">
        <v>65</v>
      </c>
      <c r="C63" s="519" t="s">
        <v>1196</v>
      </c>
      <c r="D63" s="519"/>
      <c r="E63" s="519"/>
      <c r="F63" s="519"/>
      <c r="G63" s="519"/>
      <c r="H63" s="519"/>
      <c r="I63" s="519"/>
      <c r="J63" s="519"/>
      <c r="K63" s="519"/>
    </row>
    <row r="64" spans="1:11">
      <c r="B64" s="101" t="s">
        <v>32</v>
      </c>
      <c r="C64" s="265" t="s">
        <v>1248</v>
      </c>
      <c r="D64" s="6" t="s">
        <v>2143</v>
      </c>
      <c r="E64" s="78">
        <v>63030</v>
      </c>
      <c r="G64" s="78" t="s">
        <v>1215</v>
      </c>
      <c r="H64" s="78" t="s">
        <v>1215</v>
      </c>
      <c r="I64" s="78" t="s">
        <v>1215</v>
      </c>
      <c r="J64" s="78" t="s">
        <v>1215</v>
      </c>
      <c r="K64" s="5" t="s">
        <v>1194</v>
      </c>
    </row>
    <row r="65" spans="2:11">
      <c r="B65" s="101" t="s">
        <v>363</v>
      </c>
      <c r="C65" s="519" t="s">
        <v>1196</v>
      </c>
      <c r="D65" s="519"/>
      <c r="E65" s="519"/>
      <c r="F65" s="519"/>
      <c r="G65" s="519"/>
      <c r="H65" s="519"/>
      <c r="I65" s="519"/>
      <c r="J65" s="519"/>
      <c r="K65" s="519"/>
    </row>
    <row r="66" spans="2:11">
      <c r="B66" s="209" t="s">
        <v>34</v>
      </c>
      <c r="C66" s="265" t="s">
        <v>1249</v>
      </c>
      <c r="D66" s="6" t="s">
        <v>1266</v>
      </c>
      <c r="E66" s="78">
        <v>118818</v>
      </c>
      <c r="G66" s="78" t="s">
        <v>1215</v>
      </c>
      <c r="H66" s="78" t="s">
        <v>1215</v>
      </c>
      <c r="I66" s="451" t="s">
        <v>1194</v>
      </c>
      <c r="J66" s="451" t="s">
        <v>1194</v>
      </c>
      <c r="K66" s="451" t="s">
        <v>1196</v>
      </c>
    </row>
    <row r="67" spans="2:11">
      <c r="B67" s="209" t="s">
        <v>35</v>
      </c>
      <c r="C67" s="265" t="s">
        <v>1250</v>
      </c>
      <c r="D67" s="6" t="s">
        <v>1266</v>
      </c>
      <c r="E67" s="78">
        <v>119394</v>
      </c>
      <c r="G67" s="78" t="s">
        <v>1215</v>
      </c>
      <c r="H67" s="78" t="s">
        <v>1215</v>
      </c>
      <c r="I67" s="451" t="s">
        <v>1194</v>
      </c>
      <c r="J67" s="451" t="s">
        <v>1194</v>
      </c>
      <c r="K67" s="451" t="s">
        <v>1196</v>
      </c>
    </row>
    <row r="68" spans="2:11">
      <c r="B68" s="209" t="s">
        <v>36</v>
      </c>
      <c r="C68" s="265" t="s">
        <v>1251</v>
      </c>
      <c r="D68" s="6" t="s">
        <v>1266</v>
      </c>
      <c r="E68" s="78">
        <v>118649</v>
      </c>
      <c r="G68" s="78" t="s">
        <v>1215</v>
      </c>
      <c r="H68" s="78" t="s">
        <v>1215</v>
      </c>
      <c r="I68" s="451" t="s">
        <v>1194</v>
      </c>
      <c r="J68" s="451" t="s">
        <v>1194</v>
      </c>
      <c r="K68" s="451" t="s">
        <v>1196</v>
      </c>
    </row>
    <row r="69" spans="2:11">
      <c r="B69" s="209" t="s">
        <v>37</v>
      </c>
      <c r="C69" s="265" t="s">
        <v>1252</v>
      </c>
      <c r="D69" s="6" t="s">
        <v>1266</v>
      </c>
      <c r="E69" s="78">
        <v>82190</v>
      </c>
      <c r="G69" s="78" t="s">
        <v>1215</v>
      </c>
      <c r="H69" s="78" t="s">
        <v>1215</v>
      </c>
      <c r="I69" s="78" t="s">
        <v>1215</v>
      </c>
      <c r="J69" s="451" t="s">
        <v>1194</v>
      </c>
      <c r="K69" s="451" t="s">
        <v>1196</v>
      </c>
    </row>
    <row r="70" spans="2:11">
      <c r="B70" s="101" t="s">
        <v>38</v>
      </c>
      <c r="C70" s="265" t="s">
        <v>1253</v>
      </c>
      <c r="D70" s="6" t="s">
        <v>1266</v>
      </c>
      <c r="E70" s="78">
        <v>355583</v>
      </c>
      <c r="G70" s="78" t="s">
        <v>1215</v>
      </c>
      <c r="H70" s="78" t="s">
        <v>1215</v>
      </c>
      <c r="I70" s="78" t="s">
        <v>1215</v>
      </c>
      <c r="J70" s="78" t="s">
        <v>1215</v>
      </c>
      <c r="K70" s="451" t="s">
        <v>1196</v>
      </c>
    </row>
    <row r="71" spans="2:11">
      <c r="B71" s="101" t="s">
        <v>39</v>
      </c>
      <c r="C71" s="198" t="s">
        <v>1306</v>
      </c>
      <c r="D71" s="198" t="s">
        <v>2144</v>
      </c>
      <c r="E71" s="78">
        <v>449734</v>
      </c>
      <c r="F71" s="198"/>
      <c r="G71" s="451" t="s">
        <v>1194</v>
      </c>
      <c r="H71" s="451" t="s">
        <v>1194</v>
      </c>
      <c r="I71" s="37" t="s">
        <v>1215</v>
      </c>
      <c r="J71" s="451" t="s">
        <v>1194</v>
      </c>
      <c r="K71" s="451" t="s">
        <v>1196</v>
      </c>
    </row>
    <row r="72" spans="2:11">
      <c r="B72" s="101" t="s">
        <v>40</v>
      </c>
      <c r="C72" s="519" t="s">
        <v>1196</v>
      </c>
      <c r="D72" s="519"/>
      <c r="E72" s="519"/>
      <c r="F72" s="519"/>
      <c r="G72" s="519"/>
      <c r="H72" s="519"/>
      <c r="I72" s="519"/>
      <c r="J72" s="519"/>
      <c r="K72" s="519"/>
    </row>
    <row r="73" spans="2:11">
      <c r="B73" s="520" t="s">
        <v>41</v>
      </c>
      <c r="C73" s="265" t="s">
        <v>1254</v>
      </c>
      <c r="D73" s="6" t="s">
        <v>2145</v>
      </c>
      <c r="E73" s="78">
        <v>380060</v>
      </c>
      <c r="G73" s="78" t="s">
        <v>1215</v>
      </c>
      <c r="H73" s="78" t="s">
        <v>1215</v>
      </c>
      <c r="I73" s="78" t="s">
        <v>1215</v>
      </c>
      <c r="J73" s="78" t="s">
        <v>1215</v>
      </c>
    </row>
    <row r="74" spans="2:11">
      <c r="B74" s="520"/>
      <c r="C74" s="265" t="s">
        <v>1255</v>
      </c>
      <c r="D74" s="6" t="s">
        <v>1307</v>
      </c>
      <c r="E74" s="78">
        <v>63666</v>
      </c>
      <c r="K74" s="78" t="s">
        <v>1215</v>
      </c>
    </row>
    <row r="75" spans="2:11">
      <c r="B75" s="101" t="s">
        <v>66</v>
      </c>
      <c r="C75" s="265" t="s">
        <v>1256</v>
      </c>
      <c r="D75" s="6" t="s">
        <v>2146</v>
      </c>
      <c r="E75" s="78">
        <v>17375</v>
      </c>
      <c r="G75" s="78" t="s">
        <v>1215</v>
      </c>
      <c r="H75" s="78" t="s">
        <v>1215</v>
      </c>
      <c r="I75" s="78" t="s">
        <v>1215</v>
      </c>
      <c r="J75" s="78" t="s">
        <v>1215</v>
      </c>
      <c r="K75" s="451" t="s">
        <v>1194</v>
      </c>
    </row>
    <row r="76" spans="2:11">
      <c r="B76" s="101" t="s">
        <v>42</v>
      </c>
      <c r="C76" s="265" t="s">
        <v>1257</v>
      </c>
      <c r="D76" s="6" t="s">
        <v>1266</v>
      </c>
      <c r="E76" s="78">
        <v>360063</v>
      </c>
      <c r="G76" s="78" t="s">
        <v>1215</v>
      </c>
      <c r="H76" s="78" t="s">
        <v>1215</v>
      </c>
      <c r="I76" s="451" t="s">
        <v>1194</v>
      </c>
      <c r="J76" s="451" t="s">
        <v>1194</v>
      </c>
      <c r="K76" s="451" t="s">
        <v>1196</v>
      </c>
    </row>
    <row r="77" spans="2:11">
      <c r="B77" s="101" t="s">
        <v>67</v>
      </c>
      <c r="C77" s="519" t="s">
        <v>1198</v>
      </c>
      <c r="D77" s="519"/>
      <c r="E77" s="519"/>
      <c r="F77" s="519"/>
      <c r="G77" s="519"/>
      <c r="H77" s="519"/>
      <c r="I77" s="519"/>
      <c r="J77" s="519"/>
      <c r="K77" s="519"/>
    </row>
    <row r="78" spans="2:11">
      <c r="B78" s="101" t="s">
        <v>76</v>
      </c>
      <c r="C78" s="519" t="s">
        <v>1198</v>
      </c>
      <c r="D78" s="519"/>
      <c r="E78" s="519"/>
      <c r="F78" s="519"/>
      <c r="G78" s="519"/>
      <c r="H78" s="519"/>
      <c r="I78" s="519"/>
      <c r="J78" s="519"/>
      <c r="K78" s="519"/>
    </row>
    <row r="79" spans="2:11">
      <c r="B79" s="101" t="s">
        <v>2121</v>
      </c>
      <c r="C79" s="265" t="s">
        <v>1258</v>
      </c>
      <c r="D79" s="6" t="s">
        <v>2141</v>
      </c>
      <c r="E79" s="78">
        <v>466571</v>
      </c>
      <c r="G79" s="78" t="s">
        <v>1215</v>
      </c>
      <c r="H79" s="78" t="s">
        <v>1215</v>
      </c>
      <c r="I79" s="78" t="s">
        <v>1215</v>
      </c>
      <c r="J79" s="451" t="s">
        <v>1194</v>
      </c>
      <c r="K79" s="451" t="s">
        <v>1196</v>
      </c>
    </row>
    <row r="80" spans="2:11">
      <c r="B80" s="532" t="s">
        <v>43</v>
      </c>
      <c r="C80" s="265" t="s">
        <v>1259</v>
      </c>
      <c r="D80" s="6" t="s">
        <v>2147</v>
      </c>
      <c r="E80" s="78">
        <v>204978</v>
      </c>
      <c r="H80" s="78" t="s">
        <v>1215</v>
      </c>
      <c r="I80" s="78" t="s">
        <v>1215</v>
      </c>
      <c r="J80" s="78" t="s">
        <v>1215</v>
      </c>
      <c r="K80" s="571" t="s">
        <v>1196</v>
      </c>
    </row>
    <row r="81" spans="1:11">
      <c r="A81" s="236"/>
      <c r="B81" s="533"/>
      <c r="C81" s="266" t="s">
        <v>1260</v>
      </c>
      <c r="D81" s="6" t="s">
        <v>1266</v>
      </c>
      <c r="E81" s="35">
        <v>119535</v>
      </c>
      <c r="F81" s="35"/>
      <c r="G81" s="35" t="s">
        <v>1215</v>
      </c>
      <c r="H81" s="35"/>
      <c r="I81" s="35"/>
      <c r="J81" s="35"/>
      <c r="K81" s="571"/>
    </row>
    <row r="82" spans="1:11" ht="42.6" customHeight="1">
      <c r="A82" s="486" t="s">
        <v>2135</v>
      </c>
      <c r="B82" s="486"/>
      <c r="C82" s="486"/>
      <c r="D82" s="486"/>
      <c r="E82" s="486"/>
      <c r="F82" s="486"/>
      <c r="G82" s="486"/>
      <c r="H82" s="486"/>
      <c r="I82" s="486"/>
      <c r="J82" s="486"/>
      <c r="K82" s="486"/>
    </row>
    <row r="83" spans="1:11">
      <c r="A83" s="264"/>
      <c r="B83" s="264"/>
      <c r="C83" s="264"/>
      <c r="D83" s="264"/>
      <c r="E83" s="264"/>
      <c r="F83" s="264"/>
      <c r="G83" s="264"/>
      <c r="H83" s="264"/>
      <c r="I83" s="264"/>
      <c r="J83" s="264"/>
      <c r="K83" s="267"/>
    </row>
    <row r="84" spans="1:11">
      <c r="A84" s="231" t="s">
        <v>137</v>
      </c>
      <c r="B84" s="209"/>
    </row>
    <row r="85" spans="1:11">
      <c r="A85" s="6" t="s">
        <v>1187</v>
      </c>
    </row>
    <row r="86" spans="1:11">
      <c r="A86" s="6" t="s">
        <v>1277</v>
      </c>
    </row>
    <row r="87" spans="1:11">
      <c r="A87" s="6" t="s">
        <v>1272</v>
      </c>
    </row>
    <row r="88" spans="1:11">
      <c r="A88" s="6" t="s">
        <v>1271</v>
      </c>
    </row>
    <row r="89" spans="1:11">
      <c r="A89" s="6" t="s">
        <v>1273</v>
      </c>
    </row>
    <row r="90" spans="1:11">
      <c r="A90" s="6" t="s">
        <v>2160</v>
      </c>
    </row>
    <row r="91" spans="1:11">
      <c r="A91" s="6" t="s">
        <v>1270</v>
      </c>
    </row>
    <row r="92" spans="1:11">
      <c r="A92" s="6" t="s">
        <v>1278</v>
      </c>
    </row>
    <row r="93" spans="1:11">
      <c r="A93" s="6" t="s">
        <v>2161</v>
      </c>
    </row>
    <row r="94" spans="1:11">
      <c r="A94" s="6" t="s">
        <v>1274</v>
      </c>
    </row>
    <row r="95" spans="1:11">
      <c r="A95" s="6" t="s">
        <v>1275</v>
      </c>
    </row>
    <row r="96" spans="1:11">
      <c r="A96" s="237" t="s">
        <v>1276</v>
      </c>
    </row>
    <row r="97" spans="1:3">
      <c r="A97" s="6" t="s">
        <v>2162</v>
      </c>
    </row>
    <row r="98" spans="1:3">
      <c r="A98" s="6" t="s">
        <v>2163</v>
      </c>
    </row>
    <row r="99" spans="1:3">
      <c r="A99" s="323" t="s">
        <v>2159</v>
      </c>
      <c r="C99" s="323"/>
    </row>
    <row r="100" spans="1:3">
      <c r="A100" s="6" t="s">
        <v>2149</v>
      </c>
    </row>
    <row r="101" spans="1:3">
      <c r="A101" s="6" t="s">
        <v>2150</v>
      </c>
    </row>
    <row r="102" spans="1:3">
      <c r="A102" s="6" t="s">
        <v>2151</v>
      </c>
    </row>
    <row r="103" spans="1:3">
      <c r="A103" s="6" t="s">
        <v>2152</v>
      </c>
    </row>
    <row r="104" spans="1:3">
      <c r="A104" s="6" t="s">
        <v>2153</v>
      </c>
    </row>
    <row r="105" spans="1:3">
      <c r="A105" s="6" t="s">
        <v>2164</v>
      </c>
    </row>
    <row r="106" spans="1:3">
      <c r="A106" s="6" t="s">
        <v>2170</v>
      </c>
    </row>
    <row r="107" spans="1:3">
      <c r="A107" s="6" t="s">
        <v>2154</v>
      </c>
    </row>
    <row r="108" spans="1:3">
      <c r="A108" s="6" t="s">
        <v>2155</v>
      </c>
      <c r="C108" s="271"/>
    </row>
    <row r="109" spans="1:3">
      <c r="A109" s="6" t="s">
        <v>2156</v>
      </c>
    </row>
    <row r="110" spans="1:3">
      <c r="A110" s="6" t="s">
        <v>2165</v>
      </c>
    </row>
    <row r="111" spans="1:3">
      <c r="A111" s="6" t="s">
        <v>2157</v>
      </c>
    </row>
    <row r="112" spans="1:3">
      <c r="A112" s="6" t="s">
        <v>2158</v>
      </c>
    </row>
  </sheetData>
  <mergeCells count="48">
    <mergeCell ref="C77:K77"/>
    <mergeCell ref="C78:K78"/>
    <mergeCell ref="B80:B81"/>
    <mergeCell ref="K80:K81"/>
    <mergeCell ref="A82:K82"/>
    <mergeCell ref="C63:K63"/>
    <mergeCell ref="C65:K65"/>
    <mergeCell ref="C72:K72"/>
    <mergeCell ref="B73:B74"/>
    <mergeCell ref="C32:K32"/>
    <mergeCell ref="C59:K59"/>
    <mergeCell ref="C60:K60"/>
    <mergeCell ref="C61:K61"/>
    <mergeCell ref="C62:K62"/>
    <mergeCell ref="B44:B45"/>
    <mergeCell ref="B46:B47"/>
    <mergeCell ref="K46:K47"/>
    <mergeCell ref="C48:K48"/>
    <mergeCell ref="B49:B51"/>
    <mergeCell ref="C35:K35"/>
    <mergeCell ref="B41:B42"/>
    <mergeCell ref="J16:J18"/>
    <mergeCell ref="C19:K19"/>
    <mergeCell ref="C20:K20"/>
    <mergeCell ref="B24:B25"/>
    <mergeCell ref="G24:G25"/>
    <mergeCell ref="B16:B18"/>
    <mergeCell ref="G16:G18"/>
    <mergeCell ref="B6:B7"/>
    <mergeCell ref="B8:B9"/>
    <mergeCell ref="C13:K13"/>
    <mergeCell ref="C12:K12"/>
    <mergeCell ref="B14:B15"/>
    <mergeCell ref="G14:G15"/>
    <mergeCell ref="A2:B3"/>
    <mergeCell ref="C2:C3"/>
    <mergeCell ref="D2:D3"/>
    <mergeCell ref="E2:E3"/>
    <mergeCell ref="A1:K1"/>
    <mergeCell ref="G2:K2"/>
    <mergeCell ref="B39:B40"/>
    <mergeCell ref="G39:G40"/>
    <mergeCell ref="H39:H40"/>
    <mergeCell ref="C26:K26"/>
    <mergeCell ref="B28:B29"/>
    <mergeCell ref="K28:K29"/>
    <mergeCell ref="C33:K33"/>
    <mergeCell ref="C34:K34"/>
  </mergeCells>
  <phoneticPr fontId="27" type="noConversion"/>
  <hyperlinks>
    <hyperlink ref="A96" r:id="rId1" display="http://www.nealelab.is/uk-biobank/" xr:uid="{B58C7A34-4E5C-4C83-AE05-4314458C69F6}"/>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91761-F75D-46CF-A9AC-6D85FD1D8DAC}">
  <dimension ref="A1:I115"/>
  <sheetViews>
    <sheetView zoomScaleNormal="100" workbookViewId="0">
      <selection activeCell="B63" sqref="B63"/>
    </sheetView>
  </sheetViews>
  <sheetFormatPr defaultColWidth="8.09375" defaultRowHeight="14.4"/>
  <cols>
    <col min="1" max="1" width="11.47265625" style="18" customWidth="1"/>
    <col min="2" max="2" width="18.47265625" style="18" bestFit="1" customWidth="1"/>
    <col min="3" max="3" width="11.47265625" style="123" bestFit="1" customWidth="1"/>
    <col min="4" max="4" width="8.09375" style="140"/>
    <col min="5" max="5" width="9.47265625" style="123" bestFit="1" customWidth="1"/>
    <col min="6" max="6" width="8.09375" style="124"/>
    <col min="7" max="7" width="8.09375" style="141"/>
    <col min="8" max="8" width="15.33203125" style="51" customWidth="1"/>
    <col min="9" max="9" width="8.09375" style="124"/>
    <col min="10" max="16384" width="8.09375" style="13"/>
  </cols>
  <sheetData>
    <row r="1" spans="1:9">
      <c r="A1" s="458" t="s">
        <v>1901</v>
      </c>
      <c r="B1" s="458"/>
      <c r="C1" s="458"/>
      <c r="D1" s="458"/>
      <c r="E1" s="458"/>
      <c r="F1" s="458"/>
      <c r="G1" s="458"/>
      <c r="H1" s="458"/>
      <c r="I1" s="458"/>
    </row>
    <row r="2" spans="1:9">
      <c r="A2" s="455" t="s">
        <v>0</v>
      </c>
      <c r="B2" s="455"/>
      <c r="C2" s="20" t="s">
        <v>81</v>
      </c>
      <c r="D2" s="40" t="s">
        <v>1210</v>
      </c>
      <c r="E2" s="20" t="s">
        <v>82</v>
      </c>
      <c r="F2" s="19" t="s">
        <v>1305</v>
      </c>
      <c r="G2" s="41" t="s">
        <v>83</v>
      </c>
      <c r="H2" s="22" t="s">
        <v>84</v>
      </c>
      <c r="I2" s="19" t="s">
        <v>85</v>
      </c>
    </row>
    <row r="3" spans="1:9">
      <c r="A3" s="70" t="s">
        <v>3</v>
      </c>
      <c r="B3" s="70"/>
      <c r="C3" s="49"/>
      <c r="D3" s="50"/>
      <c r="E3" s="71"/>
      <c r="F3" s="42"/>
      <c r="G3" s="43"/>
      <c r="I3" s="42"/>
    </row>
    <row r="4" spans="1:9">
      <c r="A4" s="23"/>
      <c r="B4" s="238" t="s">
        <v>1203</v>
      </c>
      <c r="C4" s="30" t="s">
        <v>93</v>
      </c>
      <c r="D4" s="30"/>
      <c r="E4" s="30"/>
      <c r="F4" s="143"/>
      <c r="G4" s="30"/>
      <c r="I4" s="143"/>
    </row>
    <row r="5" spans="1:9">
      <c r="A5" s="23"/>
      <c r="B5" s="25" t="s">
        <v>4</v>
      </c>
      <c r="C5" s="30" t="s">
        <v>93</v>
      </c>
      <c r="D5" s="30"/>
      <c r="E5" s="30"/>
      <c r="F5" s="143"/>
      <c r="G5" s="30"/>
      <c r="I5" s="143"/>
    </row>
    <row r="6" spans="1:9">
      <c r="A6" s="70"/>
      <c r="B6" s="70"/>
      <c r="C6" s="49"/>
      <c r="D6" s="50"/>
      <c r="E6" s="71"/>
      <c r="F6" s="42"/>
      <c r="G6" s="43"/>
      <c r="I6" s="42"/>
    </row>
    <row r="7" spans="1:9">
      <c r="A7" s="70" t="s">
        <v>2120</v>
      </c>
      <c r="C7" s="49"/>
      <c r="D7" s="50"/>
      <c r="E7" s="71"/>
      <c r="F7" s="42"/>
      <c r="G7" s="43"/>
      <c r="I7" s="42"/>
    </row>
    <row r="8" spans="1:9">
      <c r="A8" s="23"/>
      <c r="B8" s="25" t="s">
        <v>69</v>
      </c>
      <c r="C8" s="457" t="s">
        <v>93</v>
      </c>
      <c r="D8" s="457"/>
      <c r="E8" s="457"/>
      <c r="F8" s="457"/>
      <c r="G8" s="457"/>
      <c r="H8" s="457"/>
      <c r="I8" s="457"/>
    </row>
    <row r="9" spans="1:9">
      <c r="A9" s="23"/>
      <c r="B9" s="25" t="s">
        <v>1309</v>
      </c>
      <c r="C9" s="457" t="s">
        <v>93</v>
      </c>
      <c r="D9" s="457"/>
      <c r="E9" s="457"/>
      <c r="F9" s="457"/>
      <c r="G9" s="457"/>
      <c r="H9" s="457"/>
      <c r="I9" s="457"/>
    </row>
    <row r="10" spans="1:9">
      <c r="A10" s="23"/>
      <c r="B10" s="25" t="s">
        <v>5</v>
      </c>
      <c r="C10" s="123">
        <v>5828916</v>
      </c>
      <c r="D10" s="18">
        <v>2.395</v>
      </c>
      <c r="E10" s="123">
        <v>1150845</v>
      </c>
      <c r="F10" s="124">
        <v>0.2626</v>
      </c>
      <c r="G10" s="18">
        <v>7.4000000000000003E-3</v>
      </c>
      <c r="H10" s="123">
        <v>343411</v>
      </c>
      <c r="I10" s="124">
        <v>0.15768599999999999</v>
      </c>
    </row>
    <row r="11" spans="1:9">
      <c r="A11" s="23"/>
      <c r="B11" s="25" t="s">
        <v>6</v>
      </c>
      <c r="C11" s="123">
        <v>1875226</v>
      </c>
      <c r="D11" s="18">
        <v>3.976</v>
      </c>
      <c r="E11" s="123">
        <v>1000179</v>
      </c>
      <c r="F11" s="124">
        <v>0.115</v>
      </c>
      <c r="G11" s="18">
        <v>3.0000000000000001E-3</v>
      </c>
      <c r="H11" s="123">
        <v>1295788</v>
      </c>
      <c r="I11" s="124">
        <v>8.1988099999999994E-2</v>
      </c>
    </row>
    <row r="12" spans="1:9">
      <c r="B12" s="25" t="s">
        <v>86</v>
      </c>
      <c r="C12" s="123">
        <v>1875244</v>
      </c>
      <c r="D12" s="18">
        <v>3.4889999999999999</v>
      </c>
      <c r="E12" s="123">
        <v>1000186</v>
      </c>
      <c r="F12" s="124">
        <v>0.1613</v>
      </c>
      <c r="G12" s="18">
        <v>4.1000000000000003E-3</v>
      </c>
      <c r="H12" s="123">
        <v>801291</v>
      </c>
      <c r="I12" s="124">
        <v>0.110161</v>
      </c>
    </row>
    <row r="13" spans="1:9">
      <c r="B13" s="25" t="s">
        <v>8</v>
      </c>
      <c r="C13" s="123">
        <v>5859177</v>
      </c>
      <c r="D13" s="18">
        <v>2.7029999999999998</v>
      </c>
      <c r="E13" s="123">
        <v>1151958</v>
      </c>
      <c r="F13" s="124">
        <v>0.15229999999999999</v>
      </c>
      <c r="G13" s="18">
        <v>4.1000000000000003E-3</v>
      </c>
      <c r="H13" s="123">
        <v>663024</v>
      </c>
      <c r="I13" s="124">
        <v>9.55347E-2</v>
      </c>
    </row>
    <row r="15" spans="1:9">
      <c r="A15" s="70" t="s">
        <v>9</v>
      </c>
      <c r="B15" s="70"/>
      <c r="C15" s="49"/>
      <c r="D15" s="50"/>
      <c r="E15" s="71"/>
      <c r="F15" s="42"/>
      <c r="G15" s="43"/>
      <c r="I15" s="42"/>
    </row>
    <row r="16" spans="1:9">
      <c r="A16" s="23"/>
      <c r="B16" s="25" t="s">
        <v>10</v>
      </c>
      <c r="C16" s="123">
        <v>1813002</v>
      </c>
      <c r="D16" s="18">
        <v>2.5310000000000001</v>
      </c>
      <c r="E16" s="123">
        <v>957423</v>
      </c>
      <c r="F16" s="124">
        <v>0.22309999999999999</v>
      </c>
      <c r="G16" s="18">
        <v>6.4999999999999997E-3</v>
      </c>
      <c r="H16" s="123">
        <v>373210</v>
      </c>
      <c r="I16" s="124">
        <v>0.129664</v>
      </c>
    </row>
    <row r="17" spans="1:9">
      <c r="A17" s="23"/>
      <c r="B17" s="25" t="s">
        <v>11</v>
      </c>
      <c r="C17" s="123">
        <v>5738235</v>
      </c>
      <c r="D17" s="18">
        <v>2.085</v>
      </c>
      <c r="E17" s="123">
        <v>1159931</v>
      </c>
      <c r="F17" s="124">
        <v>0.1966</v>
      </c>
      <c r="G17" s="18">
        <v>6.4000000000000003E-3</v>
      </c>
      <c r="H17" s="123">
        <v>319522</v>
      </c>
      <c r="I17" s="124">
        <v>0.10055500000000001</v>
      </c>
    </row>
    <row r="18" spans="1:9">
      <c r="A18" s="23"/>
      <c r="B18" s="25" t="s">
        <v>91</v>
      </c>
      <c r="C18" s="123">
        <v>5738235</v>
      </c>
      <c r="D18" s="18">
        <v>1.458</v>
      </c>
      <c r="E18" s="123">
        <v>1159931</v>
      </c>
      <c r="F18" s="124">
        <v>0.13389999999999999</v>
      </c>
      <c r="G18" s="18">
        <v>4.7000000000000002E-3</v>
      </c>
      <c r="H18" s="123">
        <v>294997</v>
      </c>
      <c r="I18" s="124">
        <v>5.3156399999999999E-2</v>
      </c>
    </row>
    <row r="19" spans="1:9">
      <c r="A19" s="23"/>
      <c r="B19" s="25" t="s">
        <v>13</v>
      </c>
      <c r="C19" s="123">
        <v>1897090</v>
      </c>
      <c r="D19" s="18">
        <v>1.4950000000000001</v>
      </c>
      <c r="E19" s="123">
        <v>1013407</v>
      </c>
      <c r="F19" s="124">
        <v>5.11E-2</v>
      </c>
      <c r="G19" s="18">
        <v>1.6999999999999999E-3</v>
      </c>
      <c r="H19" s="123">
        <v>593761</v>
      </c>
      <c r="I19" s="124">
        <v>1.7162E-2</v>
      </c>
    </row>
    <row r="20" spans="1:9">
      <c r="A20" s="23"/>
      <c r="B20" s="25" t="s">
        <v>14</v>
      </c>
      <c r="C20" s="123">
        <v>1897090</v>
      </c>
      <c r="D20" s="18">
        <v>1.5640000000000001</v>
      </c>
      <c r="E20" s="123">
        <v>1013407</v>
      </c>
      <c r="F20" s="124">
        <v>6.3399999999999998E-2</v>
      </c>
      <c r="G20" s="18">
        <v>2.3E-3</v>
      </c>
      <c r="H20" s="123">
        <v>497396</v>
      </c>
      <c r="I20" s="124">
        <v>2.18421E-2</v>
      </c>
    </row>
    <row r="21" spans="1:9">
      <c r="D21" s="18"/>
      <c r="G21" s="18"/>
      <c r="H21" s="123"/>
    </row>
    <row r="22" spans="1:9">
      <c r="A22" s="70" t="s">
        <v>15</v>
      </c>
      <c r="D22" s="18"/>
      <c r="G22" s="18"/>
      <c r="H22" s="123"/>
    </row>
    <row r="23" spans="1:9">
      <c r="A23" s="23"/>
      <c r="B23" s="33" t="s">
        <v>1311</v>
      </c>
      <c r="C23" s="123">
        <v>5809659</v>
      </c>
      <c r="D23" s="18">
        <v>1.6779999999999999</v>
      </c>
      <c r="E23" s="123">
        <v>1152103</v>
      </c>
      <c r="F23" s="18">
        <v>9.1200000000000003E-2</v>
      </c>
      <c r="G23" s="18">
        <v>3.8E-3</v>
      </c>
      <c r="H23" s="123">
        <v>444496</v>
      </c>
      <c r="I23" s="124">
        <v>3.6772800000000001E-2</v>
      </c>
    </row>
    <row r="24" spans="1:9">
      <c r="A24" s="23"/>
      <c r="B24" s="25" t="s">
        <v>16</v>
      </c>
      <c r="C24" s="123">
        <v>4031798</v>
      </c>
      <c r="D24" s="18">
        <v>1.724</v>
      </c>
      <c r="E24" s="123">
        <v>1120565</v>
      </c>
      <c r="F24" s="18">
        <v>0.1119</v>
      </c>
      <c r="G24" s="18">
        <v>8.9999999999999993E-3</v>
      </c>
      <c r="H24" s="123">
        <v>366535</v>
      </c>
      <c r="I24" s="124">
        <v>4.5434799999999997E-2</v>
      </c>
    </row>
    <row r="25" spans="1:9">
      <c r="A25" s="23"/>
      <c r="B25" s="25" t="s">
        <v>17</v>
      </c>
      <c r="C25" s="123">
        <v>4031798</v>
      </c>
      <c r="D25" s="18">
        <v>1.6220000000000001</v>
      </c>
      <c r="E25" s="123">
        <v>1120565</v>
      </c>
      <c r="F25" s="18">
        <v>0.10680000000000001</v>
      </c>
      <c r="G25" s="18">
        <v>8.5000000000000006E-3</v>
      </c>
      <c r="H25" s="123">
        <v>356879</v>
      </c>
      <c r="I25" s="124">
        <v>4.1488700000000003E-2</v>
      </c>
    </row>
    <row r="26" spans="1:9">
      <c r="A26" s="23"/>
      <c r="B26" s="25" t="s">
        <v>18</v>
      </c>
      <c r="C26" s="123">
        <v>4031798</v>
      </c>
      <c r="D26" s="18">
        <v>1.597</v>
      </c>
      <c r="E26" s="123">
        <v>1120565</v>
      </c>
      <c r="F26" s="18">
        <v>0.1459</v>
      </c>
      <c r="G26" s="18">
        <v>1.14E-2</v>
      </c>
      <c r="H26" s="123">
        <v>254386</v>
      </c>
      <c r="I26" s="124">
        <v>5.5759400000000001E-2</v>
      </c>
    </row>
    <row r="27" spans="1:9">
      <c r="A27" s="23"/>
      <c r="B27" s="25" t="s">
        <v>19</v>
      </c>
      <c r="C27" s="123">
        <v>4031798</v>
      </c>
      <c r="D27" s="18">
        <v>1.6759999999999999</v>
      </c>
      <c r="E27" s="123">
        <v>1120565</v>
      </c>
      <c r="F27" s="18">
        <v>6.4899999999999999E-2</v>
      </c>
      <c r="G27" s="18">
        <v>5.7999999999999996E-3</v>
      </c>
      <c r="H27" s="123">
        <v>559863</v>
      </c>
      <c r="I27" s="124">
        <v>2.44786E-2</v>
      </c>
    </row>
    <row r="28" spans="1:9">
      <c r="A28" s="23"/>
      <c r="B28" s="25" t="s">
        <v>20</v>
      </c>
      <c r="C28" s="123">
        <v>4031756</v>
      </c>
      <c r="D28" s="18">
        <v>1.9219999999999999</v>
      </c>
      <c r="E28" s="123">
        <v>1120555</v>
      </c>
      <c r="F28" s="18">
        <v>0.05</v>
      </c>
      <c r="G28" s="18">
        <v>4.1000000000000003E-3</v>
      </c>
      <c r="H28" s="123">
        <v>920692</v>
      </c>
      <c r="I28" s="124">
        <v>2.1707299999999999E-2</v>
      </c>
    </row>
    <row r="29" spans="1:9">
      <c r="A29" s="23"/>
      <c r="B29" s="33" t="s">
        <v>1202</v>
      </c>
      <c r="C29" s="123">
        <v>1819283</v>
      </c>
      <c r="D29" s="18">
        <v>1.512</v>
      </c>
      <c r="E29" s="123">
        <v>961365</v>
      </c>
      <c r="F29" s="124">
        <v>4.0300000000000002E-2</v>
      </c>
      <c r="G29" s="18">
        <v>1.5E-3</v>
      </c>
      <c r="H29" s="123">
        <v>760838</v>
      </c>
      <c r="I29" s="124">
        <v>1.36294E-2</v>
      </c>
    </row>
    <row r="30" spans="1:9">
      <c r="A30" s="23"/>
      <c r="B30" s="25" t="s">
        <v>21</v>
      </c>
      <c r="C30" s="30" t="s">
        <v>93</v>
      </c>
      <c r="D30" s="30"/>
      <c r="E30" s="30"/>
      <c r="F30" s="143"/>
      <c r="G30" s="30"/>
      <c r="I30" s="143"/>
    </row>
    <row r="31" spans="1:9">
      <c r="A31" s="23"/>
      <c r="B31" s="26" t="s">
        <v>22</v>
      </c>
      <c r="C31" s="30" t="s">
        <v>93</v>
      </c>
      <c r="D31" s="30"/>
      <c r="E31" s="30"/>
      <c r="F31" s="143"/>
      <c r="G31" s="30"/>
      <c r="I31" s="143"/>
    </row>
    <row r="32" spans="1:9">
      <c r="A32" s="23"/>
      <c r="B32" s="25" t="s">
        <v>58</v>
      </c>
      <c r="C32" s="123">
        <v>1814054</v>
      </c>
      <c r="D32" s="18">
        <v>1.712</v>
      </c>
      <c r="E32" s="123">
        <v>958044</v>
      </c>
      <c r="F32" s="124">
        <v>2.6100000000000002E-2</v>
      </c>
      <c r="G32" s="18">
        <v>8.0000000000000004E-4</v>
      </c>
      <c r="H32" s="123">
        <v>1869820</v>
      </c>
      <c r="I32" s="124">
        <v>1.1706899999999999E-2</v>
      </c>
    </row>
    <row r="33" spans="1:9">
      <c r="A33" s="23"/>
      <c r="B33" s="48" t="s">
        <v>23</v>
      </c>
      <c r="C33" s="123">
        <v>1651414</v>
      </c>
      <c r="D33" s="18">
        <v>2.5129999999999999</v>
      </c>
      <c r="E33" s="123">
        <v>882029</v>
      </c>
      <c r="F33" s="124">
        <v>5.62E-2</v>
      </c>
      <c r="G33" s="18">
        <v>1.6999999999999999E-3</v>
      </c>
      <c r="H33" s="123">
        <v>1306090</v>
      </c>
      <c r="I33" s="124">
        <v>3.0923099999999999E-2</v>
      </c>
    </row>
    <row r="34" spans="1:9">
      <c r="A34" s="23"/>
      <c r="B34" s="33" t="s">
        <v>24</v>
      </c>
      <c r="C34" s="123">
        <v>5809659</v>
      </c>
      <c r="D34" s="18">
        <v>1.7929999999999999</v>
      </c>
      <c r="E34" s="123">
        <v>1152103</v>
      </c>
      <c r="F34" s="18">
        <v>3.5099999999999999E-2</v>
      </c>
      <c r="G34" s="18">
        <v>1.5E-3</v>
      </c>
      <c r="H34" s="123">
        <v>1245225</v>
      </c>
      <c r="I34" s="124">
        <v>1.4792899999999999E-2</v>
      </c>
    </row>
    <row r="35" spans="1:9">
      <c r="A35" s="23"/>
      <c r="B35" s="18" t="s">
        <v>194</v>
      </c>
      <c r="C35" s="123">
        <v>5582561</v>
      </c>
      <c r="D35" s="18">
        <v>1.2230000000000001</v>
      </c>
      <c r="E35" s="123">
        <v>1156029</v>
      </c>
      <c r="F35" s="18">
        <v>2.0500000000000001E-2</v>
      </c>
      <c r="G35" s="18">
        <v>1.6000000000000001E-3</v>
      </c>
      <c r="H35" s="123">
        <v>1214626</v>
      </c>
      <c r="I35" s="124">
        <v>6.0123399999999997E-3</v>
      </c>
    </row>
    <row r="36" spans="1:9">
      <c r="A36" s="23"/>
      <c r="B36" s="25" t="s">
        <v>25</v>
      </c>
      <c r="C36" s="30" t="s">
        <v>93</v>
      </c>
      <c r="D36" s="30"/>
      <c r="E36" s="30"/>
      <c r="F36" s="143"/>
      <c r="G36" s="30"/>
      <c r="I36" s="143"/>
    </row>
    <row r="37" spans="1:9">
      <c r="A37" s="23"/>
      <c r="B37" s="33" t="s">
        <v>26</v>
      </c>
      <c r="C37" s="123">
        <v>4031756</v>
      </c>
      <c r="D37" s="18">
        <v>1.8009999999999999</v>
      </c>
      <c r="E37" s="123">
        <v>1120555</v>
      </c>
      <c r="F37" s="18">
        <v>8.0199999999999994E-2</v>
      </c>
      <c r="G37" s="18">
        <v>6.3E-3</v>
      </c>
      <c r="H37" s="123">
        <v>518480</v>
      </c>
      <c r="I37" s="124">
        <v>3.2829400000000002E-2</v>
      </c>
    </row>
    <row r="38" spans="1:9">
      <c r="A38" s="70"/>
      <c r="B38" s="25" t="s">
        <v>27</v>
      </c>
      <c r="C38" s="30" t="s">
        <v>93</v>
      </c>
      <c r="D38" s="30"/>
      <c r="E38" s="30"/>
      <c r="F38" s="143"/>
      <c r="G38" s="30"/>
      <c r="I38" s="143"/>
    </row>
    <row r="39" spans="1:9">
      <c r="B39" s="25" t="s">
        <v>28</v>
      </c>
      <c r="C39" s="30" t="s">
        <v>93</v>
      </c>
      <c r="D39" s="30"/>
      <c r="E39" s="30"/>
      <c r="F39" s="143"/>
      <c r="G39" s="30"/>
      <c r="I39" s="143"/>
    </row>
    <row r="40" spans="1:9">
      <c r="B40" s="25" t="s">
        <v>61</v>
      </c>
      <c r="C40" s="30" t="s">
        <v>93</v>
      </c>
      <c r="D40" s="30"/>
      <c r="E40" s="30"/>
      <c r="F40" s="143"/>
      <c r="G40" s="30"/>
      <c r="I40" s="143"/>
    </row>
    <row r="41" spans="1:9">
      <c r="B41" s="25" t="s">
        <v>29</v>
      </c>
      <c r="C41" s="123">
        <v>5759940</v>
      </c>
      <c r="D41" s="18">
        <v>2.5790000000000002</v>
      </c>
      <c r="E41" s="123">
        <v>1152357</v>
      </c>
      <c r="F41" s="124">
        <v>7.3499999999999996E-2</v>
      </c>
      <c r="G41" s="18">
        <v>1.9E-3</v>
      </c>
      <c r="H41" s="123">
        <v>1250433</v>
      </c>
      <c r="I41" s="124">
        <v>4.4469000000000002E-2</v>
      </c>
    </row>
    <row r="42" spans="1:9">
      <c r="B42" s="25"/>
      <c r="D42" s="18"/>
      <c r="G42" s="18"/>
      <c r="H42" s="123"/>
    </row>
    <row r="43" spans="1:9">
      <c r="A43" s="70" t="s">
        <v>30</v>
      </c>
      <c r="G43" s="18"/>
      <c r="H43" s="123"/>
    </row>
    <row r="44" spans="1:9">
      <c r="A44" s="23"/>
      <c r="B44" s="25" t="s">
        <v>31</v>
      </c>
      <c r="C44" s="123">
        <v>5525191</v>
      </c>
      <c r="D44" s="18">
        <v>2.2080000000000002</v>
      </c>
      <c r="E44" s="123">
        <v>1083349</v>
      </c>
      <c r="F44" s="124">
        <v>8.5699999999999998E-2</v>
      </c>
      <c r="G44" s="18">
        <v>3.2000000000000002E-3</v>
      </c>
      <c r="H44" s="123">
        <v>800552</v>
      </c>
      <c r="I44" s="124">
        <v>4.5717800000000003E-2</v>
      </c>
    </row>
    <row r="45" spans="1:9">
      <c r="A45" s="23"/>
      <c r="B45" s="25" t="s">
        <v>62</v>
      </c>
      <c r="C45" s="123">
        <v>5875115</v>
      </c>
      <c r="D45" s="18">
        <v>1.1000000000000001</v>
      </c>
      <c r="E45" s="123">
        <v>1169194</v>
      </c>
      <c r="F45" s="124">
        <v>8.9200000000000002E-2</v>
      </c>
      <c r="G45" s="18">
        <v>8.0999999999999996E-3</v>
      </c>
      <c r="H45" s="123">
        <v>68286</v>
      </c>
      <c r="I45" s="124">
        <v>8.2208799999999999E-3</v>
      </c>
    </row>
    <row r="46" spans="1:9">
      <c r="A46" s="23"/>
      <c r="B46" s="33" t="s">
        <v>89</v>
      </c>
      <c r="C46" s="123">
        <v>5875115</v>
      </c>
      <c r="D46" s="18">
        <v>1.097</v>
      </c>
      <c r="E46" s="123">
        <v>1169194</v>
      </c>
      <c r="F46" s="124">
        <v>0.108</v>
      </c>
      <c r="G46" s="18">
        <v>1.0200000000000001E-2</v>
      </c>
      <c r="H46" s="123">
        <v>55982</v>
      </c>
      <c r="I46" s="124">
        <v>0.01</v>
      </c>
    </row>
    <row r="47" spans="1:9">
      <c r="A47" s="23"/>
      <c r="B47" s="25" t="s">
        <v>64</v>
      </c>
      <c r="C47" s="30" t="s">
        <v>93</v>
      </c>
      <c r="D47" s="30"/>
      <c r="E47" s="30"/>
      <c r="F47" s="143"/>
      <c r="G47" s="30"/>
      <c r="I47" s="143"/>
    </row>
    <row r="48" spans="1:9">
      <c r="A48" s="23"/>
      <c r="B48" s="25" t="s">
        <v>65</v>
      </c>
      <c r="C48" s="123">
        <v>5943532</v>
      </c>
      <c r="D48" s="18">
        <v>1.5089999999999999</v>
      </c>
      <c r="E48" s="123">
        <v>1159189</v>
      </c>
      <c r="F48" s="124">
        <v>0.13400000000000001</v>
      </c>
      <c r="G48" s="18">
        <v>3.3E-3</v>
      </c>
      <c r="H48" s="123">
        <v>445313</v>
      </c>
      <c r="I48" s="124">
        <v>6.6816299999999995E-2</v>
      </c>
    </row>
    <row r="49" spans="1:9">
      <c r="A49" s="23"/>
      <c r="B49" s="25" t="s">
        <v>32</v>
      </c>
      <c r="C49" s="123">
        <v>4998565</v>
      </c>
      <c r="D49" s="18">
        <v>1.4359999999999999</v>
      </c>
      <c r="E49" s="123">
        <v>1126550</v>
      </c>
      <c r="F49" s="124">
        <v>0.23949999999999999</v>
      </c>
      <c r="G49" s="18">
        <v>9.9000000000000008E-3</v>
      </c>
      <c r="H49" s="123">
        <v>111464</v>
      </c>
      <c r="I49" s="124">
        <v>7.3747699999999999E-2</v>
      </c>
    </row>
    <row r="50" spans="1:9">
      <c r="A50" s="23"/>
      <c r="B50" s="33" t="s">
        <v>75</v>
      </c>
      <c r="C50" s="123">
        <v>1720691</v>
      </c>
      <c r="D50" s="18">
        <v>2.0110000000000001</v>
      </c>
      <c r="E50" s="123">
        <v>917347</v>
      </c>
      <c r="F50" s="124">
        <v>6.2300000000000001E-2</v>
      </c>
      <c r="G50" s="18">
        <v>2.0999999999999999E-3</v>
      </c>
      <c r="H50" s="123">
        <v>801505</v>
      </c>
      <c r="I50" s="124">
        <v>2.8297699999999999E-2</v>
      </c>
    </row>
    <row r="51" spans="1:9">
      <c r="A51" s="23"/>
      <c r="B51" s="33" t="s">
        <v>34</v>
      </c>
      <c r="C51" s="123">
        <v>1728747</v>
      </c>
      <c r="D51" s="18">
        <v>1.4219999999999999</v>
      </c>
      <c r="E51" s="123">
        <v>921803</v>
      </c>
      <c r="F51" s="124">
        <v>9.0700000000000003E-2</v>
      </c>
      <c r="G51" s="18">
        <v>3.5000000000000001E-3</v>
      </c>
      <c r="H51" s="123">
        <v>289950</v>
      </c>
      <c r="I51" s="124">
        <v>2.7639799999999999E-2</v>
      </c>
    </row>
    <row r="52" spans="1:9">
      <c r="A52" s="23"/>
      <c r="B52" s="33" t="s">
        <v>35</v>
      </c>
      <c r="C52" s="123">
        <v>1724361</v>
      </c>
      <c r="D52" s="18">
        <v>1.587</v>
      </c>
      <c r="E52" s="123">
        <v>918998</v>
      </c>
      <c r="F52" s="124">
        <v>8.6499999999999994E-2</v>
      </c>
      <c r="G52" s="18">
        <v>2.7000000000000001E-3</v>
      </c>
      <c r="H52" s="123">
        <v>491335</v>
      </c>
      <c r="I52" s="124">
        <v>3.5866099999999998E-2</v>
      </c>
    </row>
    <row r="53" spans="1:9">
      <c r="A53" s="23"/>
      <c r="B53" s="33" t="s">
        <v>36</v>
      </c>
      <c r="C53" s="123">
        <v>1724363</v>
      </c>
      <c r="D53" s="18">
        <v>1.605</v>
      </c>
      <c r="E53" s="123">
        <v>918999</v>
      </c>
      <c r="F53" s="124">
        <v>8.9099999999999999E-2</v>
      </c>
      <c r="G53" s="18">
        <v>3.0999999999999999E-3</v>
      </c>
      <c r="H53" s="123">
        <v>401682</v>
      </c>
      <c r="I53" s="124">
        <v>3.3290300000000002E-2</v>
      </c>
    </row>
    <row r="54" spans="1:9">
      <c r="A54" s="70"/>
      <c r="B54" s="33" t="s">
        <v>37</v>
      </c>
      <c r="C54" s="123">
        <v>1728747</v>
      </c>
      <c r="D54" s="18">
        <v>1.444</v>
      </c>
      <c r="E54" s="123">
        <v>921803</v>
      </c>
      <c r="F54" s="124">
        <v>4.1599999999999998E-2</v>
      </c>
      <c r="G54" s="18">
        <v>1.5E-3</v>
      </c>
      <c r="H54" s="123">
        <v>702208</v>
      </c>
      <c r="I54" s="124">
        <v>1.36217E-2</v>
      </c>
    </row>
    <row r="55" spans="1:9">
      <c r="B55" s="25" t="s">
        <v>38</v>
      </c>
      <c r="C55" s="123">
        <v>1651414</v>
      </c>
      <c r="D55" s="18">
        <v>2.0419999999999998</v>
      </c>
      <c r="E55" s="123">
        <v>882029</v>
      </c>
      <c r="F55" s="124">
        <v>4.87E-2</v>
      </c>
      <c r="G55" s="18">
        <v>1.6000000000000001E-3</v>
      </c>
      <c r="H55" s="123">
        <v>1170314</v>
      </c>
      <c r="I55" s="124">
        <v>2.37244E-2</v>
      </c>
    </row>
    <row r="56" spans="1:9">
      <c r="B56" s="25" t="s">
        <v>39</v>
      </c>
      <c r="C56" s="30" t="s">
        <v>93</v>
      </c>
      <c r="D56" s="30"/>
      <c r="E56" s="30"/>
      <c r="F56" s="143"/>
      <c r="G56" s="30"/>
      <c r="H56" s="30"/>
      <c r="I56" s="143"/>
    </row>
    <row r="57" spans="1:9">
      <c r="B57" s="25" t="s">
        <v>40</v>
      </c>
      <c r="C57" s="30" t="s">
        <v>93</v>
      </c>
    </row>
    <row r="58" spans="1:9">
      <c r="B58" s="25" t="s">
        <v>41</v>
      </c>
      <c r="C58" s="123">
        <v>1653404</v>
      </c>
      <c r="D58" s="18">
        <v>2.391</v>
      </c>
      <c r="E58" s="123">
        <v>883362</v>
      </c>
      <c r="F58" s="124">
        <v>0.1336</v>
      </c>
      <c r="G58" s="18">
        <v>5.1000000000000004E-3</v>
      </c>
      <c r="H58" s="123">
        <v>480371</v>
      </c>
      <c r="I58" s="124">
        <v>6.9047300000000006E-2</v>
      </c>
    </row>
    <row r="59" spans="1:9">
      <c r="B59" s="25" t="s">
        <v>66</v>
      </c>
      <c r="C59" s="30" t="s">
        <v>93</v>
      </c>
      <c r="D59" s="30"/>
      <c r="E59" s="30"/>
      <c r="F59" s="143"/>
      <c r="G59" s="30"/>
      <c r="I59" s="143"/>
    </row>
    <row r="60" spans="1:9">
      <c r="B60" s="25" t="s">
        <v>67</v>
      </c>
      <c r="C60" s="30" t="s">
        <v>93</v>
      </c>
      <c r="D60" s="18"/>
      <c r="G60" s="18"/>
      <c r="H60" s="123"/>
    </row>
    <row r="61" spans="1:9">
      <c r="B61" s="25" t="s">
        <v>42</v>
      </c>
      <c r="C61" s="123">
        <v>6103041</v>
      </c>
      <c r="D61" s="18">
        <v>1.6279999999999999</v>
      </c>
      <c r="E61" s="123">
        <v>1161410</v>
      </c>
      <c r="F61" s="124">
        <v>6.7100000000000007E-2</v>
      </c>
      <c r="G61" s="18">
        <v>1.9E-3</v>
      </c>
      <c r="H61" s="123">
        <v>792789</v>
      </c>
      <c r="I61" s="124">
        <v>3.1533400000000003E-2</v>
      </c>
    </row>
    <row r="62" spans="1:9">
      <c r="B62" s="25" t="s">
        <v>76</v>
      </c>
      <c r="C62" s="30" t="s">
        <v>93</v>
      </c>
      <c r="D62" s="30"/>
      <c r="E62" s="30"/>
      <c r="G62" s="18"/>
      <c r="H62" s="123"/>
    </row>
    <row r="63" spans="1:9">
      <c r="A63" s="70"/>
      <c r="B63" s="25" t="s">
        <v>2121</v>
      </c>
      <c r="C63" s="123">
        <v>5525191</v>
      </c>
      <c r="D63" s="18">
        <v>2.2989999999999999</v>
      </c>
      <c r="E63" s="123">
        <v>1083349</v>
      </c>
      <c r="F63" s="124">
        <v>4.1000000000000002E-2</v>
      </c>
      <c r="G63" s="18">
        <v>1.6000000000000001E-3</v>
      </c>
      <c r="H63" s="123">
        <v>1752580</v>
      </c>
      <c r="I63" s="124">
        <v>2.23433E-2</v>
      </c>
    </row>
    <row r="64" spans="1:9">
      <c r="A64" s="68"/>
      <c r="B64" s="66" t="s">
        <v>43</v>
      </c>
      <c r="C64" s="142">
        <v>1651414</v>
      </c>
      <c r="D64" s="100">
        <v>2.4209999999999998</v>
      </c>
      <c r="E64" s="142">
        <v>882029</v>
      </c>
      <c r="F64" s="144">
        <v>4.2599999999999999E-2</v>
      </c>
      <c r="G64" s="100">
        <v>1.2999999999999999E-3</v>
      </c>
      <c r="H64" s="142">
        <v>1618616</v>
      </c>
      <c r="I64" s="144">
        <v>2.2778799999999998E-2</v>
      </c>
    </row>
    <row r="65" spans="1:9" ht="39.25" customHeight="1">
      <c r="A65" s="453" t="s">
        <v>2118</v>
      </c>
      <c r="B65" s="453"/>
      <c r="C65" s="453"/>
      <c r="D65" s="453"/>
      <c r="E65" s="453"/>
      <c r="F65" s="453"/>
      <c r="G65" s="453"/>
      <c r="H65" s="453"/>
      <c r="I65" s="453"/>
    </row>
    <row r="76" spans="1:9">
      <c r="A76" s="23"/>
      <c r="B76" s="70"/>
      <c r="C76" s="49"/>
      <c r="D76" s="50"/>
      <c r="E76" s="71"/>
      <c r="F76" s="42"/>
      <c r="G76" s="43"/>
      <c r="I76" s="42"/>
    </row>
    <row r="77" spans="1:9">
      <c r="A77" s="23"/>
      <c r="D77" s="18"/>
      <c r="G77" s="18"/>
      <c r="H77" s="123"/>
    </row>
    <row r="78" spans="1:9">
      <c r="A78" s="23"/>
      <c r="D78" s="18"/>
      <c r="G78" s="18"/>
      <c r="H78" s="123"/>
    </row>
    <row r="79" spans="1:9">
      <c r="A79" s="23"/>
      <c r="D79" s="18"/>
      <c r="G79" s="18"/>
      <c r="H79" s="123"/>
    </row>
    <row r="80" spans="1:9">
      <c r="A80" s="23"/>
      <c r="D80" s="18"/>
      <c r="G80" s="18"/>
      <c r="H80" s="123"/>
    </row>
    <row r="81" spans="1:9">
      <c r="A81" s="23"/>
      <c r="D81" s="18"/>
      <c r="G81" s="18"/>
      <c r="H81" s="123"/>
    </row>
    <row r="82" spans="1:9">
      <c r="A82" s="23"/>
      <c r="C82" s="30"/>
      <c r="D82" s="30"/>
      <c r="E82" s="30"/>
      <c r="F82" s="143"/>
      <c r="G82" s="30"/>
      <c r="I82" s="143"/>
    </row>
    <row r="83" spans="1:9">
      <c r="A83" s="70"/>
      <c r="B83" s="70"/>
      <c r="C83" s="71"/>
      <c r="D83" s="46"/>
      <c r="E83" s="71"/>
      <c r="F83" s="42"/>
      <c r="G83" s="43"/>
      <c r="I83" s="42"/>
    </row>
    <row r="84" spans="1:9">
      <c r="A84" s="70"/>
      <c r="B84" s="70"/>
      <c r="C84" s="71"/>
      <c r="D84" s="46"/>
      <c r="E84" s="71"/>
      <c r="F84" s="42"/>
      <c r="G84" s="43"/>
      <c r="I84" s="42"/>
    </row>
    <row r="86" spans="1:9">
      <c r="A86" s="23"/>
      <c r="D86" s="18"/>
      <c r="G86" s="18"/>
      <c r="H86" s="123"/>
    </row>
    <row r="88" spans="1:9">
      <c r="A88" s="23"/>
      <c r="C88" s="30"/>
      <c r="D88" s="30"/>
      <c r="E88" s="30"/>
      <c r="F88" s="143"/>
      <c r="G88" s="30"/>
      <c r="I88" s="143"/>
    </row>
    <row r="89" spans="1:9">
      <c r="A89" s="70"/>
      <c r="B89" s="70"/>
      <c r="C89" s="49"/>
      <c r="D89" s="50"/>
      <c r="E89" s="71"/>
      <c r="F89" s="42"/>
      <c r="G89" s="43"/>
      <c r="I89" s="42"/>
    </row>
    <row r="90" spans="1:9">
      <c r="D90" s="18"/>
      <c r="G90" s="18"/>
      <c r="H90" s="123"/>
    </row>
    <row r="91" spans="1:9">
      <c r="D91" s="18"/>
      <c r="G91" s="18"/>
      <c r="H91" s="123"/>
    </row>
    <row r="92" spans="1:9">
      <c r="D92" s="18"/>
      <c r="G92" s="18"/>
      <c r="H92" s="123"/>
    </row>
    <row r="93" spans="1:9">
      <c r="D93" s="18"/>
      <c r="G93" s="18"/>
      <c r="H93" s="123"/>
    </row>
    <row r="94" spans="1:9">
      <c r="D94" s="18"/>
      <c r="G94" s="18"/>
      <c r="H94" s="123"/>
    </row>
    <row r="95" spans="1:9">
      <c r="D95" s="18"/>
      <c r="G95" s="18"/>
      <c r="H95" s="123"/>
    </row>
    <row r="96" spans="1:9">
      <c r="D96" s="18"/>
      <c r="G96" s="18"/>
      <c r="H96" s="123"/>
    </row>
    <row r="97" spans="4:8">
      <c r="D97" s="18"/>
      <c r="G97" s="18"/>
      <c r="H97" s="123"/>
    </row>
    <row r="98" spans="4:8">
      <c r="D98" s="18"/>
      <c r="G98" s="18"/>
      <c r="H98" s="123"/>
    </row>
    <row r="99" spans="4:8">
      <c r="D99" s="18"/>
      <c r="G99" s="18"/>
      <c r="H99" s="123"/>
    </row>
    <row r="100" spans="4:8">
      <c r="D100" s="18"/>
      <c r="G100" s="18"/>
      <c r="H100" s="123"/>
    </row>
    <row r="101" spans="4:8">
      <c r="D101" s="18"/>
      <c r="G101" s="18"/>
      <c r="H101" s="123"/>
    </row>
    <row r="102" spans="4:8">
      <c r="D102" s="18"/>
      <c r="G102" s="18"/>
      <c r="H102" s="123"/>
    </row>
    <row r="103" spans="4:8">
      <c r="D103" s="18"/>
      <c r="G103" s="18"/>
      <c r="H103" s="123"/>
    </row>
    <row r="104" spans="4:8">
      <c r="D104" s="18"/>
      <c r="G104" s="18"/>
      <c r="H104" s="123"/>
    </row>
    <row r="105" spans="4:8">
      <c r="D105" s="18"/>
      <c r="G105" s="18"/>
      <c r="H105" s="123"/>
    </row>
    <row r="106" spans="4:8">
      <c r="D106" s="18"/>
      <c r="G106" s="18"/>
      <c r="H106" s="123"/>
    </row>
    <row r="107" spans="4:8">
      <c r="D107" s="18"/>
      <c r="G107" s="18"/>
      <c r="H107" s="123"/>
    </row>
    <row r="108" spans="4:8">
      <c r="D108" s="18"/>
      <c r="G108" s="18"/>
      <c r="H108" s="123"/>
    </row>
    <row r="109" spans="4:8">
      <c r="D109" s="18"/>
      <c r="G109" s="18"/>
      <c r="H109" s="123"/>
    </row>
    <row r="110" spans="4:8">
      <c r="D110" s="18"/>
      <c r="G110" s="18"/>
      <c r="H110" s="123"/>
    </row>
    <row r="111" spans="4:8">
      <c r="D111" s="18"/>
      <c r="G111" s="18"/>
      <c r="H111" s="123"/>
    </row>
    <row r="112" spans="4:8">
      <c r="D112" s="18"/>
      <c r="G112" s="18"/>
      <c r="H112" s="123"/>
    </row>
    <row r="113" spans="4:8">
      <c r="D113" s="18"/>
      <c r="G113" s="18"/>
      <c r="H113" s="123"/>
    </row>
    <row r="114" spans="4:8">
      <c r="D114" s="18"/>
      <c r="G114" s="18"/>
      <c r="H114" s="123"/>
    </row>
    <row r="115" spans="4:8">
      <c r="D115" s="18"/>
      <c r="G115" s="18"/>
      <c r="H115" s="123"/>
    </row>
  </sheetData>
  <mergeCells count="5">
    <mergeCell ref="A2:B2"/>
    <mergeCell ref="C8:I8"/>
    <mergeCell ref="C9:I9"/>
    <mergeCell ref="A1:I1"/>
    <mergeCell ref="A65:I65"/>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69"/>
  <sheetViews>
    <sheetView topLeftCell="A25" zoomScaleNormal="100" workbookViewId="0">
      <pane xSplit="2" topLeftCell="L1" activePane="topRight" state="frozen"/>
      <selection pane="topRight" activeCell="AF39" sqref="AF39"/>
    </sheetView>
  </sheetViews>
  <sheetFormatPr defaultColWidth="12.47265625" defaultRowHeight="13.8"/>
  <cols>
    <col min="1" max="1" width="6.47265625" style="187" customWidth="1"/>
    <col min="2" max="2" width="15.47265625" style="187" customWidth="1"/>
    <col min="3" max="3" width="7.09375" style="258" customWidth="1"/>
    <col min="4" max="5" width="12.09375" style="79" customWidth="1"/>
    <col min="6" max="6" width="12.09375" style="165" customWidth="1"/>
    <col min="7" max="9" width="12.09375" style="79" customWidth="1"/>
    <col min="10" max="10" width="6.47265625" style="258" customWidth="1"/>
    <col min="11" max="11" width="12" style="79" customWidth="1"/>
    <col min="12" max="12" width="12.47265625" style="79" customWidth="1"/>
    <col min="13" max="13" width="17.09375" style="37" customWidth="1"/>
    <col min="14" max="16" width="12.09375" style="79" customWidth="1"/>
    <col min="17" max="17" width="8" style="385" customWidth="1"/>
    <col min="18" max="18" width="11.47265625" style="385" customWidth="1"/>
    <col min="19" max="19" width="12" style="386" customWidth="1"/>
    <col min="20" max="30" width="12.47265625" style="386"/>
    <col min="31" max="31" width="12.47265625" style="259"/>
    <col min="32" max="16384" width="12.47265625" style="187"/>
  </cols>
  <sheetData>
    <row r="1" spans="1:37">
      <c r="A1" s="157" t="s">
        <v>1902</v>
      </c>
      <c r="B1" s="157"/>
      <c r="C1" s="255"/>
      <c r="D1" s="157"/>
      <c r="E1" s="157"/>
      <c r="F1" s="157"/>
      <c r="G1" s="157"/>
      <c r="H1" s="157"/>
      <c r="I1" s="157"/>
      <c r="J1" s="255"/>
      <c r="K1" s="157"/>
      <c r="L1" s="157"/>
      <c r="M1" s="382"/>
      <c r="N1" s="157"/>
      <c r="O1" s="157"/>
      <c r="P1" s="157"/>
    </row>
    <row r="2" spans="1:37">
      <c r="A2" s="465" t="s">
        <v>0</v>
      </c>
      <c r="B2" s="465"/>
      <c r="C2" s="470" t="s">
        <v>1906</v>
      </c>
      <c r="D2" s="471"/>
      <c r="E2" s="471"/>
      <c r="F2" s="471"/>
      <c r="G2" s="471"/>
      <c r="H2" s="471"/>
      <c r="I2" s="472"/>
      <c r="J2" s="468" t="s">
        <v>1907</v>
      </c>
      <c r="K2" s="465"/>
      <c r="L2" s="465"/>
      <c r="M2" s="465"/>
      <c r="N2" s="465"/>
      <c r="O2" s="465"/>
      <c r="P2" s="469"/>
      <c r="Q2" s="473" t="s">
        <v>145</v>
      </c>
      <c r="R2" s="474"/>
      <c r="S2" s="474"/>
      <c r="T2" s="474"/>
      <c r="U2" s="474"/>
      <c r="V2" s="474"/>
      <c r="W2" s="475"/>
      <c r="X2" s="473" t="s">
        <v>1908</v>
      </c>
      <c r="Y2" s="474"/>
      <c r="Z2" s="474"/>
      <c r="AA2" s="474"/>
      <c r="AB2" s="474"/>
      <c r="AC2" s="474"/>
      <c r="AD2" s="475"/>
      <c r="AE2" s="473" t="s">
        <v>1909</v>
      </c>
      <c r="AF2" s="474"/>
      <c r="AG2" s="474"/>
      <c r="AH2" s="474"/>
      <c r="AI2" s="474"/>
      <c r="AJ2" s="474"/>
      <c r="AK2" s="475"/>
    </row>
    <row r="3" spans="1:37" ht="21.9">
      <c r="A3" s="466"/>
      <c r="B3" s="467"/>
      <c r="C3" s="256" t="s">
        <v>47</v>
      </c>
      <c r="D3" s="158" t="s">
        <v>1211</v>
      </c>
      <c r="E3" s="159" t="s">
        <v>1212</v>
      </c>
      <c r="F3" s="159" t="s">
        <v>1213</v>
      </c>
      <c r="G3" s="39" t="s">
        <v>1205</v>
      </c>
      <c r="H3" s="39" t="s">
        <v>1206</v>
      </c>
      <c r="I3" s="160" t="s">
        <v>1207</v>
      </c>
      <c r="J3" s="260" t="s">
        <v>47</v>
      </c>
      <c r="K3" s="38" t="s">
        <v>1211</v>
      </c>
      <c r="L3" s="39" t="s">
        <v>1212</v>
      </c>
      <c r="M3" s="159" t="s">
        <v>1213</v>
      </c>
      <c r="N3" s="39" t="s">
        <v>1205</v>
      </c>
      <c r="O3" s="39" t="s">
        <v>1208</v>
      </c>
      <c r="P3" s="160" t="s">
        <v>1207</v>
      </c>
      <c r="Q3" s="387" t="s">
        <v>47</v>
      </c>
      <c r="R3" s="38" t="s">
        <v>1211</v>
      </c>
      <c r="S3" s="39" t="s">
        <v>1212</v>
      </c>
      <c r="T3" s="159" t="s">
        <v>1213</v>
      </c>
      <c r="U3" s="39" t="s">
        <v>1205</v>
      </c>
      <c r="V3" s="39" t="s">
        <v>1208</v>
      </c>
      <c r="W3" s="160" t="s">
        <v>1207</v>
      </c>
      <c r="X3" s="387" t="s">
        <v>47</v>
      </c>
      <c r="Y3" s="38" t="s">
        <v>1211</v>
      </c>
      <c r="Z3" s="39" t="s">
        <v>1212</v>
      </c>
      <c r="AA3" s="159" t="s">
        <v>1213</v>
      </c>
      <c r="AB3" s="39" t="s">
        <v>1205</v>
      </c>
      <c r="AC3" s="39" t="s">
        <v>1208</v>
      </c>
      <c r="AD3" s="160" t="s">
        <v>1207</v>
      </c>
      <c r="AE3" s="387" t="s">
        <v>47</v>
      </c>
      <c r="AF3" s="38" t="s">
        <v>1211</v>
      </c>
      <c r="AG3" s="39" t="s">
        <v>1212</v>
      </c>
      <c r="AH3" s="159" t="s">
        <v>1213</v>
      </c>
      <c r="AI3" s="39" t="s">
        <v>1205</v>
      </c>
      <c r="AJ3" s="39" t="s">
        <v>1208</v>
      </c>
      <c r="AK3" s="160" t="s">
        <v>1207</v>
      </c>
    </row>
    <row r="4" spans="1:37">
      <c r="A4" s="188" t="s">
        <v>3</v>
      </c>
      <c r="B4" s="152"/>
      <c r="C4" s="257"/>
      <c r="D4" s="161"/>
      <c r="E4" s="162"/>
      <c r="F4" s="162"/>
      <c r="G4" s="162"/>
      <c r="H4" s="162"/>
      <c r="I4" s="163"/>
      <c r="J4" s="261"/>
      <c r="K4" s="161"/>
      <c r="L4" s="162"/>
      <c r="M4" s="162"/>
      <c r="N4" s="162"/>
      <c r="O4" s="162"/>
      <c r="P4" s="163"/>
      <c r="Q4" s="388"/>
      <c r="R4" s="389"/>
      <c r="S4" s="390"/>
      <c r="T4" s="390"/>
      <c r="U4" s="390"/>
      <c r="V4" s="390"/>
      <c r="W4" s="391"/>
      <c r="X4" s="392"/>
      <c r="Y4" s="390"/>
      <c r="Z4" s="390"/>
      <c r="AA4" s="390"/>
      <c r="AB4" s="390"/>
      <c r="AC4" s="390"/>
      <c r="AD4" s="391"/>
      <c r="AE4" s="280"/>
      <c r="AF4" s="274"/>
      <c r="AG4" s="274"/>
      <c r="AH4" s="274"/>
      <c r="AI4" s="274"/>
      <c r="AJ4" s="274"/>
      <c r="AK4" s="275"/>
    </row>
    <row r="5" spans="1:37" ht="20.399999999999999">
      <c r="B5" s="393" t="s">
        <v>1203</v>
      </c>
      <c r="C5" s="244">
        <v>11050</v>
      </c>
      <c r="D5" s="36" t="s">
        <v>873</v>
      </c>
      <c r="E5" s="382" t="s">
        <v>179</v>
      </c>
      <c r="F5" s="154" t="s">
        <v>872</v>
      </c>
      <c r="G5" s="154" t="s">
        <v>926</v>
      </c>
      <c r="H5" s="382" t="s">
        <v>179</v>
      </c>
      <c r="I5" s="383" t="s">
        <v>179</v>
      </c>
      <c r="J5" s="328">
        <v>8626</v>
      </c>
      <c r="K5" s="36" t="s">
        <v>970</v>
      </c>
      <c r="L5" s="382" t="s">
        <v>179</v>
      </c>
      <c r="M5" s="36" t="s">
        <v>971</v>
      </c>
      <c r="N5" s="154" t="s">
        <v>1021</v>
      </c>
      <c r="O5" s="382" t="s">
        <v>179</v>
      </c>
      <c r="P5" s="383" t="s">
        <v>179</v>
      </c>
      <c r="Q5" s="327">
        <f>[1]D_format!B10</f>
        <v>845</v>
      </c>
      <c r="R5" s="328" t="str">
        <f>[1]D_format!C10</f>
        <v>14.40%
(9.48% to 19.21%)</v>
      </c>
      <c r="S5" s="328" t="str">
        <f>[1]D_format!D10</f>
        <v>N/A</v>
      </c>
      <c r="T5" s="328" t="str">
        <f>[1]D_format!E10</f>
        <v>13.68%
(8.97% to 18.43%)</v>
      </c>
      <c r="U5" s="328" t="str">
        <f>[1]D_format!F10</f>
        <v>0.72%
(-0.78% to 2.35%)</v>
      </c>
      <c r="V5" s="328" t="str">
        <f>[1]D_format!G10</f>
        <v>N/A</v>
      </c>
      <c r="W5" s="329" t="str">
        <f>[1]D_format!H10</f>
        <v>N/A</v>
      </c>
      <c r="X5" s="327">
        <f>[2]E_format!B4</f>
        <v>1794</v>
      </c>
      <c r="Y5" s="328" t="str">
        <f>[2]E_format!C4</f>
        <v>15.18%
(12.21% to 18.12%)</v>
      </c>
      <c r="Z5" s="328" t="str">
        <f>[2]E_format!D4</f>
        <v>N/A</v>
      </c>
      <c r="AA5" s="328" t="str">
        <f>[2]E_format!E4</f>
        <v>16.18%
(13.19% to 19.32%)</v>
      </c>
      <c r="AB5" s="328" t="str">
        <f>[2]E_format!F4</f>
        <v>-1.00%
(-2.14% to 0.08%)</v>
      </c>
      <c r="AC5" s="328" t="str">
        <f>[2]E_format!G4</f>
        <v>N/A</v>
      </c>
      <c r="AD5" s="329" t="str">
        <f>[2]E_format!H4</f>
        <v>N/A</v>
      </c>
      <c r="AE5" s="394">
        <v>145960</v>
      </c>
      <c r="AF5" s="36" t="s">
        <v>1321</v>
      </c>
      <c r="AG5" s="328" t="s">
        <v>179</v>
      </c>
      <c r="AH5" s="36" t="s">
        <v>1322</v>
      </c>
      <c r="AI5" s="36" t="s">
        <v>1323</v>
      </c>
      <c r="AJ5" s="328" t="s">
        <v>179</v>
      </c>
      <c r="AK5" s="329" t="s">
        <v>179</v>
      </c>
    </row>
    <row r="6" spans="1:37" ht="30.6">
      <c r="B6" s="155" t="s">
        <v>4</v>
      </c>
      <c r="C6" s="244">
        <v>11054</v>
      </c>
      <c r="D6" s="36" t="s">
        <v>1107</v>
      </c>
      <c r="E6" s="382" t="s">
        <v>179</v>
      </c>
      <c r="F6" s="154" t="s">
        <v>1106</v>
      </c>
      <c r="G6" s="154" t="s">
        <v>1108</v>
      </c>
      <c r="H6" s="382" t="s">
        <v>179</v>
      </c>
      <c r="I6" s="383" t="s">
        <v>179</v>
      </c>
      <c r="J6" s="328">
        <v>8545</v>
      </c>
      <c r="K6" s="36" t="s">
        <v>972</v>
      </c>
      <c r="L6" s="382" t="s">
        <v>179</v>
      </c>
      <c r="M6" s="36" t="s">
        <v>973</v>
      </c>
      <c r="N6" s="154" t="s">
        <v>1022</v>
      </c>
      <c r="O6" s="382" t="s">
        <v>179</v>
      </c>
      <c r="P6" s="383" t="s">
        <v>179</v>
      </c>
      <c r="Q6" s="327">
        <f>[1]D_format!B21</f>
        <v>855</v>
      </c>
      <c r="R6" s="328" t="str">
        <f>[1]D_format!C21</f>
        <v>29.86%
(24.88% to 34.46%)</v>
      </c>
      <c r="S6" s="328" t="str">
        <f>[1]D_format!D21</f>
        <v>N/A</v>
      </c>
      <c r="T6" s="328" t="str">
        <f>[1]D_format!E21</f>
        <v>29.07%
(24.02% to 34.23%)</v>
      </c>
      <c r="U6" s="328" t="str">
        <f>[1]D_format!F21</f>
        <v>0.79%
(-2.44% to 3.88%)</v>
      </c>
      <c r="V6" s="328" t="str">
        <f>[1]D_format!G21</f>
        <v>N/A</v>
      </c>
      <c r="W6" s="329" t="str">
        <f>[1]D_format!H21</f>
        <v>N/A</v>
      </c>
      <c r="X6" s="395">
        <v>1825</v>
      </c>
      <c r="Y6" s="396" t="s">
        <v>1672</v>
      </c>
      <c r="Z6" s="396" t="s">
        <v>179</v>
      </c>
      <c r="AA6" s="396" t="s">
        <v>1673</v>
      </c>
      <c r="AB6" s="396" t="s">
        <v>1674</v>
      </c>
      <c r="AC6" s="396" t="s">
        <v>179</v>
      </c>
      <c r="AD6" s="397" t="s">
        <v>179</v>
      </c>
      <c r="AE6" s="245">
        <v>148308</v>
      </c>
      <c r="AF6" s="36" t="s">
        <v>1359</v>
      </c>
      <c r="AG6" s="328" t="s">
        <v>179</v>
      </c>
      <c r="AH6" s="36" t="s">
        <v>1360</v>
      </c>
      <c r="AI6" s="36" t="s">
        <v>1361</v>
      </c>
      <c r="AJ6" s="328" t="s">
        <v>179</v>
      </c>
      <c r="AK6" s="329" t="s">
        <v>179</v>
      </c>
    </row>
    <row r="7" spans="1:37">
      <c r="B7" s="155"/>
      <c r="C7" s="244"/>
      <c r="D7" s="36"/>
      <c r="E7" s="382"/>
      <c r="F7" s="154"/>
      <c r="G7" s="154"/>
      <c r="H7" s="154"/>
      <c r="I7" s="149"/>
      <c r="J7" s="328"/>
      <c r="K7" s="36"/>
      <c r="L7" s="382"/>
      <c r="M7" s="180"/>
      <c r="N7" s="154"/>
      <c r="O7" s="154"/>
      <c r="P7" s="149"/>
      <c r="Q7" s="388"/>
      <c r="R7" s="389"/>
      <c r="S7" s="390"/>
      <c r="T7" s="390"/>
      <c r="U7" s="390"/>
      <c r="V7" s="390"/>
      <c r="W7" s="398"/>
      <c r="X7" s="327"/>
      <c r="Y7" s="328"/>
      <c r="Z7" s="328"/>
      <c r="AA7" s="328"/>
      <c r="AB7" s="328"/>
      <c r="AC7" s="328"/>
      <c r="AD7" s="329"/>
      <c r="AE7" s="245"/>
      <c r="AF7" s="382"/>
      <c r="AG7" s="382"/>
      <c r="AH7" s="382"/>
      <c r="AI7" s="382"/>
      <c r="AJ7" s="382"/>
      <c r="AK7" s="383"/>
    </row>
    <row r="8" spans="1:37">
      <c r="A8" s="188" t="s">
        <v>2120</v>
      </c>
      <c r="B8" s="155"/>
      <c r="C8" s="244"/>
      <c r="D8" s="36"/>
      <c r="E8" s="382"/>
      <c r="F8" s="154"/>
      <c r="G8" s="154"/>
      <c r="H8" s="154"/>
      <c r="I8" s="149"/>
      <c r="J8" s="328"/>
      <c r="K8" s="36"/>
      <c r="L8" s="382"/>
      <c r="M8" s="180"/>
      <c r="N8" s="154"/>
      <c r="O8" s="154"/>
      <c r="P8" s="149"/>
      <c r="Q8" s="388"/>
      <c r="R8" s="389"/>
      <c r="S8" s="390"/>
      <c r="T8" s="390"/>
      <c r="U8" s="390"/>
      <c r="V8" s="390"/>
      <c r="W8" s="398"/>
      <c r="X8" s="327"/>
      <c r="Y8" s="328"/>
      <c r="Z8" s="328"/>
      <c r="AA8" s="328"/>
      <c r="AB8" s="328"/>
      <c r="AC8" s="328"/>
      <c r="AD8" s="329"/>
      <c r="AE8" s="245"/>
      <c r="AF8" s="382"/>
      <c r="AG8" s="382"/>
      <c r="AH8" s="382"/>
      <c r="AI8" s="382"/>
      <c r="AJ8" s="382"/>
      <c r="AK8" s="383"/>
    </row>
    <row r="9" spans="1:37">
      <c r="A9" s="188"/>
      <c r="B9" s="189" t="s">
        <v>69</v>
      </c>
      <c r="C9" s="459" t="s">
        <v>1195</v>
      </c>
      <c r="D9" s="460"/>
      <c r="E9" s="460"/>
      <c r="F9" s="460"/>
      <c r="G9" s="460"/>
      <c r="H9" s="460"/>
      <c r="I9" s="461"/>
      <c r="J9" s="459" t="s">
        <v>1195</v>
      </c>
      <c r="K9" s="460"/>
      <c r="L9" s="460"/>
      <c r="M9" s="460"/>
      <c r="N9" s="460"/>
      <c r="O9" s="460"/>
      <c r="P9" s="461"/>
      <c r="Q9" s="459" t="s">
        <v>1195</v>
      </c>
      <c r="R9" s="460"/>
      <c r="S9" s="460"/>
      <c r="T9" s="460"/>
      <c r="U9" s="460"/>
      <c r="V9" s="460"/>
      <c r="W9" s="461"/>
      <c r="X9" s="459" t="s">
        <v>1195</v>
      </c>
      <c r="Y9" s="460"/>
      <c r="Z9" s="460"/>
      <c r="AA9" s="460"/>
      <c r="AB9" s="460"/>
      <c r="AC9" s="460"/>
      <c r="AD9" s="461"/>
      <c r="AE9" s="459" t="s">
        <v>1195</v>
      </c>
      <c r="AF9" s="460"/>
      <c r="AG9" s="460"/>
      <c r="AH9" s="460"/>
      <c r="AI9" s="460"/>
      <c r="AJ9" s="460"/>
      <c r="AK9" s="461"/>
    </row>
    <row r="10" spans="1:37" ht="20.399999999999999">
      <c r="A10" s="188"/>
      <c r="B10" s="189" t="s">
        <v>1309</v>
      </c>
      <c r="C10" s="459" t="s">
        <v>1194</v>
      </c>
      <c r="D10" s="460"/>
      <c r="E10" s="460"/>
      <c r="F10" s="460"/>
      <c r="G10" s="460"/>
      <c r="H10" s="460"/>
      <c r="I10" s="461"/>
      <c r="J10" s="459" t="s">
        <v>1194</v>
      </c>
      <c r="K10" s="460"/>
      <c r="L10" s="460"/>
      <c r="M10" s="460"/>
      <c r="N10" s="460"/>
      <c r="O10" s="460"/>
      <c r="P10" s="461"/>
      <c r="Q10" s="327">
        <f>[1]D_format!B30</f>
        <v>819</v>
      </c>
      <c r="R10" s="328" t="str">
        <f>[1]D_format!C30</f>
        <v>2.37%
(1.37% to 4.22%)</v>
      </c>
      <c r="S10" s="328" t="str">
        <f>[1]D_format!D30</f>
        <v>N/A</v>
      </c>
      <c r="T10" s="328" t="str">
        <f>[1]D_format!E30</f>
        <v>N/A</v>
      </c>
      <c r="U10" s="328" t="str">
        <f>[1]D_format!F30</f>
        <v>N/A</v>
      </c>
      <c r="V10" s="328" t="str">
        <f>[1]D_format!G30</f>
        <v>N/A</v>
      </c>
      <c r="W10" s="329" t="str">
        <f>[1]D_format!H30</f>
        <v>N/A</v>
      </c>
      <c r="X10" s="327">
        <f>[2]E_format!B15</f>
        <v>1913</v>
      </c>
      <c r="Y10" s="328" t="str">
        <f>[2]E_format!C15</f>
        <v>0.99%
(0.57% to 1.82%)</v>
      </c>
      <c r="Z10" s="328" t="str">
        <f>[2]E_format!D15</f>
        <v>N/A</v>
      </c>
      <c r="AA10" s="328" t="str">
        <f>[2]E_format!E15</f>
        <v>N/A</v>
      </c>
      <c r="AB10" s="328" t="str">
        <f>[2]E_format!F15</f>
        <v>N/A</v>
      </c>
      <c r="AC10" s="328" t="str">
        <f>[2]E_format!G15</f>
        <v>N/A</v>
      </c>
      <c r="AD10" s="329" t="str">
        <f>[2]E_format!H15</f>
        <v>N/A</v>
      </c>
      <c r="AE10" s="459" t="s">
        <v>1194</v>
      </c>
      <c r="AF10" s="460"/>
      <c r="AG10" s="460"/>
      <c r="AH10" s="460"/>
      <c r="AI10" s="460"/>
      <c r="AJ10" s="460"/>
      <c r="AK10" s="461"/>
    </row>
    <row r="11" spans="1:37" ht="20.399999999999999">
      <c r="B11" s="189" t="s">
        <v>5</v>
      </c>
      <c r="C11" s="459" t="s">
        <v>1194</v>
      </c>
      <c r="D11" s="460"/>
      <c r="E11" s="460"/>
      <c r="F11" s="460"/>
      <c r="G11" s="460"/>
      <c r="H11" s="460"/>
      <c r="I11" s="461"/>
      <c r="J11" s="244">
        <v>8410</v>
      </c>
      <c r="K11" s="36" t="s">
        <v>974</v>
      </c>
      <c r="L11" s="36" t="s">
        <v>975</v>
      </c>
      <c r="M11" s="36" t="s">
        <v>976</v>
      </c>
      <c r="N11" s="154" t="s">
        <v>1023</v>
      </c>
      <c r="O11" s="154" t="s">
        <v>1024</v>
      </c>
      <c r="P11" s="149" t="s">
        <v>1025</v>
      </c>
      <c r="Q11" s="327">
        <f>[1]D_format!B12</f>
        <v>853</v>
      </c>
      <c r="R11" s="328" t="str">
        <f>[1]D_format!C12</f>
        <v>9.61%
(6.27% to 13.11%)</v>
      </c>
      <c r="S11" s="328" t="str">
        <f>[1]D_format!D12</f>
        <v>12.73%
(9.02% to 16.88%)</v>
      </c>
      <c r="T11" s="328" t="str">
        <f>[1]D_format!E12</f>
        <v>9.63%
(6.30% to 13.28%)</v>
      </c>
      <c r="U11" s="328" t="str">
        <f>[1]D_format!F12</f>
        <v>-0.03%
(-1.83% to 1.81%)</v>
      </c>
      <c r="V11" s="328" t="str">
        <f>[1]D_format!G12</f>
        <v>3.10%
(0.51% to 5.92%)</v>
      </c>
      <c r="W11" s="329" t="str">
        <f>[1]D_format!H12</f>
        <v>3.12%
(1.01% to 5.48%)</v>
      </c>
      <c r="X11" s="327">
        <f>[2]E_format!B5</f>
        <v>1829</v>
      </c>
      <c r="Y11" s="328" t="str">
        <f>[2]E_format!C5</f>
        <v>10.27%
(7.74% to 13.04%)</v>
      </c>
      <c r="Z11" s="328" t="str">
        <f>[2]E_format!D5</f>
        <v>14.38%
(11.49% to 17.46%)</v>
      </c>
      <c r="AA11" s="328" t="str">
        <f>[2]E_format!E5</f>
        <v>12.69%
(9.98% to 15.63%)</v>
      </c>
      <c r="AB11" s="328" t="str">
        <f>[2]E_format!F5</f>
        <v>-2.42%
(-3.88% to -1.02%)</v>
      </c>
      <c r="AC11" s="328" t="str">
        <f>[2]E_format!G5</f>
        <v>1.69%
(-0.23% to 3.57%)</v>
      </c>
      <c r="AD11" s="329" t="str">
        <f>[2]E_format!H5</f>
        <v>4.11%
(2.64% to 5.65%)</v>
      </c>
      <c r="AE11" s="245">
        <v>72761</v>
      </c>
      <c r="AF11" s="36" t="s">
        <v>1384</v>
      </c>
      <c r="AG11" s="36" t="s">
        <v>1385</v>
      </c>
      <c r="AH11" s="36" t="s">
        <v>1386</v>
      </c>
      <c r="AI11" s="36" t="s">
        <v>1387</v>
      </c>
      <c r="AJ11" s="36" t="s">
        <v>1388</v>
      </c>
      <c r="AK11" s="151" t="s">
        <v>1389</v>
      </c>
    </row>
    <row r="12" spans="1:37" ht="20.399999999999999">
      <c r="B12" s="155" t="s">
        <v>6</v>
      </c>
      <c r="C12" s="244">
        <v>11026</v>
      </c>
      <c r="D12" s="36" t="s">
        <v>874</v>
      </c>
      <c r="E12" s="36" t="s">
        <v>875</v>
      </c>
      <c r="F12" s="36" t="s">
        <v>179</v>
      </c>
      <c r="G12" s="382" t="s">
        <v>179</v>
      </c>
      <c r="H12" s="382" t="s">
        <v>179</v>
      </c>
      <c r="I12" s="151" t="s">
        <v>927</v>
      </c>
      <c r="J12" s="328">
        <v>8687</v>
      </c>
      <c r="K12" s="36" t="s">
        <v>977</v>
      </c>
      <c r="L12" s="36" t="s">
        <v>978</v>
      </c>
      <c r="M12" s="36" t="s">
        <v>979</v>
      </c>
      <c r="N12" s="36" t="s">
        <v>1026</v>
      </c>
      <c r="O12" s="36" t="s">
        <v>1027</v>
      </c>
      <c r="P12" s="151" t="s">
        <v>1028</v>
      </c>
      <c r="Q12" s="327">
        <f>[1]D_format!B16</f>
        <v>886</v>
      </c>
      <c r="R12" s="328" t="str">
        <f>[1]D_format!C16</f>
        <v>9.39%
(6.13% to 13.28%)</v>
      </c>
      <c r="S12" s="328" t="str">
        <f>[1]D_format!D16</f>
        <v>11.42%
(7.89% to 15.29%)</v>
      </c>
      <c r="T12" s="328" t="str">
        <f>[1]D_format!E16</f>
        <v>9.32%
(6.08% to 12.91%)</v>
      </c>
      <c r="U12" s="328" t="str">
        <f>[1]D_format!F16</f>
        <v>0.06%
(-1.92% to 2.00%)</v>
      </c>
      <c r="V12" s="328" t="str">
        <f>[1]D_format!G16</f>
        <v>2.09%
(-0.32% to 4.60%)</v>
      </c>
      <c r="W12" s="329" t="str">
        <f>[1]D_format!H16</f>
        <v>2.03%
(0.24% to 3.96%)</v>
      </c>
      <c r="X12" s="462" t="s">
        <v>1194</v>
      </c>
      <c r="Y12" s="463"/>
      <c r="Z12" s="463"/>
      <c r="AA12" s="463"/>
      <c r="AB12" s="463"/>
      <c r="AC12" s="463"/>
      <c r="AD12" s="464"/>
      <c r="AE12" s="245">
        <v>146980</v>
      </c>
      <c r="AF12" s="36" t="s">
        <v>1371</v>
      </c>
      <c r="AG12" s="36" t="s">
        <v>1372</v>
      </c>
      <c r="AH12" s="36" t="s">
        <v>1373</v>
      </c>
      <c r="AI12" s="36" t="s">
        <v>1374</v>
      </c>
      <c r="AJ12" s="36" t="s">
        <v>1375</v>
      </c>
      <c r="AK12" s="151" t="s">
        <v>1376</v>
      </c>
    </row>
    <row r="13" spans="1:37">
      <c r="B13" s="155" t="s">
        <v>86</v>
      </c>
      <c r="C13" s="459" t="s">
        <v>1194</v>
      </c>
      <c r="D13" s="460"/>
      <c r="E13" s="460"/>
      <c r="F13" s="460"/>
      <c r="G13" s="460"/>
      <c r="H13" s="460"/>
      <c r="I13" s="461"/>
      <c r="J13" s="459" t="s">
        <v>1194</v>
      </c>
      <c r="K13" s="460"/>
      <c r="L13" s="460"/>
      <c r="M13" s="460"/>
      <c r="N13" s="460"/>
      <c r="O13" s="460"/>
      <c r="P13" s="461"/>
      <c r="Q13" s="462" t="s">
        <v>1194</v>
      </c>
      <c r="R13" s="463"/>
      <c r="S13" s="463"/>
      <c r="T13" s="463"/>
      <c r="U13" s="463"/>
      <c r="V13" s="463"/>
      <c r="W13" s="464"/>
      <c r="X13" s="462" t="s">
        <v>1194</v>
      </c>
      <c r="Y13" s="463"/>
      <c r="Z13" s="463"/>
      <c r="AA13" s="463"/>
      <c r="AB13" s="463"/>
      <c r="AC13" s="463"/>
      <c r="AD13" s="464"/>
      <c r="AE13" s="462" t="s">
        <v>1194</v>
      </c>
      <c r="AF13" s="463"/>
      <c r="AG13" s="463"/>
      <c r="AH13" s="463"/>
      <c r="AI13" s="463"/>
      <c r="AJ13" s="463"/>
      <c r="AK13" s="464"/>
    </row>
    <row r="14" spans="1:37">
      <c r="B14" s="155" t="s">
        <v>8</v>
      </c>
      <c r="C14" s="459" t="s">
        <v>1194</v>
      </c>
      <c r="D14" s="460"/>
      <c r="E14" s="460"/>
      <c r="F14" s="460"/>
      <c r="G14" s="460"/>
      <c r="H14" s="460"/>
      <c r="I14" s="461"/>
      <c r="J14" s="459" t="s">
        <v>1194</v>
      </c>
      <c r="K14" s="460"/>
      <c r="L14" s="460"/>
      <c r="M14" s="460"/>
      <c r="N14" s="460"/>
      <c r="O14" s="460"/>
      <c r="P14" s="461"/>
      <c r="Q14" s="462" t="s">
        <v>1194</v>
      </c>
      <c r="R14" s="463"/>
      <c r="S14" s="463"/>
      <c r="T14" s="463"/>
      <c r="U14" s="463"/>
      <c r="V14" s="463"/>
      <c r="W14" s="464"/>
      <c r="X14" s="462" t="s">
        <v>1194</v>
      </c>
      <c r="Y14" s="463"/>
      <c r="Z14" s="463"/>
      <c r="AA14" s="463"/>
      <c r="AB14" s="463"/>
      <c r="AC14" s="463"/>
      <c r="AD14" s="464"/>
      <c r="AE14" s="462" t="s">
        <v>1194</v>
      </c>
      <c r="AF14" s="463"/>
      <c r="AG14" s="463"/>
      <c r="AH14" s="463"/>
      <c r="AI14" s="463"/>
      <c r="AJ14" s="463"/>
      <c r="AK14" s="464"/>
    </row>
    <row r="15" spans="1:37">
      <c r="B15" s="155"/>
      <c r="C15" s="244"/>
      <c r="D15" s="36"/>
      <c r="E15" s="36"/>
      <c r="F15" s="36"/>
      <c r="G15" s="36"/>
      <c r="H15" s="36"/>
      <c r="I15" s="151"/>
      <c r="J15" s="328"/>
      <c r="K15" s="36"/>
      <c r="L15" s="36"/>
      <c r="M15" s="180"/>
      <c r="N15" s="36"/>
      <c r="O15" s="36"/>
      <c r="P15" s="151"/>
      <c r="Q15" s="327"/>
      <c r="R15" s="328"/>
      <c r="S15" s="328"/>
      <c r="T15" s="328"/>
      <c r="U15" s="328"/>
      <c r="V15" s="328"/>
      <c r="W15" s="329"/>
      <c r="X15" s="327"/>
      <c r="Y15" s="328"/>
      <c r="Z15" s="328"/>
      <c r="AA15" s="328"/>
      <c r="AB15" s="328"/>
      <c r="AC15" s="328"/>
      <c r="AD15" s="329"/>
      <c r="AE15" s="245"/>
      <c r="AF15" s="382"/>
      <c r="AG15" s="382"/>
      <c r="AH15" s="382"/>
      <c r="AI15" s="382"/>
      <c r="AJ15" s="382"/>
      <c r="AK15" s="383"/>
    </row>
    <row r="16" spans="1:37">
      <c r="A16" s="188" t="s">
        <v>9</v>
      </c>
      <c r="B16" s="155"/>
      <c r="C16" s="244"/>
      <c r="D16" s="36"/>
      <c r="E16" s="36"/>
      <c r="F16" s="36"/>
      <c r="G16" s="36"/>
      <c r="H16" s="36"/>
      <c r="I16" s="151"/>
      <c r="J16" s="328"/>
      <c r="K16" s="36"/>
      <c r="L16" s="36"/>
      <c r="M16" s="180"/>
      <c r="N16" s="36"/>
      <c r="O16" s="36"/>
      <c r="P16" s="151"/>
      <c r="Q16" s="327"/>
      <c r="R16" s="328"/>
      <c r="S16" s="328"/>
      <c r="T16" s="328"/>
      <c r="U16" s="328"/>
      <c r="V16" s="328"/>
      <c r="W16" s="329"/>
      <c r="X16" s="327"/>
      <c r="Y16" s="328"/>
      <c r="Z16" s="328"/>
      <c r="AA16" s="328"/>
      <c r="AB16" s="328"/>
      <c r="AC16" s="328"/>
      <c r="AD16" s="329"/>
      <c r="AE16" s="245"/>
      <c r="AF16" s="382"/>
      <c r="AG16" s="382"/>
      <c r="AH16" s="382"/>
      <c r="AI16" s="382"/>
      <c r="AJ16" s="382"/>
      <c r="AK16" s="383"/>
    </row>
    <row r="17" spans="1:37" ht="20.399999999999999">
      <c r="B17" s="155" t="s">
        <v>10</v>
      </c>
      <c r="C17" s="459" t="s">
        <v>1194</v>
      </c>
      <c r="D17" s="460"/>
      <c r="E17" s="460"/>
      <c r="F17" s="460"/>
      <c r="G17" s="460"/>
      <c r="H17" s="460"/>
      <c r="I17" s="461"/>
      <c r="J17" s="244">
        <v>8053</v>
      </c>
      <c r="K17" s="36" t="s">
        <v>980</v>
      </c>
      <c r="L17" s="36" t="s">
        <v>981</v>
      </c>
      <c r="M17" s="36" t="s">
        <v>982</v>
      </c>
      <c r="N17" s="154" t="s">
        <v>1029</v>
      </c>
      <c r="O17" s="154" t="s">
        <v>1030</v>
      </c>
      <c r="P17" s="149" t="s">
        <v>1031</v>
      </c>
      <c r="Q17" s="327">
        <f>[1]D_format!B4</f>
        <v>634</v>
      </c>
      <c r="R17" s="328" t="str">
        <f>[1]D_format!C4</f>
        <v>2.13%
(1.56% to 3.72%)</v>
      </c>
      <c r="S17" s="328" t="str">
        <f>[1]D_format!D4</f>
        <v>2.28%
(1.57% to 4.01%)</v>
      </c>
      <c r="T17" s="328" t="str">
        <f>[1]D_format!E4</f>
        <v>1.71%
(1.53% to 2.79%)</v>
      </c>
      <c r="U17" s="328" t="str">
        <f>[1]D_format!F4</f>
        <v>0.42%
(-0.24% to 1.43%)</v>
      </c>
      <c r="V17" s="328" t="str">
        <f>[1]D_format!G4</f>
        <v>0.57%
(-0.25% to 2.04%)</v>
      </c>
      <c r="W17" s="329" t="str">
        <f>[1]D_format!H4</f>
        <v>0.15%
(-0.72% to 1.24%)</v>
      </c>
      <c r="X17" s="462" t="s">
        <v>1194</v>
      </c>
      <c r="Y17" s="463"/>
      <c r="Z17" s="463"/>
      <c r="AA17" s="463"/>
      <c r="AB17" s="463"/>
      <c r="AC17" s="463"/>
      <c r="AD17" s="464"/>
      <c r="AE17" s="245">
        <v>64656</v>
      </c>
      <c r="AF17" s="154" t="s">
        <v>1310</v>
      </c>
      <c r="AG17" s="154" t="s">
        <v>1395</v>
      </c>
      <c r="AH17" s="382" t="s">
        <v>179</v>
      </c>
      <c r="AI17" s="382" t="s">
        <v>179</v>
      </c>
      <c r="AJ17" s="382" t="s">
        <v>179</v>
      </c>
      <c r="AK17" s="149" t="s">
        <v>1396</v>
      </c>
    </row>
    <row r="18" spans="1:37" ht="20.399999999999999">
      <c r="B18" s="155" t="s">
        <v>646</v>
      </c>
      <c r="C18" s="459" t="s">
        <v>1194</v>
      </c>
      <c r="D18" s="460"/>
      <c r="E18" s="460"/>
      <c r="F18" s="460"/>
      <c r="G18" s="460"/>
      <c r="H18" s="460"/>
      <c r="I18" s="461"/>
      <c r="J18" s="244">
        <v>4082</v>
      </c>
      <c r="K18" s="36" t="s">
        <v>983</v>
      </c>
      <c r="L18" s="36" t="s">
        <v>984</v>
      </c>
      <c r="M18" s="36" t="s">
        <v>985</v>
      </c>
      <c r="N18" s="154" t="s">
        <v>1032</v>
      </c>
      <c r="O18" s="154" t="s">
        <v>1033</v>
      </c>
      <c r="P18" s="149" t="s">
        <v>1034</v>
      </c>
      <c r="Q18" s="327">
        <v>427</v>
      </c>
      <c r="R18" s="328" t="s">
        <v>1591</v>
      </c>
      <c r="S18" s="328" t="s">
        <v>1592</v>
      </c>
      <c r="T18" s="328" t="s">
        <v>1593</v>
      </c>
      <c r="U18" s="328" t="s">
        <v>1594</v>
      </c>
      <c r="V18" s="328" t="s">
        <v>1595</v>
      </c>
      <c r="W18" s="329" t="s">
        <v>1596</v>
      </c>
      <c r="X18" s="327">
        <f>[3]E_format!B19</f>
        <v>933</v>
      </c>
      <c r="Y18" s="328" t="str">
        <f>[3]E_format!C19</f>
        <v>10.33%
(7.03% to 13.91%)</v>
      </c>
      <c r="Z18" s="328" t="str">
        <f>[3]E_format!D19</f>
        <v>10.65%
(7.18% to 14.33%)</v>
      </c>
      <c r="AA18" s="328" t="str">
        <f>[3]E_format!E19</f>
        <v>10.63%
(7.38% to 14.23%)</v>
      </c>
      <c r="AB18" s="328" t="str">
        <f>[3]E_format!F19</f>
        <v>-0.30%
(-2.23% to 1.68%)</v>
      </c>
      <c r="AC18" s="328" t="str">
        <f>[3]E_format!G19</f>
        <v>0.03%
(-1.97% to 2.16%)</v>
      </c>
      <c r="AD18" s="329" t="str">
        <f>[3]E_format!H19</f>
        <v>0.33%
(-0.24% to 0.90%)</v>
      </c>
      <c r="AE18" s="245">
        <v>77758</v>
      </c>
      <c r="AF18" s="36" t="s">
        <v>1353</v>
      </c>
      <c r="AG18" s="36" t="s">
        <v>1354</v>
      </c>
      <c r="AH18" s="36" t="s">
        <v>1355</v>
      </c>
      <c r="AI18" s="36" t="s">
        <v>1356</v>
      </c>
      <c r="AJ18" s="36" t="s">
        <v>1357</v>
      </c>
      <c r="AK18" s="151" t="s">
        <v>1358</v>
      </c>
    </row>
    <row r="19" spans="1:37">
      <c r="B19" s="155" t="s">
        <v>647</v>
      </c>
      <c r="C19" s="459" t="s">
        <v>1194</v>
      </c>
      <c r="D19" s="460"/>
      <c r="E19" s="460"/>
      <c r="F19" s="460"/>
      <c r="G19" s="460"/>
      <c r="H19" s="460"/>
      <c r="I19" s="461"/>
      <c r="J19" s="459" t="s">
        <v>1194</v>
      </c>
      <c r="K19" s="460"/>
      <c r="L19" s="460"/>
      <c r="M19" s="460"/>
      <c r="N19" s="460"/>
      <c r="O19" s="460"/>
      <c r="P19" s="461"/>
      <c r="Q19" s="462" t="s">
        <v>1194</v>
      </c>
      <c r="R19" s="463"/>
      <c r="S19" s="463"/>
      <c r="T19" s="463"/>
      <c r="U19" s="463"/>
      <c r="V19" s="463"/>
      <c r="W19" s="464"/>
      <c r="X19" s="462" t="s">
        <v>1194</v>
      </c>
      <c r="Y19" s="463"/>
      <c r="Z19" s="463"/>
      <c r="AA19" s="463"/>
      <c r="AB19" s="463"/>
      <c r="AC19" s="463"/>
      <c r="AD19" s="464"/>
      <c r="AE19" s="462" t="s">
        <v>1194</v>
      </c>
      <c r="AF19" s="463"/>
      <c r="AG19" s="463"/>
      <c r="AH19" s="463"/>
      <c r="AI19" s="463"/>
      <c r="AJ19" s="463"/>
      <c r="AK19" s="464"/>
    </row>
    <row r="20" spans="1:37" ht="20.399999999999999">
      <c r="B20" s="155" t="s">
        <v>643</v>
      </c>
      <c r="C20" s="244">
        <v>4713</v>
      </c>
      <c r="D20" s="36" t="s">
        <v>179</v>
      </c>
      <c r="E20" s="36" t="s">
        <v>877</v>
      </c>
      <c r="F20" s="36" t="s">
        <v>876</v>
      </c>
      <c r="G20" s="36" t="s">
        <v>179</v>
      </c>
      <c r="H20" s="36" t="s">
        <v>928</v>
      </c>
      <c r="I20" s="151" t="s">
        <v>179</v>
      </c>
      <c r="J20" s="328">
        <v>3906</v>
      </c>
      <c r="K20" s="36" t="s">
        <v>179</v>
      </c>
      <c r="L20" s="36" t="s">
        <v>986</v>
      </c>
      <c r="M20" s="36" t="s">
        <v>987</v>
      </c>
      <c r="N20" s="36" t="s">
        <v>179</v>
      </c>
      <c r="O20" s="36" t="s">
        <v>1035</v>
      </c>
      <c r="P20" s="151" t="s">
        <v>179</v>
      </c>
      <c r="Q20" s="327">
        <f>[1]D_format!B26</f>
        <v>434</v>
      </c>
      <c r="R20" s="328" t="str">
        <f>[1]D_format!C26</f>
        <v>N/A</v>
      </c>
      <c r="S20" s="328" t="str">
        <f>[1]D_format!D26</f>
        <v>2.74%
(2.19% to 4.88%)</v>
      </c>
      <c r="T20" s="328" t="str">
        <f>[1]D_format!E26</f>
        <v>2.28%
(2.17% to 3.48%)</v>
      </c>
      <c r="U20" s="328" t="str">
        <f>[1]D_format!F26</f>
        <v>N/A</v>
      </c>
      <c r="V20" s="328" t="str">
        <f>[1]D_format!G26</f>
        <v>0.47%
(-0.79% to 2.17%)</v>
      </c>
      <c r="W20" s="329" t="str">
        <f>[1]D_format!H26</f>
        <v>N/A</v>
      </c>
      <c r="X20" s="462" t="s">
        <v>1194</v>
      </c>
      <c r="Y20" s="463"/>
      <c r="Z20" s="463"/>
      <c r="AA20" s="463"/>
      <c r="AB20" s="463"/>
      <c r="AC20" s="463"/>
      <c r="AD20" s="464"/>
      <c r="AE20" s="245">
        <v>68126</v>
      </c>
      <c r="AF20" s="382" t="s">
        <v>179</v>
      </c>
      <c r="AG20" s="36" t="s">
        <v>1324</v>
      </c>
      <c r="AH20" s="382" t="s">
        <v>179</v>
      </c>
      <c r="AI20" s="382" t="s">
        <v>179</v>
      </c>
      <c r="AJ20" s="382" t="s">
        <v>179</v>
      </c>
      <c r="AK20" s="383" t="s">
        <v>179</v>
      </c>
    </row>
    <row r="21" spans="1:37" ht="20.399999999999999">
      <c r="B21" s="155" t="s">
        <v>644</v>
      </c>
      <c r="C21" s="244">
        <v>6331</v>
      </c>
      <c r="D21" s="36" t="s">
        <v>879</v>
      </c>
      <c r="E21" s="36" t="s">
        <v>880</v>
      </c>
      <c r="F21" s="36" t="s">
        <v>878</v>
      </c>
      <c r="G21" s="36" t="s">
        <v>929</v>
      </c>
      <c r="H21" s="36" t="s">
        <v>930</v>
      </c>
      <c r="I21" s="151" t="s">
        <v>931</v>
      </c>
      <c r="J21" s="328">
        <v>4313</v>
      </c>
      <c r="K21" s="36" t="s">
        <v>988</v>
      </c>
      <c r="L21" s="36" t="s">
        <v>989</v>
      </c>
      <c r="M21" s="36" t="s">
        <v>990</v>
      </c>
      <c r="N21" s="36" t="s">
        <v>1036</v>
      </c>
      <c r="O21" s="36" t="s">
        <v>1037</v>
      </c>
      <c r="P21" s="151" t="s">
        <v>1038</v>
      </c>
      <c r="Q21" s="327">
        <f>[1]D_format!B27</f>
        <v>428</v>
      </c>
      <c r="R21" s="328" t="str">
        <f>[1]D_format!C27</f>
        <v>2.48%
(2.27% to 3.85%)</v>
      </c>
      <c r="S21" s="328" t="str">
        <f>[1]D_format!D27</f>
        <v>3.25%
(2.31% to 5.95%)</v>
      </c>
      <c r="T21" s="328" t="str">
        <f>[1]D_format!E27</f>
        <v>2.42%
(2.27% to 3.63%)</v>
      </c>
      <c r="U21" s="328" t="str">
        <f>[1]D_format!F27</f>
        <v>0.05%
(-0.79% to 1.08%)</v>
      </c>
      <c r="V21" s="328" t="str">
        <f>[1]D_format!G27</f>
        <v>0.82%
(-0.41% to 2.87%)</v>
      </c>
      <c r="W21" s="329" t="str">
        <f>[1]D_format!H27</f>
        <v>0.77%
(-0.38% to 2.34%)</v>
      </c>
      <c r="X21" s="462" t="s">
        <v>1194</v>
      </c>
      <c r="Y21" s="463"/>
      <c r="Z21" s="463"/>
      <c r="AA21" s="463"/>
      <c r="AB21" s="463"/>
      <c r="AC21" s="463"/>
      <c r="AD21" s="464"/>
      <c r="AE21" s="245">
        <v>79971</v>
      </c>
      <c r="AF21" s="36" t="s">
        <v>1347</v>
      </c>
      <c r="AG21" s="36" t="s">
        <v>1348</v>
      </c>
      <c r="AH21" s="382" t="s">
        <v>179</v>
      </c>
      <c r="AI21" s="382" t="s">
        <v>179</v>
      </c>
      <c r="AJ21" s="382" t="s">
        <v>179</v>
      </c>
      <c r="AK21" s="151" t="s">
        <v>1349</v>
      </c>
    </row>
    <row r="22" spans="1:37">
      <c r="B22" s="155"/>
      <c r="C22" s="244"/>
      <c r="D22" s="36"/>
      <c r="E22" s="36"/>
      <c r="F22" s="36"/>
      <c r="G22" s="36"/>
      <c r="H22" s="36"/>
      <c r="I22" s="151"/>
      <c r="J22" s="328"/>
      <c r="K22" s="36"/>
      <c r="L22" s="36"/>
      <c r="M22" s="180"/>
      <c r="N22" s="36"/>
      <c r="O22" s="36"/>
      <c r="P22" s="151"/>
      <c r="Q22" s="327"/>
      <c r="R22" s="328"/>
      <c r="S22" s="328"/>
      <c r="T22" s="328"/>
      <c r="U22" s="328"/>
      <c r="V22" s="328"/>
      <c r="W22" s="329"/>
      <c r="X22" s="327"/>
      <c r="Y22" s="328"/>
      <c r="Z22" s="328"/>
      <c r="AA22" s="328"/>
      <c r="AB22" s="328"/>
      <c r="AC22" s="328"/>
      <c r="AD22" s="329"/>
      <c r="AE22" s="245"/>
      <c r="AF22" s="382"/>
      <c r="AG22" s="382"/>
      <c r="AH22" s="382"/>
      <c r="AI22" s="382"/>
      <c r="AJ22" s="382"/>
      <c r="AK22" s="383"/>
    </row>
    <row r="23" spans="1:37">
      <c r="A23" s="188" t="s">
        <v>15</v>
      </c>
      <c r="B23" s="155"/>
      <c r="C23" s="244"/>
      <c r="D23" s="36"/>
      <c r="E23" s="36"/>
      <c r="F23" s="36"/>
      <c r="G23" s="36"/>
      <c r="H23" s="36"/>
      <c r="I23" s="151"/>
      <c r="J23" s="328"/>
      <c r="K23" s="36"/>
      <c r="L23" s="36"/>
      <c r="M23" s="180"/>
      <c r="N23" s="36"/>
      <c r="O23" s="36"/>
      <c r="P23" s="151"/>
      <c r="Q23" s="327"/>
      <c r="R23" s="328"/>
      <c r="S23" s="328"/>
      <c r="T23" s="328"/>
      <c r="U23" s="328"/>
      <c r="V23" s="328"/>
      <c r="W23" s="329"/>
      <c r="X23" s="327"/>
      <c r="Y23" s="328"/>
      <c r="Z23" s="328"/>
      <c r="AA23" s="328"/>
      <c r="AB23" s="328"/>
      <c r="AC23" s="328"/>
      <c r="AD23" s="329"/>
      <c r="AE23" s="245"/>
      <c r="AF23" s="382"/>
      <c r="AG23" s="382"/>
      <c r="AH23" s="382"/>
      <c r="AI23" s="382"/>
      <c r="AJ23" s="382"/>
      <c r="AK23" s="383"/>
    </row>
    <row r="24" spans="1:37" s="37" customFormat="1" ht="20.399999999999999">
      <c r="B24" s="240" t="s">
        <v>1311</v>
      </c>
      <c r="C24" s="117">
        <v>8132</v>
      </c>
      <c r="D24" s="36" t="s">
        <v>1473</v>
      </c>
      <c r="E24" s="36" t="s">
        <v>1474</v>
      </c>
      <c r="F24" s="382" t="s">
        <v>179</v>
      </c>
      <c r="G24" s="382" t="s">
        <v>179</v>
      </c>
      <c r="H24" s="382" t="s">
        <v>179</v>
      </c>
      <c r="I24" s="151" t="s">
        <v>1475</v>
      </c>
      <c r="J24" s="328">
        <v>7010</v>
      </c>
      <c r="K24" s="36" t="s">
        <v>1491</v>
      </c>
      <c r="L24" s="36" t="s">
        <v>1492</v>
      </c>
      <c r="M24" s="180" t="s">
        <v>179</v>
      </c>
      <c r="N24" s="180" t="s">
        <v>179</v>
      </c>
      <c r="O24" s="180" t="s">
        <v>179</v>
      </c>
      <c r="P24" s="149" t="s">
        <v>1493</v>
      </c>
      <c r="Q24" s="327">
        <v>859</v>
      </c>
      <c r="R24" s="328" t="s">
        <v>1627</v>
      </c>
      <c r="S24" s="328" t="s">
        <v>1628</v>
      </c>
      <c r="T24" s="328" t="s">
        <v>179</v>
      </c>
      <c r="U24" s="328" t="s">
        <v>179</v>
      </c>
      <c r="V24" s="328" t="s">
        <v>179</v>
      </c>
      <c r="W24" s="329" t="s">
        <v>1629</v>
      </c>
      <c r="X24" s="327">
        <v>1833</v>
      </c>
      <c r="Y24" s="328" t="s">
        <v>1660</v>
      </c>
      <c r="Z24" s="328" t="s">
        <v>1661</v>
      </c>
      <c r="AA24" s="328" t="s">
        <v>179</v>
      </c>
      <c r="AB24" s="328" t="s">
        <v>179</v>
      </c>
      <c r="AC24" s="328" t="s">
        <v>179</v>
      </c>
      <c r="AD24" s="329" t="s">
        <v>1662</v>
      </c>
      <c r="AE24" s="245">
        <v>40709</v>
      </c>
      <c r="AF24" s="36" t="s">
        <v>1512</v>
      </c>
      <c r="AG24" s="36" t="s">
        <v>1513</v>
      </c>
      <c r="AH24" s="382" t="s">
        <v>179</v>
      </c>
      <c r="AI24" s="382" t="s">
        <v>179</v>
      </c>
      <c r="AJ24" s="382" t="s">
        <v>179</v>
      </c>
      <c r="AK24" s="151" t="s">
        <v>1514</v>
      </c>
    </row>
    <row r="25" spans="1:37" ht="20.399999999999999">
      <c r="B25" s="156" t="s">
        <v>16</v>
      </c>
      <c r="C25" s="459" t="s">
        <v>1194</v>
      </c>
      <c r="D25" s="460"/>
      <c r="E25" s="460"/>
      <c r="F25" s="460"/>
      <c r="G25" s="460"/>
      <c r="H25" s="460"/>
      <c r="I25" s="461"/>
      <c r="J25" s="244">
        <v>3405</v>
      </c>
      <c r="K25" s="180" t="s">
        <v>179</v>
      </c>
      <c r="L25" s="36" t="s">
        <v>1478</v>
      </c>
      <c r="M25" s="180" t="s">
        <v>179</v>
      </c>
      <c r="N25" s="180" t="s">
        <v>179</v>
      </c>
      <c r="O25" s="180" t="s">
        <v>179</v>
      </c>
      <c r="P25" s="181" t="s">
        <v>179</v>
      </c>
      <c r="Q25" s="327">
        <v>798</v>
      </c>
      <c r="R25" s="328" t="s">
        <v>179</v>
      </c>
      <c r="S25" s="328" t="s">
        <v>1588</v>
      </c>
      <c r="T25" s="328" t="s">
        <v>179</v>
      </c>
      <c r="U25" s="328" t="s">
        <v>179</v>
      </c>
      <c r="V25" s="328" t="s">
        <v>179</v>
      </c>
      <c r="W25" s="329" t="s">
        <v>179</v>
      </c>
      <c r="X25" s="462" t="s">
        <v>1194</v>
      </c>
      <c r="Y25" s="463"/>
      <c r="Z25" s="463"/>
      <c r="AA25" s="463"/>
      <c r="AB25" s="463"/>
      <c r="AC25" s="463"/>
      <c r="AD25" s="464"/>
      <c r="AE25" s="462" t="s">
        <v>1194</v>
      </c>
      <c r="AF25" s="463"/>
      <c r="AG25" s="463"/>
      <c r="AH25" s="463"/>
      <c r="AI25" s="463"/>
      <c r="AJ25" s="463"/>
      <c r="AK25" s="464"/>
    </row>
    <row r="26" spans="1:37" ht="20.399999999999999">
      <c r="B26" s="156" t="s">
        <v>17</v>
      </c>
      <c r="C26" s="459" t="s">
        <v>1194</v>
      </c>
      <c r="D26" s="460"/>
      <c r="E26" s="460"/>
      <c r="F26" s="460"/>
      <c r="G26" s="460"/>
      <c r="H26" s="460"/>
      <c r="I26" s="461"/>
      <c r="J26" s="244">
        <v>3405</v>
      </c>
      <c r="K26" s="180" t="s">
        <v>179</v>
      </c>
      <c r="L26" s="36" t="s">
        <v>1477</v>
      </c>
      <c r="M26" s="180" t="s">
        <v>179</v>
      </c>
      <c r="N26" s="180" t="s">
        <v>179</v>
      </c>
      <c r="O26" s="180" t="s">
        <v>179</v>
      </c>
      <c r="P26" s="181" t="s">
        <v>179</v>
      </c>
      <c r="Q26" s="327">
        <v>798</v>
      </c>
      <c r="R26" s="328" t="s">
        <v>179</v>
      </c>
      <c r="S26" s="328" t="s">
        <v>1589</v>
      </c>
      <c r="T26" s="328" t="s">
        <v>179</v>
      </c>
      <c r="U26" s="328" t="s">
        <v>179</v>
      </c>
      <c r="V26" s="328" t="s">
        <v>179</v>
      </c>
      <c r="W26" s="329" t="s">
        <v>179</v>
      </c>
      <c r="X26" s="462" t="s">
        <v>1194</v>
      </c>
      <c r="Y26" s="463"/>
      <c r="Z26" s="463"/>
      <c r="AA26" s="463"/>
      <c r="AB26" s="463"/>
      <c r="AC26" s="463"/>
      <c r="AD26" s="464"/>
      <c r="AE26" s="462" t="s">
        <v>1194</v>
      </c>
      <c r="AF26" s="463"/>
      <c r="AG26" s="463"/>
      <c r="AH26" s="463"/>
      <c r="AI26" s="463"/>
      <c r="AJ26" s="463"/>
      <c r="AK26" s="464"/>
    </row>
    <row r="27" spans="1:37" ht="20.399999999999999">
      <c r="B27" s="156" t="s">
        <v>18</v>
      </c>
      <c r="C27" s="459" t="s">
        <v>1194</v>
      </c>
      <c r="D27" s="460"/>
      <c r="E27" s="460"/>
      <c r="F27" s="460"/>
      <c r="G27" s="460"/>
      <c r="H27" s="460"/>
      <c r="I27" s="461"/>
      <c r="J27" s="244">
        <v>3405</v>
      </c>
      <c r="K27" s="180" t="s">
        <v>179</v>
      </c>
      <c r="L27" s="36" t="s">
        <v>1476</v>
      </c>
      <c r="M27" s="180" t="s">
        <v>179</v>
      </c>
      <c r="N27" s="180" t="s">
        <v>179</v>
      </c>
      <c r="O27" s="180" t="s">
        <v>179</v>
      </c>
      <c r="P27" s="181" t="s">
        <v>179</v>
      </c>
      <c r="Q27" s="327">
        <v>798</v>
      </c>
      <c r="R27" s="328" t="s">
        <v>179</v>
      </c>
      <c r="S27" s="328" t="s">
        <v>1590</v>
      </c>
      <c r="T27" s="328" t="s">
        <v>179</v>
      </c>
      <c r="U27" s="328" t="s">
        <v>179</v>
      </c>
      <c r="V27" s="328" t="s">
        <v>179</v>
      </c>
      <c r="W27" s="329" t="s">
        <v>179</v>
      </c>
      <c r="X27" s="462" t="s">
        <v>1194</v>
      </c>
      <c r="Y27" s="463"/>
      <c r="Z27" s="463"/>
      <c r="AA27" s="463"/>
      <c r="AB27" s="463"/>
      <c r="AC27" s="463"/>
      <c r="AD27" s="464"/>
      <c r="AE27" s="462" t="s">
        <v>1194</v>
      </c>
      <c r="AF27" s="463"/>
      <c r="AG27" s="463"/>
      <c r="AH27" s="463"/>
      <c r="AI27" s="463"/>
      <c r="AJ27" s="463"/>
      <c r="AK27" s="464"/>
    </row>
    <row r="28" spans="1:37" ht="20.399999999999999">
      <c r="B28" s="155" t="s">
        <v>19</v>
      </c>
      <c r="C28" s="244">
        <v>7743</v>
      </c>
      <c r="D28" s="36" t="s">
        <v>1468</v>
      </c>
      <c r="E28" s="36" t="s">
        <v>1469</v>
      </c>
      <c r="F28" s="36" t="s">
        <v>1470</v>
      </c>
      <c r="G28" s="36" t="s">
        <v>1471</v>
      </c>
      <c r="H28" s="36" t="s">
        <v>1472</v>
      </c>
      <c r="I28" s="151" t="s">
        <v>948</v>
      </c>
      <c r="J28" s="328">
        <v>8277</v>
      </c>
      <c r="K28" s="36" t="s">
        <v>1494</v>
      </c>
      <c r="L28" s="36" t="s">
        <v>1495</v>
      </c>
      <c r="M28" s="36" t="s">
        <v>1496</v>
      </c>
      <c r="N28" s="36" t="s">
        <v>1497</v>
      </c>
      <c r="O28" s="36" t="s">
        <v>1498</v>
      </c>
      <c r="P28" s="151" t="s">
        <v>1499</v>
      </c>
      <c r="Q28" s="327">
        <v>855</v>
      </c>
      <c r="R28" s="328" t="s">
        <v>1597</v>
      </c>
      <c r="S28" s="328" t="s">
        <v>1598</v>
      </c>
      <c r="T28" s="328" t="s">
        <v>1599</v>
      </c>
      <c r="U28" s="328" t="s">
        <v>1600</v>
      </c>
      <c r="V28" s="328" t="s">
        <v>1601</v>
      </c>
      <c r="W28" s="329" t="s">
        <v>1602</v>
      </c>
      <c r="X28" s="327">
        <v>1833</v>
      </c>
      <c r="Y28" s="328" t="s">
        <v>1630</v>
      </c>
      <c r="Z28" s="328" t="s">
        <v>1631</v>
      </c>
      <c r="AA28" s="328" t="s">
        <v>1632</v>
      </c>
      <c r="AB28" s="328" t="s">
        <v>1633</v>
      </c>
      <c r="AC28" s="328" t="s">
        <v>1634</v>
      </c>
      <c r="AD28" s="329" t="s">
        <v>1635</v>
      </c>
      <c r="AE28" s="245">
        <v>148658</v>
      </c>
      <c r="AF28" s="36" t="s">
        <v>1515</v>
      </c>
      <c r="AG28" s="36" t="s">
        <v>1393</v>
      </c>
      <c r="AH28" s="382" t="s">
        <v>179</v>
      </c>
      <c r="AI28" s="382" t="s">
        <v>179</v>
      </c>
      <c r="AJ28" s="382" t="s">
        <v>179</v>
      </c>
      <c r="AK28" s="151" t="s">
        <v>1516</v>
      </c>
    </row>
    <row r="29" spans="1:37" ht="20.399999999999999">
      <c r="B29" s="155" t="s">
        <v>20</v>
      </c>
      <c r="C29" s="459" t="s">
        <v>1194</v>
      </c>
      <c r="D29" s="460"/>
      <c r="E29" s="460"/>
      <c r="F29" s="460"/>
      <c r="G29" s="460"/>
      <c r="H29" s="460"/>
      <c r="I29" s="461"/>
      <c r="J29" s="328">
        <v>1775</v>
      </c>
      <c r="K29" s="36" t="s">
        <v>1500</v>
      </c>
      <c r="L29" s="36" t="s">
        <v>1501</v>
      </c>
      <c r="M29" s="36" t="s">
        <v>1502</v>
      </c>
      <c r="N29" s="36" t="s">
        <v>1503</v>
      </c>
      <c r="O29" s="36" t="s">
        <v>1504</v>
      </c>
      <c r="P29" s="151" t="s">
        <v>1505</v>
      </c>
      <c r="Q29" s="327">
        <v>883</v>
      </c>
      <c r="R29" s="328" t="s">
        <v>1603</v>
      </c>
      <c r="S29" s="328" t="s">
        <v>1604</v>
      </c>
      <c r="T29" s="328" t="s">
        <v>1605</v>
      </c>
      <c r="U29" s="328" t="s">
        <v>1606</v>
      </c>
      <c r="V29" s="328" t="s">
        <v>1607</v>
      </c>
      <c r="W29" s="329" t="s">
        <v>1608</v>
      </c>
      <c r="X29" s="327">
        <v>1833</v>
      </c>
      <c r="Y29" s="328" t="s">
        <v>1636</v>
      </c>
      <c r="Z29" s="328" t="s">
        <v>1637</v>
      </c>
      <c r="AA29" s="328" t="s">
        <v>1638</v>
      </c>
      <c r="AB29" s="328" t="s">
        <v>1639</v>
      </c>
      <c r="AC29" s="328" t="s">
        <v>1640</v>
      </c>
      <c r="AD29" s="329" t="s">
        <v>1641</v>
      </c>
      <c r="AE29" s="245">
        <v>148658</v>
      </c>
      <c r="AF29" s="36" t="s">
        <v>1394</v>
      </c>
      <c r="AG29" s="36" t="s">
        <v>1517</v>
      </c>
      <c r="AH29" s="382" t="s">
        <v>179</v>
      </c>
      <c r="AI29" s="382" t="s">
        <v>179</v>
      </c>
      <c r="AJ29" s="382" t="s">
        <v>179</v>
      </c>
      <c r="AK29" s="151" t="s">
        <v>1393</v>
      </c>
    </row>
    <row r="30" spans="1:37" ht="30.6">
      <c r="B30" s="113" t="s">
        <v>1202</v>
      </c>
      <c r="C30" s="244">
        <v>641</v>
      </c>
      <c r="D30" s="36" t="s">
        <v>882</v>
      </c>
      <c r="E30" s="36" t="s">
        <v>883</v>
      </c>
      <c r="F30" s="36" t="s">
        <v>881</v>
      </c>
      <c r="G30" s="36" t="s">
        <v>932</v>
      </c>
      <c r="H30" s="36" t="s">
        <v>933</v>
      </c>
      <c r="I30" s="151" t="s">
        <v>934</v>
      </c>
      <c r="J30" s="328">
        <v>222</v>
      </c>
      <c r="K30" s="36" t="s">
        <v>991</v>
      </c>
      <c r="L30" s="36" t="s">
        <v>992</v>
      </c>
      <c r="M30" s="36" t="s">
        <v>993</v>
      </c>
      <c r="N30" s="36" t="s">
        <v>1039</v>
      </c>
      <c r="O30" s="36" t="s">
        <v>1040</v>
      </c>
      <c r="P30" s="151" t="s">
        <v>1041</v>
      </c>
      <c r="Q30" s="327">
        <v>858</v>
      </c>
      <c r="R30" s="328" t="s">
        <v>1609</v>
      </c>
      <c r="S30" s="328" t="s">
        <v>1610</v>
      </c>
      <c r="T30" s="328" t="s">
        <v>1611</v>
      </c>
      <c r="U30" s="328" t="s">
        <v>1612</v>
      </c>
      <c r="V30" s="328" t="s">
        <v>1613</v>
      </c>
      <c r="W30" s="329" t="s">
        <v>1614</v>
      </c>
      <c r="X30" s="327">
        <v>1934</v>
      </c>
      <c r="Y30" s="328" t="s">
        <v>1642</v>
      </c>
      <c r="Z30" s="328" t="s">
        <v>1643</v>
      </c>
      <c r="AA30" s="328" t="s">
        <v>1644</v>
      </c>
      <c r="AB30" s="328" t="s">
        <v>1645</v>
      </c>
      <c r="AC30" s="328" t="s">
        <v>1646</v>
      </c>
      <c r="AD30" s="329" t="s">
        <v>1647</v>
      </c>
      <c r="AE30" s="462" t="s">
        <v>1194</v>
      </c>
      <c r="AF30" s="463"/>
      <c r="AG30" s="463"/>
      <c r="AH30" s="463"/>
      <c r="AI30" s="463"/>
      <c r="AJ30" s="463"/>
      <c r="AK30" s="464"/>
    </row>
    <row r="31" spans="1:37" ht="20.399999999999999">
      <c r="B31" s="155" t="s">
        <v>21</v>
      </c>
      <c r="C31" s="459" t="s">
        <v>1194</v>
      </c>
      <c r="D31" s="460"/>
      <c r="E31" s="460"/>
      <c r="F31" s="460"/>
      <c r="G31" s="460"/>
      <c r="H31" s="460"/>
      <c r="I31" s="461"/>
      <c r="J31" s="459" t="s">
        <v>1194</v>
      </c>
      <c r="K31" s="460"/>
      <c r="L31" s="460"/>
      <c r="M31" s="460"/>
      <c r="N31" s="460"/>
      <c r="O31" s="460"/>
      <c r="P31" s="461"/>
      <c r="Q31" s="399">
        <v>877</v>
      </c>
      <c r="R31" s="400" t="s">
        <v>1666</v>
      </c>
      <c r="S31" s="400" t="s">
        <v>179</v>
      </c>
      <c r="T31" s="400" t="s">
        <v>1667</v>
      </c>
      <c r="U31" s="400" t="s">
        <v>1668</v>
      </c>
      <c r="V31" s="400" t="s">
        <v>179</v>
      </c>
      <c r="W31" s="400" t="s">
        <v>179</v>
      </c>
      <c r="X31" s="401">
        <v>1834</v>
      </c>
      <c r="Y31" s="400" t="s">
        <v>1669</v>
      </c>
      <c r="Z31" s="400" t="s">
        <v>179</v>
      </c>
      <c r="AA31" s="400" t="s">
        <v>1670</v>
      </c>
      <c r="AB31" s="400" t="s">
        <v>1671</v>
      </c>
      <c r="AC31" s="400" t="s">
        <v>179</v>
      </c>
      <c r="AD31" s="402" t="s">
        <v>179</v>
      </c>
      <c r="AE31" s="245">
        <v>44612</v>
      </c>
      <c r="AF31" s="154" t="s">
        <v>1390</v>
      </c>
      <c r="AG31" s="382" t="s">
        <v>179</v>
      </c>
      <c r="AH31" s="154" t="s">
        <v>1392</v>
      </c>
      <c r="AI31" s="154" t="s">
        <v>1391</v>
      </c>
      <c r="AJ31" s="382" t="s">
        <v>179</v>
      </c>
      <c r="AK31" s="383" t="s">
        <v>179</v>
      </c>
    </row>
    <row r="32" spans="1:37" ht="20.399999999999999">
      <c r="B32" s="155" t="s">
        <v>22</v>
      </c>
      <c r="C32" s="244">
        <v>5747</v>
      </c>
      <c r="D32" s="36" t="s">
        <v>884</v>
      </c>
      <c r="E32" s="382" t="s">
        <v>179</v>
      </c>
      <c r="F32" s="154" t="s">
        <v>885</v>
      </c>
      <c r="G32" s="154" t="s">
        <v>935</v>
      </c>
      <c r="H32" s="382" t="s">
        <v>179</v>
      </c>
      <c r="I32" s="383" t="s">
        <v>179</v>
      </c>
      <c r="J32" s="328">
        <v>2976</v>
      </c>
      <c r="K32" s="36" t="s">
        <v>1147</v>
      </c>
      <c r="L32" s="382" t="s">
        <v>179</v>
      </c>
      <c r="M32" s="154" t="s">
        <v>1146</v>
      </c>
      <c r="N32" s="154" t="s">
        <v>1148</v>
      </c>
      <c r="O32" s="180" t="s">
        <v>179</v>
      </c>
      <c r="P32" s="181" t="s">
        <v>179</v>
      </c>
      <c r="Q32" s="327">
        <v>181</v>
      </c>
      <c r="R32" s="328" t="s">
        <v>1318</v>
      </c>
      <c r="S32" s="328" t="str">
        <f>[1]D_format!D13</f>
        <v>N/A</v>
      </c>
      <c r="T32" s="276" t="s">
        <v>1319</v>
      </c>
      <c r="U32" s="278" t="s">
        <v>1320</v>
      </c>
      <c r="V32" s="328" t="str">
        <f>[1]D_format!G13</f>
        <v>N/A</v>
      </c>
      <c r="W32" s="329" t="str">
        <f>[1]D_format!H13</f>
        <v>N/A</v>
      </c>
      <c r="X32" s="462" t="s">
        <v>1194</v>
      </c>
      <c r="Y32" s="463"/>
      <c r="Z32" s="463"/>
      <c r="AA32" s="463"/>
      <c r="AB32" s="463"/>
      <c r="AC32" s="463"/>
      <c r="AD32" s="464"/>
      <c r="AE32" s="245">
        <v>46230</v>
      </c>
      <c r="AF32" s="154" t="s">
        <v>1381</v>
      </c>
      <c r="AG32" s="382" t="s">
        <v>179</v>
      </c>
      <c r="AH32" s="36" t="s">
        <v>1382</v>
      </c>
      <c r="AI32" s="36" t="s">
        <v>1383</v>
      </c>
      <c r="AJ32" s="382" t="s">
        <v>179</v>
      </c>
      <c r="AK32" s="383" t="s">
        <v>179</v>
      </c>
    </row>
    <row r="33" spans="1:37" ht="20.399999999999999">
      <c r="B33" s="155" t="s">
        <v>58</v>
      </c>
      <c r="C33" s="244">
        <v>11053</v>
      </c>
      <c r="D33" s="36" t="s">
        <v>179</v>
      </c>
      <c r="E33" s="36" t="s">
        <v>1110</v>
      </c>
      <c r="F33" s="154" t="s">
        <v>1109</v>
      </c>
      <c r="G33" s="36" t="s">
        <v>179</v>
      </c>
      <c r="H33" s="154" t="s">
        <v>1111</v>
      </c>
      <c r="I33" s="383" t="s">
        <v>179</v>
      </c>
      <c r="J33" s="328">
        <v>8624</v>
      </c>
      <c r="K33" s="382" t="s">
        <v>179</v>
      </c>
      <c r="L33" s="154" t="s">
        <v>994</v>
      </c>
      <c r="M33" s="154" t="s">
        <v>995</v>
      </c>
      <c r="N33" s="180" t="s">
        <v>179</v>
      </c>
      <c r="O33" s="154" t="s">
        <v>1042</v>
      </c>
      <c r="P33" s="181" t="s">
        <v>179</v>
      </c>
      <c r="Q33" s="327">
        <f>[1]D_format!B11</f>
        <v>831</v>
      </c>
      <c r="R33" s="328" t="str">
        <f>[1]D_format!C11</f>
        <v>N/A</v>
      </c>
      <c r="S33" s="328" t="str">
        <f>[1]D_format!D11</f>
        <v>1.93%
(1.26% to 3.20%)</v>
      </c>
      <c r="T33" s="328" t="str">
        <f>[1]D_format!E11</f>
        <v>1.40%
(1.18% to 2.42%)</v>
      </c>
      <c r="U33" s="328" t="str">
        <f>[1]D_format!F11</f>
        <v>N/A</v>
      </c>
      <c r="V33" s="328" t="str">
        <f>[1]D_format!G11</f>
        <v>0.53%
(-0.56% to 1.67%)</v>
      </c>
      <c r="W33" s="329" t="str">
        <f>[1]D_format!H11</f>
        <v>N/A</v>
      </c>
      <c r="X33" s="462" t="s">
        <v>1194</v>
      </c>
      <c r="Y33" s="463"/>
      <c r="Z33" s="463"/>
      <c r="AA33" s="463"/>
      <c r="AB33" s="463"/>
      <c r="AC33" s="463"/>
      <c r="AD33" s="464"/>
      <c r="AE33" s="245">
        <v>148658</v>
      </c>
      <c r="AF33" s="154" t="s">
        <v>179</v>
      </c>
      <c r="AG33" s="36" t="s">
        <v>1328</v>
      </c>
      <c r="AH33" s="154" t="s">
        <v>179</v>
      </c>
      <c r="AI33" s="154" t="s">
        <v>179</v>
      </c>
      <c r="AJ33" s="154" t="s">
        <v>179</v>
      </c>
      <c r="AK33" s="149" t="s">
        <v>179</v>
      </c>
    </row>
    <row r="34" spans="1:37" ht="20.399999999999999">
      <c r="B34" s="190" t="s">
        <v>23</v>
      </c>
      <c r="C34" s="244">
        <v>11022</v>
      </c>
      <c r="D34" s="36" t="s">
        <v>886</v>
      </c>
      <c r="E34" s="36" t="s">
        <v>887</v>
      </c>
      <c r="F34" s="36" t="s">
        <v>888</v>
      </c>
      <c r="G34" s="36" t="s">
        <v>936</v>
      </c>
      <c r="H34" s="36" t="s">
        <v>937</v>
      </c>
      <c r="I34" s="151" t="s">
        <v>938</v>
      </c>
      <c r="J34" s="328">
        <v>8601</v>
      </c>
      <c r="K34" s="36" t="s">
        <v>996</v>
      </c>
      <c r="L34" s="36" t="s">
        <v>997</v>
      </c>
      <c r="M34" s="36" t="s">
        <v>998</v>
      </c>
      <c r="N34" s="36" t="s">
        <v>1043</v>
      </c>
      <c r="O34" s="36" t="s">
        <v>1044</v>
      </c>
      <c r="P34" s="151" t="s">
        <v>1045</v>
      </c>
      <c r="Q34" s="327">
        <f>[1]D_format!B14</f>
        <v>859</v>
      </c>
      <c r="R34" s="328" t="str">
        <f>[1]D_format!C14</f>
        <v>2.79%
(1.51% to 4.55%)</v>
      </c>
      <c r="S34" s="328" t="str">
        <f>[1]D_format!D14</f>
        <v>2.96%
(1.62% to 4.77%)</v>
      </c>
      <c r="T34" s="328" t="str">
        <f>[1]D_format!E14</f>
        <v>2.37%
(1.39% to 4.02%)</v>
      </c>
      <c r="U34" s="328" t="str">
        <f>[1]D_format!F14</f>
        <v>0.42%
(-1.11% to 1.79%)</v>
      </c>
      <c r="V34" s="328" t="str">
        <f>[1]D_format!G14</f>
        <v>0.59%
(-1.05% to 2.13%)</v>
      </c>
      <c r="W34" s="329" t="str">
        <f>[1]D_format!H14</f>
        <v>0.17%
(-0.78% to 0.99%)</v>
      </c>
      <c r="X34" s="327">
        <f>[2]E_format!B6</f>
        <v>1832</v>
      </c>
      <c r="Y34" s="328" t="str">
        <f>[2]E_format!C6</f>
        <v>1.75%
(0.97% to 2.86%)</v>
      </c>
      <c r="Z34" s="328" t="str">
        <f>[2]E_format!D6</f>
        <v>1.43%
(0.80% to 2.42%)</v>
      </c>
      <c r="AA34" s="328" t="str">
        <f>[2]E_format!E6</f>
        <v>1.93%
(1.11% to 3.14%)</v>
      </c>
      <c r="AB34" s="328" t="str">
        <f>[2]E_format!F6</f>
        <v>-0.18%
(-1.06% to 0.72%)</v>
      </c>
      <c r="AC34" s="328" t="str">
        <f>[2]E_format!G6</f>
        <v>-0.50%
(-1.43% to 0.35%)</v>
      </c>
      <c r="AD34" s="329" t="str">
        <f>[2]E_format!H6</f>
        <v>-0.32%
(-0.95% to 0.23%)</v>
      </c>
      <c r="AE34" s="245">
        <v>134601</v>
      </c>
      <c r="AF34" s="36" t="s">
        <v>1377</v>
      </c>
      <c r="AG34" s="36" t="s">
        <v>1378</v>
      </c>
      <c r="AH34" s="36" t="s">
        <v>1379</v>
      </c>
      <c r="AI34" s="36" t="s">
        <v>1380</v>
      </c>
      <c r="AJ34" s="36" t="s">
        <v>1397</v>
      </c>
      <c r="AK34" s="151" t="s">
        <v>1398</v>
      </c>
    </row>
    <row r="35" spans="1:37" ht="20.399999999999999">
      <c r="B35" s="155" t="s">
        <v>24</v>
      </c>
      <c r="C35" s="244">
        <v>11053</v>
      </c>
      <c r="D35" s="36" t="s">
        <v>1462</v>
      </c>
      <c r="E35" s="36" t="s">
        <v>1463</v>
      </c>
      <c r="F35" s="36" t="s">
        <v>1464</v>
      </c>
      <c r="G35" s="36" t="s">
        <v>1465</v>
      </c>
      <c r="H35" s="36" t="s">
        <v>1466</v>
      </c>
      <c r="I35" s="151" t="s">
        <v>1467</v>
      </c>
      <c r="J35" s="328">
        <v>7183</v>
      </c>
      <c r="K35" s="36" t="s">
        <v>1485</v>
      </c>
      <c r="L35" s="36" t="s">
        <v>1486</v>
      </c>
      <c r="M35" s="36" t="s">
        <v>1487</v>
      </c>
      <c r="N35" s="36" t="s">
        <v>1488</v>
      </c>
      <c r="O35" s="36" t="s">
        <v>1489</v>
      </c>
      <c r="P35" s="151" t="s">
        <v>1490</v>
      </c>
      <c r="Q35" s="327">
        <v>858</v>
      </c>
      <c r="R35" s="328" t="s">
        <v>1615</v>
      </c>
      <c r="S35" s="328" t="s">
        <v>1616</v>
      </c>
      <c r="T35" s="328" t="s">
        <v>1617</v>
      </c>
      <c r="U35" s="328" t="s">
        <v>1618</v>
      </c>
      <c r="V35" s="328" t="s">
        <v>1619</v>
      </c>
      <c r="W35" s="329" t="s">
        <v>1620</v>
      </c>
      <c r="X35" s="327">
        <v>1832</v>
      </c>
      <c r="Y35" s="328" t="s">
        <v>1648</v>
      </c>
      <c r="Z35" s="328" t="s">
        <v>1649</v>
      </c>
      <c r="AA35" s="328" t="s">
        <v>1650</v>
      </c>
      <c r="AB35" s="328" t="s">
        <v>1651</v>
      </c>
      <c r="AC35" s="328" t="s">
        <v>1652</v>
      </c>
      <c r="AD35" s="329" t="s">
        <v>1653</v>
      </c>
      <c r="AE35" s="245">
        <v>128102</v>
      </c>
      <c r="AF35" s="36" t="s">
        <v>1509</v>
      </c>
      <c r="AG35" s="36" t="s">
        <v>1510</v>
      </c>
      <c r="AH35" s="154" t="s">
        <v>179</v>
      </c>
      <c r="AI35" s="154" t="s">
        <v>179</v>
      </c>
      <c r="AJ35" s="154" t="s">
        <v>179</v>
      </c>
      <c r="AK35" s="151" t="s">
        <v>1511</v>
      </c>
    </row>
    <row r="36" spans="1:37">
      <c r="B36" s="155" t="s">
        <v>194</v>
      </c>
      <c r="C36" s="459" t="s">
        <v>1195</v>
      </c>
      <c r="D36" s="460"/>
      <c r="E36" s="460"/>
      <c r="F36" s="460"/>
      <c r="G36" s="460"/>
      <c r="H36" s="460"/>
      <c r="I36" s="461"/>
      <c r="J36" s="459" t="s">
        <v>1195</v>
      </c>
      <c r="K36" s="460"/>
      <c r="L36" s="460"/>
      <c r="M36" s="460"/>
      <c r="N36" s="460"/>
      <c r="O36" s="460"/>
      <c r="P36" s="461"/>
      <c r="Q36" s="462" t="s">
        <v>1308</v>
      </c>
      <c r="R36" s="463"/>
      <c r="S36" s="463"/>
      <c r="T36" s="463"/>
      <c r="U36" s="463"/>
      <c r="V36" s="463"/>
      <c r="W36" s="464"/>
      <c r="X36" s="462" t="s">
        <v>1308</v>
      </c>
      <c r="Y36" s="463"/>
      <c r="Z36" s="463"/>
      <c r="AA36" s="463"/>
      <c r="AB36" s="463"/>
      <c r="AC36" s="463"/>
      <c r="AD36" s="464"/>
      <c r="AE36" s="462" t="s">
        <v>1308</v>
      </c>
      <c r="AF36" s="463"/>
      <c r="AG36" s="463"/>
      <c r="AH36" s="463"/>
      <c r="AI36" s="463"/>
      <c r="AJ36" s="463"/>
      <c r="AK36" s="464"/>
    </row>
    <row r="37" spans="1:37" ht="20.399999999999999">
      <c r="B37" s="155" t="s">
        <v>25</v>
      </c>
      <c r="C37" s="245">
        <v>11054</v>
      </c>
      <c r="D37" s="36" t="s">
        <v>889</v>
      </c>
      <c r="E37" s="382" t="s">
        <v>179</v>
      </c>
      <c r="F37" s="154" t="s">
        <v>890</v>
      </c>
      <c r="G37" s="154" t="s">
        <v>939</v>
      </c>
      <c r="H37" s="382" t="s">
        <v>179</v>
      </c>
      <c r="I37" s="383" t="s">
        <v>179</v>
      </c>
      <c r="J37" s="328">
        <v>8632</v>
      </c>
      <c r="K37" s="36" t="s">
        <v>999</v>
      </c>
      <c r="L37" s="382" t="s">
        <v>179</v>
      </c>
      <c r="M37" s="36" t="s">
        <v>1000</v>
      </c>
      <c r="N37" s="154" t="s">
        <v>1046</v>
      </c>
      <c r="O37" s="382" t="s">
        <v>179</v>
      </c>
      <c r="P37" s="383" t="s">
        <v>179</v>
      </c>
      <c r="Q37" s="327">
        <f>[1]D_format!B17</f>
        <v>887</v>
      </c>
      <c r="R37" s="328" t="str">
        <f>[1]D_format!C17</f>
        <v>6.27%
(3.55% to 9.39%)</v>
      </c>
      <c r="S37" s="328" t="str">
        <f>[1]D_format!D17</f>
        <v>N/A</v>
      </c>
      <c r="T37" s="328" t="str">
        <f>[1]D_format!E17</f>
        <v>6.75%
(4.14% to 9.96%)</v>
      </c>
      <c r="U37" s="328" t="str">
        <f>[1]D_format!F17</f>
        <v>-0.48%
(-2.39% to 1.51%)</v>
      </c>
      <c r="V37" s="328" t="str">
        <f>[1]D_format!G17</f>
        <v>N/A</v>
      </c>
      <c r="W37" s="329" t="str">
        <f>[1]D_format!H17</f>
        <v>N/A</v>
      </c>
      <c r="X37" s="403">
        <v>1833</v>
      </c>
      <c r="Y37" s="276" t="s">
        <v>1675</v>
      </c>
      <c r="Z37" s="276" t="s">
        <v>179</v>
      </c>
      <c r="AA37" s="276" t="s">
        <v>1676</v>
      </c>
      <c r="AB37" s="276" t="s">
        <v>1677</v>
      </c>
      <c r="AC37" s="276" t="s">
        <v>179</v>
      </c>
      <c r="AD37" s="404" t="s">
        <v>179</v>
      </c>
      <c r="AE37" s="245">
        <v>148620</v>
      </c>
      <c r="AF37" s="36" t="s">
        <v>1368</v>
      </c>
      <c r="AG37" s="154" t="s">
        <v>179</v>
      </c>
      <c r="AH37" s="36" t="s">
        <v>1369</v>
      </c>
      <c r="AI37" s="154" t="s">
        <v>1370</v>
      </c>
      <c r="AJ37" s="154" t="s">
        <v>179</v>
      </c>
      <c r="AK37" s="149" t="s">
        <v>179</v>
      </c>
    </row>
    <row r="38" spans="1:37" ht="20.399999999999999">
      <c r="B38" s="155" t="s">
        <v>26</v>
      </c>
      <c r="C38" s="459" t="s">
        <v>1194</v>
      </c>
      <c r="D38" s="460"/>
      <c r="E38" s="460"/>
      <c r="F38" s="460"/>
      <c r="G38" s="460"/>
      <c r="H38" s="460"/>
      <c r="I38" s="461"/>
      <c r="J38" s="328">
        <v>3405</v>
      </c>
      <c r="K38" s="36" t="s">
        <v>1479</v>
      </c>
      <c r="L38" s="36" t="s">
        <v>1480</v>
      </c>
      <c r="M38" s="154" t="s">
        <v>1481</v>
      </c>
      <c r="N38" s="36" t="s">
        <v>1482</v>
      </c>
      <c r="O38" s="36" t="s">
        <v>1483</v>
      </c>
      <c r="P38" s="151" t="s">
        <v>1484</v>
      </c>
      <c r="Q38" s="327">
        <v>882</v>
      </c>
      <c r="R38" s="328" t="s">
        <v>1621</v>
      </c>
      <c r="S38" s="328" t="s">
        <v>1622</v>
      </c>
      <c r="T38" s="328" t="s">
        <v>1623</v>
      </c>
      <c r="U38" s="328" t="s">
        <v>1624</v>
      </c>
      <c r="V38" s="328" t="s">
        <v>1625</v>
      </c>
      <c r="W38" s="329" t="s">
        <v>1626</v>
      </c>
      <c r="X38" s="327">
        <v>1826</v>
      </c>
      <c r="Y38" s="328" t="s">
        <v>1654</v>
      </c>
      <c r="Z38" s="328" t="s">
        <v>1655</v>
      </c>
      <c r="AA38" s="328" t="s">
        <v>1656</v>
      </c>
      <c r="AB38" s="328" t="s">
        <v>1657</v>
      </c>
      <c r="AC38" s="328" t="s">
        <v>1658</v>
      </c>
      <c r="AD38" s="329" t="s">
        <v>1659</v>
      </c>
      <c r="AE38" s="245">
        <v>148658</v>
      </c>
      <c r="AF38" s="36" t="s">
        <v>1506</v>
      </c>
      <c r="AG38" s="36" t="s">
        <v>1507</v>
      </c>
      <c r="AH38" s="154" t="s">
        <v>179</v>
      </c>
      <c r="AI38" s="154" t="s">
        <v>179</v>
      </c>
      <c r="AJ38" s="154" t="s">
        <v>179</v>
      </c>
      <c r="AK38" s="151" t="s">
        <v>1508</v>
      </c>
    </row>
    <row r="39" spans="1:37" ht="20.399999999999999">
      <c r="B39" s="155" t="s">
        <v>27</v>
      </c>
      <c r="C39" s="459" t="s">
        <v>1194</v>
      </c>
      <c r="D39" s="460"/>
      <c r="E39" s="460"/>
      <c r="F39" s="460"/>
      <c r="G39" s="460"/>
      <c r="H39" s="460"/>
      <c r="I39" s="461"/>
      <c r="J39" s="459" t="s">
        <v>1194</v>
      </c>
      <c r="K39" s="460"/>
      <c r="L39" s="460"/>
      <c r="M39" s="460"/>
      <c r="N39" s="460"/>
      <c r="O39" s="460"/>
      <c r="P39" s="461"/>
      <c r="Q39" s="327">
        <f>[1]D_format!B24</f>
        <v>885</v>
      </c>
      <c r="R39" s="328" t="str">
        <f>[1]D_format!C24</f>
        <v>3.80%
(2.12% to 6.25%)</v>
      </c>
      <c r="S39" s="328" t="str">
        <f>[1]D_format!D24</f>
        <v>N/A</v>
      </c>
      <c r="T39" s="328" t="str">
        <f>[1]D_format!E24</f>
        <v>1.41%
(1.13% to 2.40%)</v>
      </c>
      <c r="U39" s="328" t="str">
        <f>[1]D_format!F24</f>
        <v>2.39%
(0.56% to 4.77%)</v>
      </c>
      <c r="V39" s="328" t="str">
        <f>[1]D_format!G24</f>
        <v>N/A</v>
      </c>
      <c r="W39" s="329" t="str">
        <f>[1]D_format!H24</f>
        <v>N/A</v>
      </c>
      <c r="X39" s="462" t="s">
        <v>1194</v>
      </c>
      <c r="Y39" s="463"/>
      <c r="Z39" s="463"/>
      <c r="AA39" s="463"/>
      <c r="AB39" s="463"/>
      <c r="AC39" s="463"/>
      <c r="AD39" s="464"/>
      <c r="AE39" s="245">
        <v>136296</v>
      </c>
      <c r="AF39" s="36" t="s">
        <v>1352</v>
      </c>
      <c r="AG39" s="154" t="s">
        <v>179</v>
      </c>
      <c r="AH39" s="154" t="s">
        <v>179</v>
      </c>
      <c r="AI39" s="154" t="s">
        <v>179</v>
      </c>
      <c r="AJ39" s="154" t="s">
        <v>179</v>
      </c>
      <c r="AK39" s="149" t="s">
        <v>179</v>
      </c>
    </row>
    <row r="40" spans="1:37" ht="20.399999999999999">
      <c r="B40" s="155" t="s">
        <v>28</v>
      </c>
      <c r="C40" s="459" t="s">
        <v>1194</v>
      </c>
      <c r="D40" s="460"/>
      <c r="E40" s="460"/>
      <c r="F40" s="460"/>
      <c r="G40" s="460"/>
      <c r="H40" s="460"/>
      <c r="I40" s="461"/>
      <c r="J40" s="459" t="s">
        <v>1194</v>
      </c>
      <c r="K40" s="460"/>
      <c r="L40" s="460"/>
      <c r="M40" s="460"/>
      <c r="N40" s="460"/>
      <c r="O40" s="460"/>
      <c r="P40" s="461"/>
      <c r="Q40" s="462" t="s">
        <v>1194</v>
      </c>
      <c r="R40" s="463"/>
      <c r="S40" s="463"/>
      <c r="T40" s="463"/>
      <c r="U40" s="463"/>
      <c r="V40" s="463"/>
      <c r="W40" s="464"/>
      <c r="X40" s="462" t="s">
        <v>1194</v>
      </c>
      <c r="Y40" s="463"/>
      <c r="Z40" s="463"/>
      <c r="AA40" s="463"/>
      <c r="AB40" s="463"/>
      <c r="AC40" s="463"/>
      <c r="AD40" s="464"/>
      <c r="AE40" s="245">
        <v>52400</v>
      </c>
      <c r="AF40" s="36" t="s">
        <v>1350</v>
      </c>
      <c r="AG40" s="154" t="s">
        <v>179</v>
      </c>
      <c r="AH40" s="154" t="s">
        <v>179</v>
      </c>
      <c r="AI40" s="154" t="s">
        <v>179</v>
      </c>
      <c r="AJ40" s="154" t="s">
        <v>179</v>
      </c>
      <c r="AK40" s="149" t="s">
        <v>179</v>
      </c>
    </row>
    <row r="41" spans="1:37" ht="20.399999999999999">
      <c r="B41" s="156" t="s">
        <v>61</v>
      </c>
      <c r="C41" s="245">
        <v>11053</v>
      </c>
      <c r="D41" s="36" t="s">
        <v>891</v>
      </c>
      <c r="E41" s="180" t="s">
        <v>179</v>
      </c>
      <c r="F41" s="36" t="s">
        <v>892</v>
      </c>
      <c r="G41" s="36" t="s">
        <v>940</v>
      </c>
      <c r="H41" s="180" t="s">
        <v>179</v>
      </c>
      <c r="I41" s="181" t="s">
        <v>179</v>
      </c>
      <c r="J41" s="328">
        <v>8462</v>
      </c>
      <c r="K41" s="36" t="s">
        <v>1160</v>
      </c>
      <c r="L41" s="382" t="s">
        <v>179</v>
      </c>
      <c r="M41" s="154" t="s">
        <v>1161</v>
      </c>
      <c r="N41" s="36" t="s">
        <v>1162</v>
      </c>
      <c r="O41" s="382" t="s">
        <v>179</v>
      </c>
      <c r="P41" s="383" t="s">
        <v>179</v>
      </c>
      <c r="Q41" s="327">
        <f>[1]D_format!B2</f>
        <v>859</v>
      </c>
      <c r="R41" s="328" t="str">
        <f>[1]D_format!C2</f>
        <v>1.30%
(1.15% to 2.20%)</v>
      </c>
      <c r="S41" s="328" t="str">
        <f>[1]D_format!D2</f>
        <v>N/A</v>
      </c>
      <c r="T41" s="328" t="str">
        <f>[1]D_format!E2</f>
        <v>1.18%
(1.14% to 1.76%)</v>
      </c>
      <c r="U41" s="328" t="str">
        <f>[1]D_format!F2</f>
        <v>0.12%
(-0.25% to 0.73%)</v>
      </c>
      <c r="V41" s="328" t="str">
        <f>[1]D_format!G2</f>
        <v>N/A</v>
      </c>
      <c r="W41" s="329" t="str">
        <f>[1]D_format!H2</f>
        <v>N/A</v>
      </c>
      <c r="X41" s="327">
        <f>[2]E_format!B2</f>
        <v>1830</v>
      </c>
      <c r="Y41" s="328" t="str">
        <f>[2]E_format!C2</f>
        <v>2.27%
(1.36% to 3.74%)</v>
      </c>
      <c r="Z41" s="328" t="str">
        <f>[2]E_format!D2</f>
        <v>N/A</v>
      </c>
      <c r="AA41" s="328" t="str">
        <f>[2]E_format!E2</f>
        <v>1.27%
(0.71% to 2.21%)</v>
      </c>
      <c r="AB41" s="328" t="str">
        <f>[2]E_format!F2</f>
        <v>1.00%
(0.28% to 1.91%)</v>
      </c>
      <c r="AC41" s="328" t="str">
        <f>[2]E_format!G2</f>
        <v>N/A</v>
      </c>
      <c r="AD41" s="329" t="str">
        <f>[2]E_format!H2</f>
        <v>N/A</v>
      </c>
      <c r="AE41" s="462" t="s">
        <v>1194</v>
      </c>
      <c r="AF41" s="463"/>
      <c r="AG41" s="463"/>
      <c r="AH41" s="463"/>
      <c r="AI41" s="463"/>
      <c r="AJ41" s="463"/>
      <c r="AK41" s="464"/>
    </row>
    <row r="42" spans="1:37" ht="20.399999999999999">
      <c r="B42" s="189" t="s">
        <v>29</v>
      </c>
      <c r="C42" s="244">
        <v>9526</v>
      </c>
      <c r="D42" s="36" t="s">
        <v>893</v>
      </c>
      <c r="E42" s="36" t="s">
        <v>894</v>
      </c>
      <c r="F42" s="36" t="s">
        <v>895</v>
      </c>
      <c r="G42" s="36" t="s">
        <v>941</v>
      </c>
      <c r="H42" s="36" t="s">
        <v>942</v>
      </c>
      <c r="I42" s="151" t="s">
        <v>943</v>
      </c>
      <c r="J42" s="328">
        <v>8571</v>
      </c>
      <c r="K42" s="36" t="s">
        <v>659</v>
      </c>
      <c r="L42" s="36" t="s">
        <v>1001</v>
      </c>
      <c r="M42" s="154" t="s">
        <v>1002</v>
      </c>
      <c r="N42" s="36" t="s">
        <v>1047</v>
      </c>
      <c r="O42" s="36" t="s">
        <v>1048</v>
      </c>
      <c r="P42" s="151" t="s">
        <v>1049</v>
      </c>
      <c r="Q42" s="327">
        <f>[1]D_format!B32</f>
        <v>862</v>
      </c>
      <c r="R42" s="328" t="str">
        <f>[1]D_format!C32</f>
        <v>5.77%
(3.31% to 8.74%)</v>
      </c>
      <c r="S42" s="328" t="str">
        <f>[1]D_format!D32</f>
        <v>5.93%
(3.34% to 8.92%)</v>
      </c>
      <c r="T42" s="328" t="str">
        <f>[1]D_format!E32</f>
        <v>4.48%
(2.52% to 6.99%)</v>
      </c>
      <c r="U42" s="328" t="str">
        <f>[1]D_format!F32</f>
        <v>1.30%
(-0.77% to 3.38%)</v>
      </c>
      <c r="V42" s="328" t="str">
        <f>[1]D_format!G32</f>
        <v>1.45%
(-0.68% to 3.52%)</v>
      </c>
      <c r="W42" s="329" t="str">
        <f>[1]D_format!H32</f>
        <v>0.15%
(-0.63% to 0.95%)</v>
      </c>
      <c r="X42" s="462" t="s">
        <v>1194</v>
      </c>
      <c r="Y42" s="463"/>
      <c r="Z42" s="463"/>
      <c r="AA42" s="463"/>
      <c r="AB42" s="463"/>
      <c r="AC42" s="463"/>
      <c r="AD42" s="464"/>
      <c r="AE42" s="245">
        <v>148083</v>
      </c>
      <c r="AF42" s="36" t="s">
        <v>1332</v>
      </c>
      <c r="AG42" s="154" t="s">
        <v>1333</v>
      </c>
      <c r="AH42" s="154" t="s">
        <v>179</v>
      </c>
      <c r="AI42" s="154" t="s">
        <v>179</v>
      </c>
      <c r="AJ42" s="154" t="s">
        <v>179</v>
      </c>
      <c r="AK42" s="151" t="s">
        <v>1334</v>
      </c>
    </row>
    <row r="43" spans="1:37">
      <c r="B43" s="155"/>
      <c r="C43" s="244"/>
      <c r="D43" s="36"/>
      <c r="E43" s="36"/>
      <c r="F43" s="36"/>
      <c r="G43" s="36"/>
      <c r="H43" s="36"/>
      <c r="I43" s="151"/>
      <c r="J43" s="328"/>
      <c r="K43" s="36"/>
      <c r="L43" s="36"/>
      <c r="M43" s="180"/>
      <c r="N43" s="36"/>
      <c r="O43" s="36"/>
      <c r="P43" s="151"/>
      <c r="Q43" s="327"/>
      <c r="R43" s="328"/>
      <c r="S43" s="328"/>
      <c r="T43" s="328"/>
      <c r="U43" s="328"/>
      <c r="V43" s="328"/>
      <c r="W43" s="329"/>
      <c r="X43" s="273"/>
      <c r="Y43" s="274"/>
      <c r="Z43" s="274"/>
      <c r="AA43" s="274"/>
      <c r="AB43" s="274"/>
      <c r="AC43" s="274"/>
      <c r="AD43" s="275"/>
      <c r="AE43" s="245"/>
      <c r="AF43" s="382"/>
      <c r="AG43" s="382"/>
      <c r="AH43" s="382"/>
      <c r="AI43" s="382"/>
      <c r="AJ43" s="382"/>
      <c r="AK43" s="383"/>
    </row>
    <row r="44" spans="1:37">
      <c r="A44" s="188" t="s">
        <v>30</v>
      </c>
      <c r="B44" s="155"/>
      <c r="C44" s="244"/>
      <c r="D44" s="36"/>
      <c r="E44" s="36"/>
      <c r="F44" s="36"/>
      <c r="G44" s="36"/>
      <c r="H44" s="36"/>
      <c r="I44" s="151"/>
      <c r="J44" s="328"/>
      <c r="K44" s="36"/>
      <c r="L44" s="36"/>
      <c r="M44" s="180"/>
      <c r="N44" s="36"/>
      <c r="O44" s="36"/>
      <c r="P44" s="151"/>
      <c r="Q44" s="327"/>
      <c r="R44" s="328"/>
      <c r="S44" s="328"/>
      <c r="T44" s="328"/>
      <c r="U44" s="328"/>
      <c r="V44" s="328"/>
      <c r="W44" s="329"/>
      <c r="X44" s="327"/>
      <c r="Y44" s="328"/>
      <c r="Z44" s="328"/>
      <c r="AA44" s="328"/>
      <c r="AB44" s="328"/>
      <c r="AC44" s="328"/>
      <c r="AD44" s="329"/>
      <c r="AE44" s="245"/>
      <c r="AF44" s="382"/>
      <c r="AG44" s="382"/>
      <c r="AH44" s="382"/>
      <c r="AI44" s="382"/>
      <c r="AJ44" s="382"/>
      <c r="AK44" s="383"/>
    </row>
    <row r="45" spans="1:37" ht="20.399999999999999">
      <c r="B45" s="155" t="s">
        <v>31</v>
      </c>
      <c r="C45" s="245">
        <v>10430</v>
      </c>
      <c r="D45" s="36" t="s">
        <v>896</v>
      </c>
      <c r="E45" s="36" t="s">
        <v>897</v>
      </c>
      <c r="F45" s="382" t="s">
        <v>179</v>
      </c>
      <c r="G45" s="382" t="s">
        <v>179</v>
      </c>
      <c r="H45" s="382" t="s">
        <v>179</v>
      </c>
      <c r="I45" s="149" t="s">
        <v>944</v>
      </c>
      <c r="J45" s="459" t="s">
        <v>1194</v>
      </c>
      <c r="K45" s="460"/>
      <c r="L45" s="460"/>
      <c r="M45" s="460"/>
      <c r="N45" s="460"/>
      <c r="O45" s="460"/>
      <c r="P45" s="461"/>
      <c r="Q45" s="462" t="s">
        <v>1194</v>
      </c>
      <c r="R45" s="463"/>
      <c r="S45" s="463"/>
      <c r="T45" s="463"/>
      <c r="U45" s="463"/>
      <c r="V45" s="463"/>
      <c r="W45" s="464"/>
      <c r="X45" s="462" t="s">
        <v>1194</v>
      </c>
      <c r="Y45" s="463"/>
      <c r="Z45" s="463"/>
      <c r="AA45" s="463"/>
      <c r="AB45" s="463"/>
      <c r="AC45" s="463"/>
      <c r="AD45" s="464"/>
      <c r="AE45" s="462" t="s">
        <v>1194</v>
      </c>
      <c r="AF45" s="463"/>
      <c r="AG45" s="463"/>
      <c r="AH45" s="463"/>
      <c r="AI45" s="463"/>
      <c r="AJ45" s="463"/>
      <c r="AK45" s="464"/>
    </row>
    <row r="46" spans="1:37">
      <c r="B46" s="155" t="s">
        <v>62</v>
      </c>
      <c r="C46" s="459" t="s">
        <v>1198</v>
      </c>
      <c r="D46" s="460"/>
      <c r="E46" s="460"/>
      <c r="F46" s="460"/>
      <c r="G46" s="460"/>
      <c r="H46" s="460"/>
      <c r="I46" s="461"/>
      <c r="J46" s="459" t="s">
        <v>1198</v>
      </c>
      <c r="K46" s="460"/>
      <c r="L46" s="460"/>
      <c r="M46" s="460"/>
      <c r="N46" s="460"/>
      <c r="O46" s="460"/>
      <c r="P46" s="461"/>
      <c r="Q46" s="459" t="s">
        <v>1198</v>
      </c>
      <c r="R46" s="460"/>
      <c r="S46" s="460"/>
      <c r="T46" s="460"/>
      <c r="U46" s="460"/>
      <c r="V46" s="460"/>
      <c r="W46" s="461"/>
      <c r="X46" s="459" t="s">
        <v>1198</v>
      </c>
      <c r="Y46" s="460"/>
      <c r="Z46" s="460"/>
      <c r="AA46" s="460"/>
      <c r="AB46" s="460"/>
      <c r="AC46" s="460"/>
      <c r="AD46" s="461"/>
      <c r="AE46" s="459" t="s">
        <v>1195</v>
      </c>
      <c r="AF46" s="460"/>
      <c r="AG46" s="460"/>
      <c r="AH46" s="460"/>
      <c r="AI46" s="460"/>
      <c r="AJ46" s="460"/>
      <c r="AK46" s="461"/>
    </row>
    <row r="47" spans="1:37">
      <c r="B47" s="156" t="s">
        <v>89</v>
      </c>
      <c r="C47" s="459" t="s">
        <v>1194</v>
      </c>
      <c r="D47" s="460"/>
      <c r="E47" s="460"/>
      <c r="F47" s="460"/>
      <c r="G47" s="460"/>
      <c r="H47" s="460"/>
      <c r="I47" s="461"/>
      <c r="J47" s="459" t="s">
        <v>1194</v>
      </c>
      <c r="K47" s="460"/>
      <c r="L47" s="460"/>
      <c r="M47" s="460"/>
      <c r="N47" s="460"/>
      <c r="O47" s="460"/>
      <c r="P47" s="461"/>
      <c r="Q47" s="462" t="s">
        <v>1194</v>
      </c>
      <c r="R47" s="463"/>
      <c r="S47" s="463"/>
      <c r="T47" s="463"/>
      <c r="U47" s="463"/>
      <c r="V47" s="463"/>
      <c r="W47" s="464"/>
      <c r="X47" s="462" t="s">
        <v>1194</v>
      </c>
      <c r="Y47" s="463"/>
      <c r="Z47" s="463"/>
      <c r="AA47" s="463"/>
      <c r="AB47" s="463"/>
      <c r="AC47" s="463"/>
      <c r="AD47" s="464"/>
      <c r="AE47" s="462" t="s">
        <v>1194</v>
      </c>
      <c r="AF47" s="463"/>
      <c r="AG47" s="463"/>
      <c r="AH47" s="463"/>
      <c r="AI47" s="463"/>
      <c r="AJ47" s="463"/>
      <c r="AK47" s="464"/>
    </row>
    <row r="48" spans="1:37">
      <c r="B48" s="156" t="s">
        <v>64</v>
      </c>
      <c r="C48" s="459" t="s">
        <v>1198</v>
      </c>
      <c r="D48" s="460"/>
      <c r="E48" s="460"/>
      <c r="F48" s="460"/>
      <c r="G48" s="460"/>
      <c r="H48" s="460"/>
      <c r="I48" s="461"/>
      <c r="J48" s="459" t="s">
        <v>1198</v>
      </c>
      <c r="K48" s="460"/>
      <c r="L48" s="460"/>
      <c r="M48" s="460"/>
      <c r="N48" s="460"/>
      <c r="O48" s="460"/>
      <c r="P48" s="461"/>
      <c r="Q48" s="459" t="s">
        <v>1198</v>
      </c>
      <c r="R48" s="460"/>
      <c r="S48" s="460"/>
      <c r="T48" s="460"/>
      <c r="U48" s="460"/>
      <c r="V48" s="460"/>
      <c r="W48" s="461"/>
      <c r="X48" s="459" t="s">
        <v>1198</v>
      </c>
      <c r="Y48" s="460"/>
      <c r="Z48" s="460"/>
      <c r="AA48" s="460"/>
      <c r="AB48" s="460"/>
      <c r="AC48" s="460"/>
      <c r="AD48" s="461"/>
      <c r="AE48" s="459" t="s">
        <v>1195</v>
      </c>
      <c r="AF48" s="460"/>
      <c r="AG48" s="460"/>
      <c r="AH48" s="460"/>
      <c r="AI48" s="460"/>
      <c r="AJ48" s="460"/>
      <c r="AK48" s="461"/>
    </row>
    <row r="49" spans="2:37">
      <c r="B49" s="155" t="s">
        <v>657</v>
      </c>
      <c r="C49" s="459" t="s">
        <v>1194</v>
      </c>
      <c r="D49" s="460"/>
      <c r="E49" s="460"/>
      <c r="F49" s="460"/>
      <c r="G49" s="460"/>
      <c r="H49" s="460"/>
      <c r="I49" s="461"/>
      <c r="J49" s="459" t="s">
        <v>1194</v>
      </c>
      <c r="K49" s="460"/>
      <c r="L49" s="460"/>
      <c r="M49" s="460"/>
      <c r="N49" s="460"/>
      <c r="O49" s="460"/>
      <c r="P49" s="461"/>
      <c r="Q49" s="462" t="s">
        <v>1194</v>
      </c>
      <c r="R49" s="463"/>
      <c r="S49" s="463"/>
      <c r="T49" s="463"/>
      <c r="U49" s="463"/>
      <c r="V49" s="463"/>
      <c r="W49" s="464"/>
      <c r="X49" s="462" t="s">
        <v>1194</v>
      </c>
      <c r="Y49" s="463"/>
      <c r="Z49" s="463"/>
      <c r="AA49" s="463"/>
      <c r="AB49" s="463"/>
      <c r="AC49" s="463"/>
      <c r="AD49" s="464"/>
      <c r="AE49" s="462" t="s">
        <v>1194</v>
      </c>
      <c r="AF49" s="463"/>
      <c r="AG49" s="463"/>
      <c r="AH49" s="463"/>
      <c r="AI49" s="463"/>
      <c r="AJ49" s="463"/>
      <c r="AK49" s="464"/>
    </row>
    <row r="50" spans="2:37" ht="20.399999999999999">
      <c r="B50" s="155" t="s">
        <v>32</v>
      </c>
      <c r="C50" s="245">
        <v>10483</v>
      </c>
      <c r="D50" s="36" t="s">
        <v>898</v>
      </c>
      <c r="E50" s="36" t="s">
        <v>899</v>
      </c>
      <c r="F50" s="36" t="s">
        <v>900</v>
      </c>
      <c r="G50" s="36" t="s">
        <v>945</v>
      </c>
      <c r="H50" s="36" t="s">
        <v>946</v>
      </c>
      <c r="I50" s="151" t="s">
        <v>947</v>
      </c>
      <c r="J50" s="328">
        <v>8618</v>
      </c>
      <c r="K50" s="36" t="s">
        <v>1003</v>
      </c>
      <c r="L50" s="36" t="s">
        <v>1004</v>
      </c>
      <c r="M50" s="154" t="s">
        <v>1005</v>
      </c>
      <c r="N50" s="36" t="s">
        <v>1050</v>
      </c>
      <c r="O50" s="36" t="s">
        <v>1051</v>
      </c>
      <c r="P50" s="151" t="s">
        <v>1052</v>
      </c>
      <c r="Q50" s="327">
        <f>[1]D_format!B18</f>
        <v>866</v>
      </c>
      <c r="R50" s="328" t="str">
        <f>[1]D_format!C18</f>
        <v>4.00%
(2.24% to 6.63%)</v>
      </c>
      <c r="S50" s="328" t="str">
        <f>[1]D_format!D18</f>
        <v>4.16%
(2.18% to 6.98%)</v>
      </c>
      <c r="T50" s="328" t="str">
        <f>[1]D_format!E18</f>
        <v>1.32%
(1.14% to 2.25%)</v>
      </c>
      <c r="U50" s="328" t="str">
        <f>[1]D_format!F18</f>
        <v>2.68%
(0.95% to 4.95%)</v>
      </c>
      <c r="V50" s="328" t="str">
        <f>[1]D_format!G18</f>
        <v>2.84%
(0.85% to 5.29%)</v>
      </c>
      <c r="W50" s="329" t="str">
        <f>[1]D_format!H18</f>
        <v>0.16%
(-1.13% to 1.49%)</v>
      </c>
      <c r="X50" s="327">
        <f>[2]E_format!B10</f>
        <v>1820</v>
      </c>
      <c r="Y50" s="328" t="str">
        <f>[2]E_format!C10</f>
        <v>2.07%
(1.16% to 3.28%)</v>
      </c>
      <c r="Z50" s="328" t="str">
        <f>[2]E_format!D10</f>
        <v>3.12%
(1.90% to 4.64%)</v>
      </c>
      <c r="AA50" s="328" t="str">
        <f>[2]E_format!E10</f>
        <v>1.86%
(1.03% to 3.09%)</v>
      </c>
      <c r="AB50" s="328" t="str">
        <f>[2]E_format!F10</f>
        <v>0.20%
(-0.88% to 1.30%)</v>
      </c>
      <c r="AC50" s="328" t="str">
        <f>[2]E_format!G10</f>
        <v>1.25%
(-0.06% to 2.67%)</v>
      </c>
      <c r="AD50" s="329" t="str">
        <f>[2]E_format!H10</f>
        <v>1.05%
(0.35% to 1.77%)</v>
      </c>
      <c r="AE50" s="462" t="s">
        <v>1194</v>
      </c>
      <c r="AF50" s="463"/>
      <c r="AG50" s="463"/>
      <c r="AH50" s="463"/>
      <c r="AI50" s="463"/>
      <c r="AJ50" s="463"/>
      <c r="AK50" s="464"/>
    </row>
    <row r="51" spans="2:37" ht="20.399999999999999">
      <c r="B51" s="189" t="s">
        <v>33</v>
      </c>
      <c r="C51" s="459" t="s">
        <v>1194</v>
      </c>
      <c r="D51" s="460"/>
      <c r="E51" s="460"/>
      <c r="F51" s="460"/>
      <c r="G51" s="460"/>
      <c r="H51" s="460"/>
      <c r="I51" s="461"/>
      <c r="J51" s="459" t="s">
        <v>1194</v>
      </c>
      <c r="K51" s="460"/>
      <c r="L51" s="460"/>
      <c r="M51" s="460"/>
      <c r="N51" s="460"/>
      <c r="O51" s="460"/>
      <c r="P51" s="461"/>
      <c r="Q51" s="327">
        <f>[1]D_format!B22</f>
        <v>859</v>
      </c>
      <c r="R51" s="328" t="str">
        <f>[1]D_format!C22</f>
        <v>1.79%
(1.16% to 3.16%)</v>
      </c>
      <c r="S51" s="328" t="str">
        <f>[1]D_format!D22</f>
        <v>1.68%
(1.15% to 3.01%)</v>
      </c>
      <c r="T51" s="328" t="str">
        <f>[1]D_format!E22</f>
        <v>N/A</v>
      </c>
      <c r="U51" s="328" t="str">
        <f>[1]D_format!F22</f>
        <v>N/A</v>
      </c>
      <c r="V51" s="328" t="str">
        <f>[1]D_format!G22</f>
        <v>N/A</v>
      </c>
      <c r="W51" s="329" t="str">
        <f>[1]D_format!H22</f>
        <v>-0.11%
(-0.78% to 0.52%)</v>
      </c>
      <c r="X51" s="327">
        <v>1821</v>
      </c>
      <c r="Y51" s="328" t="s">
        <v>1663</v>
      </c>
      <c r="Z51" s="328" t="s">
        <v>1664</v>
      </c>
      <c r="AA51" s="328" t="s">
        <v>179</v>
      </c>
      <c r="AB51" s="328" t="s">
        <v>179</v>
      </c>
      <c r="AC51" s="328" t="s">
        <v>179</v>
      </c>
      <c r="AD51" s="329" t="s">
        <v>1665</v>
      </c>
      <c r="AE51" s="462" t="s">
        <v>1194</v>
      </c>
      <c r="AF51" s="463"/>
      <c r="AG51" s="463"/>
      <c r="AH51" s="463"/>
      <c r="AI51" s="463"/>
      <c r="AJ51" s="463"/>
      <c r="AK51" s="464"/>
    </row>
    <row r="52" spans="2:37" ht="30.6">
      <c r="B52" s="189" t="s">
        <v>34</v>
      </c>
      <c r="C52" s="245">
        <v>9984</v>
      </c>
      <c r="D52" s="36" t="s">
        <v>901</v>
      </c>
      <c r="E52" s="36" t="s">
        <v>902</v>
      </c>
      <c r="F52" s="36" t="s">
        <v>903</v>
      </c>
      <c r="G52" s="36" t="s">
        <v>948</v>
      </c>
      <c r="H52" s="36" t="s">
        <v>949</v>
      </c>
      <c r="I52" s="151" t="s">
        <v>950</v>
      </c>
      <c r="J52" s="328">
        <v>8137</v>
      </c>
      <c r="K52" s="36" t="s">
        <v>661</v>
      </c>
      <c r="L52" s="36" t="s">
        <v>1006</v>
      </c>
      <c r="M52" s="36" t="s">
        <v>1007</v>
      </c>
      <c r="N52" s="36" t="s">
        <v>1053</v>
      </c>
      <c r="O52" s="36" t="s">
        <v>1054</v>
      </c>
      <c r="P52" s="151" t="s">
        <v>1055</v>
      </c>
      <c r="Q52" s="462" t="s">
        <v>1194</v>
      </c>
      <c r="R52" s="463"/>
      <c r="S52" s="463"/>
      <c r="T52" s="463"/>
      <c r="U52" s="463"/>
      <c r="V52" s="463"/>
      <c r="W52" s="464"/>
      <c r="X52" s="462" t="s">
        <v>1194</v>
      </c>
      <c r="Y52" s="463"/>
      <c r="Z52" s="463"/>
      <c r="AA52" s="463"/>
      <c r="AB52" s="463"/>
      <c r="AC52" s="463"/>
      <c r="AD52" s="464"/>
      <c r="AE52" s="245">
        <v>53590</v>
      </c>
      <c r="AF52" s="36" t="s">
        <v>1365</v>
      </c>
      <c r="AG52" s="36" t="s">
        <v>1366</v>
      </c>
      <c r="AH52" s="154" t="s">
        <v>179</v>
      </c>
      <c r="AI52" s="154" t="s">
        <v>179</v>
      </c>
      <c r="AJ52" s="154" t="s">
        <v>179</v>
      </c>
      <c r="AK52" s="151" t="s">
        <v>1367</v>
      </c>
    </row>
    <row r="53" spans="2:37" ht="20.399999999999999">
      <c r="B53" s="189" t="s">
        <v>35</v>
      </c>
      <c r="C53" s="245">
        <v>10517</v>
      </c>
      <c r="D53" s="180" t="s">
        <v>179</v>
      </c>
      <c r="E53" s="36" t="s">
        <v>904</v>
      </c>
      <c r="F53" s="36" t="s">
        <v>905</v>
      </c>
      <c r="G53" s="180" t="s">
        <v>179</v>
      </c>
      <c r="H53" s="36" t="s">
        <v>951</v>
      </c>
      <c r="I53" s="181" t="s">
        <v>179</v>
      </c>
      <c r="J53" s="328">
        <v>8777</v>
      </c>
      <c r="K53" s="180" t="s">
        <v>179</v>
      </c>
      <c r="L53" s="36" t="s">
        <v>1008</v>
      </c>
      <c r="M53" s="154" t="s">
        <v>1009</v>
      </c>
      <c r="N53" s="382" t="s">
        <v>179</v>
      </c>
      <c r="O53" s="36" t="s">
        <v>1056</v>
      </c>
      <c r="P53" s="383" t="s">
        <v>179</v>
      </c>
      <c r="Q53" s="462" t="s">
        <v>1194</v>
      </c>
      <c r="R53" s="463"/>
      <c r="S53" s="463"/>
      <c r="T53" s="463"/>
      <c r="U53" s="463"/>
      <c r="V53" s="463"/>
      <c r="W53" s="464"/>
      <c r="X53" s="462" t="s">
        <v>1194</v>
      </c>
      <c r="Y53" s="463"/>
      <c r="Z53" s="463"/>
      <c r="AA53" s="463"/>
      <c r="AB53" s="463"/>
      <c r="AC53" s="463"/>
      <c r="AD53" s="464"/>
      <c r="AE53" s="245">
        <v>53863</v>
      </c>
      <c r="AF53" s="154" t="s">
        <v>179</v>
      </c>
      <c r="AG53" s="36" t="s">
        <v>1327</v>
      </c>
      <c r="AH53" s="154" t="s">
        <v>179</v>
      </c>
      <c r="AI53" s="154" t="s">
        <v>179</v>
      </c>
      <c r="AJ53" s="154" t="s">
        <v>179</v>
      </c>
      <c r="AK53" s="149" t="s">
        <v>179</v>
      </c>
    </row>
    <row r="54" spans="2:37" ht="20.399999999999999">
      <c r="B54" s="189" t="s">
        <v>36</v>
      </c>
      <c r="C54" s="245">
        <v>4485</v>
      </c>
      <c r="D54" s="36" t="s">
        <v>906</v>
      </c>
      <c r="E54" s="36" t="s">
        <v>907</v>
      </c>
      <c r="F54" s="36" t="s">
        <v>908</v>
      </c>
      <c r="G54" s="36" t="s">
        <v>952</v>
      </c>
      <c r="H54" s="36" t="s">
        <v>953</v>
      </c>
      <c r="I54" s="151" t="s">
        <v>954</v>
      </c>
      <c r="J54" s="459" t="s">
        <v>1194</v>
      </c>
      <c r="K54" s="460"/>
      <c r="L54" s="460"/>
      <c r="M54" s="460"/>
      <c r="N54" s="460"/>
      <c r="O54" s="460"/>
      <c r="P54" s="461"/>
      <c r="Q54" s="462" t="s">
        <v>1194</v>
      </c>
      <c r="R54" s="463"/>
      <c r="S54" s="463"/>
      <c r="T54" s="463"/>
      <c r="U54" s="463"/>
      <c r="V54" s="463"/>
      <c r="W54" s="464"/>
      <c r="X54" s="462" t="s">
        <v>1194</v>
      </c>
      <c r="Y54" s="463"/>
      <c r="Z54" s="463"/>
      <c r="AA54" s="463"/>
      <c r="AB54" s="463"/>
      <c r="AC54" s="463"/>
      <c r="AD54" s="464"/>
      <c r="AE54" s="245">
        <v>53541</v>
      </c>
      <c r="AF54" s="36" t="s">
        <v>1362</v>
      </c>
      <c r="AG54" s="36" t="s">
        <v>1363</v>
      </c>
      <c r="AH54" s="154" t="s">
        <v>179</v>
      </c>
      <c r="AI54" s="154" t="s">
        <v>179</v>
      </c>
      <c r="AJ54" s="154" t="s">
        <v>179</v>
      </c>
      <c r="AK54" s="151" t="s">
        <v>1364</v>
      </c>
    </row>
    <row r="55" spans="2:37" ht="20.399999999999999">
      <c r="B55" s="189" t="s">
        <v>37</v>
      </c>
      <c r="C55" s="245">
        <v>715</v>
      </c>
      <c r="D55" s="180" t="s">
        <v>179</v>
      </c>
      <c r="E55" s="36" t="s">
        <v>909</v>
      </c>
      <c r="F55" s="36" t="s">
        <v>910</v>
      </c>
      <c r="G55" s="180" t="s">
        <v>179</v>
      </c>
      <c r="H55" s="36" t="s">
        <v>955</v>
      </c>
      <c r="I55" s="181" t="s">
        <v>179</v>
      </c>
      <c r="J55" s="328">
        <v>8539</v>
      </c>
      <c r="K55" s="180" t="s">
        <v>179</v>
      </c>
      <c r="L55" s="36" t="s">
        <v>1010</v>
      </c>
      <c r="M55" s="154" t="s">
        <v>1011</v>
      </c>
      <c r="N55" s="382" t="s">
        <v>179</v>
      </c>
      <c r="O55" s="36" t="s">
        <v>1057</v>
      </c>
      <c r="P55" s="383" t="s">
        <v>179</v>
      </c>
      <c r="Q55" s="327">
        <f>[1]D_format!B34</f>
        <v>848</v>
      </c>
      <c r="R55" s="328" t="str">
        <f>[1]D_format!C34</f>
        <v>N/A</v>
      </c>
      <c r="S55" s="328" t="str">
        <f>[1]D_format!D34</f>
        <v>3.71%
(2.19% to 6.07%)</v>
      </c>
      <c r="T55" s="328" t="str">
        <f>[1]D_format!E34</f>
        <v>2.55%
(1.42% to 4.50%)</v>
      </c>
      <c r="U55" s="328" t="str">
        <f>[1]D_format!F34</f>
        <v>N/A</v>
      </c>
      <c r="V55" s="328" t="str">
        <f>[1]D_format!G34</f>
        <v>1.16%
(-0.62% to 3.11%)</v>
      </c>
      <c r="W55" s="329" t="str">
        <f>[1]D_format!H34</f>
        <v>N/A</v>
      </c>
      <c r="X55" s="462" t="s">
        <v>1194</v>
      </c>
      <c r="Y55" s="463"/>
      <c r="Z55" s="463"/>
      <c r="AA55" s="463"/>
      <c r="AB55" s="463"/>
      <c r="AC55" s="463"/>
      <c r="AD55" s="464"/>
      <c r="AE55" s="245">
        <v>36469</v>
      </c>
      <c r="AF55" s="154" t="s">
        <v>179</v>
      </c>
      <c r="AG55" s="36" t="s">
        <v>1325</v>
      </c>
      <c r="AH55" s="154" t="s">
        <v>179</v>
      </c>
      <c r="AI55" s="154" t="s">
        <v>179</v>
      </c>
      <c r="AJ55" s="154" t="s">
        <v>179</v>
      </c>
      <c r="AK55" s="149" t="s">
        <v>179</v>
      </c>
    </row>
    <row r="56" spans="2:37" ht="20.399999999999999">
      <c r="B56" s="156" t="s">
        <v>38</v>
      </c>
      <c r="C56" s="245">
        <v>11054</v>
      </c>
      <c r="D56" s="180" t="s">
        <v>179</v>
      </c>
      <c r="E56" s="36" t="s">
        <v>911</v>
      </c>
      <c r="F56" s="36" t="s">
        <v>912</v>
      </c>
      <c r="G56" s="180" t="s">
        <v>179</v>
      </c>
      <c r="H56" s="36" t="s">
        <v>956</v>
      </c>
      <c r="I56" s="181" t="s">
        <v>179</v>
      </c>
      <c r="J56" s="328">
        <v>8590</v>
      </c>
      <c r="K56" s="180" t="s">
        <v>179</v>
      </c>
      <c r="L56" s="36" t="s">
        <v>1012</v>
      </c>
      <c r="M56" s="36" t="s">
        <v>1013</v>
      </c>
      <c r="N56" s="382" t="s">
        <v>179</v>
      </c>
      <c r="O56" s="36" t="s">
        <v>1058</v>
      </c>
      <c r="P56" s="383" t="s">
        <v>179</v>
      </c>
      <c r="Q56" s="327">
        <f>[1]D_format!B23</f>
        <v>859</v>
      </c>
      <c r="R56" s="328" t="str">
        <f>[1]D_format!C23</f>
        <v>N/A</v>
      </c>
      <c r="S56" s="328" t="str">
        <f>[1]D_format!D23</f>
        <v>2.32%
(1.27% to 4.09%)</v>
      </c>
      <c r="T56" s="328" t="str">
        <f>[1]D_format!E23</f>
        <v>1.27%
(1.14% to 2.22%)</v>
      </c>
      <c r="U56" s="328" t="str">
        <f>[1]D_format!F23</f>
        <v>N/A</v>
      </c>
      <c r="V56" s="328" t="str">
        <f>[1]D_format!G23</f>
        <v>1.04%
(-0.03% to 2.44%)</v>
      </c>
      <c r="W56" s="329" t="str">
        <f>[1]D_format!H23</f>
        <v>N/A</v>
      </c>
      <c r="X56" s="327">
        <f>[2]E_format!B12</f>
        <v>1822</v>
      </c>
      <c r="Y56" s="328" t="str">
        <f>[2]E_format!C12</f>
        <v>N/A</v>
      </c>
      <c r="Z56" s="328" t="str">
        <f>[2]E_format!D12</f>
        <v>1.85%
(1.00% to 3.16%)</v>
      </c>
      <c r="AA56" s="328" t="str">
        <f>[2]E_format!E12</f>
        <v>1.81%
(0.99% to 3.01%)</v>
      </c>
      <c r="AB56" s="328" t="str">
        <f>[2]E_format!F12</f>
        <v>N/A</v>
      </c>
      <c r="AC56" s="328" t="str">
        <f>[2]E_format!G12</f>
        <v>0.04%
(-0.93% to 0.99%)</v>
      </c>
      <c r="AD56" s="329" t="str">
        <f>[2]E_format!H12</f>
        <v>N/A</v>
      </c>
      <c r="AE56" s="245">
        <v>146361</v>
      </c>
      <c r="AF56" s="154" t="s">
        <v>179</v>
      </c>
      <c r="AG56" s="36" t="s">
        <v>1326</v>
      </c>
      <c r="AH56" s="154" t="s">
        <v>179</v>
      </c>
      <c r="AI56" s="154" t="s">
        <v>179</v>
      </c>
      <c r="AJ56" s="154" t="s">
        <v>179</v>
      </c>
      <c r="AK56" s="149" t="s">
        <v>179</v>
      </c>
    </row>
    <row r="57" spans="2:37" ht="20.399999999999999">
      <c r="B57" s="189" t="s">
        <v>39</v>
      </c>
      <c r="C57" s="459" t="s">
        <v>1194</v>
      </c>
      <c r="D57" s="460"/>
      <c r="E57" s="460"/>
      <c r="F57" s="460"/>
      <c r="G57" s="460"/>
      <c r="H57" s="460"/>
      <c r="I57" s="461"/>
      <c r="J57" s="459" t="s">
        <v>1194</v>
      </c>
      <c r="K57" s="460"/>
      <c r="L57" s="460"/>
      <c r="M57" s="460"/>
      <c r="N57" s="460"/>
      <c r="O57" s="460"/>
      <c r="P57" s="461"/>
      <c r="Q57" s="327">
        <f>[1]D_format!B25</f>
        <v>860</v>
      </c>
      <c r="R57" s="328" t="str">
        <f>[1]D_format!C25</f>
        <v>5.92%
(3.56% to 8.64%)</v>
      </c>
      <c r="S57" s="328" t="str">
        <f>[1]D_format!D25</f>
        <v>N/A</v>
      </c>
      <c r="T57" s="328" t="str">
        <f>[1]D_format!E25</f>
        <v>5.55%
(3.38% to 8.35%)</v>
      </c>
      <c r="U57" s="328" t="str">
        <f>[1]D_format!F25</f>
        <v>0.37%
(-1.54% to 2.32%)</v>
      </c>
      <c r="V57" s="328" t="str">
        <f>[1]D_format!G25</f>
        <v>N/A</v>
      </c>
      <c r="W57" s="329" t="str">
        <f>[1]D_format!H25</f>
        <v>N/A</v>
      </c>
      <c r="X57" s="462" t="s">
        <v>1194</v>
      </c>
      <c r="Y57" s="463"/>
      <c r="Z57" s="463"/>
      <c r="AA57" s="463"/>
      <c r="AB57" s="463"/>
      <c r="AC57" s="463"/>
      <c r="AD57" s="464"/>
      <c r="AE57" s="245">
        <v>133392</v>
      </c>
      <c r="AF57" s="36" t="s">
        <v>1351</v>
      </c>
      <c r="AG57" s="154" t="s">
        <v>179</v>
      </c>
      <c r="AH57" s="154" t="s">
        <v>179</v>
      </c>
      <c r="AI57" s="154" t="s">
        <v>179</v>
      </c>
      <c r="AJ57" s="154" t="s">
        <v>179</v>
      </c>
      <c r="AK57" s="149" t="s">
        <v>179</v>
      </c>
    </row>
    <row r="58" spans="2:37">
      <c r="B58" s="189" t="s">
        <v>40</v>
      </c>
      <c r="C58" s="459" t="s">
        <v>1194</v>
      </c>
      <c r="D58" s="460"/>
      <c r="E58" s="460"/>
      <c r="F58" s="460"/>
      <c r="G58" s="460"/>
      <c r="H58" s="460"/>
      <c r="I58" s="461"/>
      <c r="J58" s="459" t="s">
        <v>1194</v>
      </c>
      <c r="K58" s="460"/>
      <c r="L58" s="460"/>
      <c r="M58" s="460"/>
      <c r="N58" s="460"/>
      <c r="O58" s="460"/>
      <c r="P58" s="461"/>
      <c r="Q58" s="462" t="s">
        <v>1194</v>
      </c>
      <c r="R58" s="463"/>
      <c r="S58" s="463"/>
      <c r="T58" s="463"/>
      <c r="U58" s="463"/>
      <c r="V58" s="463"/>
      <c r="W58" s="464"/>
      <c r="X58" s="462" t="s">
        <v>1194</v>
      </c>
      <c r="Y58" s="463"/>
      <c r="Z58" s="463"/>
      <c r="AA58" s="463"/>
      <c r="AB58" s="463"/>
      <c r="AC58" s="463"/>
      <c r="AD58" s="464"/>
      <c r="AE58" s="462" t="s">
        <v>1194</v>
      </c>
      <c r="AF58" s="463"/>
      <c r="AG58" s="463"/>
      <c r="AH58" s="463"/>
      <c r="AI58" s="463"/>
      <c r="AJ58" s="463"/>
      <c r="AK58" s="464"/>
    </row>
    <row r="59" spans="2:37" ht="20.399999999999999">
      <c r="B59" s="155" t="s">
        <v>41</v>
      </c>
      <c r="C59" s="245">
        <v>10478</v>
      </c>
      <c r="D59" s="36" t="s">
        <v>913</v>
      </c>
      <c r="E59" s="36" t="s">
        <v>914</v>
      </c>
      <c r="F59" s="36" t="s">
        <v>915</v>
      </c>
      <c r="G59" s="36" t="s">
        <v>957</v>
      </c>
      <c r="H59" s="36" t="s">
        <v>958</v>
      </c>
      <c r="I59" s="151" t="s">
        <v>959</v>
      </c>
      <c r="J59" s="328">
        <v>8614</v>
      </c>
      <c r="K59" s="36" t="s">
        <v>1014</v>
      </c>
      <c r="L59" s="36" t="s">
        <v>1015</v>
      </c>
      <c r="M59" s="36" t="s">
        <v>1016</v>
      </c>
      <c r="N59" s="36" t="s">
        <v>1059</v>
      </c>
      <c r="O59" s="36" t="s">
        <v>1060</v>
      </c>
      <c r="P59" s="151" t="s">
        <v>1061</v>
      </c>
      <c r="Q59" s="327">
        <f>[1]D_format!B28</f>
        <v>866</v>
      </c>
      <c r="R59" s="328" t="str">
        <f>[1]D_format!C28</f>
        <v>2.40%
(1.36% to 4.26%)</v>
      </c>
      <c r="S59" s="328" t="str">
        <f>[1]D_format!D28</f>
        <v>2.10%
(1.23% to 3.83%)</v>
      </c>
      <c r="T59" s="328" t="str">
        <f>[1]D_format!E28</f>
        <v>2.41%
(1.38% to 4.39%)</v>
      </c>
      <c r="U59" s="328" t="str">
        <f>[1]D_format!F28</f>
        <v>-0.01%
(-1.07% to 0.92%)</v>
      </c>
      <c r="V59" s="328" t="str">
        <f>[1]D_format!G28</f>
        <v>-0.31%
(-1.59% to 0.82%)</v>
      </c>
      <c r="W59" s="329" t="str">
        <f>[1]D_format!H28</f>
        <v>-0.30%
(-1.35% to 0.60%)</v>
      </c>
      <c r="X59" s="327">
        <f>[2]E_format!B13</f>
        <v>1820</v>
      </c>
      <c r="Y59" s="328" t="str">
        <f>[2]E_format!C13</f>
        <v>1.45%
(0.80% to 2.48%)</v>
      </c>
      <c r="Z59" s="328" t="str">
        <f>[2]E_format!D13</f>
        <v>1.79%
(0.93% to 3.04%)</v>
      </c>
      <c r="AA59" s="328" t="str">
        <f>[2]E_format!E13</f>
        <v>1.53%
(0.83% to 2.65%)</v>
      </c>
      <c r="AB59" s="328" t="str">
        <f>[2]E_format!F13</f>
        <v>-0.08%
(-0.68% to 0.47%)</v>
      </c>
      <c r="AC59" s="328" t="str">
        <f>[2]E_format!G13</f>
        <v>0.26%
(-0.52% to 1.04%)</v>
      </c>
      <c r="AD59" s="329" t="str">
        <f>[2]E_format!H13</f>
        <v>0.34%
(-0.10% to 0.85%)</v>
      </c>
      <c r="AE59" s="245">
        <v>120062</v>
      </c>
      <c r="AF59" s="36" t="s">
        <v>1341</v>
      </c>
      <c r="AG59" s="36" t="s">
        <v>1342</v>
      </c>
      <c r="AH59" s="36" t="s">
        <v>1343</v>
      </c>
      <c r="AI59" s="36" t="s">
        <v>1344</v>
      </c>
      <c r="AJ59" s="36" t="s">
        <v>1345</v>
      </c>
      <c r="AK59" s="151" t="s">
        <v>1346</v>
      </c>
    </row>
    <row r="60" spans="2:37" ht="20.399999999999999">
      <c r="B60" s="155" t="s">
        <v>66</v>
      </c>
      <c r="C60" s="245">
        <v>10458</v>
      </c>
      <c r="D60" s="36" t="s">
        <v>916</v>
      </c>
      <c r="E60" s="180" t="s">
        <v>179</v>
      </c>
      <c r="F60" s="36" t="s">
        <v>917</v>
      </c>
      <c r="G60" s="36" t="s">
        <v>960</v>
      </c>
      <c r="H60" s="180" t="s">
        <v>179</v>
      </c>
      <c r="I60" s="181" t="s">
        <v>179</v>
      </c>
      <c r="J60" s="328">
        <v>8609</v>
      </c>
      <c r="K60" s="36" t="s">
        <v>1017</v>
      </c>
      <c r="L60" s="180" t="s">
        <v>179</v>
      </c>
      <c r="M60" s="36" t="s">
        <v>1018</v>
      </c>
      <c r="N60" s="36" t="s">
        <v>1062</v>
      </c>
      <c r="O60" s="382" t="s">
        <v>179</v>
      </c>
      <c r="P60" s="383" t="s">
        <v>179</v>
      </c>
      <c r="Q60" s="327">
        <f>[1]D_format!B29</f>
        <v>866</v>
      </c>
      <c r="R60" s="328" t="str">
        <f>[1]D_format!C29</f>
        <v>3.22%
(1.71% to 5.40%)</v>
      </c>
      <c r="S60" s="328" t="str">
        <f>[1]D_format!D29</f>
        <v>N/A</v>
      </c>
      <c r="T60" s="328" t="str">
        <f>[1]D_format!E29</f>
        <v>1.16%
(1.13% to 1.72%)</v>
      </c>
      <c r="U60" s="328" t="str">
        <f>[1]D_format!F29</f>
        <v>2.06%
(0.43% to 4.02%)</v>
      </c>
      <c r="V60" s="328" t="str">
        <f>[1]D_format!G29</f>
        <v>N/A</v>
      </c>
      <c r="W60" s="329" t="str">
        <f>[1]D_format!H29</f>
        <v>N/A</v>
      </c>
      <c r="X60" s="327">
        <f>[2]E_format!B14</f>
        <v>1820</v>
      </c>
      <c r="Y60" s="328" t="str">
        <f>[2]E_format!C14</f>
        <v>0.94%
(0.57% to 1.70%)</v>
      </c>
      <c r="Z60" s="328" t="str">
        <f>[2]E_format!D14</f>
        <v>N/A</v>
      </c>
      <c r="AA60" s="328" t="str">
        <f>[2]E_format!E14</f>
        <v>1.29%
(0.71% to 2.31%)</v>
      </c>
      <c r="AB60" s="328" t="str">
        <f>[2]E_format!F14</f>
        <v>-0.35%
(-1.24% to 0.39%)</v>
      </c>
      <c r="AC60" s="328" t="str">
        <f>[2]E_format!G14</f>
        <v>N/A</v>
      </c>
      <c r="AD60" s="329" t="str">
        <f>[2]E_format!H14</f>
        <v>N/A</v>
      </c>
      <c r="AE60" s="462" t="s">
        <v>1194</v>
      </c>
      <c r="AF60" s="463"/>
      <c r="AG60" s="463"/>
      <c r="AH60" s="463"/>
      <c r="AI60" s="463"/>
      <c r="AJ60" s="463"/>
      <c r="AK60" s="464"/>
    </row>
    <row r="61" spans="2:37">
      <c r="B61" s="155" t="s">
        <v>67</v>
      </c>
      <c r="C61" s="459" t="s">
        <v>1195</v>
      </c>
      <c r="D61" s="460"/>
      <c r="E61" s="460"/>
      <c r="F61" s="460"/>
      <c r="G61" s="460"/>
      <c r="H61" s="460"/>
      <c r="I61" s="461"/>
      <c r="J61" s="459" t="s">
        <v>1195</v>
      </c>
      <c r="K61" s="460"/>
      <c r="L61" s="460"/>
      <c r="M61" s="460"/>
      <c r="N61" s="460"/>
      <c r="O61" s="460"/>
      <c r="P61" s="461"/>
      <c r="Q61" s="459" t="s">
        <v>1195</v>
      </c>
      <c r="R61" s="460"/>
      <c r="S61" s="460"/>
      <c r="T61" s="460"/>
      <c r="U61" s="460"/>
      <c r="V61" s="460"/>
      <c r="W61" s="461"/>
      <c r="X61" s="459" t="s">
        <v>1195</v>
      </c>
      <c r="Y61" s="460"/>
      <c r="Z61" s="460"/>
      <c r="AA61" s="460"/>
      <c r="AB61" s="460"/>
      <c r="AC61" s="460"/>
      <c r="AD61" s="461"/>
      <c r="AE61" s="459" t="s">
        <v>1195</v>
      </c>
      <c r="AF61" s="460"/>
      <c r="AG61" s="460"/>
      <c r="AH61" s="460"/>
      <c r="AI61" s="460"/>
      <c r="AJ61" s="460"/>
      <c r="AK61" s="461"/>
    </row>
    <row r="62" spans="2:37" ht="20.399999999999999">
      <c r="B62" s="189" t="s">
        <v>42</v>
      </c>
      <c r="C62" s="245">
        <v>11053</v>
      </c>
      <c r="D62" s="36" t="s">
        <v>918</v>
      </c>
      <c r="E62" s="36" t="s">
        <v>919</v>
      </c>
      <c r="F62" s="36" t="s">
        <v>920</v>
      </c>
      <c r="G62" s="36" t="s">
        <v>961</v>
      </c>
      <c r="H62" s="36" t="s">
        <v>962</v>
      </c>
      <c r="I62" s="151" t="s">
        <v>963</v>
      </c>
      <c r="J62" s="328">
        <v>8903</v>
      </c>
      <c r="K62" s="36" t="s">
        <v>1150</v>
      </c>
      <c r="L62" s="36" t="s">
        <v>1151</v>
      </c>
      <c r="M62" s="36" t="s">
        <v>1149</v>
      </c>
      <c r="N62" s="36" t="s">
        <v>1152</v>
      </c>
      <c r="O62" s="36" t="s">
        <v>1153</v>
      </c>
      <c r="P62" s="151" t="s">
        <v>1154</v>
      </c>
      <c r="Q62" s="462" t="s">
        <v>1194</v>
      </c>
      <c r="R62" s="463"/>
      <c r="S62" s="463"/>
      <c r="T62" s="463"/>
      <c r="U62" s="463"/>
      <c r="V62" s="463"/>
      <c r="W62" s="464"/>
      <c r="X62" s="462" t="s">
        <v>1194</v>
      </c>
      <c r="Y62" s="463"/>
      <c r="Z62" s="463"/>
      <c r="AA62" s="463"/>
      <c r="AB62" s="463"/>
      <c r="AC62" s="463"/>
      <c r="AD62" s="464"/>
      <c r="AE62" s="245">
        <v>148251</v>
      </c>
      <c r="AF62" s="36" t="s">
        <v>1338</v>
      </c>
      <c r="AG62" s="36" t="s">
        <v>1339</v>
      </c>
      <c r="AH62" s="154" t="s">
        <v>179</v>
      </c>
      <c r="AI62" s="154" t="s">
        <v>179</v>
      </c>
      <c r="AJ62" s="154" t="s">
        <v>179</v>
      </c>
      <c r="AK62" s="151" t="s">
        <v>1340</v>
      </c>
    </row>
    <row r="63" spans="2:37">
      <c r="B63" s="189" t="s">
        <v>76</v>
      </c>
      <c r="C63" s="459" t="s">
        <v>1198</v>
      </c>
      <c r="D63" s="460"/>
      <c r="E63" s="460"/>
      <c r="F63" s="460"/>
      <c r="G63" s="460"/>
      <c r="H63" s="460"/>
      <c r="I63" s="461"/>
      <c r="J63" s="459" t="s">
        <v>1198</v>
      </c>
      <c r="K63" s="460"/>
      <c r="L63" s="460"/>
      <c r="M63" s="460"/>
      <c r="N63" s="460"/>
      <c r="O63" s="460"/>
      <c r="P63" s="461"/>
      <c r="Q63" s="459" t="s">
        <v>1195</v>
      </c>
      <c r="R63" s="460"/>
      <c r="S63" s="460"/>
      <c r="T63" s="460"/>
      <c r="U63" s="460"/>
      <c r="V63" s="460"/>
      <c r="W63" s="461"/>
      <c r="X63" s="459" t="s">
        <v>1195</v>
      </c>
      <c r="Y63" s="460"/>
      <c r="Z63" s="460"/>
      <c r="AA63" s="460"/>
      <c r="AB63" s="460"/>
      <c r="AC63" s="460"/>
      <c r="AD63" s="461"/>
      <c r="AE63" s="459" t="s">
        <v>1195</v>
      </c>
      <c r="AF63" s="460"/>
      <c r="AG63" s="460"/>
      <c r="AH63" s="460"/>
      <c r="AI63" s="460"/>
      <c r="AJ63" s="460"/>
      <c r="AK63" s="461"/>
    </row>
    <row r="64" spans="2:37" ht="20.399999999999999">
      <c r="B64" s="155" t="s">
        <v>2121</v>
      </c>
      <c r="C64" s="245">
        <v>8426</v>
      </c>
      <c r="D64" s="36" t="s">
        <v>921</v>
      </c>
      <c r="E64" s="36" t="s">
        <v>922</v>
      </c>
      <c r="F64" s="36" t="s">
        <v>923</v>
      </c>
      <c r="G64" s="36" t="s">
        <v>964</v>
      </c>
      <c r="H64" s="36" t="s">
        <v>965</v>
      </c>
      <c r="I64" s="151" t="s">
        <v>966</v>
      </c>
      <c r="J64" s="328">
        <v>6363</v>
      </c>
      <c r="K64" s="36" t="s">
        <v>660</v>
      </c>
      <c r="L64" s="36" t="s">
        <v>1019</v>
      </c>
      <c r="M64" s="36" t="s">
        <v>1020</v>
      </c>
      <c r="N64" s="36" t="s">
        <v>1063</v>
      </c>
      <c r="O64" s="36" t="s">
        <v>1064</v>
      </c>
      <c r="P64" s="151" t="s">
        <v>1065</v>
      </c>
      <c r="Q64" s="327">
        <f>[1]D_format!B31</f>
        <v>821</v>
      </c>
      <c r="R64" s="328" t="str">
        <f>[1]D_format!C31</f>
        <v>1.80%
(1.22% to 3.12%)</v>
      </c>
      <c r="S64" s="328" t="str">
        <f>[1]D_format!D31</f>
        <v>2.11%
(1.26% to 3.62%)</v>
      </c>
      <c r="T64" s="328" t="str">
        <f>[1]D_format!E31</f>
        <v>1.67%
(1.22% to 2.98%)</v>
      </c>
      <c r="U64" s="328" t="str">
        <f>[1]D_format!F31</f>
        <v>0.14%
(-0.64% to 0.95%)</v>
      </c>
      <c r="V64" s="328" t="str">
        <f>[1]D_format!G31</f>
        <v>0.45%
(-0.34% to 1.43%)</v>
      </c>
      <c r="W64" s="329" t="str">
        <f>[1]D_format!H31</f>
        <v>0.31%
(-0.12% to 0.86%)</v>
      </c>
      <c r="X64" s="462" t="s">
        <v>1194</v>
      </c>
      <c r="Y64" s="463"/>
      <c r="Z64" s="463"/>
      <c r="AA64" s="463"/>
      <c r="AB64" s="463"/>
      <c r="AC64" s="463"/>
      <c r="AD64" s="464"/>
      <c r="AE64" s="245">
        <v>143533</v>
      </c>
      <c r="AF64" s="36" t="s">
        <v>1335</v>
      </c>
      <c r="AG64" s="36" t="s">
        <v>1336</v>
      </c>
      <c r="AH64" s="154" t="s">
        <v>179</v>
      </c>
      <c r="AI64" s="154" t="s">
        <v>179</v>
      </c>
      <c r="AJ64" s="154" t="s">
        <v>179</v>
      </c>
      <c r="AK64" s="151" t="s">
        <v>1337</v>
      </c>
    </row>
    <row r="65" spans="1:37" ht="20.399999999999999">
      <c r="A65" s="191"/>
      <c r="B65" s="192" t="s">
        <v>43</v>
      </c>
      <c r="C65" s="246">
        <v>10458</v>
      </c>
      <c r="D65" s="153" t="s">
        <v>924</v>
      </c>
      <c r="E65" s="153" t="s">
        <v>925</v>
      </c>
      <c r="F65" s="153" t="s">
        <v>658</v>
      </c>
      <c r="G65" s="153" t="s">
        <v>967</v>
      </c>
      <c r="H65" s="153" t="s">
        <v>968</v>
      </c>
      <c r="I65" s="164" t="s">
        <v>969</v>
      </c>
      <c r="J65" s="247">
        <v>8600</v>
      </c>
      <c r="K65" s="153" t="s">
        <v>2117</v>
      </c>
      <c r="L65" s="153" t="s">
        <v>1156</v>
      </c>
      <c r="M65" s="153" t="s">
        <v>1155</v>
      </c>
      <c r="N65" s="153" t="s">
        <v>1157</v>
      </c>
      <c r="O65" s="153" t="s">
        <v>1158</v>
      </c>
      <c r="P65" s="164" t="s">
        <v>1159</v>
      </c>
      <c r="Q65" s="406">
        <f>[1]D_format!B33</f>
        <v>860</v>
      </c>
      <c r="R65" s="247" t="str">
        <f>[1]D_format!C33</f>
        <v>4.38%
(2.45% to 6.80%)</v>
      </c>
      <c r="S65" s="247" t="str">
        <f>[1]D_format!D33</f>
        <v>2.64%
(1.47% to 4.49%)</v>
      </c>
      <c r="T65" s="247" t="str">
        <f>[1]D_format!E33</f>
        <v>1.84%
(1.16% to 3.30%)</v>
      </c>
      <c r="U65" s="247" t="str">
        <f>[1]D_format!F33</f>
        <v>2.54%
(0.81% to 4.54%)</v>
      </c>
      <c r="V65" s="247" t="str">
        <f>[1]D_format!G33</f>
        <v>0.80%
(-0.72% to 2.41%)</v>
      </c>
      <c r="W65" s="405" t="str">
        <f>[1]D_format!H33</f>
        <v>-1.74%
(-3.23% to -0.43%)</v>
      </c>
      <c r="X65" s="406">
        <f>[2]E_format!B16</f>
        <v>1828</v>
      </c>
      <c r="Y65" s="247" t="str">
        <f>[2]E_format!C16</f>
        <v>1.34%
(0.73% to 2.26%)</v>
      </c>
      <c r="Z65" s="247" t="str">
        <f>[2]E_format!D16</f>
        <v>1.52%
(0.85% to 2.47%)</v>
      </c>
      <c r="AA65" s="247" t="str">
        <f>[2]E_format!E16</f>
        <v>1.29%
(0.69% to 2.23%)</v>
      </c>
      <c r="AB65" s="247" t="str">
        <f>[2]E_format!F16</f>
        <v>0.05%
(-0.75% to 0.85%)</v>
      </c>
      <c r="AC65" s="247" t="str">
        <f>[2]E_format!G16</f>
        <v>0.23%
(-0.72% to 1.14%)</v>
      </c>
      <c r="AD65" s="405" t="str">
        <f>[2]E_format!H16</f>
        <v>0.17%
(-0.35% to 0.79%)</v>
      </c>
      <c r="AE65" s="246">
        <v>53957</v>
      </c>
      <c r="AF65" s="153" t="s">
        <v>1329</v>
      </c>
      <c r="AG65" s="153" t="s">
        <v>1330</v>
      </c>
      <c r="AH65" s="279" t="s">
        <v>179</v>
      </c>
      <c r="AI65" s="279" t="s">
        <v>179</v>
      </c>
      <c r="AJ65" s="279" t="s">
        <v>179</v>
      </c>
      <c r="AK65" s="164" t="s">
        <v>1331</v>
      </c>
    </row>
    <row r="66" spans="1:37" ht="67" customHeight="1">
      <c r="A66" s="476" t="s">
        <v>2110</v>
      </c>
      <c r="B66" s="476"/>
      <c r="C66" s="476"/>
      <c r="D66" s="476"/>
      <c r="E66" s="476"/>
      <c r="F66" s="476"/>
      <c r="G66" s="476"/>
      <c r="H66" s="476"/>
      <c r="I66" s="476"/>
      <c r="J66" s="476"/>
      <c r="K66" s="476"/>
      <c r="L66" s="476"/>
      <c r="M66" s="476"/>
      <c r="N66" s="476"/>
      <c r="O66" s="476"/>
      <c r="P66" s="476"/>
      <c r="Q66" s="113"/>
      <c r="R66" s="113"/>
      <c r="S66" s="113"/>
      <c r="T66" s="113"/>
      <c r="U66" s="113"/>
      <c r="V66" s="113"/>
      <c r="W66" s="113"/>
      <c r="X66" s="113"/>
      <c r="Y66" s="113"/>
      <c r="Z66" s="113"/>
      <c r="AA66" s="113"/>
      <c r="AB66" s="113"/>
      <c r="AC66" s="113"/>
      <c r="AD66" s="113"/>
      <c r="AE66" s="113"/>
      <c r="AF66" s="113"/>
      <c r="AG66" s="113"/>
      <c r="AH66" s="113"/>
      <c r="AI66" s="113"/>
      <c r="AJ66" s="113"/>
      <c r="AK66" s="113"/>
    </row>
    <row r="67" spans="1:37">
      <c r="A67" s="187" t="s">
        <v>1201</v>
      </c>
      <c r="AF67" s="384"/>
    </row>
    <row r="68" spans="1:37">
      <c r="B68" s="186"/>
      <c r="C68" s="259"/>
      <c r="D68" s="186"/>
      <c r="E68" s="187"/>
      <c r="F68" s="193"/>
      <c r="G68" s="186"/>
      <c r="H68" s="186"/>
      <c r="I68" s="186"/>
      <c r="J68" s="259"/>
      <c r="K68" s="187"/>
      <c r="N68" s="186"/>
      <c r="O68" s="186"/>
      <c r="P68" s="186"/>
    </row>
    <row r="69" spans="1:37">
      <c r="K69" s="186"/>
      <c r="L69" s="186"/>
      <c r="M69" s="194"/>
    </row>
  </sheetData>
  <mergeCells count="125">
    <mergeCell ref="A66:P66"/>
    <mergeCell ref="AE41:AK41"/>
    <mergeCell ref="AE45:AK45"/>
    <mergeCell ref="AE46:AK46"/>
    <mergeCell ref="AE47:AK47"/>
    <mergeCell ref="AE49:AK49"/>
    <mergeCell ref="AE50:AK50"/>
    <mergeCell ref="X46:AD46"/>
    <mergeCell ref="Q47:W47"/>
    <mergeCell ref="X47:AD47"/>
    <mergeCell ref="Q48:W48"/>
    <mergeCell ref="X48:AD48"/>
    <mergeCell ref="Q45:W45"/>
    <mergeCell ref="X42:AD42"/>
    <mergeCell ref="X45:AD45"/>
    <mergeCell ref="Q46:W46"/>
    <mergeCell ref="AE48:AK48"/>
    <mergeCell ref="C61:I61"/>
    <mergeCell ref="J61:P61"/>
    <mergeCell ref="Q61:W61"/>
    <mergeCell ref="X61:AD61"/>
    <mergeCell ref="AE61:AK61"/>
    <mergeCell ref="Q49:W49"/>
    <mergeCell ref="C63:I63"/>
    <mergeCell ref="X64:AD64"/>
    <mergeCell ref="Q54:W54"/>
    <mergeCell ref="AE19:AK19"/>
    <mergeCell ref="X49:AD49"/>
    <mergeCell ref="X52:AD52"/>
    <mergeCell ref="Q53:W53"/>
    <mergeCell ref="X53:AD53"/>
    <mergeCell ref="Q52:W52"/>
    <mergeCell ref="Q14:W14"/>
    <mergeCell ref="X14:AD14"/>
    <mergeCell ref="X17:AD17"/>
    <mergeCell ref="X32:AD32"/>
    <mergeCell ref="X33:AD33"/>
    <mergeCell ref="X26:AD26"/>
    <mergeCell ref="X27:AD27"/>
    <mergeCell ref="X39:AD39"/>
    <mergeCell ref="X40:AD40"/>
    <mergeCell ref="Q40:W40"/>
    <mergeCell ref="AE2:AK2"/>
    <mergeCell ref="X36:AD36"/>
    <mergeCell ref="Q2:W2"/>
    <mergeCell ref="X2:AD2"/>
    <mergeCell ref="Q9:W9"/>
    <mergeCell ref="X9:AD9"/>
    <mergeCell ref="Q13:W13"/>
    <mergeCell ref="X13:AD13"/>
    <mergeCell ref="Q19:W19"/>
    <mergeCell ref="X19:AD19"/>
    <mergeCell ref="X20:AD20"/>
    <mergeCell ref="X21:AD21"/>
    <mergeCell ref="X25:AD25"/>
    <mergeCell ref="Q36:W36"/>
    <mergeCell ref="AE9:AK9"/>
    <mergeCell ref="AE10:AK10"/>
    <mergeCell ref="AE13:AK13"/>
    <mergeCell ref="AE14:AK14"/>
    <mergeCell ref="AE25:AK25"/>
    <mergeCell ref="AE26:AK26"/>
    <mergeCell ref="AE27:AK27"/>
    <mergeCell ref="AE30:AK30"/>
    <mergeCell ref="AE36:AK36"/>
    <mergeCell ref="X12:AD12"/>
    <mergeCell ref="C13:I13"/>
    <mergeCell ref="J54:P54"/>
    <mergeCell ref="J57:P57"/>
    <mergeCell ref="J13:P13"/>
    <mergeCell ref="J14:P14"/>
    <mergeCell ref="J19:P19"/>
    <mergeCell ref="J31:P31"/>
    <mergeCell ref="J40:P40"/>
    <mergeCell ref="C46:I46"/>
    <mergeCell ref="J46:P46"/>
    <mergeCell ref="J45:P45"/>
    <mergeCell ref="J47:P47"/>
    <mergeCell ref="J49:P49"/>
    <mergeCell ref="C49:I49"/>
    <mergeCell ref="C29:I29"/>
    <mergeCell ref="J51:P51"/>
    <mergeCell ref="C17:I17"/>
    <mergeCell ref="C48:I48"/>
    <mergeCell ref="J48:P48"/>
    <mergeCell ref="A2:B3"/>
    <mergeCell ref="C11:I11"/>
    <mergeCell ref="C10:I10"/>
    <mergeCell ref="J10:P10"/>
    <mergeCell ref="C57:I57"/>
    <mergeCell ref="J2:P2"/>
    <mergeCell ref="C2:I2"/>
    <mergeCell ref="C51:I51"/>
    <mergeCell ref="C47:I47"/>
    <mergeCell ref="C40:I40"/>
    <mergeCell ref="C31:I31"/>
    <mergeCell ref="C27:I27"/>
    <mergeCell ref="C26:I26"/>
    <mergeCell ref="C25:I25"/>
    <mergeCell ref="C19:I19"/>
    <mergeCell ref="C18:I18"/>
    <mergeCell ref="C39:I39"/>
    <mergeCell ref="J39:P39"/>
    <mergeCell ref="C38:I38"/>
    <mergeCell ref="C9:I9"/>
    <mergeCell ref="J9:P9"/>
    <mergeCell ref="C14:I14"/>
    <mergeCell ref="C36:I36"/>
    <mergeCell ref="J36:P36"/>
    <mergeCell ref="C58:I58"/>
    <mergeCell ref="J58:P58"/>
    <mergeCell ref="X54:AD54"/>
    <mergeCell ref="X55:AD55"/>
    <mergeCell ref="X57:AD57"/>
    <mergeCell ref="Q58:W58"/>
    <mergeCell ref="X58:AD58"/>
    <mergeCell ref="J63:P63"/>
    <mergeCell ref="AE51:AK51"/>
    <mergeCell ref="AE58:AK58"/>
    <mergeCell ref="AE60:AK60"/>
    <mergeCell ref="AE63:AK63"/>
    <mergeCell ref="Q62:W62"/>
    <mergeCell ref="X62:AD62"/>
    <mergeCell ref="Q63:W63"/>
    <mergeCell ref="X63:AD63"/>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AB4AA-5B68-46CF-B2E1-7B74337C5431}">
  <dimension ref="A1:AQ185"/>
  <sheetViews>
    <sheetView topLeftCell="A16" workbookViewId="0">
      <selection activeCell="A67" sqref="A67:K67"/>
    </sheetView>
  </sheetViews>
  <sheetFormatPr defaultColWidth="8.47265625" defaultRowHeight="13.8"/>
  <cols>
    <col min="1" max="1" width="8" style="21" customWidth="1"/>
    <col min="2" max="2" width="23.47265625" style="21" customWidth="1"/>
    <col min="3" max="3" width="11.47265625" style="21" customWidth="1"/>
    <col min="4" max="4" width="11.47265625" style="21" bestFit="1" customWidth="1"/>
    <col min="5" max="5" width="13.09375" style="21" bestFit="1" customWidth="1"/>
    <col min="6" max="8" width="11.47265625" style="21" bestFit="1" customWidth="1"/>
    <col min="9" max="9" width="11.47265625" style="302" bestFit="1" customWidth="1"/>
    <col min="10" max="10" width="11.80859375" style="302" bestFit="1" customWidth="1"/>
    <col min="11" max="11" width="12.33203125" style="302" bestFit="1" customWidth="1"/>
    <col min="12" max="12" width="12.09375" style="21" bestFit="1" customWidth="1"/>
    <col min="13" max="13" width="12.33203125" style="21" bestFit="1" customWidth="1"/>
    <col min="14" max="14" width="12.47265625" style="21" bestFit="1" customWidth="1"/>
    <col min="15" max="15" width="12.33203125" style="21" bestFit="1" customWidth="1"/>
    <col min="16" max="17" width="11.33203125" style="21" bestFit="1" customWidth="1"/>
    <col min="18" max="16384" width="8.47265625" style="21"/>
  </cols>
  <sheetData>
    <row r="1" spans="1:43">
      <c r="A1" s="157" t="s">
        <v>2100</v>
      </c>
    </row>
    <row r="2" spans="1:43" ht="13.75" customHeight="1">
      <c r="A2" s="487" t="s">
        <v>0</v>
      </c>
      <c r="B2" s="488"/>
      <c r="C2" s="493" t="s">
        <v>1906</v>
      </c>
      <c r="D2" s="494"/>
      <c r="E2" s="494"/>
      <c r="F2" s="494"/>
      <c r="G2" s="494"/>
      <c r="H2" s="495"/>
      <c r="I2" s="493" t="s">
        <v>1907</v>
      </c>
      <c r="J2" s="494"/>
      <c r="K2" s="494"/>
      <c r="L2" s="494"/>
      <c r="M2" s="494"/>
      <c r="N2" s="495"/>
      <c r="O2" s="480" t="s">
        <v>1909</v>
      </c>
      <c r="P2" s="480"/>
      <c r="Q2" s="480"/>
      <c r="R2" s="480"/>
      <c r="S2" s="480"/>
      <c r="T2" s="480"/>
    </row>
    <row r="3" spans="1:43">
      <c r="A3" s="489"/>
      <c r="B3" s="490"/>
      <c r="C3" s="481" t="s">
        <v>1518</v>
      </c>
      <c r="D3" s="484"/>
      <c r="E3" s="485"/>
      <c r="F3" s="481" t="s">
        <v>1519</v>
      </c>
      <c r="G3" s="484"/>
      <c r="H3" s="485"/>
      <c r="I3" s="481" t="s">
        <v>1518</v>
      </c>
      <c r="J3" s="484"/>
      <c r="K3" s="485"/>
      <c r="L3" s="481" t="s">
        <v>1519</v>
      </c>
      <c r="M3" s="484"/>
      <c r="N3" s="485"/>
      <c r="O3" s="481" t="s">
        <v>1518</v>
      </c>
      <c r="P3" s="482"/>
      <c r="Q3" s="483"/>
      <c r="R3" s="481" t="s">
        <v>2123</v>
      </c>
      <c r="S3" s="484"/>
      <c r="T3" s="485"/>
    </row>
    <row r="4" spans="1:43">
      <c r="A4" s="491"/>
      <c r="B4" s="492"/>
      <c r="C4" s="300" t="s">
        <v>1863</v>
      </c>
      <c r="D4" s="301" t="s">
        <v>1864</v>
      </c>
      <c r="E4" s="338" t="s">
        <v>1520</v>
      </c>
      <c r="F4" s="301" t="s">
        <v>1863</v>
      </c>
      <c r="G4" s="301" t="s">
        <v>1864</v>
      </c>
      <c r="H4" s="338" t="s">
        <v>1520</v>
      </c>
      <c r="I4" s="337" t="s">
        <v>1863</v>
      </c>
      <c r="J4" s="337" t="s">
        <v>1864</v>
      </c>
      <c r="K4" s="338" t="s">
        <v>1520</v>
      </c>
      <c r="L4" s="301" t="s">
        <v>1863</v>
      </c>
      <c r="M4" s="301" t="s">
        <v>1864</v>
      </c>
      <c r="N4" s="338" t="s">
        <v>1520</v>
      </c>
      <c r="O4" s="445" t="s">
        <v>1863</v>
      </c>
      <c r="P4" s="445" t="s">
        <v>1864</v>
      </c>
      <c r="Q4" s="338" t="s">
        <v>1520</v>
      </c>
      <c r="R4" s="445" t="s">
        <v>1863</v>
      </c>
      <c r="S4" s="445" t="s">
        <v>1864</v>
      </c>
      <c r="T4" s="338" t="s">
        <v>1520</v>
      </c>
    </row>
    <row r="5" spans="1:43">
      <c r="A5" s="188" t="s">
        <v>3</v>
      </c>
      <c r="B5" s="152"/>
      <c r="C5" s="302"/>
      <c r="D5" s="299"/>
      <c r="E5" s="303"/>
      <c r="F5" s="299"/>
      <c r="G5" s="299"/>
      <c r="H5" s="303"/>
      <c r="I5" s="336"/>
      <c r="J5" s="336"/>
      <c r="K5" s="303"/>
      <c r="L5" s="299"/>
      <c r="M5" s="299"/>
      <c r="N5" s="303"/>
      <c r="O5" s="304"/>
      <c r="P5" s="304"/>
      <c r="Q5" s="312"/>
      <c r="R5" s="446"/>
      <c r="S5" s="304"/>
      <c r="T5" s="305"/>
      <c r="U5" s="302"/>
      <c r="V5" s="302"/>
      <c r="W5" s="302"/>
      <c r="X5" s="302"/>
      <c r="Y5" s="302"/>
      <c r="Z5" s="302"/>
      <c r="AA5" s="302"/>
      <c r="AB5" s="302"/>
      <c r="AC5" s="302"/>
      <c r="AD5" s="302"/>
      <c r="AE5" s="302"/>
      <c r="AF5" s="302"/>
      <c r="AG5" s="302"/>
      <c r="AH5" s="302"/>
      <c r="AI5" s="302"/>
      <c r="AJ5" s="302"/>
      <c r="AK5" s="302"/>
      <c r="AL5" s="302"/>
      <c r="AM5" s="302"/>
      <c r="AN5" s="302"/>
      <c r="AO5" s="302"/>
      <c r="AP5" s="302"/>
      <c r="AQ5" s="302"/>
    </row>
    <row r="6" spans="1:43">
      <c r="A6" s="187"/>
      <c r="B6" s="298" t="s">
        <v>1203</v>
      </c>
      <c r="C6" s="373" t="s">
        <v>1521</v>
      </c>
      <c r="D6" s="306" t="s">
        <v>1918</v>
      </c>
      <c r="E6" s="306" t="s">
        <v>1919</v>
      </c>
      <c r="F6" s="459" t="s">
        <v>1198</v>
      </c>
      <c r="G6" s="460"/>
      <c r="H6" s="461"/>
      <c r="I6" s="375" t="s">
        <v>2011</v>
      </c>
      <c r="J6" s="376" t="s">
        <v>2012</v>
      </c>
      <c r="K6" s="377" t="s">
        <v>2013</v>
      </c>
      <c r="L6" s="459" t="s">
        <v>1198</v>
      </c>
      <c r="M6" s="460"/>
      <c r="N6" s="461"/>
      <c r="O6" s="304">
        <v>0.256332</v>
      </c>
      <c r="P6" s="304">
        <v>0.13193253804566801</v>
      </c>
      <c r="Q6" s="312">
        <v>1.39388021737138</v>
      </c>
      <c r="R6" s="477" t="s">
        <v>1198</v>
      </c>
      <c r="S6" s="478"/>
      <c r="T6" s="479"/>
      <c r="U6" s="302"/>
      <c r="V6" s="302"/>
      <c r="W6" s="302"/>
      <c r="X6" s="302"/>
      <c r="Y6" s="302"/>
      <c r="Z6" s="302"/>
      <c r="AA6" s="302"/>
      <c r="AB6" s="302"/>
      <c r="AC6" s="302"/>
      <c r="AD6" s="302"/>
      <c r="AE6" s="302"/>
      <c r="AF6" s="302"/>
      <c r="AG6" s="302"/>
      <c r="AH6" s="302"/>
      <c r="AI6" s="302"/>
      <c r="AJ6" s="302"/>
      <c r="AK6" s="302"/>
      <c r="AL6" s="302"/>
      <c r="AM6" s="302"/>
      <c r="AN6" s="302"/>
      <c r="AO6" s="302"/>
      <c r="AP6" s="302"/>
      <c r="AQ6" s="302"/>
    </row>
    <row r="7" spans="1:43">
      <c r="A7" s="187"/>
      <c r="B7" s="155" t="s">
        <v>4</v>
      </c>
      <c r="C7" s="378" t="s">
        <v>1920</v>
      </c>
      <c r="D7" s="376" t="s">
        <v>1921</v>
      </c>
      <c r="E7" s="376" t="s">
        <v>1922</v>
      </c>
      <c r="F7" s="459" t="s">
        <v>1198</v>
      </c>
      <c r="G7" s="460"/>
      <c r="H7" s="461"/>
      <c r="I7" s="376" t="s">
        <v>2014</v>
      </c>
      <c r="J7" s="376" t="s">
        <v>2015</v>
      </c>
      <c r="K7" s="377" t="s">
        <v>2016</v>
      </c>
      <c r="L7" s="459" t="s">
        <v>1198</v>
      </c>
      <c r="M7" s="460"/>
      <c r="N7" s="461"/>
      <c r="O7" s="304" t="s">
        <v>2127</v>
      </c>
      <c r="P7" s="304" t="s">
        <v>2128</v>
      </c>
      <c r="Q7" s="312" t="s">
        <v>2129</v>
      </c>
      <c r="R7" s="477" t="s">
        <v>1198</v>
      </c>
      <c r="S7" s="478"/>
      <c r="T7" s="479"/>
      <c r="U7" s="302"/>
      <c r="V7" s="302"/>
      <c r="W7" s="302"/>
      <c r="X7" s="302"/>
      <c r="Y7" s="302"/>
      <c r="Z7" s="302"/>
      <c r="AA7" s="302"/>
      <c r="AB7" s="302"/>
      <c r="AC7" s="302"/>
      <c r="AD7" s="302"/>
      <c r="AE7" s="302"/>
      <c r="AF7" s="302"/>
      <c r="AG7" s="302"/>
      <c r="AH7" s="302"/>
      <c r="AI7" s="302"/>
      <c r="AJ7" s="302"/>
      <c r="AK7" s="302"/>
      <c r="AL7" s="302"/>
      <c r="AM7" s="302"/>
      <c r="AN7" s="302"/>
      <c r="AO7" s="302"/>
      <c r="AP7" s="302"/>
      <c r="AQ7" s="302"/>
    </row>
    <row r="8" spans="1:43">
      <c r="A8" s="187"/>
      <c r="B8" s="155"/>
      <c r="C8" s="299"/>
      <c r="D8" s="299"/>
      <c r="E8" s="308"/>
      <c r="F8" s="299"/>
      <c r="G8" s="299"/>
      <c r="H8" s="308"/>
      <c r="I8" s="336"/>
      <c r="J8" s="336"/>
      <c r="K8" s="308"/>
      <c r="L8" s="299"/>
      <c r="M8" s="299"/>
      <c r="N8" s="308"/>
      <c r="O8" s="304"/>
      <c r="P8" s="304"/>
      <c r="Q8" s="312"/>
      <c r="R8" s="447"/>
      <c r="S8" s="304"/>
      <c r="T8" s="309"/>
      <c r="U8" s="302"/>
      <c r="V8" s="302"/>
      <c r="W8" s="302"/>
      <c r="X8" s="302"/>
      <c r="Y8" s="302"/>
      <c r="Z8" s="302"/>
      <c r="AA8" s="302"/>
      <c r="AB8" s="302"/>
      <c r="AC8" s="302"/>
      <c r="AD8" s="302"/>
      <c r="AE8" s="302"/>
      <c r="AF8" s="302"/>
      <c r="AG8" s="302"/>
      <c r="AH8" s="302"/>
      <c r="AI8" s="302"/>
      <c r="AJ8" s="302"/>
      <c r="AK8" s="302"/>
      <c r="AL8" s="302"/>
      <c r="AM8" s="302"/>
      <c r="AN8" s="302"/>
      <c r="AO8" s="302"/>
      <c r="AP8" s="302"/>
      <c r="AQ8" s="302"/>
    </row>
    <row r="9" spans="1:43">
      <c r="A9" s="188" t="s">
        <v>2120</v>
      </c>
      <c r="B9" s="155"/>
      <c r="C9" s="299"/>
      <c r="D9" s="299"/>
      <c r="E9" s="308"/>
      <c r="F9" s="299"/>
      <c r="G9" s="299"/>
      <c r="H9" s="308"/>
      <c r="I9" s="336"/>
      <c r="J9" s="336"/>
      <c r="K9" s="308"/>
      <c r="L9" s="299"/>
      <c r="M9" s="299"/>
      <c r="N9" s="308"/>
      <c r="O9" s="304"/>
      <c r="P9" s="304"/>
      <c r="Q9" s="312"/>
      <c r="R9" s="447"/>
      <c r="S9" s="304"/>
      <c r="T9" s="309"/>
      <c r="U9" s="302"/>
      <c r="V9" s="302"/>
      <c r="W9" s="302"/>
      <c r="X9" s="302"/>
      <c r="Y9" s="302"/>
      <c r="Z9" s="302"/>
      <c r="AA9" s="302"/>
      <c r="AB9" s="302"/>
      <c r="AC9" s="302"/>
      <c r="AD9" s="302"/>
      <c r="AE9" s="302"/>
      <c r="AF9" s="302"/>
      <c r="AG9" s="302"/>
      <c r="AH9" s="302"/>
      <c r="AI9" s="302"/>
      <c r="AJ9" s="302"/>
      <c r="AK9" s="302"/>
      <c r="AL9" s="302"/>
      <c r="AM9" s="302"/>
      <c r="AN9" s="302"/>
      <c r="AO9" s="302"/>
      <c r="AP9" s="302"/>
      <c r="AQ9" s="302"/>
    </row>
    <row r="10" spans="1:43">
      <c r="A10" s="188"/>
      <c r="B10" s="335" t="s">
        <v>69</v>
      </c>
      <c r="C10" s="459" t="s">
        <v>1195</v>
      </c>
      <c r="D10" s="460"/>
      <c r="E10" s="461"/>
      <c r="F10" s="459" t="s">
        <v>1195</v>
      </c>
      <c r="G10" s="460"/>
      <c r="H10" s="461"/>
      <c r="I10" s="459" t="s">
        <v>1195</v>
      </c>
      <c r="J10" s="460"/>
      <c r="K10" s="461"/>
      <c r="L10" s="459" t="s">
        <v>1195</v>
      </c>
      <c r="M10" s="460"/>
      <c r="N10" s="461"/>
      <c r="O10" s="459" t="s">
        <v>1195</v>
      </c>
      <c r="P10" s="460"/>
      <c r="Q10" s="460"/>
      <c r="R10" s="477" t="s">
        <v>1195</v>
      </c>
      <c r="S10" s="478"/>
      <c r="T10" s="479"/>
      <c r="U10" s="302"/>
      <c r="V10" s="302"/>
      <c r="W10" s="302"/>
      <c r="X10" s="302"/>
      <c r="Y10" s="302"/>
      <c r="Z10" s="302"/>
      <c r="AA10" s="302"/>
      <c r="AB10" s="302"/>
      <c r="AC10" s="302"/>
      <c r="AD10" s="302"/>
      <c r="AE10" s="302"/>
      <c r="AF10" s="302"/>
      <c r="AG10" s="302"/>
      <c r="AH10" s="302"/>
      <c r="AI10" s="302"/>
      <c r="AJ10" s="302"/>
      <c r="AK10" s="302"/>
      <c r="AL10" s="302"/>
      <c r="AM10" s="302"/>
      <c r="AN10" s="302"/>
      <c r="AO10" s="302"/>
      <c r="AP10" s="302"/>
      <c r="AQ10" s="302"/>
    </row>
    <row r="11" spans="1:43">
      <c r="A11" s="188"/>
      <c r="B11" s="189" t="s">
        <v>1309</v>
      </c>
      <c r="C11" s="459" t="s">
        <v>1194</v>
      </c>
      <c r="D11" s="460"/>
      <c r="E11" s="461"/>
      <c r="F11" s="459" t="s">
        <v>1195</v>
      </c>
      <c r="G11" s="460"/>
      <c r="H11" s="461"/>
      <c r="I11" s="459" t="s">
        <v>1194</v>
      </c>
      <c r="J11" s="460"/>
      <c r="K11" s="461"/>
      <c r="L11" s="459" t="s">
        <v>1195</v>
      </c>
      <c r="M11" s="460"/>
      <c r="N11" s="461"/>
      <c r="O11" s="459" t="s">
        <v>1194</v>
      </c>
      <c r="P11" s="460"/>
      <c r="Q11" s="460"/>
      <c r="R11" s="477" t="s">
        <v>1195</v>
      </c>
      <c r="S11" s="478"/>
      <c r="T11" s="479"/>
      <c r="U11" s="302"/>
      <c r="V11" s="302"/>
      <c r="W11" s="302"/>
      <c r="X11" s="302"/>
      <c r="Y11" s="302"/>
      <c r="Z11" s="302"/>
      <c r="AA11" s="302"/>
      <c r="AB11" s="302"/>
      <c r="AC11" s="302"/>
      <c r="AD11" s="302"/>
      <c r="AE11" s="302"/>
      <c r="AF11" s="302"/>
      <c r="AG11" s="302"/>
      <c r="AH11" s="302"/>
      <c r="AI11" s="302"/>
      <c r="AJ11" s="302"/>
      <c r="AK11" s="302"/>
      <c r="AL11" s="302"/>
      <c r="AM11" s="302"/>
      <c r="AN11" s="302"/>
      <c r="AO11" s="302"/>
      <c r="AP11" s="302"/>
      <c r="AQ11" s="302"/>
    </row>
    <row r="12" spans="1:43">
      <c r="A12" s="187"/>
      <c r="B12" s="189" t="s">
        <v>5</v>
      </c>
      <c r="C12" s="459" t="s">
        <v>1194</v>
      </c>
      <c r="D12" s="460"/>
      <c r="E12" s="461"/>
      <c r="F12" s="459" t="s">
        <v>1194</v>
      </c>
      <c r="G12" s="460"/>
      <c r="H12" s="461"/>
      <c r="I12" s="37" t="s">
        <v>2017</v>
      </c>
      <c r="J12" s="37" t="s">
        <v>2018</v>
      </c>
      <c r="K12" s="371" t="s">
        <v>2019</v>
      </c>
      <c r="L12" s="37" t="s">
        <v>2046</v>
      </c>
      <c r="M12" s="37" t="s">
        <v>2047</v>
      </c>
      <c r="N12" s="371" t="s">
        <v>2048</v>
      </c>
      <c r="O12" s="304">
        <v>0.22664499999999899</v>
      </c>
      <c r="P12" s="304">
        <v>7.8727201841231095E-2</v>
      </c>
      <c r="Q12" s="312">
        <v>1.69672189198332</v>
      </c>
      <c r="R12" s="447">
        <v>0.22664499999999899</v>
      </c>
      <c r="S12" s="304">
        <v>9.5161621690235607E-2</v>
      </c>
      <c r="T12" s="309">
        <v>1.5432708533859301</v>
      </c>
      <c r="U12" s="302"/>
      <c r="V12" s="302"/>
      <c r="W12" s="302"/>
      <c r="X12" s="302"/>
      <c r="Y12" s="302"/>
      <c r="Z12" s="302"/>
      <c r="AA12" s="302"/>
      <c r="AB12" s="302"/>
      <c r="AC12" s="302"/>
      <c r="AD12" s="302"/>
      <c r="AE12" s="302"/>
      <c r="AF12" s="302"/>
      <c r="AG12" s="302"/>
      <c r="AH12" s="302"/>
      <c r="AI12" s="302"/>
      <c r="AJ12" s="302"/>
      <c r="AK12" s="302"/>
      <c r="AL12" s="302"/>
      <c r="AM12" s="302"/>
      <c r="AN12" s="302"/>
      <c r="AO12" s="302"/>
      <c r="AP12" s="302"/>
      <c r="AQ12" s="302"/>
    </row>
    <row r="13" spans="1:43">
      <c r="A13" s="187"/>
      <c r="B13" s="155" t="s">
        <v>6</v>
      </c>
      <c r="C13" s="373" t="s">
        <v>1923</v>
      </c>
      <c r="D13" s="306" t="s">
        <v>1924</v>
      </c>
      <c r="E13" s="306" t="s">
        <v>1925</v>
      </c>
      <c r="F13" s="374" t="s">
        <v>1966</v>
      </c>
      <c r="G13" s="306" t="s">
        <v>1967</v>
      </c>
      <c r="H13" s="306" t="s">
        <v>1968</v>
      </c>
      <c r="I13" s="374" t="s">
        <v>2020</v>
      </c>
      <c r="J13" s="306" t="s">
        <v>2021</v>
      </c>
      <c r="K13" s="307" t="s">
        <v>2022</v>
      </c>
      <c r="L13" s="374" t="s">
        <v>1522</v>
      </c>
      <c r="M13" s="306" t="s">
        <v>2049</v>
      </c>
      <c r="N13" s="307" t="s">
        <v>2050</v>
      </c>
      <c r="O13" s="304" t="s">
        <v>2124</v>
      </c>
      <c r="P13" s="304" t="s">
        <v>2125</v>
      </c>
      <c r="Q13" s="312" t="s">
        <v>2126</v>
      </c>
      <c r="R13" s="447">
        <v>0.224111</v>
      </c>
      <c r="S13" s="304">
        <v>0.12879616924541501</v>
      </c>
      <c r="T13" s="309">
        <v>1.3191072694099899</v>
      </c>
      <c r="U13" s="302"/>
      <c r="V13" s="302"/>
      <c r="W13" s="302"/>
      <c r="X13" s="302"/>
      <c r="Y13" s="302"/>
      <c r="Z13" s="302"/>
      <c r="AA13" s="302"/>
      <c r="AB13" s="302"/>
      <c r="AC13" s="302"/>
      <c r="AD13" s="302"/>
      <c r="AE13" s="302"/>
      <c r="AF13" s="302"/>
      <c r="AG13" s="302"/>
      <c r="AH13" s="302"/>
      <c r="AI13" s="302"/>
      <c r="AJ13" s="302"/>
      <c r="AK13" s="302"/>
      <c r="AL13" s="302"/>
      <c r="AM13" s="302"/>
      <c r="AN13" s="302"/>
      <c r="AO13" s="302"/>
      <c r="AP13" s="302"/>
      <c r="AQ13" s="302"/>
    </row>
    <row r="14" spans="1:43">
      <c r="A14" s="187"/>
      <c r="B14" s="155" t="s">
        <v>86</v>
      </c>
      <c r="C14" s="459" t="s">
        <v>1194</v>
      </c>
      <c r="D14" s="460"/>
      <c r="E14" s="461"/>
      <c r="F14" s="459" t="s">
        <v>1194</v>
      </c>
      <c r="G14" s="460"/>
      <c r="H14" s="461"/>
      <c r="I14" s="459" t="s">
        <v>1194</v>
      </c>
      <c r="J14" s="460"/>
      <c r="K14" s="461"/>
      <c r="L14" s="459" t="s">
        <v>1194</v>
      </c>
      <c r="M14" s="460"/>
      <c r="N14" s="461"/>
      <c r="O14" s="459" t="s">
        <v>1194</v>
      </c>
      <c r="P14" s="460"/>
      <c r="Q14" s="461"/>
      <c r="R14" s="459" t="s">
        <v>1194</v>
      </c>
      <c r="S14" s="460"/>
      <c r="T14" s="461"/>
      <c r="U14" s="302"/>
      <c r="V14" s="302"/>
      <c r="W14" s="302"/>
      <c r="X14" s="302"/>
      <c r="Y14" s="302"/>
      <c r="Z14" s="302"/>
      <c r="AA14" s="302"/>
      <c r="AB14" s="302"/>
      <c r="AC14" s="302"/>
      <c r="AD14" s="302"/>
      <c r="AE14" s="302"/>
      <c r="AF14" s="302"/>
      <c r="AG14" s="302"/>
      <c r="AH14" s="302"/>
      <c r="AI14" s="302"/>
      <c r="AJ14" s="302"/>
      <c r="AK14" s="302"/>
      <c r="AL14" s="302"/>
      <c r="AM14" s="302"/>
      <c r="AN14" s="302"/>
      <c r="AO14" s="302"/>
      <c r="AP14" s="302"/>
      <c r="AQ14" s="302"/>
    </row>
    <row r="15" spans="1:43">
      <c r="A15" s="187"/>
      <c r="B15" s="155" t="s">
        <v>8</v>
      </c>
      <c r="C15" s="459" t="s">
        <v>1194</v>
      </c>
      <c r="D15" s="460"/>
      <c r="E15" s="461"/>
      <c r="F15" s="459" t="s">
        <v>1194</v>
      </c>
      <c r="G15" s="460"/>
      <c r="H15" s="461"/>
      <c r="I15" s="459" t="s">
        <v>1194</v>
      </c>
      <c r="J15" s="460"/>
      <c r="K15" s="461"/>
      <c r="L15" s="459" t="s">
        <v>1194</v>
      </c>
      <c r="M15" s="460"/>
      <c r="N15" s="461"/>
      <c r="O15" s="459" t="s">
        <v>1194</v>
      </c>
      <c r="P15" s="460"/>
      <c r="Q15" s="461"/>
      <c r="R15" s="459" t="s">
        <v>1194</v>
      </c>
      <c r="S15" s="460"/>
      <c r="T15" s="461"/>
      <c r="U15" s="302"/>
      <c r="V15" s="302"/>
      <c r="W15" s="302"/>
      <c r="X15" s="302"/>
      <c r="Y15" s="302"/>
      <c r="Z15" s="302"/>
      <c r="AA15" s="302"/>
      <c r="AB15" s="302"/>
      <c r="AC15" s="302"/>
      <c r="AD15" s="302"/>
      <c r="AE15" s="302"/>
      <c r="AF15" s="302"/>
      <c r="AG15" s="302"/>
      <c r="AH15" s="302"/>
      <c r="AI15" s="302"/>
      <c r="AJ15" s="302"/>
      <c r="AK15" s="302"/>
      <c r="AL15" s="302"/>
      <c r="AM15" s="302"/>
      <c r="AN15" s="302"/>
      <c r="AO15" s="302"/>
      <c r="AP15" s="302"/>
      <c r="AQ15" s="302"/>
    </row>
    <row r="16" spans="1:43">
      <c r="A16" s="187"/>
      <c r="B16" s="155"/>
      <c r="C16" s="299"/>
      <c r="D16" s="299"/>
      <c r="E16" s="308"/>
      <c r="F16" s="299"/>
      <c r="G16" s="299"/>
      <c r="H16" s="308"/>
      <c r="I16" s="336"/>
      <c r="J16" s="336"/>
      <c r="K16" s="308"/>
      <c r="L16" s="299"/>
      <c r="M16" s="299"/>
      <c r="N16" s="308"/>
      <c r="O16" s="304"/>
      <c r="P16" s="304"/>
      <c r="Q16" s="312"/>
      <c r="R16" s="447"/>
      <c r="S16" s="304"/>
      <c r="T16" s="309"/>
      <c r="U16" s="302"/>
      <c r="V16" s="302"/>
      <c r="W16" s="302"/>
      <c r="X16" s="302"/>
      <c r="Y16" s="302"/>
      <c r="Z16" s="302"/>
      <c r="AA16" s="302"/>
      <c r="AB16" s="302"/>
      <c r="AC16" s="302"/>
      <c r="AD16" s="302"/>
      <c r="AE16" s="302"/>
      <c r="AF16" s="302"/>
      <c r="AG16" s="302"/>
      <c r="AH16" s="302"/>
      <c r="AI16" s="302"/>
      <c r="AJ16" s="302"/>
      <c r="AK16" s="302"/>
      <c r="AL16" s="302"/>
      <c r="AM16" s="302"/>
      <c r="AN16" s="302"/>
      <c r="AO16" s="302"/>
      <c r="AP16" s="302"/>
      <c r="AQ16" s="302"/>
    </row>
    <row r="17" spans="1:43">
      <c r="A17" s="188" t="s">
        <v>9</v>
      </c>
      <c r="B17" s="155"/>
      <c r="C17" s="299"/>
      <c r="D17" s="299"/>
      <c r="E17" s="308"/>
      <c r="F17" s="299"/>
      <c r="G17" s="299"/>
      <c r="H17" s="308"/>
      <c r="I17" s="336"/>
      <c r="J17" s="336"/>
      <c r="K17" s="308"/>
      <c r="L17" s="299"/>
      <c r="M17" s="299"/>
      <c r="N17" s="308"/>
      <c r="O17" s="304"/>
      <c r="P17" s="304"/>
      <c r="Q17" s="312"/>
      <c r="R17" s="447"/>
      <c r="S17" s="304"/>
      <c r="T17" s="309"/>
      <c r="U17" s="302"/>
      <c r="V17" s="302"/>
      <c r="W17" s="302"/>
      <c r="X17" s="302"/>
      <c r="Y17" s="302"/>
      <c r="Z17" s="302"/>
      <c r="AA17" s="302"/>
      <c r="AB17" s="302"/>
      <c r="AC17" s="302"/>
      <c r="AD17" s="302"/>
      <c r="AE17" s="302"/>
      <c r="AF17" s="302"/>
      <c r="AG17" s="302"/>
      <c r="AH17" s="302"/>
      <c r="AI17" s="302"/>
      <c r="AJ17" s="302"/>
      <c r="AK17" s="302"/>
      <c r="AL17" s="302"/>
      <c r="AM17" s="302"/>
      <c r="AN17" s="302"/>
      <c r="AO17" s="302"/>
      <c r="AP17" s="302"/>
      <c r="AQ17" s="302"/>
    </row>
    <row r="18" spans="1:43">
      <c r="A18" s="187"/>
      <c r="B18" s="155" t="s">
        <v>10</v>
      </c>
      <c r="C18" s="459" t="s">
        <v>1194</v>
      </c>
      <c r="D18" s="460"/>
      <c r="E18" s="461"/>
      <c r="F18" s="459" t="s">
        <v>1194</v>
      </c>
      <c r="G18" s="460"/>
      <c r="H18" s="461"/>
      <c r="I18" s="37" t="s">
        <v>1865</v>
      </c>
      <c r="J18" s="37" t="s">
        <v>1545</v>
      </c>
      <c r="K18" s="371" t="s">
        <v>1866</v>
      </c>
      <c r="L18" s="374" t="s">
        <v>1865</v>
      </c>
      <c r="M18" s="306" t="s">
        <v>1564</v>
      </c>
      <c r="N18" s="307" t="s">
        <v>2051</v>
      </c>
      <c r="O18" s="304">
        <v>0.15466199999999999</v>
      </c>
      <c r="P18" s="304">
        <v>1.13339823173432E-2</v>
      </c>
      <c r="Q18" s="312">
        <v>3.6940310842754398</v>
      </c>
      <c r="R18" s="447">
        <v>0.15466199999999999</v>
      </c>
      <c r="S18" s="304">
        <v>6.0531119610883803E-2</v>
      </c>
      <c r="T18" s="309">
        <v>1.598462519713</v>
      </c>
      <c r="U18" s="302"/>
      <c r="V18" s="302"/>
      <c r="W18" s="302"/>
      <c r="X18" s="302"/>
      <c r="Y18" s="302"/>
      <c r="Z18" s="302"/>
      <c r="AA18" s="302"/>
      <c r="AB18" s="302"/>
      <c r="AC18" s="302"/>
      <c r="AD18" s="302"/>
      <c r="AE18" s="302"/>
      <c r="AF18" s="302"/>
      <c r="AG18" s="302"/>
      <c r="AH18" s="302"/>
      <c r="AI18" s="302"/>
      <c r="AJ18" s="302"/>
      <c r="AK18" s="302"/>
      <c r="AL18" s="302"/>
      <c r="AM18" s="302"/>
      <c r="AN18" s="302"/>
      <c r="AO18" s="302"/>
      <c r="AP18" s="302"/>
      <c r="AQ18" s="302"/>
    </row>
    <row r="19" spans="1:43">
      <c r="A19" s="187"/>
      <c r="B19" s="155" t="s">
        <v>646</v>
      </c>
      <c r="C19" s="459" t="s">
        <v>1194</v>
      </c>
      <c r="D19" s="460"/>
      <c r="E19" s="461"/>
      <c r="F19" s="459" t="s">
        <v>1194</v>
      </c>
      <c r="G19" s="460"/>
      <c r="H19" s="461"/>
      <c r="I19" s="37" t="s">
        <v>2032</v>
      </c>
      <c r="J19" s="37" t="s">
        <v>2033</v>
      </c>
      <c r="K19" s="371" t="s">
        <v>2034</v>
      </c>
      <c r="L19" s="374" t="s">
        <v>2052</v>
      </c>
      <c r="M19" s="306" t="s">
        <v>2053</v>
      </c>
      <c r="N19" s="307" t="s">
        <v>2054</v>
      </c>
      <c r="O19" s="304">
        <v>0.23836599999999999</v>
      </c>
      <c r="P19" s="304">
        <v>8.9191906138430005E-2</v>
      </c>
      <c r="Q19" s="312">
        <v>1.63478043568414</v>
      </c>
      <c r="R19" s="447">
        <v>0.23836599999999999</v>
      </c>
      <c r="S19" s="304">
        <v>8.7722170965482904E-2</v>
      </c>
      <c r="T19" s="309">
        <v>1.64841845769448</v>
      </c>
      <c r="U19" s="302"/>
      <c r="V19" s="302"/>
      <c r="W19" s="302"/>
      <c r="X19" s="302"/>
      <c r="Y19" s="302"/>
      <c r="Z19" s="302"/>
      <c r="AA19" s="302"/>
      <c r="AB19" s="302"/>
      <c r="AC19" s="302"/>
      <c r="AD19" s="302"/>
      <c r="AE19" s="302"/>
      <c r="AF19" s="302"/>
      <c r="AG19" s="302"/>
      <c r="AH19" s="302"/>
      <c r="AI19" s="302"/>
      <c r="AJ19" s="302"/>
      <c r="AK19" s="302"/>
      <c r="AL19" s="302"/>
      <c r="AM19" s="302"/>
      <c r="AN19" s="302"/>
      <c r="AO19" s="302"/>
      <c r="AP19" s="302"/>
      <c r="AQ19" s="302"/>
    </row>
    <row r="20" spans="1:43">
      <c r="A20" s="187"/>
      <c r="B20" s="155" t="s">
        <v>647</v>
      </c>
      <c r="C20" s="459" t="s">
        <v>1194</v>
      </c>
      <c r="D20" s="460"/>
      <c r="E20" s="461"/>
      <c r="F20" s="459" t="s">
        <v>1194</v>
      </c>
      <c r="G20" s="460"/>
      <c r="H20" s="461"/>
      <c r="I20" s="459" t="s">
        <v>1194</v>
      </c>
      <c r="J20" s="460"/>
      <c r="K20" s="461"/>
      <c r="L20" s="459" t="s">
        <v>1194</v>
      </c>
      <c r="M20" s="460"/>
      <c r="N20" s="461"/>
      <c r="O20" s="459" t="s">
        <v>1194</v>
      </c>
      <c r="P20" s="460"/>
      <c r="Q20" s="461"/>
      <c r="R20" s="459" t="s">
        <v>1194</v>
      </c>
      <c r="S20" s="460"/>
      <c r="T20" s="461"/>
      <c r="U20" s="302"/>
      <c r="V20" s="302"/>
      <c r="W20" s="302"/>
      <c r="X20" s="302"/>
      <c r="Y20" s="302"/>
      <c r="Z20" s="302"/>
      <c r="AA20" s="302"/>
      <c r="AB20" s="302"/>
      <c r="AC20" s="302"/>
      <c r="AD20" s="302"/>
      <c r="AE20" s="302"/>
      <c r="AF20" s="302"/>
      <c r="AG20" s="302"/>
      <c r="AH20" s="302"/>
      <c r="AI20" s="302"/>
      <c r="AJ20" s="302"/>
      <c r="AK20" s="302"/>
      <c r="AL20" s="302"/>
      <c r="AM20" s="302"/>
      <c r="AN20" s="302"/>
      <c r="AO20" s="302"/>
      <c r="AP20" s="302"/>
      <c r="AQ20" s="302"/>
    </row>
    <row r="21" spans="1:43">
      <c r="A21" s="187"/>
      <c r="B21" s="155" t="s">
        <v>643</v>
      </c>
      <c r="C21" s="459" t="s">
        <v>1198</v>
      </c>
      <c r="D21" s="460"/>
      <c r="E21" s="461"/>
      <c r="F21" s="373" t="s">
        <v>1969</v>
      </c>
      <c r="G21" s="306" t="s">
        <v>1526</v>
      </c>
      <c r="H21" s="306" t="s">
        <v>1970</v>
      </c>
      <c r="I21" s="459" t="s">
        <v>1198</v>
      </c>
      <c r="J21" s="460"/>
      <c r="K21" s="461"/>
      <c r="L21" s="374" t="s">
        <v>2055</v>
      </c>
      <c r="M21" s="306" t="s">
        <v>1524</v>
      </c>
      <c r="N21" s="307" t="s">
        <v>2056</v>
      </c>
      <c r="O21" s="459" t="s">
        <v>1198</v>
      </c>
      <c r="P21" s="460"/>
      <c r="Q21" s="460"/>
      <c r="R21" s="447">
        <v>3.9056E-2</v>
      </c>
      <c r="S21" s="304">
        <v>5.8393600327423202E-3</v>
      </c>
      <c r="T21" s="309">
        <v>2.58619492134242</v>
      </c>
      <c r="U21" s="302"/>
      <c r="V21" s="302"/>
      <c r="W21" s="302"/>
      <c r="X21" s="302"/>
      <c r="Y21" s="302"/>
      <c r="Z21" s="302"/>
      <c r="AA21" s="302"/>
      <c r="AB21" s="302"/>
      <c r="AC21" s="302"/>
      <c r="AD21" s="302"/>
      <c r="AE21" s="302"/>
      <c r="AF21" s="302"/>
      <c r="AG21" s="302"/>
      <c r="AH21" s="302"/>
      <c r="AI21" s="302"/>
      <c r="AJ21" s="302"/>
      <c r="AK21" s="302"/>
      <c r="AL21" s="302"/>
      <c r="AM21" s="302"/>
      <c r="AN21" s="302"/>
      <c r="AO21" s="302"/>
      <c r="AP21" s="302"/>
      <c r="AQ21" s="302"/>
    </row>
    <row r="22" spans="1:43">
      <c r="A22" s="187"/>
      <c r="B22" s="155" t="s">
        <v>644</v>
      </c>
      <c r="C22" s="373" t="s">
        <v>1926</v>
      </c>
      <c r="D22" s="306" t="s">
        <v>1523</v>
      </c>
      <c r="E22" s="306" t="s">
        <v>1927</v>
      </c>
      <c r="F22" s="374" t="s">
        <v>1971</v>
      </c>
      <c r="G22" s="306" t="s">
        <v>1525</v>
      </c>
      <c r="H22" s="307" t="s">
        <v>1972</v>
      </c>
      <c r="I22" s="374" t="s">
        <v>2035</v>
      </c>
      <c r="J22" s="306" t="s">
        <v>1526</v>
      </c>
      <c r="K22" s="307" t="s">
        <v>2036</v>
      </c>
      <c r="L22" s="374" t="s">
        <v>2057</v>
      </c>
      <c r="M22" s="306" t="s">
        <v>1524</v>
      </c>
      <c r="N22" s="307" t="s">
        <v>2058</v>
      </c>
      <c r="O22" s="304">
        <v>6.5796999999999994E-2</v>
      </c>
      <c r="P22" s="304">
        <v>8.6998108324158798E-3</v>
      </c>
      <c r="Q22" s="312">
        <v>2.7500978181480402</v>
      </c>
      <c r="R22" s="447">
        <v>6.5796999999999994E-2</v>
      </c>
      <c r="S22" s="304">
        <v>1.13358520069014E-2</v>
      </c>
      <c r="T22" s="309">
        <v>2.40921724156351</v>
      </c>
      <c r="U22" s="302"/>
      <c r="V22" s="302"/>
      <c r="W22" s="302"/>
      <c r="X22" s="302"/>
      <c r="Y22" s="302"/>
      <c r="Z22" s="302"/>
      <c r="AA22" s="302"/>
      <c r="AB22" s="302"/>
      <c r="AC22" s="302"/>
      <c r="AD22" s="302"/>
      <c r="AE22" s="302"/>
      <c r="AF22" s="302"/>
      <c r="AG22" s="302"/>
      <c r="AH22" s="302"/>
      <c r="AI22" s="302"/>
      <c r="AJ22" s="302"/>
      <c r="AK22" s="302"/>
      <c r="AL22" s="302"/>
      <c r="AM22" s="302"/>
      <c r="AN22" s="302"/>
      <c r="AO22" s="302"/>
      <c r="AP22" s="302"/>
      <c r="AQ22" s="302"/>
    </row>
    <row r="23" spans="1:43">
      <c r="A23" s="187"/>
      <c r="B23" s="155"/>
      <c r="C23" s="299"/>
      <c r="D23" s="299"/>
      <c r="E23" s="308"/>
      <c r="F23" s="299"/>
      <c r="G23" s="299"/>
      <c r="H23" s="308"/>
      <c r="I23" s="336"/>
      <c r="J23" s="336"/>
      <c r="K23" s="308"/>
      <c r="L23" s="299"/>
      <c r="M23" s="299"/>
      <c r="N23" s="308"/>
      <c r="O23" s="304"/>
      <c r="P23" s="304"/>
      <c r="Q23" s="312"/>
      <c r="R23" s="447"/>
      <c r="S23" s="304"/>
      <c r="T23" s="309"/>
      <c r="U23" s="302"/>
      <c r="V23" s="302"/>
      <c r="W23" s="302"/>
      <c r="X23" s="302"/>
      <c r="Y23" s="302"/>
      <c r="Z23" s="302"/>
      <c r="AA23" s="302"/>
      <c r="AB23" s="302"/>
      <c r="AC23" s="302"/>
      <c r="AD23" s="302"/>
      <c r="AE23" s="302"/>
      <c r="AF23" s="302"/>
      <c r="AG23" s="302"/>
      <c r="AH23" s="302"/>
      <c r="AI23" s="302"/>
      <c r="AJ23" s="302"/>
      <c r="AK23" s="302"/>
      <c r="AL23" s="302"/>
      <c r="AM23" s="302"/>
      <c r="AN23" s="302"/>
      <c r="AO23" s="302"/>
      <c r="AP23" s="302"/>
      <c r="AQ23" s="302"/>
    </row>
    <row r="24" spans="1:43">
      <c r="A24" s="188" t="s">
        <v>15</v>
      </c>
      <c r="B24" s="155"/>
      <c r="C24" s="299"/>
      <c r="D24" s="299"/>
      <c r="E24" s="308"/>
      <c r="F24" s="299"/>
      <c r="G24" s="299"/>
      <c r="H24" s="308"/>
      <c r="I24" s="336"/>
      <c r="J24" s="336"/>
      <c r="K24" s="308"/>
      <c r="L24" s="299"/>
      <c r="M24" s="299"/>
      <c r="N24" s="308"/>
      <c r="O24" s="304"/>
      <c r="P24" s="304"/>
      <c r="Q24" s="312"/>
      <c r="R24" s="447"/>
      <c r="S24" s="304"/>
      <c r="T24" s="309"/>
      <c r="U24" s="302"/>
      <c r="V24" s="302"/>
      <c r="W24" s="302"/>
      <c r="X24" s="302"/>
      <c r="Y24" s="302"/>
      <c r="Z24" s="302"/>
      <c r="AA24" s="302"/>
      <c r="AB24" s="302"/>
      <c r="AC24" s="302"/>
      <c r="AD24" s="302"/>
      <c r="AE24" s="302"/>
      <c r="AF24" s="302"/>
      <c r="AG24" s="302"/>
      <c r="AH24" s="302"/>
      <c r="AI24" s="302"/>
      <c r="AJ24" s="302"/>
      <c r="AK24" s="302"/>
      <c r="AL24" s="302"/>
      <c r="AM24" s="302"/>
      <c r="AN24" s="302"/>
      <c r="AO24" s="302"/>
      <c r="AP24" s="302"/>
      <c r="AQ24" s="302"/>
    </row>
    <row r="25" spans="1:43">
      <c r="A25" s="37"/>
      <c r="B25" s="240" t="s">
        <v>1311</v>
      </c>
      <c r="C25" s="373" t="s">
        <v>1528</v>
      </c>
      <c r="D25" s="306" t="s">
        <v>1529</v>
      </c>
      <c r="E25" s="306" t="s">
        <v>1931</v>
      </c>
      <c r="F25" s="374" t="s">
        <v>1528</v>
      </c>
      <c r="G25" s="306" t="s">
        <v>1530</v>
      </c>
      <c r="H25" s="307" t="s">
        <v>1531</v>
      </c>
      <c r="I25" s="306" t="s">
        <v>1532</v>
      </c>
      <c r="J25" s="306" t="s">
        <v>1530</v>
      </c>
      <c r="K25" s="307" t="s">
        <v>1533</v>
      </c>
      <c r="L25" s="374" t="s">
        <v>2060</v>
      </c>
      <c r="M25" s="306" t="s">
        <v>1534</v>
      </c>
      <c r="N25" s="307" t="s">
        <v>2059</v>
      </c>
      <c r="O25" s="304">
        <v>7.7106999999999995E-2</v>
      </c>
      <c r="P25" s="304">
        <v>1.08723798916082E-2</v>
      </c>
      <c r="Q25" s="312">
        <v>2.6630823352749</v>
      </c>
      <c r="R25" s="447">
        <v>7.7106999999999995E-2</v>
      </c>
      <c r="S25" s="304">
        <v>2.2605587643663799E-2</v>
      </c>
      <c r="T25" s="309">
        <v>1.8468813789457901</v>
      </c>
      <c r="U25" s="302"/>
      <c r="V25" s="302"/>
      <c r="W25" s="302"/>
      <c r="X25" s="302"/>
      <c r="Y25" s="302"/>
      <c r="Z25" s="302"/>
      <c r="AA25" s="302"/>
      <c r="AB25" s="302"/>
      <c r="AC25" s="302"/>
      <c r="AD25" s="302"/>
      <c r="AE25" s="302"/>
      <c r="AF25" s="302"/>
      <c r="AG25" s="302"/>
      <c r="AH25" s="302"/>
      <c r="AI25" s="302"/>
      <c r="AJ25" s="302"/>
      <c r="AK25" s="302"/>
      <c r="AL25" s="302"/>
      <c r="AM25" s="302"/>
      <c r="AN25" s="302"/>
      <c r="AO25" s="302"/>
      <c r="AP25" s="302"/>
      <c r="AQ25" s="302"/>
    </row>
    <row r="26" spans="1:43">
      <c r="A26" s="187"/>
      <c r="B26" s="156" t="s">
        <v>16</v>
      </c>
      <c r="C26" s="459" t="s">
        <v>1195</v>
      </c>
      <c r="D26" s="460"/>
      <c r="E26" s="461"/>
      <c r="F26" s="459" t="s">
        <v>1194</v>
      </c>
      <c r="G26" s="460"/>
      <c r="H26" s="461"/>
      <c r="I26" s="459" t="s">
        <v>1198</v>
      </c>
      <c r="J26" s="460"/>
      <c r="K26" s="461"/>
      <c r="L26" s="374" t="s">
        <v>2065</v>
      </c>
      <c r="M26" s="306" t="s">
        <v>2061</v>
      </c>
      <c r="N26" s="307" t="s">
        <v>2062</v>
      </c>
      <c r="O26" s="459" t="s">
        <v>1195</v>
      </c>
      <c r="P26" s="460"/>
      <c r="Q26" s="460"/>
      <c r="R26" s="477" t="s">
        <v>1194</v>
      </c>
      <c r="S26" s="478"/>
      <c r="T26" s="479"/>
      <c r="U26" s="302"/>
      <c r="V26" s="302"/>
      <c r="W26" s="302"/>
      <c r="X26" s="302"/>
      <c r="Y26" s="302"/>
      <c r="Z26" s="302"/>
      <c r="AA26" s="302"/>
      <c r="AB26" s="302"/>
      <c r="AC26" s="302"/>
      <c r="AD26" s="302"/>
      <c r="AE26" s="302"/>
      <c r="AF26" s="302"/>
      <c r="AG26" s="302"/>
      <c r="AH26" s="302"/>
      <c r="AI26" s="302"/>
      <c r="AJ26" s="302"/>
      <c r="AK26" s="302"/>
      <c r="AL26" s="302"/>
      <c r="AM26" s="302"/>
      <c r="AN26" s="302"/>
      <c r="AO26" s="302"/>
      <c r="AP26" s="302"/>
      <c r="AQ26" s="302"/>
    </row>
    <row r="27" spans="1:43">
      <c r="A27" s="187"/>
      <c r="B27" s="156" t="s">
        <v>17</v>
      </c>
      <c r="C27" s="459" t="s">
        <v>1195</v>
      </c>
      <c r="D27" s="460"/>
      <c r="E27" s="461"/>
      <c r="F27" s="459" t="s">
        <v>1194</v>
      </c>
      <c r="G27" s="460"/>
      <c r="H27" s="461"/>
      <c r="I27" s="459" t="s">
        <v>1198</v>
      </c>
      <c r="J27" s="460"/>
      <c r="K27" s="461"/>
      <c r="L27" s="374" t="s">
        <v>2066</v>
      </c>
      <c r="M27" s="306" t="s">
        <v>1529</v>
      </c>
      <c r="N27" s="307" t="s">
        <v>2063</v>
      </c>
      <c r="O27" s="459" t="s">
        <v>1195</v>
      </c>
      <c r="P27" s="460"/>
      <c r="Q27" s="460"/>
      <c r="R27" s="477" t="s">
        <v>1194</v>
      </c>
      <c r="S27" s="478"/>
      <c r="T27" s="479"/>
      <c r="U27" s="302"/>
      <c r="V27" s="302"/>
      <c r="W27" s="302"/>
      <c r="X27" s="302"/>
      <c r="Y27" s="302"/>
      <c r="Z27" s="302"/>
      <c r="AA27" s="302"/>
      <c r="AB27" s="302"/>
      <c r="AC27" s="302"/>
      <c r="AD27" s="302"/>
      <c r="AE27" s="302"/>
      <c r="AF27" s="302"/>
      <c r="AG27" s="302"/>
      <c r="AH27" s="302"/>
      <c r="AI27" s="302"/>
      <c r="AJ27" s="302"/>
      <c r="AK27" s="302"/>
      <c r="AL27" s="302"/>
      <c r="AM27" s="302"/>
      <c r="AN27" s="302"/>
      <c r="AO27" s="302"/>
      <c r="AP27" s="302"/>
      <c r="AQ27" s="302"/>
    </row>
    <row r="28" spans="1:43">
      <c r="A28" s="187"/>
      <c r="B28" s="156" t="s">
        <v>18</v>
      </c>
      <c r="C28" s="459" t="s">
        <v>1195</v>
      </c>
      <c r="D28" s="460"/>
      <c r="E28" s="461"/>
      <c r="F28" s="459" t="s">
        <v>1194</v>
      </c>
      <c r="G28" s="460"/>
      <c r="H28" s="461"/>
      <c r="I28" s="459" t="s">
        <v>1198</v>
      </c>
      <c r="J28" s="460"/>
      <c r="K28" s="461"/>
      <c r="L28" s="374" t="s">
        <v>1528</v>
      </c>
      <c r="M28" s="306" t="s">
        <v>1528</v>
      </c>
      <c r="N28" s="307" t="s">
        <v>2064</v>
      </c>
      <c r="O28" s="459" t="s">
        <v>1195</v>
      </c>
      <c r="P28" s="460"/>
      <c r="Q28" s="460"/>
      <c r="R28" s="477" t="s">
        <v>1194</v>
      </c>
      <c r="S28" s="478"/>
      <c r="T28" s="479"/>
      <c r="U28" s="302"/>
      <c r="V28" s="302"/>
      <c r="W28" s="302"/>
      <c r="X28" s="302"/>
      <c r="Y28" s="302"/>
      <c r="Z28" s="302"/>
      <c r="AA28" s="302"/>
      <c r="AB28" s="302"/>
      <c r="AC28" s="302"/>
      <c r="AD28" s="302"/>
      <c r="AE28" s="302"/>
      <c r="AF28" s="302"/>
      <c r="AG28" s="302"/>
      <c r="AH28" s="302"/>
      <c r="AI28" s="302"/>
      <c r="AJ28" s="302"/>
      <c r="AK28" s="302"/>
      <c r="AL28" s="302"/>
      <c r="AM28" s="302"/>
      <c r="AN28" s="302"/>
      <c r="AO28" s="302"/>
      <c r="AP28" s="302"/>
      <c r="AQ28" s="302"/>
    </row>
    <row r="29" spans="1:43">
      <c r="A29" s="187"/>
      <c r="B29" s="155" t="s">
        <v>19</v>
      </c>
      <c r="C29" s="373" t="s">
        <v>1932</v>
      </c>
      <c r="D29" s="306" t="s">
        <v>1538</v>
      </c>
      <c r="E29" s="306" t="s">
        <v>1933</v>
      </c>
      <c r="F29" s="374" t="s">
        <v>1973</v>
      </c>
      <c r="G29" s="311" t="s">
        <v>1536</v>
      </c>
      <c r="H29" s="307" t="s">
        <v>1974</v>
      </c>
      <c r="I29" s="306" t="s">
        <v>1537</v>
      </c>
      <c r="J29" s="306" t="s">
        <v>1538</v>
      </c>
      <c r="K29" s="307" t="s">
        <v>1539</v>
      </c>
      <c r="L29" s="374" t="s">
        <v>2068</v>
      </c>
      <c r="M29" s="306" t="s">
        <v>1540</v>
      </c>
      <c r="N29" s="307" t="s">
        <v>2067</v>
      </c>
      <c r="O29" s="304">
        <v>6.6740999999999995E-2</v>
      </c>
      <c r="P29" s="304">
        <v>1.62475081341143E-2</v>
      </c>
      <c r="Q29" s="312">
        <v>2.0267630275182298</v>
      </c>
      <c r="R29" s="447">
        <v>6.6740999999999995E-2</v>
      </c>
      <c r="S29" s="304">
        <v>1.95019106873691E-2</v>
      </c>
      <c r="T29" s="309">
        <v>1.84994055473063</v>
      </c>
      <c r="U29" s="302"/>
      <c r="V29" s="302"/>
      <c r="W29" s="302"/>
      <c r="X29" s="302"/>
      <c r="Y29" s="302"/>
      <c r="Z29" s="302"/>
      <c r="AA29" s="302"/>
      <c r="AB29" s="302"/>
      <c r="AC29" s="302"/>
      <c r="AD29" s="302"/>
      <c r="AE29" s="302"/>
      <c r="AF29" s="302"/>
      <c r="AG29" s="302"/>
      <c r="AH29" s="302"/>
      <c r="AI29" s="302"/>
      <c r="AJ29" s="302"/>
      <c r="AK29" s="302"/>
      <c r="AL29" s="302"/>
      <c r="AM29" s="302"/>
      <c r="AN29" s="302"/>
      <c r="AO29" s="302"/>
      <c r="AP29" s="302"/>
      <c r="AQ29" s="302"/>
    </row>
    <row r="30" spans="1:43">
      <c r="A30" s="187"/>
      <c r="B30" s="155" t="s">
        <v>20</v>
      </c>
      <c r="C30" s="459" t="s">
        <v>1194</v>
      </c>
      <c r="D30" s="460"/>
      <c r="E30" s="461"/>
      <c r="F30" s="459" t="s">
        <v>1194</v>
      </c>
      <c r="G30" s="460"/>
      <c r="H30" s="461"/>
      <c r="I30" s="37" t="s">
        <v>1867</v>
      </c>
      <c r="J30" s="37" t="s">
        <v>1868</v>
      </c>
      <c r="K30" s="371" t="s">
        <v>1869</v>
      </c>
      <c r="L30" s="374" t="s">
        <v>2069</v>
      </c>
      <c r="M30" s="306" t="s">
        <v>2070</v>
      </c>
      <c r="N30" s="307" t="s">
        <v>2071</v>
      </c>
      <c r="O30" s="304">
        <v>8.7738999999999998E-2</v>
      </c>
      <c r="P30" s="304">
        <v>1.24757492921125E-2</v>
      </c>
      <c r="Q30" s="312">
        <v>2.6519358891865101</v>
      </c>
      <c r="R30" s="447">
        <v>8.7738999999999998E-2</v>
      </c>
      <c r="S30" s="304">
        <v>3.1700734873343302E-2</v>
      </c>
      <c r="T30" s="309">
        <v>1.6636488921346599</v>
      </c>
      <c r="U30" s="302"/>
      <c r="V30" s="302"/>
      <c r="W30" s="302"/>
      <c r="X30" s="302"/>
      <c r="Y30" s="302"/>
      <c r="Z30" s="302"/>
      <c r="AA30" s="302"/>
      <c r="AB30" s="302"/>
      <c r="AC30" s="302"/>
      <c r="AD30" s="302"/>
      <c r="AE30" s="302"/>
      <c r="AF30" s="302"/>
      <c r="AG30" s="302"/>
      <c r="AH30" s="302"/>
      <c r="AI30" s="302"/>
      <c r="AJ30" s="302"/>
      <c r="AK30" s="302"/>
      <c r="AL30" s="302"/>
      <c r="AM30" s="302"/>
      <c r="AN30" s="302"/>
      <c r="AO30" s="302"/>
      <c r="AP30" s="302"/>
      <c r="AQ30" s="302"/>
    </row>
    <row r="31" spans="1:43" ht="20.399999999999999">
      <c r="A31" s="187"/>
      <c r="B31" s="310" t="s">
        <v>1202</v>
      </c>
      <c r="C31" s="373" t="s">
        <v>1934</v>
      </c>
      <c r="D31" s="306" t="s">
        <v>1935</v>
      </c>
      <c r="E31" s="306" t="s">
        <v>1936</v>
      </c>
      <c r="F31" s="374" t="s">
        <v>1975</v>
      </c>
      <c r="G31" s="311" t="s">
        <v>1976</v>
      </c>
      <c r="H31" s="307" t="s">
        <v>1977</v>
      </c>
      <c r="I31" s="306" t="s">
        <v>1541</v>
      </c>
      <c r="J31" s="306" t="s">
        <v>1542</v>
      </c>
      <c r="K31" s="307" t="s">
        <v>1543</v>
      </c>
      <c r="L31" s="374" t="s">
        <v>2072</v>
      </c>
      <c r="M31" s="306" t="s">
        <v>2073</v>
      </c>
      <c r="N31" s="307" t="s">
        <v>2098</v>
      </c>
      <c r="O31" s="459" t="s">
        <v>1194</v>
      </c>
      <c r="P31" s="460"/>
      <c r="Q31" s="460"/>
      <c r="R31" s="477" t="s">
        <v>1194</v>
      </c>
      <c r="S31" s="478"/>
      <c r="T31" s="479"/>
      <c r="U31" s="302"/>
      <c r="V31" s="302"/>
      <c r="W31" s="302"/>
      <c r="X31" s="302"/>
      <c r="Y31" s="302"/>
      <c r="Z31" s="302"/>
      <c r="AA31" s="302"/>
      <c r="AB31" s="302"/>
      <c r="AC31" s="302"/>
      <c r="AD31" s="302"/>
      <c r="AE31" s="302"/>
      <c r="AF31" s="302"/>
      <c r="AG31" s="302"/>
      <c r="AH31" s="302"/>
      <c r="AI31" s="302"/>
      <c r="AJ31" s="302"/>
      <c r="AK31" s="302"/>
      <c r="AL31" s="302"/>
      <c r="AM31" s="302"/>
      <c r="AN31" s="302"/>
      <c r="AO31" s="302"/>
      <c r="AP31" s="302"/>
      <c r="AQ31" s="302"/>
    </row>
    <row r="32" spans="1:43">
      <c r="A32" s="187"/>
      <c r="B32" s="155" t="s">
        <v>21</v>
      </c>
      <c r="C32" s="459" t="s">
        <v>1194</v>
      </c>
      <c r="D32" s="460"/>
      <c r="E32" s="461"/>
      <c r="F32" s="459" t="s">
        <v>1195</v>
      </c>
      <c r="G32" s="460"/>
      <c r="H32" s="461"/>
      <c r="I32" s="459" t="s">
        <v>1194</v>
      </c>
      <c r="J32" s="460"/>
      <c r="K32" s="461"/>
      <c r="L32" s="459" t="s">
        <v>1195</v>
      </c>
      <c r="M32" s="460"/>
      <c r="N32" s="461"/>
      <c r="O32" s="304">
        <v>7.4491000000000002E-2</v>
      </c>
      <c r="P32" s="304">
        <v>1.3335245315329199E-2</v>
      </c>
      <c r="Q32" s="312">
        <v>2.3634770935435898</v>
      </c>
      <c r="R32" s="459" t="s">
        <v>1198</v>
      </c>
      <c r="S32" s="460"/>
      <c r="T32" s="461"/>
      <c r="U32" s="302"/>
      <c r="V32" s="302"/>
      <c r="W32" s="302"/>
      <c r="X32" s="302"/>
      <c r="Y32" s="302"/>
      <c r="Z32" s="302"/>
      <c r="AA32" s="302"/>
      <c r="AB32" s="302"/>
      <c r="AC32" s="302"/>
      <c r="AD32" s="302"/>
      <c r="AE32" s="302"/>
      <c r="AF32" s="302"/>
      <c r="AG32" s="302"/>
      <c r="AH32" s="302"/>
      <c r="AI32" s="302"/>
      <c r="AJ32" s="302"/>
      <c r="AK32" s="302"/>
      <c r="AL32" s="302"/>
      <c r="AM32" s="302"/>
      <c r="AN32" s="302"/>
      <c r="AO32" s="302"/>
      <c r="AP32" s="302"/>
      <c r="AQ32" s="302"/>
    </row>
    <row r="33" spans="1:43">
      <c r="A33" s="187"/>
      <c r="B33" s="155" t="s">
        <v>22</v>
      </c>
      <c r="C33" s="373" t="s">
        <v>1937</v>
      </c>
      <c r="D33" s="306" t="s">
        <v>1524</v>
      </c>
      <c r="E33" s="306" t="s">
        <v>1938</v>
      </c>
      <c r="F33" s="459" t="s">
        <v>1198</v>
      </c>
      <c r="G33" s="460"/>
      <c r="H33" s="461"/>
      <c r="I33" s="306" t="s">
        <v>1528</v>
      </c>
      <c r="J33" s="306" t="s">
        <v>1531</v>
      </c>
      <c r="K33" s="307" t="s">
        <v>1544</v>
      </c>
      <c r="L33" s="459" t="s">
        <v>1198</v>
      </c>
      <c r="M33" s="460"/>
      <c r="N33" s="461"/>
      <c r="O33" s="304">
        <v>0.105167</v>
      </c>
      <c r="P33" s="304">
        <v>2.0474479765052001E-2</v>
      </c>
      <c r="Q33" s="312">
        <v>2.2663830051186298</v>
      </c>
      <c r="R33" s="459" t="s">
        <v>1198</v>
      </c>
      <c r="S33" s="460"/>
      <c r="T33" s="461"/>
      <c r="U33" s="302"/>
      <c r="V33" s="302"/>
      <c r="W33" s="302"/>
      <c r="X33" s="302"/>
      <c r="Y33" s="302"/>
      <c r="Z33" s="302"/>
      <c r="AA33" s="302"/>
      <c r="AB33" s="302"/>
      <c r="AC33" s="302"/>
      <c r="AD33" s="302"/>
      <c r="AE33" s="302"/>
      <c r="AF33" s="302"/>
      <c r="AG33" s="302"/>
      <c r="AH33" s="302"/>
      <c r="AI33" s="302"/>
      <c r="AJ33" s="302"/>
      <c r="AK33" s="302"/>
      <c r="AL33" s="302"/>
      <c r="AM33" s="302"/>
      <c r="AN33" s="302"/>
      <c r="AO33" s="302"/>
      <c r="AP33" s="302"/>
      <c r="AQ33" s="302"/>
    </row>
    <row r="34" spans="1:43">
      <c r="A34" s="187"/>
      <c r="B34" s="155" t="s">
        <v>58</v>
      </c>
      <c r="C34" s="459" t="s">
        <v>1198</v>
      </c>
      <c r="D34" s="460"/>
      <c r="E34" s="461"/>
      <c r="F34" s="374" t="s">
        <v>1978</v>
      </c>
      <c r="G34" s="311" t="s">
        <v>1979</v>
      </c>
      <c r="H34" s="307" t="s">
        <v>2007</v>
      </c>
      <c r="I34" s="459" t="s">
        <v>1198</v>
      </c>
      <c r="J34" s="460"/>
      <c r="K34" s="461"/>
      <c r="L34" s="374" t="s">
        <v>2075</v>
      </c>
      <c r="M34" s="306" t="s">
        <v>1525</v>
      </c>
      <c r="N34" s="307" t="s">
        <v>2074</v>
      </c>
      <c r="O34" s="459" t="s">
        <v>1198</v>
      </c>
      <c r="P34" s="460"/>
      <c r="Q34" s="461"/>
      <c r="R34" s="447">
        <v>2.1964999999999998E-2</v>
      </c>
      <c r="S34" s="304">
        <v>6.6100735577016003E-3</v>
      </c>
      <c r="T34" s="309">
        <v>1.82289837421752</v>
      </c>
      <c r="U34" s="302"/>
      <c r="V34" s="302"/>
      <c r="W34" s="302"/>
      <c r="X34" s="302"/>
      <c r="Y34" s="302"/>
      <c r="Z34" s="302"/>
      <c r="AA34" s="302"/>
      <c r="AB34" s="302"/>
      <c r="AC34" s="302"/>
      <c r="AD34" s="302"/>
      <c r="AE34" s="302"/>
      <c r="AF34" s="302"/>
      <c r="AG34" s="302"/>
      <c r="AH34" s="302"/>
      <c r="AI34" s="302"/>
      <c r="AJ34" s="302"/>
      <c r="AK34" s="302"/>
      <c r="AL34" s="302"/>
      <c r="AM34" s="302"/>
      <c r="AN34" s="302"/>
      <c r="AO34" s="302"/>
      <c r="AP34" s="302"/>
      <c r="AQ34" s="302"/>
    </row>
    <row r="35" spans="1:43">
      <c r="A35" s="187"/>
      <c r="B35" s="190" t="s">
        <v>23</v>
      </c>
      <c r="C35" s="373" t="s">
        <v>1939</v>
      </c>
      <c r="D35" s="306" t="s">
        <v>1540</v>
      </c>
      <c r="E35" s="306" t="s">
        <v>1940</v>
      </c>
      <c r="F35" s="374" t="s">
        <v>1980</v>
      </c>
      <c r="G35" s="311" t="s">
        <v>1952</v>
      </c>
      <c r="H35" s="307" t="s">
        <v>2006</v>
      </c>
      <c r="I35" s="306" t="s">
        <v>1547</v>
      </c>
      <c r="J35" s="306" t="s">
        <v>1540</v>
      </c>
      <c r="K35" s="307" t="s">
        <v>1548</v>
      </c>
      <c r="L35" s="374" t="s">
        <v>2077</v>
      </c>
      <c r="M35" s="306" t="s">
        <v>1979</v>
      </c>
      <c r="N35" s="307" t="s">
        <v>2076</v>
      </c>
      <c r="O35" s="304">
        <v>6.5933000000000005E-2</v>
      </c>
      <c r="P35" s="304">
        <v>1.83767248192628E-2</v>
      </c>
      <c r="Q35" s="312">
        <v>1.8941630585994</v>
      </c>
      <c r="R35" s="447">
        <v>6.5933000000000005E-2</v>
      </c>
      <c r="S35" s="304">
        <v>2.3415112058232102E-2</v>
      </c>
      <c r="T35" s="309">
        <v>1.67804382190831</v>
      </c>
      <c r="U35" s="302"/>
      <c r="V35" s="302"/>
      <c r="W35" s="302"/>
      <c r="X35" s="302"/>
      <c r="Y35" s="302"/>
      <c r="Z35" s="302"/>
      <c r="AA35" s="302"/>
      <c r="AB35" s="302"/>
      <c r="AC35" s="302"/>
      <c r="AD35" s="302"/>
      <c r="AE35" s="302"/>
      <c r="AF35" s="302"/>
      <c r="AG35" s="302"/>
      <c r="AH35" s="302"/>
      <c r="AI35" s="302"/>
      <c r="AJ35" s="302"/>
      <c r="AK35" s="302"/>
      <c r="AL35" s="302"/>
      <c r="AM35" s="302"/>
      <c r="AN35" s="302"/>
      <c r="AO35" s="302"/>
      <c r="AP35" s="302"/>
      <c r="AQ35" s="302"/>
    </row>
    <row r="36" spans="1:43">
      <c r="A36" s="187"/>
      <c r="B36" s="155" t="s">
        <v>24</v>
      </c>
      <c r="C36" s="373" t="s">
        <v>1941</v>
      </c>
      <c r="D36" s="306" t="s">
        <v>1549</v>
      </c>
      <c r="E36" s="306" t="s">
        <v>1942</v>
      </c>
      <c r="F36" s="374" t="s">
        <v>1981</v>
      </c>
      <c r="G36" s="311" t="s">
        <v>1549</v>
      </c>
      <c r="H36" s="307" t="s">
        <v>1982</v>
      </c>
      <c r="I36" s="306" t="s">
        <v>1550</v>
      </c>
      <c r="J36" s="306" t="s">
        <v>1545</v>
      </c>
      <c r="K36" s="307" t="s">
        <v>1551</v>
      </c>
      <c r="L36" s="374" t="s">
        <v>2079</v>
      </c>
      <c r="M36" s="306" t="s">
        <v>2078</v>
      </c>
      <c r="N36" s="307" t="s">
        <v>2099</v>
      </c>
      <c r="O36" s="304">
        <v>7.2452000000000003E-2</v>
      </c>
      <c r="P36" s="304">
        <v>1.6542249997738599E-2</v>
      </c>
      <c r="Q36" s="312">
        <v>2.0928008318931699</v>
      </c>
      <c r="R36" s="447">
        <v>7.2452000000000003E-2</v>
      </c>
      <c r="S36" s="304">
        <v>1.8170466616144E-2</v>
      </c>
      <c r="T36" s="309">
        <v>1.9968348570301799</v>
      </c>
      <c r="U36" s="302"/>
      <c r="V36" s="302"/>
      <c r="W36" s="302"/>
      <c r="X36" s="302"/>
      <c r="Y36" s="302"/>
      <c r="Z36" s="302"/>
      <c r="AA36" s="302"/>
      <c r="AB36" s="302"/>
      <c r="AC36" s="302"/>
      <c r="AD36" s="302"/>
      <c r="AE36" s="302"/>
      <c r="AF36" s="302"/>
      <c r="AG36" s="302"/>
      <c r="AH36" s="302"/>
      <c r="AI36" s="302"/>
      <c r="AJ36" s="302"/>
      <c r="AK36" s="302"/>
      <c r="AL36" s="302"/>
      <c r="AM36" s="302"/>
      <c r="AN36" s="302"/>
      <c r="AO36" s="302"/>
      <c r="AP36" s="302"/>
      <c r="AQ36" s="302"/>
    </row>
    <row r="37" spans="1:43">
      <c r="A37" s="187"/>
      <c r="B37" s="155" t="s">
        <v>194</v>
      </c>
      <c r="C37" s="459" t="s">
        <v>1195</v>
      </c>
      <c r="D37" s="460"/>
      <c r="E37" s="461"/>
      <c r="F37" s="459" t="s">
        <v>1195</v>
      </c>
      <c r="G37" s="460"/>
      <c r="H37" s="461"/>
      <c r="I37" s="459" t="s">
        <v>1195</v>
      </c>
      <c r="J37" s="460"/>
      <c r="K37" s="461"/>
      <c r="L37" s="459" t="s">
        <v>1195</v>
      </c>
      <c r="M37" s="460"/>
      <c r="N37" s="461"/>
      <c r="O37" s="459" t="s">
        <v>1198</v>
      </c>
      <c r="P37" s="460"/>
      <c r="Q37" s="460"/>
      <c r="R37" s="477" t="s">
        <v>1198</v>
      </c>
      <c r="S37" s="478"/>
      <c r="T37" s="479"/>
      <c r="U37" s="302"/>
      <c r="V37" s="302"/>
      <c r="W37" s="302"/>
      <c r="X37" s="302"/>
      <c r="Y37" s="302"/>
      <c r="Z37" s="302"/>
      <c r="AA37" s="302"/>
      <c r="AB37" s="302"/>
      <c r="AC37" s="302"/>
      <c r="AD37" s="302"/>
      <c r="AE37" s="302"/>
      <c r="AF37" s="302"/>
      <c r="AG37" s="302"/>
      <c r="AH37" s="302"/>
      <c r="AI37" s="302"/>
      <c r="AJ37" s="302"/>
      <c r="AK37" s="302"/>
      <c r="AL37" s="302"/>
      <c r="AM37" s="302"/>
      <c r="AN37" s="302"/>
      <c r="AO37" s="302"/>
      <c r="AP37" s="302"/>
      <c r="AQ37" s="302"/>
    </row>
    <row r="38" spans="1:43">
      <c r="A38" s="187"/>
      <c r="B38" s="155" t="s">
        <v>25</v>
      </c>
      <c r="C38" s="373" t="s">
        <v>1943</v>
      </c>
      <c r="D38" s="306" t="s">
        <v>1944</v>
      </c>
      <c r="E38" s="306" t="s">
        <v>1945</v>
      </c>
      <c r="F38" s="459" t="s">
        <v>1198</v>
      </c>
      <c r="G38" s="460"/>
      <c r="H38" s="461"/>
      <c r="I38" s="374" t="s">
        <v>2023</v>
      </c>
      <c r="J38" s="306" t="s">
        <v>2024</v>
      </c>
      <c r="K38" s="307" t="s">
        <v>2025</v>
      </c>
      <c r="L38" s="459" t="s">
        <v>1198</v>
      </c>
      <c r="M38" s="460"/>
      <c r="N38" s="461"/>
      <c r="O38" s="304">
        <v>0.102795</v>
      </c>
      <c r="P38" s="304">
        <v>4.27696367380326E-2</v>
      </c>
      <c r="Q38" s="312">
        <v>1.5503088086011301</v>
      </c>
      <c r="R38" s="477" t="s">
        <v>1198</v>
      </c>
      <c r="S38" s="478"/>
      <c r="T38" s="479"/>
      <c r="U38" s="302"/>
      <c r="V38" s="302"/>
      <c r="W38" s="302"/>
      <c r="X38" s="302"/>
      <c r="Y38" s="302"/>
      <c r="Z38" s="302"/>
      <c r="AA38" s="302"/>
      <c r="AB38" s="302"/>
      <c r="AC38" s="302"/>
      <c r="AD38" s="302"/>
      <c r="AE38" s="302"/>
      <c r="AF38" s="302"/>
      <c r="AG38" s="302"/>
      <c r="AH38" s="302"/>
      <c r="AI38" s="302"/>
      <c r="AJ38" s="302"/>
      <c r="AK38" s="302"/>
      <c r="AL38" s="302"/>
      <c r="AM38" s="302"/>
      <c r="AN38" s="302"/>
      <c r="AO38" s="302"/>
      <c r="AP38" s="302"/>
      <c r="AQ38" s="302"/>
    </row>
    <row r="39" spans="1:43">
      <c r="A39" s="187"/>
      <c r="B39" s="155" t="s">
        <v>26</v>
      </c>
      <c r="C39" s="459" t="s">
        <v>1194</v>
      </c>
      <c r="D39" s="460"/>
      <c r="E39" s="461"/>
      <c r="F39" s="459" t="s">
        <v>1194</v>
      </c>
      <c r="G39" s="460"/>
      <c r="H39" s="461"/>
      <c r="I39" s="37" t="s">
        <v>2029</v>
      </c>
      <c r="J39" s="37" t="s">
        <v>2030</v>
      </c>
      <c r="K39" s="371" t="s">
        <v>2031</v>
      </c>
      <c r="L39" s="374" t="s">
        <v>2080</v>
      </c>
      <c r="M39" s="306" t="s">
        <v>2081</v>
      </c>
      <c r="N39" s="307" t="s">
        <v>2082</v>
      </c>
      <c r="O39" s="304">
        <v>8.2529999999999895E-2</v>
      </c>
      <c r="P39" s="304">
        <v>2.1903975606327199E-2</v>
      </c>
      <c r="Q39" s="312">
        <v>1.9410845327287101</v>
      </c>
      <c r="R39" s="447">
        <v>8.2529999999999895E-2</v>
      </c>
      <c r="S39" s="304">
        <v>2.7026493512634898E-2</v>
      </c>
      <c r="T39" s="309">
        <v>1.74747540170114</v>
      </c>
      <c r="U39" s="302"/>
      <c r="V39" s="302"/>
      <c r="W39" s="302"/>
      <c r="X39" s="302"/>
      <c r="Y39" s="302"/>
      <c r="Z39" s="302"/>
      <c r="AA39" s="302"/>
      <c r="AB39" s="302"/>
      <c r="AC39" s="302"/>
      <c r="AD39" s="302"/>
      <c r="AE39" s="302"/>
      <c r="AF39" s="302"/>
      <c r="AG39" s="302"/>
      <c r="AH39" s="302"/>
      <c r="AI39" s="302"/>
      <c r="AJ39" s="302"/>
      <c r="AK39" s="302"/>
      <c r="AL39" s="302"/>
      <c r="AM39" s="302"/>
      <c r="AN39" s="302"/>
      <c r="AO39" s="302"/>
      <c r="AP39" s="302"/>
      <c r="AQ39" s="302"/>
    </row>
    <row r="40" spans="1:43">
      <c r="A40" s="187"/>
      <c r="B40" s="155" t="s">
        <v>27</v>
      </c>
      <c r="C40" s="459" t="s">
        <v>1194</v>
      </c>
      <c r="D40" s="460"/>
      <c r="E40" s="461"/>
      <c r="F40" s="459" t="s">
        <v>1195</v>
      </c>
      <c r="G40" s="460"/>
      <c r="H40" s="461"/>
      <c r="I40" s="459" t="s">
        <v>1194</v>
      </c>
      <c r="J40" s="460"/>
      <c r="K40" s="461"/>
      <c r="L40" s="459" t="s">
        <v>1195</v>
      </c>
      <c r="M40" s="460"/>
      <c r="N40" s="461"/>
      <c r="O40" s="304">
        <v>1.7402000000000001E-2</v>
      </c>
      <c r="P40" s="304">
        <v>5.5636522794892899E-3</v>
      </c>
      <c r="Q40" s="312">
        <v>1.7685591620972001</v>
      </c>
      <c r="R40" s="459" t="s">
        <v>1198</v>
      </c>
      <c r="S40" s="460"/>
      <c r="T40" s="461"/>
      <c r="U40" s="302"/>
      <c r="V40" s="302"/>
      <c r="W40" s="302"/>
      <c r="X40" s="302"/>
      <c r="Y40" s="302"/>
      <c r="Z40" s="302"/>
      <c r="AA40" s="302"/>
      <c r="AB40" s="302"/>
      <c r="AC40" s="302"/>
      <c r="AD40" s="302"/>
      <c r="AE40" s="302"/>
      <c r="AF40" s="302"/>
      <c r="AG40" s="302"/>
      <c r="AH40" s="302"/>
      <c r="AI40" s="302"/>
      <c r="AJ40" s="302"/>
      <c r="AK40" s="302"/>
      <c r="AL40" s="302"/>
      <c r="AM40" s="302"/>
      <c r="AN40" s="302"/>
      <c r="AO40" s="302"/>
      <c r="AP40" s="302"/>
      <c r="AQ40" s="302"/>
    </row>
    <row r="41" spans="1:43">
      <c r="A41" s="187"/>
      <c r="B41" s="155" t="s">
        <v>28</v>
      </c>
      <c r="C41" s="459" t="s">
        <v>1194</v>
      </c>
      <c r="D41" s="460"/>
      <c r="E41" s="461"/>
      <c r="F41" s="459" t="s">
        <v>1195</v>
      </c>
      <c r="G41" s="460"/>
      <c r="H41" s="461"/>
      <c r="I41" s="459" t="s">
        <v>1194</v>
      </c>
      <c r="J41" s="460"/>
      <c r="K41" s="461"/>
      <c r="L41" s="459" t="s">
        <v>1195</v>
      </c>
      <c r="M41" s="460"/>
      <c r="N41" s="461"/>
      <c r="O41" s="304">
        <v>0.14460200000000001</v>
      </c>
      <c r="P41" s="304">
        <v>4.6522345553103001E-2</v>
      </c>
      <c r="Q41" s="312">
        <v>1.7630163848346201</v>
      </c>
      <c r="R41" s="459" t="s">
        <v>1198</v>
      </c>
      <c r="S41" s="460"/>
      <c r="T41" s="461"/>
      <c r="U41" s="302"/>
      <c r="V41" s="302"/>
      <c r="W41" s="302"/>
      <c r="X41" s="302"/>
      <c r="Y41" s="302"/>
      <c r="Z41" s="302"/>
      <c r="AA41" s="302"/>
      <c r="AB41" s="302"/>
      <c r="AC41" s="302"/>
      <c r="AD41" s="302"/>
      <c r="AE41" s="302"/>
      <c r="AF41" s="302"/>
      <c r="AG41" s="302"/>
      <c r="AH41" s="302"/>
      <c r="AI41" s="302"/>
      <c r="AJ41" s="302"/>
      <c r="AK41" s="302"/>
      <c r="AL41" s="302"/>
      <c r="AM41" s="302"/>
      <c r="AN41" s="302"/>
      <c r="AO41" s="302"/>
      <c r="AP41" s="302"/>
      <c r="AQ41" s="302"/>
    </row>
    <row r="42" spans="1:43">
      <c r="A42" s="187"/>
      <c r="B42" s="156" t="s">
        <v>61</v>
      </c>
      <c r="C42" s="373" t="s">
        <v>1946</v>
      </c>
      <c r="D42" s="306" t="s">
        <v>1546</v>
      </c>
      <c r="E42" s="306" t="s">
        <v>2008</v>
      </c>
      <c r="F42" s="459" t="s">
        <v>1198</v>
      </c>
      <c r="G42" s="460"/>
      <c r="H42" s="461"/>
      <c r="I42" s="336" t="s">
        <v>1569</v>
      </c>
      <c r="J42" s="336" t="s">
        <v>1525</v>
      </c>
      <c r="K42" s="308" t="s">
        <v>1570</v>
      </c>
      <c r="L42" s="459" t="s">
        <v>1198</v>
      </c>
      <c r="M42" s="460"/>
      <c r="N42" s="461"/>
      <c r="O42" s="459" t="s">
        <v>1194</v>
      </c>
      <c r="P42" s="460"/>
      <c r="Q42" s="460"/>
      <c r="R42" s="459" t="s">
        <v>1195</v>
      </c>
      <c r="S42" s="460"/>
      <c r="T42" s="461"/>
      <c r="U42" s="302"/>
      <c r="V42" s="302"/>
      <c r="W42" s="302"/>
      <c r="X42" s="302"/>
      <c r="Y42" s="302"/>
      <c r="Z42" s="302"/>
      <c r="AA42" s="302"/>
      <c r="AB42" s="302"/>
      <c r="AC42" s="302"/>
      <c r="AD42" s="302"/>
      <c r="AE42" s="302"/>
      <c r="AF42" s="302"/>
      <c r="AG42" s="302"/>
      <c r="AH42" s="302"/>
      <c r="AI42" s="302"/>
      <c r="AJ42" s="302"/>
      <c r="AK42" s="302"/>
      <c r="AL42" s="302"/>
      <c r="AM42" s="302"/>
      <c r="AN42" s="302"/>
      <c r="AO42" s="302"/>
      <c r="AP42" s="302"/>
      <c r="AQ42" s="302"/>
    </row>
    <row r="43" spans="1:43">
      <c r="A43" s="187"/>
      <c r="B43" s="189" t="s">
        <v>29</v>
      </c>
      <c r="C43" s="373" t="s">
        <v>1947</v>
      </c>
      <c r="D43" s="306" t="s">
        <v>1948</v>
      </c>
      <c r="E43" s="306" t="s">
        <v>1949</v>
      </c>
      <c r="F43" s="374" t="s">
        <v>1983</v>
      </c>
      <c r="G43" s="311" t="s">
        <v>1984</v>
      </c>
      <c r="H43" s="307" t="s">
        <v>1985</v>
      </c>
      <c r="I43" s="374" t="s">
        <v>2044</v>
      </c>
      <c r="J43" s="306" t="s">
        <v>1984</v>
      </c>
      <c r="K43" s="307" t="s">
        <v>2045</v>
      </c>
      <c r="L43" s="374" t="s">
        <v>2084</v>
      </c>
      <c r="M43" s="306" t="s">
        <v>1554</v>
      </c>
      <c r="N43" s="307" t="s">
        <v>2083</v>
      </c>
      <c r="O43" s="304">
        <v>0.101867</v>
      </c>
      <c r="P43" s="304">
        <v>3.7829432349011198E-2</v>
      </c>
      <c r="Q43" s="312">
        <v>1.6409745511056599</v>
      </c>
      <c r="R43" s="447">
        <v>0.101867</v>
      </c>
      <c r="S43" s="304">
        <v>3.7546241730969203E-2</v>
      </c>
      <c r="T43" s="309">
        <v>1.64715140935797</v>
      </c>
      <c r="U43" s="302"/>
      <c r="V43" s="302"/>
      <c r="W43" s="302"/>
      <c r="X43" s="302"/>
      <c r="Y43" s="302"/>
      <c r="Z43" s="302"/>
      <c r="AA43" s="302"/>
      <c r="AB43" s="302"/>
      <c r="AC43" s="302"/>
      <c r="AD43" s="302"/>
      <c r="AE43" s="302"/>
      <c r="AF43" s="302"/>
      <c r="AG43" s="302"/>
      <c r="AH43" s="302"/>
      <c r="AI43" s="302"/>
      <c r="AJ43" s="302"/>
      <c r="AK43" s="302"/>
      <c r="AL43" s="302"/>
      <c r="AM43" s="302"/>
      <c r="AN43" s="302"/>
      <c r="AO43" s="302"/>
      <c r="AP43" s="302"/>
      <c r="AQ43" s="302"/>
    </row>
    <row r="44" spans="1:43">
      <c r="A44" s="187"/>
      <c r="B44" s="155"/>
      <c r="C44" s="450"/>
      <c r="D44" s="450"/>
      <c r="E44" s="308"/>
      <c r="F44" s="450"/>
      <c r="G44" s="450"/>
      <c r="H44" s="308"/>
      <c r="I44" s="450"/>
      <c r="J44" s="450"/>
      <c r="K44" s="308"/>
      <c r="L44" s="450"/>
      <c r="M44" s="450"/>
      <c r="N44" s="308"/>
      <c r="O44" s="304"/>
      <c r="P44" s="304"/>
      <c r="Q44" s="312"/>
      <c r="R44" s="447"/>
      <c r="S44" s="304"/>
      <c r="T44" s="309"/>
      <c r="U44" s="302"/>
      <c r="V44" s="302"/>
      <c r="W44" s="302"/>
      <c r="X44" s="302"/>
      <c r="Y44" s="302"/>
      <c r="Z44" s="302"/>
      <c r="AA44" s="302"/>
      <c r="AB44" s="302"/>
      <c r="AC44" s="302"/>
      <c r="AD44" s="302"/>
      <c r="AE44" s="302"/>
      <c r="AF44" s="302"/>
      <c r="AG44" s="302"/>
      <c r="AH44" s="302"/>
      <c r="AI44" s="302"/>
      <c r="AJ44" s="302"/>
      <c r="AK44" s="302"/>
      <c r="AL44" s="302"/>
      <c r="AM44" s="302"/>
      <c r="AN44" s="302"/>
      <c r="AO44" s="302"/>
      <c r="AP44" s="302"/>
      <c r="AQ44" s="302"/>
    </row>
    <row r="45" spans="1:43">
      <c r="A45" s="188" t="s">
        <v>30</v>
      </c>
      <c r="B45" s="155"/>
      <c r="C45" s="299"/>
      <c r="D45" s="299"/>
      <c r="E45" s="308"/>
      <c r="F45" s="299"/>
      <c r="G45" s="299"/>
      <c r="H45" s="308"/>
      <c r="I45" s="336"/>
      <c r="J45" s="336"/>
      <c r="K45" s="308"/>
      <c r="L45" s="299"/>
      <c r="M45" s="299"/>
      <c r="N45" s="308"/>
      <c r="O45" s="304"/>
      <c r="P45" s="304"/>
      <c r="Q45" s="312"/>
      <c r="R45" s="447"/>
      <c r="S45" s="304"/>
      <c r="T45" s="309"/>
      <c r="U45" s="302"/>
      <c r="V45" s="302"/>
      <c r="W45" s="302"/>
      <c r="X45" s="302"/>
      <c r="Y45" s="302"/>
      <c r="Z45" s="302"/>
      <c r="AA45" s="302"/>
      <c r="AB45" s="302"/>
      <c r="AC45" s="302"/>
      <c r="AD45" s="302"/>
      <c r="AE45" s="302"/>
      <c r="AF45" s="302"/>
      <c r="AG45" s="302"/>
      <c r="AH45" s="302"/>
      <c r="AI45" s="302"/>
      <c r="AJ45" s="302"/>
      <c r="AK45" s="302"/>
      <c r="AL45" s="302"/>
      <c r="AM45" s="302"/>
      <c r="AN45" s="302"/>
      <c r="AO45" s="302"/>
      <c r="AP45" s="302"/>
      <c r="AQ45" s="302"/>
    </row>
    <row r="46" spans="1:43">
      <c r="A46" s="187"/>
      <c r="B46" s="155" t="s">
        <v>31</v>
      </c>
      <c r="C46" s="373" t="s">
        <v>1950</v>
      </c>
      <c r="D46" s="306" t="s">
        <v>1560</v>
      </c>
      <c r="E46" s="306" t="s">
        <v>2009</v>
      </c>
      <c r="F46" s="374" t="s">
        <v>1989</v>
      </c>
      <c r="G46" s="311" t="s">
        <v>1558</v>
      </c>
      <c r="H46" s="307" t="s">
        <v>1986</v>
      </c>
      <c r="I46" s="459" t="s">
        <v>1194</v>
      </c>
      <c r="J46" s="460"/>
      <c r="K46" s="461"/>
      <c r="L46" s="459" t="s">
        <v>1194</v>
      </c>
      <c r="M46" s="460"/>
      <c r="N46" s="461"/>
      <c r="O46" s="459" t="s">
        <v>1194</v>
      </c>
      <c r="P46" s="460"/>
      <c r="Q46" s="461"/>
      <c r="R46" s="459" t="s">
        <v>1194</v>
      </c>
      <c r="S46" s="460"/>
      <c r="T46" s="461"/>
      <c r="U46" s="302"/>
      <c r="V46" s="302"/>
      <c r="W46" s="302"/>
      <c r="X46" s="302"/>
      <c r="Y46" s="302"/>
      <c r="Z46" s="302"/>
      <c r="AA46" s="302"/>
      <c r="AB46" s="302"/>
      <c r="AC46" s="302"/>
      <c r="AD46" s="302"/>
      <c r="AE46" s="302"/>
      <c r="AF46" s="302"/>
      <c r="AG46" s="302"/>
      <c r="AH46" s="302"/>
      <c r="AI46" s="302"/>
      <c r="AJ46" s="302"/>
      <c r="AK46" s="302"/>
      <c r="AL46" s="302"/>
      <c r="AM46" s="302"/>
      <c r="AN46" s="302"/>
      <c r="AO46" s="302"/>
      <c r="AP46" s="302"/>
      <c r="AQ46" s="302"/>
    </row>
    <row r="47" spans="1:43">
      <c r="A47" s="187"/>
      <c r="B47" s="155" t="s">
        <v>62</v>
      </c>
      <c r="C47" s="459" t="s">
        <v>1198</v>
      </c>
      <c r="D47" s="460"/>
      <c r="E47" s="461"/>
      <c r="F47" s="459" t="s">
        <v>1198</v>
      </c>
      <c r="G47" s="460"/>
      <c r="H47" s="461"/>
      <c r="I47" s="459" t="s">
        <v>1198</v>
      </c>
      <c r="J47" s="460"/>
      <c r="K47" s="461"/>
      <c r="L47" s="459" t="s">
        <v>1198</v>
      </c>
      <c r="M47" s="460"/>
      <c r="N47" s="461"/>
      <c r="O47" s="459" t="s">
        <v>1195</v>
      </c>
      <c r="P47" s="460"/>
      <c r="Q47" s="460"/>
      <c r="R47" s="477" t="s">
        <v>1195</v>
      </c>
      <c r="S47" s="478"/>
      <c r="T47" s="479"/>
      <c r="U47" s="302"/>
      <c r="V47" s="302"/>
      <c r="W47" s="302"/>
      <c r="X47" s="302"/>
      <c r="Y47" s="302"/>
      <c r="Z47" s="302"/>
      <c r="AA47" s="302"/>
      <c r="AB47" s="302"/>
      <c r="AC47" s="302"/>
      <c r="AD47" s="302"/>
      <c r="AE47" s="302"/>
      <c r="AF47" s="302"/>
      <c r="AG47" s="302"/>
      <c r="AH47" s="302"/>
      <c r="AI47" s="302"/>
      <c r="AJ47" s="302"/>
      <c r="AK47" s="302"/>
      <c r="AL47" s="302"/>
      <c r="AM47" s="302"/>
      <c r="AN47" s="302"/>
      <c r="AO47" s="302"/>
      <c r="AP47" s="302"/>
      <c r="AQ47" s="302"/>
    </row>
    <row r="48" spans="1:43">
      <c r="A48" s="187"/>
      <c r="B48" s="156" t="s">
        <v>89</v>
      </c>
      <c r="C48" s="459" t="s">
        <v>1195</v>
      </c>
      <c r="D48" s="460"/>
      <c r="E48" s="461"/>
      <c r="F48" s="459" t="s">
        <v>1194</v>
      </c>
      <c r="G48" s="460"/>
      <c r="H48" s="461"/>
      <c r="I48" s="459" t="s">
        <v>1195</v>
      </c>
      <c r="J48" s="460"/>
      <c r="K48" s="461"/>
      <c r="L48" s="459" t="s">
        <v>1194</v>
      </c>
      <c r="M48" s="460"/>
      <c r="N48" s="461"/>
      <c r="O48" s="459" t="s">
        <v>1195</v>
      </c>
      <c r="P48" s="460"/>
      <c r="Q48" s="460"/>
      <c r="R48" s="477" t="s">
        <v>1194</v>
      </c>
      <c r="S48" s="478"/>
      <c r="T48" s="479"/>
      <c r="U48" s="302"/>
      <c r="V48" s="302"/>
      <c r="W48" s="302"/>
      <c r="X48" s="302"/>
      <c r="Y48" s="302"/>
      <c r="Z48" s="302"/>
      <c r="AA48" s="302"/>
      <c r="AB48" s="302"/>
      <c r="AC48" s="302"/>
      <c r="AD48" s="302"/>
      <c r="AE48" s="302"/>
      <c r="AF48" s="302"/>
      <c r="AG48" s="302"/>
      <c r="AH48" s="302"/>
      <c r="AI48" s="302"/>
      <c r="AJ48" s="302"/>
      <c r="AK48" s="302"/>
      <c r="AL48" s="302"/>
      <c r="AM48" s="302"/>
      <c r="AN48" s="302"/>
      <c r="AO48" s="302"/>
      <c r="AP48" s="302"/>
      <c r="AQ48" s="302"/>
    </row>
    <row r="49" spans="1:43">
      <c r="A49" s="187"/>
      <c r="B49" s="156" t="s">
        <v>64</v>
      </c>
      <c r="C49" s="459" t="s">
        <v>1198</v>
      </c>
      <c r="D49" s="460"/>
      <c r="E49" s="461"/>
      <c r="F49" s="459" t="s">
        <v>1198</v>
      </c>
      <c r="G49" s="460"/>
      <c r="H49" s="461"/>
      <c r="I49" s="459" t="s">
        <v>1198</v>
      </c>
      <c r="J49" s="460"/>
      <c r="K49" s="461"/>
      <c r="L49" s="459" t="s">
        <v>1198</v>
      </c>
      <c r="M49" s="460"/>
      <c r="N49" s="461"/>
      <c r="O49" s="459" t="s">
        <v>1195</v>
      </c>
      <c r="P49" s="460"/>
      <c r="Q49" s="460"/>
      <c r="R49" s="477" t="s">
        <v>1195</v>
      </c>
      <c r="S49" s="478"/>
      <c r="T49" s="479"/>
      <c r="U49" s="302"/>
      <c r="V49" s="302"/>
      <c r="W49" s="302"/>
      <c r="X49" s="302"/>
      <c r="Y49" s="302"/>
      <c r="Z49" s="302"/>
      <c r="AA49" s="302"/>
      <c r="AB49" s="302"/>
      <c r="AC49" s="302"/>
      <c r="AD49" s="302"/>
      <c r="AE49" s="302"/>
      <c r="AF49" s="302"/>
      <c r="AG49" s="302"/>
      <c r="AH49" s="302"/>
      <c r="AI49" s="302"/>
      <c r="AJ49" s="302"/>
      <c r="AK49" s="302"/>
      <c r="AL49" s="302"/>
      <c r="AM49" s="302"/>
      <c r="AN49" s="302"/>
      <c r="AO49" s="302"/>
      <c r="AP49" s="302"/>
      <c r="AQ49" s="302"/>
    </row>
    <row r="50" spans="1:43">
      <c r="A50" s="187"/>
      <c r="B50" s="155" t="s">
        <v>657</v>
      </c>
      <c r="C50" s="459" t="s">
        <v>1195</v>
      </c>
      <c r="D50" s="460"/>
      <c r="E50" s="461"/>
      <c r="F50" s="459" t="s">
        <v>1194</v>
      </c>
      <c r="G50" s="460"/>
      <c r="H50" s="461"/>
      <c r="I50" s="459" t="s">
        <v>1195</v>
      </c>
      <c r="J50" s="460"/>
      <c r="K50" s="461"/>
      <c r="L50" s="459" t="s">
        <v>1194</v>
      </c>
      <c r="M50" s="460"/>
      <c r="N50" s="461"/>
      <c r="O50" s="459" t="s">
        <v>1195</v>
      </c>
      <c r="P50" s="460"/>
      <c r="Q50" s="460"/>
      <c r="R50" s="477" t="s">
        <v>1194</v>
      </c>
      <c r="S50" s="478"/>
      <c r="T50" s="479"/>
      <c r="U50" s="302"/>
      <c r="V50" s="302"/>
      <c r="W50" s="302"/>
      <c r="X50" s="302"/>
      <c r="Y50" s="302"/>
      <c r="Z50" s="302"/>
      <c r="AA50" s="302"/>
      <c r="AB50" s="302"/>
      <c r="AC50" s="302"/>
      <c r="AD50" s="302"/>
      <c r="AE50" s="302"/>
      <c r="AF50" s="302"/>
      <c r="AG50" s="302"/>
      <c r="AH50" s="302"/>
      <c r="AI50" s="302"/>
      <c r="AJ50" s="302"/>
      <c r="AK50" s="302"/>
      <c r="AL50" s="302"/>
      <c r="AM50" s="302"/>
      <c r="AN50" s="302"/>
      <c r="AO50" s="302"/>
      <c r="AP50" s="302"/>
      <c r="AQ50" s="302"/>
    </row>
    <row r="51" spans="1:43">
      <c r="A51" s="187"/>
      <c r="B51" s="155" t="s">
        <v>32</v>
      </c>
      <c r="C51" s="373" t="s">
        <v>1951</v>
      </c>
      <c r="D51" s="306" t="s">
        <v>1952</v>
      </c>
      <c r="E51" s="306" t="s">
        <v>1953</v>
      </c>
      <c r="F51" s="374" t="s">
        <v>1988</v>
      </c>
      <c r="G51" s="311" t="s">
        <v>1566</v>
      </c>
      <c r="H51" s="307" t="s">
        <v>1987</v>
      </c>
      <c r="I51" s="374" t="s">
        <v>1556</v>
      </c>
      <c r="J51" s="306" t="s">
        <v>1545</v>
      </c>
      <c r="K51" s="307" t="s">
        <v>2026</v>
      </c>
      <c r="L51" s="374" t="s">
        <v>2097</v>
      </c>
      <c r="M51" s="306" t="s">
        <v>1562</v>
      </c>
      <c r="N51" s="307" t="s">
        <v>2096</v>
      </c>
      <c r="O51" s="459" t="s">
        <v>1194</v>
      </c>
      <c r="P51" s="460"/>
      <c r="Q51" s="460"/>
      <c r="R51" s="477" t="s">
        <v>1194</v>
      </c>
      <c r="S51" s="478"/>
      <c r="T51" s="479"/>
      <c r="U51" s="302"/>
      <c r="V51" s="302"/>
      <c r="W51" s="302"/>
      <c r="X51" s="302"/>
      <c r="Y51" s="302"/>
      <c r="Z51" s="302"/>
      <c r="AA51" s="302"/>
      <c r="AB51" s="302"/>
      <c r="AC51" s="302"/>
      <c r="AD51" s="302"/>
      <c r="AE51" s="302"/>
      <c r="AF51" s="302"/>
      <c r="AG51" s="302"/>
      <c r="AH51" s="302"/>
      <c r="AI51" s="302"/>
      <c r="AJ51" s="302"/>
      <c r="AK51" s="302"/>
      <c r="AL51" s="302"/>
      <c r="AM51" s="302"/>
      <c r="AN51" s="302"/>
      <c r="AO51" s="302"/>
      <c r="AP51" s="302"/>
      <c r="AQ51" s="302"/>
    </row>
    <row r="52" spans="1:43">
      <c r="A52" s="187"/>
      <c r="B52" s="189" t="s">
        <v>33</v>
      </c>
      <c r="C52" s="459" t="s">
        <v>1194</v>
      </c>
      <c r="D52" s="460"/>
      <c r="E52" s="461"/>
      <c r="F52" s="459" t="s">
        <v>1194</v>
      </c>
      <c r="G52" s="460"/>
      <c r="H52" s="461"/>
      <c r="I52" s="459" t="s">
        <v>1194</v>
      </c>
      <c r="J52" s="460"/>
      <c r="K52" s="461"/>
      <c r="L52" s="459" t="s">
        <v>1194</v>
      </c>
      <c r="M52" s="460"/>
      <c r="N52" s="461"/>
      <c r="O52" s="459" t="s">
        <v>1194</v>
      </c>
      <c r="P52" s="460"/>
      <c r="Q52" s="460"/>
      <c r="R52" s="477" t="s">
        <v>1194</v>
      </c>
      <c r="S52" s="478"/>
      <c r="T52" s="479"/>
      <c r="U52" s="302"/>
      <c r="V52" s="302"/>
      <c r="W52" s="302"/>
      <c r="X52" s="302"/>
      <c r="Y52" s="302"/>
      <c r="Z52" s="302"/>
      <c r="AA52" s="302"/>
      <c r="AB52" s="302"/>
      <c r="AC52" s="302"/>
      <c r="AD52" s="302"/>
      <c r="AE52" s="302"/>
      <c r="AF52" s="302"/>
      <c r="AG52" s="302"/>
      <c r="AH52" s="302"/>
      <c r="AI52" s="302"/>
      <c r="AJ52" s="302"/>
      <c r="AK52" s="302"/>
      <c r="AL52" s="302"/>
      <c r="AM52" s="302"/>
      <c r="AN52" s="302"/>
      <c r="AO52" s="302"/>
      <c r="AP52" s="302"/>
      <c r="AQ52" s="302"/>
    </row>
    <row r="53" spans="1:43">
      <c r="A53" s="187"/>
      <c r="B53" s="189" t="s">
        <v>34</v>
      </c>
      <c r="C53" s="373" t="s">
        <v>1954</v>
      </c>
      <c r="D53" s="306" t="s">
        <v>1527</v>
      </c>
      <c r="E53" s="306" t="s">
        <v>1955</v>
      </c>
      <c r="F53" s="374" t="s">
        <v>1990</v>
      </c>
      <c r="G53" s="311" t="s">
        <v>1552</v>
      </c>
      <c r="H53" s="307" t="s">
        <v>1991</v>
      </c>
      <c r="I53" s="374" t="s">
        <v>2027</v>
      </c>
      <c r="J53" s="306" t="s">
        <v>1530</v>
      </c>
      <c r="K53" s="307" t="s">
        <v>2028</v>
      </c>
      <c r="L53" s="374" t="s">
        <v>2094</v>
      </c>
      <c r="M53" s="306" t="s">
        <v>1525</v>
      </c>
      <c r="N53" s="307" t="s">
        <v>2095</v>
      </c>
      <c r="O53" s="304">
        <v>5.5702000000000002E-2</v>
      </c>
      <c r="P53" s="304">
        <v>6.7366188178704604E-3</v>
      </c>
      <c r="Q53" s="312">
        <v>2.8755068560721</v>
      </c>
      <c r="R53" s="447">
        <v>5.5702000000000002E-2</v>
      </c>
      <c r="S53" s="304">
        <v>1.2583808979080201E-2</v>
      </c>
      <c r="T53" s="309">
        <v>2.1039205515206199</v>
      </c>
      <c r="U53" s="302"/>
      <c r="V53" s="302"/>
      <c r="W53" s="302"/>
      <c r="X53" s="302"/>
      <c r="Y53" s="302"/>
      <c r="Z53" s="302"/>
      <c r="AA53" s="302"/>
      <c r="AB53" s="302"/>
      <c r="AC53" s="302"/>
      <c r="AD53" s="302"/>
      <c r="AE53" s="302"/>
      <c r="AF53" s="302"/>
      <c r="AG53" s="302"/>
      <c r="AH53" s="302"/>
      <c r="AI53" s="302"/>
      <c r="AJ53" s="302"/>
      <c r="AK53" s="302"/>
      <c r="AL53" s="302"/>
      <c r="AM53" s="302"/>
      <c r="AN53" s="302"/>
      <c r="AO53" s="302"/>
      <c r="AP53" s="302"/>
      <c r="AQ53" s="302"/>
    </row>
    <row r="54" spans="1:43">
      <c r="A54" s="187"/>
      <c r="B54" s="189" t="s">
        <v>35</v>
      </c>
      <c r="C54" s="459" t="s">
        <v>1198</v>
      </c>
      <c r="D54" s="460"/>
      <c r="E54" s="461"/>
      <c r="F54" s="374" t="s">
        <v>1553</v>
      </c>
      <c r="G54" s="311" t="s">
        <v>1558</v>
      </c>
      <c r="H54" s="307" t="s">
        <v>1992</v>
      </c>
      <c r="I54" s="459" t="s">
        <v>1198</v>
      </c>
      <c r="J54" s="460"/>
      <c r="K54" s="461"/>
      <c r="L54" s="374" t="s">
        <v>2092</v>
      </c>
      <c r="M54" s="306" t="s">
        <v>1549</v>
      </c>
      <c r="N54" s="307" t="s">
        <v>2093</v>
      </c>
      <c r="O54" s="459" t="s">
        <v>1198</v>
      </c>
      <c r="P54" s="460"/>
      <c r="Q54" s="460"/>
      <c r="R54" s="447">
        <v>7.0247000000000004E-2</v>
      </c>
      <c r="S54" s="304">
        <v>1.52746795024001E-2</v>
      </c>
      <c r="T54" s="309">
        <v>2.1445088243441202</v>
      </c>
      <c r="U54" s="302"/>
      <c r="V54" s="302"/>
      <c r="W54" s="302"/>
      <c r="X54" s="302"/>
      <c r="Y54" s="302"/>
      <c r="Z54" s="302"/>
      <c r="AA54" s="302"/>
      <c r="AB54" s="302"/>
      <c r="AC54" s="302"/>
      <c r="AD54" s="302"/>
      <c r="AE54" s="302"/>
      <c r="AF54" s="302"/>
      <c r="AG54" s="302"/>
      <c r="AH54" s="302"/>
      <c r="AI54" s="302"/>
      <c r="AJ54" s="302"/>
      <c r="AK54" s="302"/>
      <c r="AL54" s="302"/>
      <c r="AM54" s="302"/>
      <c r="AN54" s="302"/>
      <c r="AO54" s="302"/>
      <c r="AP54" s="302"/>
      <c r="AQ54" s="302"/>
    </row>
    <row r="55" spans="1:43">
      <c r="A55" s="187"/>
      <c r="B55" s="189" t="s">
        <v>36</v>
      </c>
      <c r="C55" s="373" t="s">
        <v>1956</v>
      </c>
      <c r="D55" s="306" t="s">
        <v>1957</v>
      </c>
      <c r="E55" s="306" t="s">
        <v>1958</v>
      </c>
      <c r="F55" s="374" t="s">
        <v>1993</v>
      </c>
      <c r="G55" s="311" t="s">
        <v>1527</v>
      </c>
      <c r="H55" s="307" t="s">
        <v>1994</v>
      </c>
      <c r="I55" s="459" t="s">
        <v>1194</v>
      </c>
      <c r="J55" s="460"/>
      <c r="K55" s="461"/>
      <c r="L55" s="459" t="s">
        <v>1194</v>
      </c>
      <c r="M55" s="460"/>
      <c r="N55" s="461"/>
      <c r="O55" s="304" t="s">
        <v>2130</v>
      </c>
      <c r="P55" s="304" t="s">
        <v>1544</v>
      </c>
      <c r="Q55" s="312" t="s">
        <v>2131</v>
      </c>
      <c r="R55" s="447">
        <v>5.9011000000000001E-2</v>
      </c>
      <c r="S55" s="304">
        <v>1.45645602973732E-2</v>
      </c>
      <c r="T55" s="309">
        <v>2.01287959894875</v>
      </c>
      <c r="U55" s="302"/>
      <c r="V55" s="302"/>
      <c r="W55" s="302"/>
      <c r="X55" s="302"/>
      <c r="Y55" s="302"/>
      <c r="Z55" s="302"/>
      <c r="AA55" s="302"/>
      <c r="AB55" s="302"/>
      <c r="AC55" s="302"/>
      <c r="AD55" s="302"/>
      <c r="AE55" s="302"/>
      <c r="AF55" s="302"/>
      <c r="AG55" s="302"/>
      <c r="AH55" s="302"/>
      <c r="AI55" s="302"/>
      <c r="AJ55" s="302"/>
      <c r="AK55" s="302"/>
      <c r="AL55" s="302"/>
      <c r="AM55" s="302"/>
      <c r="AN55" s="302"/>
      <c r="AO55" s="302"/>
      <c r="AP55" s="302"/>
      <c r="AQ55" s="302"/>
    </row>
    <row r="56" spans="1:43">
      <c r="A56" s="187"/>
      <c r="B56" s="189" t="s">
        <v>37</v>
      </c>
      <c r="C56" s="459" t="s">
        <v>1198</v>
      </c>
      <c r="D56" s="460"/>
      <c r="E56" s="461"/>
      <c r="F56" s="374" t="s">
        <v>1995</v>
      </c>
      <c r="G56" s="311" t="s">
        <v>1559</v>
      </c>
      <c r="H56" s="307" t="s">
        <v>1996</v>
      </c>
      <c r="I56" s="459" t="s">
        <v>1198</v>
      </c>
      <c r="J56" s="460"/>
      <c r="K56" s="461"/>
      <c r="L56" s="374" t="s">
        <v>2089</v>
      </c>
      <c r="M56" s="306" t="s">
        <v>1535</v>
      </c>
      <c r="N56" s="307" t="s">
        <v>2088</v>
      </c>
      <c r="O56" s="459" t="s">
        <v>1198</v>
      </c>
      <c r="P56" s="460"/>
      <c r="Q56" s="460"/>
      <c r="R56" s="447">
        <v>5.6086999999999998E-2</v>
      </c>
      <c r="S56" s="304">
        <v>9.5826694251874792E-3</v>
      </c>
      <c r="T56" s="309">
        <v>2.4192895650507298</v>
      </c>
      <c r="U56" s="302"/>
      <c r="V56" s="302"/>
      <c r="W56" s="302"/>
      <c r="X56" s="302"/>
      <c r="Y56" s="302"/>
      <c r="Z56" s="302"/>
      <c r="AA56" s="302"/>
      <c r="AB56" s="302"/>
      <c r="AC56" s="302"/>
      <c r="AD56" s="302"/>
      <c r="AE56" s="302"/>
      <c r="AF56" s="302"/>
      <c r="AG56" s="302"/>
      <c r="AH56" s="302"/>
      <c r="AI56" s="302"/>
      <c r="AJ56" s="302"/>
      <c r="AK56" s="302"/>
      <c r="AL56" s="302"/>
      <c r="AM56" s="302"/>
      <c r="AN56" s="302"/>
      <c r="AO56" s="302"/>
      <c r="AP56" s="302"/>
      <c r="AQ56" s="302"/>
    </row>
    <row r="57" spans="1:43">
      <c r="A57" s="187"/>
      <c r="B57" s="156" t="s">
        <v>38</v>
      </c>
      <c r="C57" s="459" t="s">
        <v>1198</v>
      </c>
      <c r="D57" s="460"/>
      <c r="E57" s="461"/>
      <c r="F57" s="374" t="s">
        <v>1954</v>
      </c>
      <c r="G57" s="311" t="s">
        <v>1952</v>
      </c>
      <c r="H57" s="307" t="s">
        <v>2005</v>
      </c>
      <c r="I57" s="459" t="s">
        <v>1198</v>
      </c>
      <c r="J57" s="460"/>
      <c r="K57" s="461"/>
      <c r="L57" s="374" t="s">
        <v>1528</v>
      </c>
      <c r="M57" s="306" t="s">
        <v>1538</v>
      </c>
      <c r="N57" s="307" t="s">
        <v>1561</v>
      </c>
      <c r="O57" s="459" t="s">
        <v>1198</v>
      </c>
      <c r="P57" s="460"/>
      <c r="Q57" s="460"/>
      <c r="R57" s="448">
        <v>4.3055000000000003E-2</v>
      </c>
      <c r="S57" s="449">
        <v>9.1671475771191099E-3</v>
      </c>
      <c r="T57" s="379">
        <v>2.1671785090503102</v>
      </c>
      <c r="U57" s="302"/>
      <c r="V57" s="302"/>
      <c r="W57" s="302"/>
      <c r="X57" s="302"/>
      <c r="Y57" s="302"/>
      <c r="Z57" s="302"/>
      <c r="AA57" s="302"/>
      <c r="AB57" s="302"/>
      <c r="AC57" s="302"/>
      <c r="AD57" s="302"/>
      <c r="AE57" s="302"/>
      <c r="AF57" s="302"/>
      <c r="AG57" s="302"/>
      <c r="AH57" s="302"/>
      <c r="AI57" s="302"/>
      <c r="AJ57" s="302"/>
      <c r="AK57" s="302"/>
      <c r="AL57" s="302"/>
      <c r="AM57" s="302"/>
      <c r="AN57" s="302"/>
      <c r="AO57" s="302"/>
      <c r="AP57" s="302"/>
      <c r="AQ57" s="302"/>
    </row>
    <row r="58" spans="1:43">
      <c r="A58" s="187"/>
      <c r="B58" s="189" t="s">
        <v>39</v>
      </c>
      <c r="C58" s="459" t="s">
        <v>1194</v>
      </c>
      <c r="D58" s="460"/>
      <c r="E58" s="461"/>
      <c r="F58" s="459" t="s">
        <v>1195</v>
      </c>
      <c r="G58" s="460"/>
      <c r="H58" s="461"/>
      <c r="I58" s="459" t="s">
        <v>1194</v>
      </c>
      <c r="J58" s="460"/>
      <c r="K58" s="461"/>
      <c r="L58" s="459" t="s">
        <v>1195</v>
      </c>
      <c r="M58" s="460"/>
      <c r="N58" s="461"/>
      <c r="O58" s="304">
        <v>0.133161</v>
      </c>
      <c r="P58" s="304">
        <v>4.4643744457801803E-2</v>
      </c>
      <c r="Q58" s="312">
        <v>1.7270631474707401</v>
      </c>
      <c r="R58" s="477" t="s">
        <v>1198</v>
      </c>
      <c r="S58" s="478"/>
      <c r="T58" s="479"/>
      <c r="U58" s="302"/>
      <c r="V58" s="302"/>
      <c r="W58" s="302"/>
      <c r="X58" s="302"/>
      <c r="Y58" s="302"/>
      <c r="Z58" s="302"/>
      <c r="AA58" s="302"/>
      <c r="AB58" s="302"/>
      <c r="AC58" s="302"/>
      <c r="AD58" s="302"/>
      <c r="AE58" s="302"/>
      <c r="AF58" s="302"/>
      <c r="AG58" s="302"/>
      <c r="AH58" s="302"/>
      <c r="AI58" s="302"/>
      <c r="AJ58" s="302"/>
      <c r="AK58" s="302"/>
      <c r="AL58" s="302"/>
      <c r="AM58" s="302"/>
      <c r="AN58" s="302"/>
      <c r="AO58" s="302"/>
      <c r="AP58" s="302"/>
      <c r="AQ58" s="302"/>
    </row>
    <row r="59" spans="1:43">
      <c r="A59" s="187"/>
      <c r="B59" s="189" t="s">
        <v>40</v>
      </c>
      <c r="C59" s="459" t="s">
        <v>1194</v>
      </c>
      <c r="D59" s="460"/>
      <c r="E59" s="461"/>
      <c r="F59" s="459" t="s">
        <v>1195</v>
      </c>
      <c r="G59" s="460"/>
      <c r="H59" s="461"/>
      <c r="I59" s="459" t="s">
        <v>1194</v>
      </c>
      <c r="J59" s="460"/>
      <c r="K59" s="461"/>
      <c r="L59" s="459" t="s">
        <v>1195</v>
      </c>
      <c r="M59" s="460"/>
      <c r="N59" s="461"/>
      <c r="O59" s="459" t="s">
        <v>1194</v>
      </c>
      <c r="P59" s="460"/>
      <c r="Q59" s="461"/>
      <c r="R59" s="459" t="s">
        <v>1195</v>
      </c>
      <c r="S59" s="460"/>
      <c r="T59" s="461"/>
      <c r="U59" s="302"/>
      <c r="V59" s="302"/>
      <c r="W59" s="302"/>
      <c r="X59" s="302"/>
      <c r="Y59" s="302"/>
      <c r="Z59" s="302"/>
      <c r="AA59" s="302"/>
      <c r="AB59" s="302"/>
      <c r="AC59" s="302"/>
      <c r="AD59" s="302"/>
      <c r="AE59" s="302"/>
      <c r="AF59" s="302"/>
      <c r="AG59" s="302"/>
      <c r="AH59" s="302"/>
      <c r="AI59" s="302"/>
      <c r="AJ59" s="302"/>
      <c r="AK59" s="302"/>
      <c r="AL59" s="302"/>
      <c r="AM59" s="302"/>
      <c r="AN59" s="302"/>
      <c r="AO59" s="302"/>
      <c r="AP59" s="302"/>
      <c r="AQ59" s="302"/>
    </row>
    <row r="60" spans="1:43">
      <c r="A60" s="187"/>
      <c r="B60" s="155" t="s">
        <v>41</v>
      </c>
      <c r="C60" s="373" t="s">
        <v>1928</v>
      </c>
      <c r="D60" s="306" t="s">
        <v>1558</v>
      </c>
      <c r="E60" s="306" t="s">
        <v>1929</v>
      </c>
      <c r="F60" s="374" t="s">
        <v>1997</v>
      </c>
      <c r="G60" s="311" t="s">
        <v>1558</v>
      </c>
      <c r="H60" s="307" t="s">
        <v>1998</v>
      </c>
      <c r="I60" s="374" t="s">
        <v>2037</v>
      </c>
      <c r="J60" s="306" t="s">
        <v>1563</v>
      </c>
      <c r="K60" s="307" t="s">
        <v>2038</v>
      </c>
      <c r="L60" s="374" t="s">
        <v>2090</v>
      </c>
      <c r="M60" s="306" t="s">
        <v>1564</v>
      </c>
      <c r="N60" s="307" t="s">
        <v>2091</v>
      </c>
      <c r="O60" s="304">
        <v>0.113689</v>
      </c>
      <c r="P60" s="304">
        <v>2.5292099033208899E-2</v>
      </c>
      <c r="Q60" s="312">
        <v>2.1201509675044199</v>
      </c>
      <c r="R60" s="447">
        <v>0.113689</v>
      </c>
      <c r="S60" s="304">
        <v>3.5190804894028503E-2</v>
      </c>
      <c r="T60" s="309">
        <v>1.79739952718698</v>
      </c>
      <c r="U60" s="302"/>
      <c r="V60" s="302"/>
      <c r="W60" s="302"/>
      <c r="X60" s="302"/>
      <c r="Y60" s="302"/>
      <c r="Z60" s="302"/>
      <c r="AA60" s="302"/>
      <c r="AB60" s="302"/>
      <c r="AC60" s="302"/>
      <c r="AD60" s="302"/>
      <c r="AE60" s="302"/>
      <c r="AF60" s="302"/>
      <c r="AG60" s="302"/>
      <c r="AH60" s="302"/>
      <c r="AI60" s="302"/>
      <c r="AJ60" s="302"/>
      <c r="AK60" s="302"/>
      <c r="AL60" s="302"/>
      <c r="AM60" s="302"/>
      <c r="AN60" s="302"/>
      <c r="AO60" s="302"/>
      <c r="AP60" s="302"/>
      <c r="AQ60" s="302"/>
    </row>
    <row r="61" spans="1:43">
      <c r="A61" s="187"/>
      <c r="B61" s="155" t="s">
        <v>66</v>
      </c>
      <c r="C61" s="381" t="s">
        <v>1959</v>
      </c>
      <c r="D61" s="311" t="s">
        <v>1534</v>
      </c>
      <c r="E61" s="311" t="s">
        <v>2010</v>
      </c>
      <c r="F61" s="459" t="s">
        <v>1198</v>
      </c>
      <c r="G61" s="460"/>
      <c r="H61" s="461"/>
      <c r="I61" s="374" t="s">
        <v>2040</v>
      </c>
      <c r="J61" s="306" t="s">
        <v>2030</v>
      </c>
      <c r="K61" s="307" t="s">
        <v>2039</v>
      </c>
      <c r="L61" s="459" t="s">
        <v>1198</v>
      </c>
      <c r="M61" s="460"/>
      <c r="N61" s="461"/>
      <c r="O61" s="459" t="s">
        <v>1194</v>
      </c>
      <c r="P61" s="460"/>
      <c r="Q61" s="460"/>
      <c r="R61" s="477" t="s">
        <v>1195</v>
      </c>
      <c r="S61" s="478"/>
      <c r="T61" s="479"/>
      <c r="U61" s="302"/>
      <c r="V61" s="302"/>
      <c r="W61" s="302"/>
      <c r="X61" s="302"/>
      <c r="Y61" s="302"/>
      <c r="Z61" s="302"/>
      <c r="AA61" s="302"/>
      <c r="AB61" s="302"/>
      <c r="AC61" s="302"/>
      <c r="AD61" s="302"/>
      <c r="AE61" s="302"/>
      <c r="AF61" s="302"/>
      <c r="AG61" s="302"/>
      <c r="AH61" s="302"/>
      <c r="AI61" s="302"/>
      <c r="AJ61" s="302"/>
      <c r="AK61" s="302"/>
      <c r="AL61" s="302"/>
      <c r="AM61" s="302"/>
      <c r="AN61" s="302"/>
      <c r="AO61" s="302"/>
      <c r="AP61" s="302"/>
      <c r="AQ61" s="302"/>
    </row>
    <row r="62" spans="1:43">
      <c r="A62" s="187"/>
      <c r="B62" s="155" t="s">
        <v>67</v>
      </c>
      <c r="C62" s="459" t="s">
        <v>1195</v>
      </c>
      <c r="D62" s="460"/>
      <c r="E62" s="461"/>
      <c r="F62" s="459" t="s">
        <v>1195</v>
      </c>
      <c r="G62" s="460"/>
      <c r="H62" s="461"/>
      <c r="I62" s="459" t="s">
        <v>1195</v>
      </c>
      <c r="J62" s="460"/>
      <c r="K62" s="461"/>
      <c r="L62" s="459" t="s">
        <v>1195</v>
      </c>
      <c r="M62" s="460"/>
      <c r="N62" s="461"/>
      <c r="O62" s="459" t="s">
        <v>1195</v>
      </c>
      <c r="P62" s="460"/>
      <c r="Q62" s="460"/>
      <c r="R62" s="477" t="s">
        <v>1195</v>
      </c>
      <c r="S62" s="478"/>
      <c r="T62" s="479"/>
      <c r="U62" s="302"/>
      <c r="V62" s="302"/>
      <c r="W62" s="302"/>
      <c r="X62" s="302"/>
      <c r="Y62" s="302"/>
      <c r="Z62" s="302"/>
      <c r="AA62" s="302"/>
      <c r="AB62" s="302"/>
      <c r="AC62" s="302"/>
      <c r="AD62" s="302"/>
      <c r="AE62" s="302"/>
      <c r="AF62" s="302"/>
      <c r="AG62" s="302"/>
      <c r="AH62" s="302"/>
      <c r="AI62" s="302"/>
      <c r="AJ62" s="302"/>
      <c r="AK62" s="302"/>
      <c r="AL62" s="302"/>
      <c r="AM62" s="302"/>
      <c r="AN62" s="302"/>
      <c r="AO62" s="302"/>
      <c r="AP62" s="302"/>
      <c r="AQ62" s="302"/>
    </row>
    <row r="63" spans="1:43">
      <c r="A63" s="187"/>
      <c r="B63" s="189" t="s">
        <v>42</v>
      </c>
      <c r="C63" s="373" t="s">
        <v>1960</v>
      </c>
      <c r="D63" s="306" t="s">
        <v>1549</v>
      </c>
      <c r="E63" s="306" t="s">
        <v>1961</v>
      </c>
      <c r="F63" s="374" t="s">
        <v>1999</v>
      </c>
      <c r="G63" s="311" t="s">
        <v>1545</v>
      </c>
      <c r="H63" s="307" t="s">
        <v>2000</v>
      </c>
      <c r="I63" s="374" t="s">
        <v>2041</v>
      </c>
      <c r="J63" s="306" t="s">
        <v>1525</v>
      </c>
      <c r="K63" s="307" t="s">
        <v>2042</v>
      </c>
      <c r="L63" s="374" t="s">
        <v>2085</v>
      </c>
      <c r="M63" s="306" t="s">
        <v>1527</v>
      </c>
      <c r="N63" s="307" t="s">
        <v>2086</v>
      </c>
      <c r="O63" s="304">
        <v>4.9339000000000001E-2</v>
      </c>
      <c r="P63" s="304">
        <v>1.0944634158828501E-2</v>
      </c>
      <c r="Q63" s="312">
        <v>2.12321780222763</v>
      </c>
      <c r="R63" s="447">
        <v>4.9339000000000001E-2</v>
      </c>
      <c r="S63" s="304">
        <v>1.4989731996537499E-2</v>
      </c>
      <c r="T63" s="309">
        <v>1.8142546189722799</v>
      </c>
      <c r="U63" s="302"/>
      <c r="V63" s="302"/>
      <c r="W63" s="302"/>
      <c r="X63" s="302"/>
      <c r="Y63" s="302"/>
      <c r="Z63" s="302"/>
      <c r="AA63" s="302"/>
      <c r="AB63" s="302"/>
      <c r="AC63" s="302"/>
      <c r="AD63" s="302"/>
      <c r="AE63" s="302"/>
      <c r="AF63" s="302"/>
      <c r="AG63" s="302"/>
      <c r="AH63" s="302"/>
      <c r="AI63" s="302"/>
      <c r="AJ63" s="302"/>
      <c r="AK63" s="302"/>
      <c r="AL63" s="302"/>
      <c r="AM63" s="302"/>
      <c r="AN63" s="302"/>
      <c r="AO63" s="302"/>
      <c r="AP63" s="302"/>
      <c r="AQ63" s="302"/>
    </row>
    <row r="64" spans="1:43">
      <c r="A64" s="187"/>
      <c r="B64" s="189" t="s">
        <v>76</v>
      </c>
      <c r="C64" s="459" t="s">
        <v>1198</v>
      </c>
      <c r="D64" s="460"/>
      <c r="E64" s="461"/>
      <c r="F64" s="459" t="s">
        <v>1198</v>
      </c>
      <c r="G64" s="460"/>
      <c r="H64" s="461"/>
      <c r="I64" s="459" t="s">
        <v>1198</v>
      </c>
      <c r="J64" s="460"/>
      <c r="K64" s="461"/>
      <c r="L64" s="459" t="s">
        <v>1198</v>
      </c>
      <c r="M64" s="460"/>
      <c r="N64" s="461"/>
      <c r="O64" s="459" t="s">
        <v>1195</v>
      </c>
      <c r="P64" s="460"/>
      <c r="Q64" s="460"/>
      <c r="R64" s="477" t="s">
        <v>1195</v>
      </c>
      <c r="S64" s="478"/>
      <c r="T64" s="479"/>
      <c r="U64" s="302"/>
      <c r="V64" s="302"/>
      <c r="W64" s="302"/>
      <c r="X64" s="302"/>
      <c r="Y64" s="302"/>
      <c r="Z64" s="302"/>
      <c r="AA64" s="302"/>
      <c r="AB64" s="302"/>
      <c r="AC64" s="302"/>
      <c r="AD64" s="302"/>
      <c r="AE64" s="302"/>
      <c r="AF64" s="302"/>
      <c r="AG64" s="302"/>
      <c r="AH64" s="302"/>
      <c r="AI64" s="302"/>
      <c r="AJ64" s="302"/>
      <c r="AK64" s="302"/>
      <c r="AL64" s="302"/>
      <c r="AM64" s="302"/>
      <c r="AN64" s="302"/>
      <c r="AO64" s="302"/>
      <c r="AP64" s="302"/>
      <c r="AQ64" s="302"/>
    </row>
    <row r="65" spans="1:43">
      <c r="A65" s="187"/>
      <c r="B65" s="155" t="s">
        <v>2121</v>
      </c>
      <c r="C65" s="373" t="s">
        <v>1963</v>
      </c>
      <c r="D65" s="306" t="s">
        <v>1565</v>
      </c>
      <c r="E65" s="306" t="s">
        <v>1962</v>
      </c>
      <c r="F65" s="374" t="s">
        <v>2002</v>
      </c>
      <c r="G65" s="311" t="s">
        <v>1530</v>
      </c>
      <c r="H65" s="307" t="s">
        <v>2001</v>
      </c>
      <c r="I65" s="306" t="s">
        <v>1528</v>
      </c>
      <c r="J65" s="306" t="s">
        <v>1528</v>
      </c>
      <c r="K65" s="307" t="s">
        <v>2043</v>
      </c>
      <c r="L65" s="374" t="s">
        <v>1528</v>
      </c>
      <c r="M65" s="306" t="s">
        <v>1930</v>
      </c>
      <c r="N65" s="307" t="s">
        <v>2087</v>
      </c>
      <c r="O65" s="304">
        <v>6.5376000000000004E-2</v>
      </c>
      <c r="P65" s="304">
        <v>1.5943757067788999E-2</v>
      </c>
      <c r="Q65" s="312">
        <v>2.0249478278785702</v>
      </c>
      <c r="R65" s="447">
        <v>6.5376000000000004E-2</v>
      </c>
      <c r="S65" s="304">
        <v>1.8236372769329399E-2</v>
      </c>
      <c r="T65" s="309">
        <v>1.8933894023573301</v>
      </c>
      <c r="U65" s="302"/>
      <c r="V65" s="302"/>
      <c r="W65" s="302"/>
      <c r="X65" s="302"/>
      <c r="Y65" s="302"/>
      <c r="Z65" s="302"/>
      <c r="AA65" s="302"/>
      <c r="AB65" s="302"/>
      <c r="AC65" s="302"/>
      <c r="AD65" s="302"/>
      <c r="AE65" s="302"/>
      <c r="AF65" s="302"/>
      <c r="AG65" s="302"/>
      <c r="AH65" s="302"/>
      <c r="AI65" s="302"/>
      <c r="AJ65" s="302"/>
      <c r="AK65" s="302"/>
      <c r="AL65" s="302"/>
      <c r="AM65" s="302"/>
      <c r="AN65" s="302"/>
      <c r="AO65" s="302"/>
      <c r="AP65" s="302"/>
      <c r="AQ65" s="302"/>
    </row>
    <row r="66" spans="1:43">
      <c r="A66" s="191"/>
      <c r="B66" s="192" t="s">
        <v>43</v>
      </c>
      <c r="C66" s="373" t="s">
        <v>1964</v>
      </c>
      <c r="D66" s="306" t="s">
        <v>1557</v>
      </c>
      <c r="E66" s="306" t="s">
        <v>1965</v>
      </c>
      <c r="F66" s="374" t="s">
        <v>2003</v>
      </c>
      <c r="G66" s="311" t="s">
        <v>1555</v>
      </c>
      <c r="H66" s="307" t="s">
        <v>2004</v>
      </c>
      <c r="I66" s="374" t="s">
        <v>1528</v>
      </c>
      <c r="J66" s="306" t="s">
        <v>1540</v>
      </c>
      <c r="K66" s="307" t="s">
        <v>1567</v>
      </c>
      <c r="L66" s="380" t="s">
        <v>1528</v>
      </c>
      <c r="M66" s="313" t="s">
        <v>1549</v>
      </c>
      <c r="N66" s="314" t="s">
        <v>1568</v>
      </c>
      <c r="O66" s="317">
        <v>6.8975999999999996E-2</v>
      </c>
      <c r="P66" s="315">
        <v>1.4637319271532801E-2</v>
      </c>
      <c r="Q66" s="316">
        <v>2.1707920871141302</v>
      </c>
      <c r="R66" s="317">
        <v>6.8975999999999996E-2</v>
      </c>
      <c r="S66" s="315">
        <v>1.43591465493371E-2</v>
      </c>
      <c r="T66" s="316">
        <v>2.1917180726543299</v>
      </c>
      <c r="U66" s="302"/>
      <c r="V66" s="302"/>
      <c r="W66" s="302"/>
      <c r="X66" s="302"/>
      <c r="Y66" s="302"/>
      <c r="Z66" s="302"/>
      <c r="AA66" s="302"/>
      <c r="AB66" s="302"/>
      <c r="AC66" s="302"/>
      <c r="AD66" s="302"/>
      <c r="AE66" s="302"/>
      <c r="AF66" s="302"/>
      <c r="AG66" s="302"/>
      <c r="AH66" s="302"/>
      <c r="AI66" s="302"/>
      <c r="AJ66" s="302"/>
      <c r="AK66" s="302"/>
      <c r="AL66" s="302"/>
      <c r="AM66" s="302"/>
      <c r="AN66" s="302"/>
      <c r="AO66" s="302"/>
      <c r="AP66" s="302"/>
      <c r="AQ66" s="302"/>
    </row>
    <row r="67" spans="1:43" ht="85.3" customHeight="1">
      <c r="A67" s="486" t="s">
        <v>2132</v>
      </c>
      <c r="B67" s="486"/>
      <c r="C67" s="486"/>
      <c r="D67" s="486"/>
      <c r="E67" s="486"/>
      <c r="F67" s="486"/>
      <c r="G67" s="486"/>
      <c r="H67" s="486"/>
      <c r="I67" s="486"/>
      <c r="J67" s="486"/>
      <c r="K67" s="486"/>
      <c r="L67" s="302"/>
      <c r="M67" s="302"/>
      <c r="N67" s="302"/>
      <c r="O67" s="302"/>
      <c r="P67" s="302"/>
      <c r="Q67" s="302"/>
      <c r="R67" s="302"/>
      <c r="S67" s="302"/>
      <c r="T67" s="302"/>
      <c r="U67" s="302"/>
      <c r="V67" s="302"/>
      <c r="W67" s="302"/>
      <c r="X67" s="302"/>
      <c r="Y67" s="302"/>
      <c r="Z67" s="302"/>
      <c r="AA67" s="302"/>
      <c r="AB67" s="302"/>
      <c r="AC67" s="302"/>
      <c r="AD67" s="302"/>
      <c r="AE67" s="302"/>
      <c r="AF67" s="302"/>
      <c r="AG67" s="302"/>
      <c r="AH67" s="302"/>
      <c r="AI67" s="302"/>
      <c r="AJ67" s="302"/>
      <c r="AK67" s="302"/>
      <c r="AL67" s="302"/>
      <c r="AM67" s="302"/>
      <c r="AN67" s="302"/>
      <c r="AO67" s="302"/>
      <c r="AP67" s="302"/>
      <c r="AQ67" s="302"/>
    </row>
    <row r="68" spans="1:43">
      <c r="C68" s="302"/>
      <c r="D68" s="302"/>
      <c r="E68" s="302"/>
      <c r="F68" s="302"/>
      <c r="G68" s="302"/>
      <c r="H68" s="302"/>
      <c r="L68" s="302"/>
      <c r="M68" s="302"/>
      <c r="N68" s="302"/>
      <c r="O68" s="302"/>
      <c r="P68" s="302"/>
      <c r="Q68" s="302"/>
      <c r="R68" s="302"/>
      <c r="S68" s="302"/>
      <c r="T68" s="302"/>
      <c r="U68" s="302"/>
      <c r="V68" s="302"/>
      <c r="W68" s="302"/>
      <c r="X68" s="302"/>
      <c r="Y68" s="302"/>
      <c r="Z68" s="302"/>
      <c r="AA68" s="302"/>
      <c r="AB68" s="302"/>
      <c r="AC68" s="302"/>
      <c r="AD68" s="302"/>
      <c r="AE68" s="302"/>
      <c r="AF68" s="302"/>
      <c r="AG68" s="302"/>
      <c r="AH68" s="302"/>
      <c r="AI68" s="302"/>
      <c r="AJ68" s="302"/>
      <c r="AK68" s="302"/>
      <c r="AL68" s="302"/>
      <c r="AM68" s="302"/>
      <c r="AN68" s="302"/>
      <c r="AO68" s="302"/>
      <c r="AP68" s="302"/>
      <c r="AQ68" s="302"/>
    </row>
    <row r="69" spans="1:43">
      <c r="C69" s="302"/>
      <c r="D69" s="302"/>
      <c r="E69" s="302"/>
      <c r="F69" s="302"/>
      <c r="G69" s="302"/>
      <c r="H69" s="302"/>
      <c r="L69" s="302"/>
      <c r="M69" s="302"/>
      <c r="N69" s="302"/>
      <c r="O69" s="302"/>
      <c r="P69" s="302"/>
      <c r="Q69" s="302"/>
      <c r="R69" s="302"/>
      <c r="S69" s="302"/>
      <c r="T69" s="302"/>
      <c r="U69" s="302"/>
      <c r="V69" s="302"/>
      <c r="W69" s="302"/>
      <c r="X69" s="302"/>
      <c r="Y69" s="302"/>
      <c r="Z69" s="302"/>
      <c r="AA69" s="302"/>
      <c r="AB69" s="302"/>
      <c r="AC69" s="302"/>
      <c r="AD69" s="302"/>
      <c r="AE69" s="302"/>
      <c r="AF69" s="302"/>
      <c r="AG69" s="302"/>
      <c r="AH69" s="302"/>
      <c r="AI69" s="302"/>
      <c r="AJ69" s="302"/>
      <c r="AK69" s="302"/>
      <c r="AL69" s="302"/>
      <c r="AM69" s="302"/>
      <c r="AN69" s="302"/>
      <c r="AO69" s="302"/>
      <c r="AP69" s="302"/>
      <c r="AQ69" s="302"/>
    </row>
    <row r="70" spans="1:43">
      <c r="C70" s="302"/>
      <c r="D70" s="302"/>
      <c r="E70" s="302"/>
      <c r="F70" s="302"/>
      <c r="G70" s="302"/>
      <c r="H70" s="302"/>
      <c r="L70" s="302"/>
      <c r="M70" s="302"/>
      <c r="N70" s="302"/>
      <c r="O70" s="302"/>
      <c r="P70" s="302"/>
      <c r="Q70" s="302"/>
      <c r="R70" s="302"/>
      <c r="S70" s="302"/>
      <c r="T70" s="302"/>
      <c r="U70" s="302"/>
      <c r="V70" s="302"/>
      <c r="W70" s="302"/>
      <c r="X70" s="302"/>
      <c r="Y70" s="302"/>
      <c r="Z70" s="302"/>
      <c r="AA70" s="302"/>
      <c r="AB70" s="302"/>
      <c r="AC70" s="302"/>
      <c r="AD70" s="302"/>
      <c r="AE70" s="302"/>
      <c r="AF70" s="302"/>
      <c r="AG70" s="302"/>
      <c r="AH70" s="302"/>
      <c r="AI70" s="302"/>
      <c r="AJ70" s="302"/>
      <c r="AK70" s="302"/>
      <c r="AL70" s="302"/>
      <c r="AM70" s="302"/>
      <c r="AN70" s="302"/>
      <c r="AO70" s="302"/>
      <c r="AP70" s="302"/>
      <c r="AQ70" s="302"/>
    </row>
    <row r="71" spans="1:43">
      <c r="C71" s="302"/>
      <c r="D71" s="302"/>
      <c r="E71" s="302"/>
      <c r="F71" s="302"/>
      <c r="G71" s="302"/>
      <c r="H71" s="302"/>
      <c r="L71" s="302"/>
      <c r="M71" s="302"/>
      <c r="N71" s="302"/>
      <c r="O71" s="302"/>
      <c r="P71" s="302"/>
      <c r="Q71" s="302"/>
      <c r="R71" s="302"/>
      <c r="S71" s="302"/>
      <c r="T71" s="302"/>
      <c r="U71" s="302"/>
      <c r="V71" s="302"/>
      <c r="W71" s="302"/>
      <c r="X71" s="302"/>
      <c r="Y71" s="302"/>
      <c r="Z71" s="302"/>
      <c r="AA71" s="302"/>
      <c r="AB71" s="302"/>
      <c r="AC71" s="302"/>
      <c r="AD71" s="302"/>
      <c r="AE71" s="302"/>
      <c r="AF71" s="302"/>
      <c r="AG71" s="302"/>
      <c r="AH71" s="302"/>
      <c r="AI71" s="302"/>
      <c r="AJ71" s="302"/>
      <c r="AK71" s="302"/>
      <c r="AL71" s="302"/>
      <c r="AM71" s="302"/>
      <c r="AN71" s="302"/>
      <c r="AO71" s="302"/>
      <c r="AP71" s="302"/>
      <c r="AQ71" s="302"/>
    </row>
    <row r="72" spans="1:43">
      <c r="C72" s="302"/>
      <c r="D72" s="302"/>
      <c r="E72" s="302"/>
      <c r="F72" s="302"/>
      <c r="G72" s="302"/>
      <c r="H72" s="302"/>
      <c r="L72" s="302"/>
      <c r="M72" s="302"/>
      <c r="N72" s="302"/>
      <c r="O72" s="302"/>
      <c r="P72" s="302"/>
      <c r="Q72" s="302"/>
      <c r="R72" s="302"/>
      <c r="S72" s="302"/>
      <c r="T72" s="302"/>
      <c r="U72" s="302"/>
      <c r="V72" s="302"/>
      <c r="W72" s="302"/>
      <c r="X72" s="302"/>
      <c r="Y72" s="302"/>
      <c r="Z72" s="302"/>
      <c r="AA72" s="302"/>
      <c r="AB72" s="302"/>
      <c r="AC72" s="302"/>
      <c r="AD72" s="302"/>
      <c r="AE72" s="302"/>
      <c r="AF72" s="302"/>
      <c r="AG72" s="302"/>
      <c r="AH72" s="302"/>
      <c r="AI72" s="302"/>
      <c r="AJ72" s="302"/>
      <c r="AK72" s="302"/>
      <c r="AL72" s="302"/>
      <c r="AM72" s="302"/>
      <c r="AN72" s="302"/>
      <c r="AO72" s="302"/>
      <c r="AP72" s="302"/>
      <c r="AQ72" s="302"/>
    </row>
    <row r="73" spans="1:43">
      <c r="C73" s="302"/>
      <c r="D73" s="302"/>
      <c r="E73" s="302"/>
      <c r="F73" s="302"/>
      <c r="G73" s="302"/>
      <c r="H73" s="302"/>
      <c r="L73" s="302"/>
      <c r="M73" s="302"/>
      <c r="N73" s="302"/>
      <c r="O73" s="302"/>
      <c r="P73" s="302"/>
      <c r="Q73" s="302"/>
      <c r="R73" s="302"/>
      <c r="S73" s="302"/>
      <c r="T73" s="302"/>
      <c r="U73" s="302"/>
      <c r="V73" s="302"/>
      <c r="W73" s="302"/>
      <c r="X73" s="302"/>
      <c r="Y73" s="302"/>
      <c r="Z73" s="302"/>
      <c r="AA73" s="302"/>
      <c r="AB73" s="302"/>
      <c r="AC73" s="302"/>
      <c r="AD73" s="302"/>
      <c r="AE73" s="302"/>
      <c r="AF73" s="302"/>
      <c r="AG73" s="302"/>
      <c r="AH73" s="302"/>
      <c r="AI73" s="302"/>
      <c r="AJ73" s="302"/>
      <c r="AK73" s="302"/>
      <c r="AL73" s="302"/>
      <c r="AM73" s="302"/>
      <c r="AN73" s="302"/>
      <c r="AO73" s="302"/>
      <c r="AP73" s="302"/>
      <c r="AQ73" s="302"/>
    </row>
    <row r="74" spans="1:43">
      <c r="C74" s="302"/>
      <c r="D74" s="302"/>
      <c r="E74" s="302"/>
      <c r="F74" s="302"/>
      <c r="G74" s="302"/>
      <c r="H74" s="302"/>
      <c r="L74" s="302"/>
      <c r="M74" s="302"/>
      <c r="N74" s="302"/>
      <c r="O74" s="302"/>
      <c r="P74" s="302"/>
      <c r="Q74" s="302"/>
      <c r="R74" s="302"/>
      <c r="S74" s="302"/>
      <c r="T74" s="302"/>
      <c r="U74" s="302"/>
      <c r="V74" s="302"/>
      <c r="W74" s="302"/>
      <c r="X74" s="302"/>
      <c r="Y74" s="302"/>
      <c r="Z74" s="302"/>
      <c r="AA74" s="302"/>
      <c r="AB74" s="302"/>
      <c r="AC74" s="302"/>
      <c r="AD74" s="302"/>
      <c r="AE74" s="302"/>
      <c r="AF74" s="302"/>
      <c r="AG74" s="302"/>
      <c r="AH74" s="302"/>
      <c r="AI74" s="302"/>
      <c r="AJ74" s="302"/>
      <c r="AK74" s="302"/>
      <c r="AL74" s="302"/>
      <c r="AM74" s="302"/>
      <c r="AN74" s="302"/>
      <c r="AO74" s="302"/>
      <c r="AP74" s="302"/>
      <c r="AQ74" s="302"/>
    </row>
    <row r="75" spans="1:43">
      <c r="C75" s="302"/>
      <c r="D75" s="302"/>
      <c r="E75" s="302"/>
      <c r="F75" s="302"/>
      <c r="G75" s="302"/>
      <c r="H75" s="302"/>
      <c r="L75" s="302"/>
      <c r="M75" s="302"/>
      <c r="N75" s="302"/>
      <c r="O75" s="302"/>
      <c r="P75" s="302"/>
      <c r="Q75" s="302"/>
      <c r="R75" s="302"/>
      <c r="S75" s="302"/>
      <c r="T75" s="302"/>
      <c r="U75" s="302"/>
      <c r="V75" s="302"/>
      <c r="W75" s="302"/>
      <c r="X75" s="302"/>
      <c r="Y75" s="302"/>
      <c r="Z75" s="302"/>
      <c r="AA75" s="302"/>
      <c r="AB75" s="302"/>
      <c r="AC75" s="302"/>
      <c r="AD75" s="302"/>
      <c r="AE75" s="302"/>
      <c r="AF75" s="302"/>
      <c r="AG75" s="302"/>
      <c r="AH75" s="302"/>
      <c r="AI75" s="302"/>
      <c r="AJ75" s="302"/>
      <c r="AK75" s="302"/>
      <c r="AL75" s="302"/>
      <c r="AM75" s="302"/>
      <c r="AN75" s="302"/>
      <c r="AO75" s="302"/>
      <c r="AP75" s="302"/>
      <c r="AQ75" s="302"/>
    </row>
    <row r="76" spans="1:43">
      <c r="C76" s="302"/>
      <c r="D76" s="302"/>
      <c r="E76" s="302"/>
      <c r="F76" s="302"/>
      <c r="G76" s="302"/>
      <c r="H76" s="302"/>
      <c r="L76" s="302"/>
      <c r="M76" s="302"/>
      <c r="N76" s="302"/>
      <c r="O76" s="302"/>
      <c r="P76" s="302"/>
      <c r="Q76" s="302"/>
      <c r="R76" s="302"/>
      <c r="S76" s="302"/>
      <c r="T76" s="302"/>
      <c r="U76" s="302"/>
      <c r="V76" s="302"/>
      <c r="W76" s="302"/>
      <c r="X76" s="302"/>
      <c r="Y76" s="302"/>
      <c r="Z76" s="302"/>
      <c r="AA76" s="302"/>
      <c r="AB76" s="302"/>
      <c r="AC76" s="302"/>
      <c r="AD76" s="302"/>
      <c r="AE76" s="302"/>
      <c r="AF76" s="302"/>
      <c r="AG76" s="302"/>
      <c r="AH76" s="302"/>
      <c r="AI76" s="302"/>
      <c r="AJ76" s="302"/>
      <c r="AK76" s="302"/>
      <c r="AL76" s="302"/>
      <c r="AM76" s="302"/>
      <c r="AN76" s="302"/>
      <c r="AO76" s="302"/>
      <c r="AP76" s="302"/>
      <c r="AQ76" s="302"/>
    </row>
    <row r="77" spans="1:43">
      <c r="C77" s="302"/>
      <c r="D77" s="302"/>
      <c r="E77" s="302"/>
      <c r="F77" s="302"/>
      <c r="G77" s="302"/>
      <c r="H77" s="302"/>
      <c r="L77" s="302"/>
      <c r="M77" s="302"/>
      <c r="N77" s="302"/>
      <c r="O77" s="302"/>
      <c r="P77" s="302"/>
      <c r="Q77" s="302"/>
      <c r="R77" s="302"/>
      <c r="S77" s="302"/>
      <c r="T77" s="302"/>
      <c r="U77" s="302"/>
      <c r="V77" s="302"/>
      <c r="W77" s="302"/>
      <c r="X77" s="302"/>
      <c r="Y77" s="302"/>
      <c r="Z77" s="302"/>
      <c r="AA77" s="302"/>
      <c r="AB77" s="302"/>
      <c r="AC77" s="302"/>
      <c r="AD77" s="302"/>
      <c r="AE77" s="302"/>
      <c r="AF77" s="302"/>
      <c r="AG77" s="302"/>
      <c r="AH77" s="302"/>
      <c r="AI77" s="302"/>
      <c r="AJ77" s="302"/>
      <c r="AK77" s="302"/>
      <c r="AL77" s="302"/>
      <c r="AM77" s="302"/>
      <c r="AN77" s="302"/>
      <c r="AO77" s="302"/>
      <c r="AP77" s="302"/>
      <c r="AQ77" s="302"/>
    </row>
    <row r="78" spans="1:43">
      <c r="C78" s="302"/>
      <c r="D78" s="302"/>
      <c r="E78" s="302"/>
      <c r="F78" s="302"/>
      <c r="G78" s="302"/>
      <c r="H78" s="302"/>
      <c r="L78" s="302"/>
      <c r="M78" s="302"/>
      <c r="N78" s="302"/>
      <c r="O78" s="302"/>
      <c r="P78" s="302"/>
      <c r="Q78" s="302"/>
      <c r="R78" s="302"/>
      <c r="S78" s="302"/>
      <c r="T78" s="302"/>
      <c r="U78" s="302"/>
      <c r="V78" s="302"/>
      <c r="W78" s="302"/>
      <c r="X78" s="302"/>
      <c r="Y78" s="302"/>
      <c r="Z78" s="302"/>
      <c r="AA78" s="302"/>
      <c r="AB78" s="302"/>
      <c r="AC78" s="302"/>
      <c r="AD78" s="302"/>
      <c r="AE78" s="302"/>
      <c r="AF78" s="302"/>
      <c r="AG78" s="302"/>
      <c r="AH78" s="302"/>
      <c r="AI78" s="302"/>
      <c r="AJ78" s="302"/>
      <c r="AK78" s="302"/>
      <c r="AL78" s="302"/>
      <c r="AM78" s="302"/>
      <c r="AN78" s="302"/>
      <c r="AO78" s="302"/>
      <c r="AP78" s="302"/>
      <c r="AQ78" s="302"/>
    </row>
    <row r="79" spans="1:43">
      <c r="C79" s="302"/>
      <c r="D79" s="302"/>
      <c r="E79" s="302"/>
      <c r="F79" s="302"/>
      <c r="G79" s="302"/>
      <c r="H79" s="302"/>
      <c r="L79" s="302"/>
      <c r="M79" s="302"/>
      <c r="N79" s="302"/>
      <c r="O79" s="302"/>
      <c r="P79" s="302"/>
      <c r="Q79" s="302"/>
      <c r="R79" s="302"/>
      <c r="S79" s="302"/>
      <c r="T79" s="302"/>
      <c r="U79" s="302"/>
      <c r="V79" s="302"/>
      <c r="W79" s="302"/>
      <c r="X79" s="302"/>
      <c r="Y79" s="302"/>
      <c r="Z79" s="302"/>
      <c r="AA79" s="302"/>
      <c r="AB79" s="302"/>
      <c r="AC79" s="302"/>
      <c r="AD79" s="302"/>
      <c r="AE79" s="302"/>
      <c r="AF79" s="302"/>
      <c r="AG79" s="302"/>
      <c r="AH79" s="302"/>
      <c r="AI79" s="302"/>
      <c r="AJ79" s="302"/>
      <c r="AK79" s="302"/>
      <c r="AL79" s="302"/>
      <c r="AM79" s="302"/>
      <c r="AN79" s="302"/>
      <c r="AO79" s="302"/>
      <c r="AP79" s="302"/>
      <c r="AQ79" s="302"/>
    </row>
    <row r="80" spans="1:43">
      <c r="C80" s="302"/>
      <c r="D80" s="302"/>
      <c r="E80" s="302"/>
      <c r="F80" s="302"/>
      <c r="G80" s="302"/>
      <c r="H80" s="302"/>
      <c r="L80" s="302"/>
      <c r="M80" s="302"/>
      <c r="N80" s="302"/>
      <c r="O80" s="302"/>
      <c r="P80" s="302"/>
      <c r="Q80" s="302"/>
      <c r="R80" s="302"/>
      <c r="S80" s="302"/>
      <c r="T80" s="302"/>
      <c r="U80" s="302"/>
      <c r="V80" s="302"/>
      <c r="W80" s="302"/>
      <c r="X80" s="302"/>
      <c r="Y80" s="302"/>
      <c r="Z80" s="302"/>
      <c r="AA80" s="302"/>
      <c r="AB80" s="302"/>
      <c r="AC80" s="302"/>
      <c r="AD80" s="302"/>
      <c r="AE80" s="302"/>
      <c r="AF80" s="302"/>
      <c r="AG80" s="302"/>
      <c r="AH80" s="302"/>
      <c r="AI80" s="302"/>
      <c r="AJ80" s="302"/>
      <c r="AK80" s="302"/>
      <c r="AL80" s="302"/>
      <c r="AM80" s="302"/>
      <c r="AN80" s="302"/>
      <c r="AO80" s="302"/>
      <c r="AP80" s="302"/>
      <c r="AQ80" s="302"/>
    </row>
    <row r="81" spans="3:43">
      <c r="C81" s="302"/>
      <c r="D81" s="302"/>
      <c r="E81" s="302"/>
      <c r="F81" s="302"/>
      <c r="G81" s="302"/>
      <c r="H81" s="302"/>
      <c r="L81" s="302"/>
      <c r="M81" s="302"/>
      <c r="N81" s="302"/>
      <c r="O81" s="302"/>
      <c r="P81" s="302"/>
      <c r="Q81" s="302"/>
      <c r="R81" s="302"/>
      <c r="S81" s="302"/>
      <c r="T81" s="302"/>
      <c r="U81" s="302"/>
      <c r="V81" s="302"/>
      <c r="W81" s="302"/>
      <c r="X81" s="302"/>
      <c r="Y81" s="302"/>
      <c r="Z81" s="302"/>
      <c r="AA81" s="302"/>
      <c r="AB81" s="302"/>
      <c r="AC81" s="302"/>
      <c r="AD81" s="302"/>
      <c r="AE81" s="302"/>
      <c r="AF81" s="302"/>
      <c r="AG81" s="302"/>
      <c r="AH81" s="302"/>
      <c r="AI81" s="302"/>
      <c r="AJ81" s="302"/>
      <c r="AK81" s="302"/>
      <c r="AL81" s="302"/>
      <c r="AM81" s="302"/>
      <c r="AN81" s="302"/>
      <c r="AO81" s="302"/>
      <c r="AP81" s="302"/>
      <c r="AQ81" s="302"/>
    </row>
    <row r="82" spans="3:43">
      <c r="C82" s="302"/>
      <c r="D82" s="302"/>
      <c r="E82" s="302"/>
      <c r="F82" s="302"/>
      <c r="G82" s="302"/>
      <c r="H82" s="302"/>
      <c r="L82" s="302"/>
      <c r="M82" s="302"/>
      <c r="N82" s="302"/>
      <c r="O82" s="302"/>
      <c r="P82" s="302"/>
      <c r="Q82" s="302"/>
      <c r="R82" s="302"/>
      <c r="S82" s="302"/>
      <c r="T82" s="302"/>
      <c r="U82" s="302"/>
      <c r="V82" s="302"/>
      <c r="W82" s="302"/>
      <c r="X82" s="302"/>
      <c r="Y82" s="302"/>
      <c r="Z82" s="302"/>
      <c r="AA82" s="302"/>
      <c r="AB82" s="302"/>
      <c r="AC82" s="302"/>
      <c r="AD82" s="302"/>
      <c r="AE82" s="302"/>
      <c r="AF82" s="302"/>
      <c r="AG82" s="302"/>
      <c r="AH82" s="302"/>
      <c r="AI82" s="302"/>
      <c r="AJ82" s="302"/>
      <c r="AK82" s="302"/>
      <c r="AL82" s="302"/>
      <c r="AM82" s="302"/>
      <c r="AN82" s="302"/>
      <c r="AO82" s="302"/>
      <c r="AP82" s="302"/>
      <c r="AQ82" s="302"/>
    </row>
    <row r="83" spans="3:43">
      <c r="C83" s="302"/>
      <c r="D83" s="302"/>
      <c r="E83" s="302"/>
      <c r="F83" s="302"/>
      <c r="G83" s="302"/>
      <c r="H83" s="302"/>
      <c r="L83" s="302"/>
      <c r="M83" s="302"/>
      <c r="N83" s="302"/>
      <c r="O83" s="302"/>
      <c r="P83" s="302"/>
      <c r="Q83" s="302"/>
      <c r="R83" s="302"/>
      <c r="S83" s="302"/>
      <c r="T83" s="302"/>
      <c r="U83" s="302"/>
      <c r="V83" s="302"/>
      <c r="W83" s="302"/>
      <c r="X83" s="302"/>
      <c r="Y83" s="302"/>
      <c r="Z83" s="302"/>
      <c r="AA83" s="302"/>
      <c r="AB83" s="302"/>
      <c r="AC83" s="302"/>
      <c r="AD83" s="302"/>
      <c r="AE83" s="302"/>
      <c r="AF83" s="302"/>
      <c r="AG83" s="302"/>
      <c r="AH83" s="302"/>
      <c r="AI83" s="302"/>
      <c r="AJ83" s="302"/>
      <c r="AK83" s="302"/>
      <c r="AL83" s="302"/>
      <c r="AM83" s="302"/>
      <c r="AN83" s="302"/>
      <c r="AO83" s="302"/>
      <c r="AP83" s="302"/>
      <c r="AQ83" s="302"/>
    </row>
    <row r="84" spans="3:43">
      <c r="C84" s="302"/>
      <c r="D84" s="302"/>
      <c r="E84" s="302"/>
      <c r="F84" s="302"/>
      <c r="G84" s="302"/>
      <c r="H84" s="302"/>
      <c r="L84" s="302"/>
      <c r="M84" s="302"/>
      <c r="N84" s="302"/>
      <c r="O84" s="302"/>
      <c r="P84" s="302"/>
      <c r="Q84" s="302"/>
      <c r="R84" s="302"/>
      <c r="S84" s="302"/>
      <c r="T84" s="302"/>
      <c r="U84" s="302"/>
      <c r="V84" s="302"/>
      <c r="W84" s="302"/>
      <c r="X84" s="302"/>
      <c r="Y84" s="302"/>
      <c r="Z84" s="302"/>
      <c r="AA84" s="302"/>
      <c r="AB84" s="302"/>
      <c r="AC84" s="302"/>
      <c r="AD84" s="302"/>
      <c r="AE84" s="302"/>
      <c r="AF84" s="302"/>
      <c r="AG84" s="302"/>
      <c r="AH84" s="302"/>
      <c r="AI84" s="302"/>
      <c r="AJ84" s="302"/>
      <c r="AK84" s="302"/>
      <c r="AL84" s="302"/>
      <c r="AM84" s="302"/>
      <c r="AN84" s="302"/>
      <c r="AO84" s="302"/>
      <c r="AP84" s="302"/>
      <c r="AQ84" s="302"/>
    </row>
    <row r="85" spans="3:43">
      <c r="C85" s="302"/>
      <c r="D85" s="302"/>
      <c r="E85" s="302"/>
      <c r="F85" s="302"/>
      <c r="G85" s="302"/>
      <c r="H85" s="302"/>
      <c r="L85" s="302"/>
      <c r="M85" s="302"/>
      <c r="N85" s="302"/>
      <c r="O85" s="302"/>
      <c r="P85" s="302"/>
      <c r="Q85" s="302"/>
      <c r="R85" s="302"/>
      <c r="S85" s="302"/>
      <c r="T85" s="302"/>
      <c r="U85" s="302"/>
      <c r="V85" s="302"/>
      <c r="W85" s="302"/>
      <c r="X85" s="302"/>
      <c r="Y85" s="302"/>
      <c r="Z85" s="302"/>
      <c r="AA85" s="302"/>
      <c r="AB85" s="302"/>
      <c r="AC85" s="302"/>
      <c r="AD85" s="302"/>
      <c r="AE85" s="302"/>
      <c r="AF85" s="302"/>
      <c r="AG85" s="302"/>
      <c r="AH85" s="302"/>
      <c r="AI85" s="302"/>
      <c r="AJ85" s="302"/>
      <c r="AK85" s="302"/>
      <c r="AL85" s="302"/>
      <c r="AM85" s="302"/>
      <c r="AN85" s="302"/>
      <c r="AO85" s="302"/>
      <c r="AP85" s="302"/>
      <c r="AQ85" s="302"/>
    </row>
    <row r="86" spans="3:43">
      <c r="C86" s="302"/>
      <c r="D86" s="302"/>
      <c r="E86" s="302"/>
      <c r="F86" s="302"/>
      <c r="G86" s="302"/>
      <c r="H86" s="302"/>
      <c r="L86" s="302"/>
      <c r="M86" s="302"/>
      <c r="N86" s="302"/>
      <c r="O86" s="302"/>
      <c r="P86" s="302"/>
      <c r="Q86" s="302"/>
      <c r="R86" s="302"/>
      <c r="S86" s="302"/>
      <c r="T86" s="302"/>
      <c r="U86" s="302"/>
      <c r="V86" s="302"/>
      <c r="W86" s="302"/>
      <c r="X86" s="302"/>
      <c r="Y86" s="302"/>
      <c r="Z86" s="302"/>
      <c r="AA86" s="302"/>
      <c r="AB86" s="302"/>
      <c r="AC86" s="302"/>
      <c r="AD86" s="302"/>
      <c r="AE86" s="302"/>
      <c r="AF86" s="302"/>
      <c r="AG86" s="302"/>
      <c r="AH86" s="302"/>
      <c r="AI86" s="302"/>
      <c r="AJ86" s="302"/>
      <c r="AK86" s="302"/>
      <c r="AL86" s="302"/>
      <c r="AM86" s="302"/>
      <c r="AN86" s="302"/>
      <c r="AO86" s="302"/>
      <c r="AP86" s="302"/>
      <c r="AQ86" s="302"/>
    </row>
    <row r="87" spans="3:43">
      <c r="C87" s="302"/>
      <c r="D87" s="302"/>
      <c r="E87" s="302"/>
      <c r="F87" s="302"/>
      <c r="G87" s="302"/>
      <c r="H87" s="302"/>
      <c r="L87" s="302"/>
      <c r="M87" s="302"/>
      <c r="N87" s="302"/>
      <c r="O87" s="302"/>
      <c r="P87" s="302"/>
      <c r="Q87" s="302"/>
      <c r="R87" s="302"/>
      <c r="S87" s="302"/>
      <c r="T87" s="302"/>
      <c r="U87" s="302"/>
      <c r="V87" s="302"/>
      <c r="W87" s="302"/>
      <c r="X87" s="302"/>
      <c r="Y87" s="302"/>
      <c r="Z87" s="302"/>
      <c r="AA87" s="302"/>
      <c r="AB87" s="302"/>
      <c r="AC87" s="302"/>
      <c r="AD87" s="302"/>
      <c r="AE87" s="302"/>
      <c r="AF87" s="302"/>
      <c r="AG87" s="302"/>
      <c r="AH87" s="302"/>
      <c r="AI87" s="302"/>
      <c r="AJ87" s="302"/>
      <c r="AK87" s="302"/>
      <c r="AL87" s="302"/>
      <c r="AM87" s="302"/>
      <c r="AN87" s="302"/>
      <c r="AO87" s="302"/>
      <c r="AP87" s="302"/>
      <c r="AQ87" s="302"/>
    </row>
    <row r="88" spans="3:43">
      <c r="C88" s="302"/>
      <c r="D88" s="302"/>
      <c r="E88" s="302"/>
      <c r="F88" s="302"/>
      <c r="G88" s="302"/>
      <c r="H88" s="302"/>
      <c r="L88" s="302"/>
      <c r="M88" s="302"/>
      <c r="N88" s="302"/>
      <c r="O88" s="302"/>
      <c r="P88" s="302"/>
      <c r="Q88" s="302"/>
      <c r="R88" s="302"/>
      <c r="S88" s="302"/>
      <c r="T88" s="302"/>
      <c r="U88" s="302"/>
      <c r="V88" s="302"/>
      <c r="W88" s="302"/>
      <c r="X88" s="302"/>
      <c r="Y88" s="302"/>
      <c r="Z88" s="302"/>
      <c r="AA88" s="302"/>
      <c r="AB88" s="302"/>
      <c r="AC88" s="302"/>
      <c r="AD88" s="302"/>
      <c r="AE88" s="302"/>
      <c r="AF88" s="302"/>
      <c r="AG88" s="302"/>
      <c r="AH88" s="302"/>
      <c r="AI88" s="302"/>
      <c r="AJ88" s="302"/>
      <c r="AK88" s="302"/>
      <c r="AL88" s="302"/>
      <c r="AM88" s="302"/>
      <c r="AN88" s="302"/>
      <c r="AO88" s="302"/>
      <c r="AP88" s="302"/>
      <c r="AQ88" s="302"/>
    </row>
    <row r="89" spans="3:43">
      <c r="C89" s="302"/>
      <c r="D89" s="302"/>
      <c r="E89" s="302"/>
      <c r="F89" s="302"/>
      <c r="G89" s="302"/>
      <c r="H89" s="302"/>
      <c r="L89" s="302"/>
      <c r="M89" s="302"/>
      <c r="N89" s="302"/>
      <c r="O89" s="302"/>
      <c r="P89" s="302"/>
      <c r="Q89" s="302"/>
      <c r="R89" s="302"/>
      <c r="S89" s="302"/>
      <c r="T89" s="302"/>
      <c r="U89" s="302"/>
      <c r="V89" s="302"/>
      <c r="W89" s="302"/>
      <c r="X89" s="302"/>
      <c r="Y89" s="302"/>
      <c r="Z89" s="302"/>
      <c r="AA89" s="302"/>
      <c r="AB89" s="302"/>
      <c r="AC89" s="302"/>
      <c r="AD89" s="302"/>
      <c r="AE89" s="302"/>
      <c r="AF89" s="302"/>
      <c r="AG89" s="302"/>
      <c r="AH89" s="302"/>
      <c r="AI89" s="302"/>
      <c r="AJ89" s="302"/>
      <c r="AK89" s="302"/>
      <c r="AL89" s="302"/>
      <c r="AM89" s="302"/>
      <c r="AN89" s="302"/>
      <c r="AO89" s="302"/>
      <c r="AP89" s="302"/>
      <c r="AQ89" s="302"/>
    </row>
    <row r="90" spans="3:43">
      <c r="C90" s="302"/>
      <c r="D90" s="302"/>
      <c r="E90" s="302"/>
      <c r="F90" s="302"/>
      <c r="G90" s="302"/>
      <c r="H90" s="302"/>
      <c r="L90" s="302"/>
      <c r="M90" s="302"/>
      <c r="N90" s="302"/>
      <c r="O90" s="302"/>
      <c r="P90" s="302"/>
      <c r="Q90" s="302"/>
      <c r="R90" s="302"/>
      <c r="S90" s="302"/>
      <c r="T90" s="302"/>
      <c r="U90" s="302"/>
      <c r="V90" s="302"/>
      <c r="W90" s="302"/>
      <c r="X90" s="302"/>
      <c r="Y90" s="302"/>
      <c r="Z90" s="302"/>
      <c r="AA90" s="302"/>
      <c r="AB90" s="302"/>
      <c r="AC90" s="302"/>
      <c r="AD90" s="302"/>
      <c r="AE90" s="302"/>
      <c r="AF90" s="302"/>
      <c r="AG90" s="302"/>
      <c r="AH90" s="302"/>
      <c r="AI90" s="302"/>
      <c r="AJ90" s="302"/>
      <c r="AK90" s="302"/>
      <c r="AL90" s="302"/>
      <c r="AM90" s="302"/>
      <c r="AN90" s="302"/>
      <c r="AO90" s="302"/>
      <c r="AP90" s="302"/>
      <c r="AQ90" s="302"/>
    </row>
    <row r="91" spans="3:43">
      <c r="C91" s="302"/>
      <c r="D91" s="302"/>
      <c r="E91" s="302"/>
      <c r="F91" s="302"/>
      <c r="G91" s="302"/>
      <c r="H91" s="302"/>
      <c r="L91" s="302"/>
      <c r="M91" s="302"/>
      <c r="N91" s="302"/>
      <c r="O91" s="302"/>
      <c r="P91" s="302"/>
      <c r="Q91" s="302"/>
      <c r="R91" s="302"/>
      <c r="S91" s="302"/>
      <c r="T91" s="302"/>
      <c r="U91" s="302"/>
      <c r="V91" s="302"/>
      <c r="W91" s="302"/>
      <c r="X91" s="302"/>
      <c r="Y91" s="302"/>
      <c r="Z91" s="302"/>
      <c r="AA91" s="302"/>
      <c r="AB91" s="302"/>
      <c r="AC91" s="302"/>
      <c r="AD91" s="302"/>
      <c r="AE91" s="302"/>
      <c r="AF91" s="302"/>
      <c r="AG91" s="302"/>
      <c r="AH91" s="302"/>
      <c r="AI91" s="302"/>
      <c r="AJ91" s="302"/>
      <c r="AK91" s="302"/>
      <c r="AL91" s="302"/>
      <c r="AM91" s="302"/>
      <c r="AN91" s="302"/>
      <c r="AO91" s="302"/>
      <c r="AP91" s="302"/>
      <c r="AQ91" s="302"/>
    </row>
    <row r="92" spans="3:43">
      <c r="C92" s="302"/>
      <c r="D92" s="302"/>
      <c r="E92" s="302"/>
      <c r="F92" s="302"/>
      <c r="G92" s="302"/>
      <c r="H92" s="302"/>
      <c r="L92" s="302"/>
      <c r="M92" s="302"/>
      <c r="N92" s="302"/>
      <c r="O92" s="302"/>
      <c r="P92" s="302"/>
      <c r="Q92" s="302"/>
      <c r="R92" s="302"/>
      <c r="S92" s="302"/>
      <c r="T92" s="302"/>
      <c r="U92" s="302"/>
      <c r="V92" s="302"/>
      <c r="W92" s="302"/>
      <c r="X92" s="302"/>
      <c r="Y92" s="302"/>
      <c r="Z92" s="302"/>
      <c r="AA92" s="302"/>
      <c r="AB92" s="302"/>
      <c r="AC92" s="302"/>
      <c r="AD92" s="302"/>
      <c r="AE92" s="302"/>
      <c r="AF92" s="302"/>
      <c r="AG92" s="302"/>
      <c r="AH92" s="302"/>
      <c r="AI92" s="302"/>
      <c r="AJ92" s="302"/>
      <c r="AK92" s="302"/>
      <c r="AL92" s="302"/>
      <c r="AM92" s="302"/>
      <c r="AN92" s="302"/>
      <c r="AO92" s="302"/>
      <c r="AP92" s="302"/>
      <c r="AQ92" s="302"/>
    </row>
    <row r="93" spans="3:43">
      <c r="C93" s="302"/>
      <c r="D93" s="302"/>
      <c r="E93" s="302"/>
      <c r="F93" s="302"/>
      <c r="G93" s="302"/>
      <c r="H93" s="302"/>
      <c r="L93" s="302"/>
      <c r="M93" s="302"/>
      <c r="N93" s="302"/>
      <c r="O93" s="302"/>
      <c r="P93" s="302"/>
      <c r="Q93" s="302"/>
      <c r="R93" s="302"/>
      <c r="S93" s="302"/>
      <c r="T93" s="302"/>
      <c r="U93" s="302"/>
      <c r="V93" s="302"/>
      <c r="W93" s="302"/>
      <c r="X93" s="302"/>
      <c r="Y93" s="302"/>
      <c r="Z93" s="302"/>
      <c r="AA93" s="302"/>
      <c r="AB93" s="302"/>
      <c r="AC93" s="302"/>
      <c r="AD93" s="302"/>
      <c r="AE93" s="302"/>
      <c r="AF93" s="302"/>
      <c r="AG93" s="302"/>
      <c r="AH93" s="302"/>
      <c r="AI93" s="302"/>
      <c r="AJ93" s="302"/>
      <c r="AK93" s="302"/>
      <c r="AL93" s="302"/>
      <c r="AM93" s="302"/>
      <c r="AN93" s="302"/>
      <c r="AO93" s="302"/>
      <c r="AP93" s="302"/>
      <c r="AQ93" s="302"/>
    </row>
    <row r="94" spans="3:43">
      <c r="C94" s="302"/>
      <c r="D94" s="302"/>
      <c r="E94" s="302"/>
      <c r="F94" s="302"/>
      <c r="G94" s="302"/>
      <c r="H94" s="302"/>
      <c r="L94" s="302"/>
      <c r="M94" s="302"/>
      <c r="N94" s="302"/>
      <c r="O94" s="302"/>
      <c r="P94" s="302"/>
      <c r="Q94" s="302"/>
      <c r="R94" s="302"/>
      <c r="S94" s="302"/>
      <c r="T94" s="302"/>
      <c r="U94" s="302"/>
      <c r="V94" s="302"/>
      <c r="W94" s="302"/>
      <c r="X94" s="302"/>
      <c r="Y94" s="302"/>
      <c r="Z94" s="302"/>
      <c r="AA94" s="302"/>
      <c r="AB94" s="302"/>
      <c r="AC94" s="302"/>
      <c r="AD94" s="302"/>
      <c r="AE94" s="302"/>
      <c r="AF94" s="302"/>
      <c r="AG94" s="302"/>
      <c r="AH94" s="302"/>
      <c r="AI94" s="302"/>
      <c r="AJ94" s="302"/>
      <c r="AK94" s="302"/>
      <c r="AL94" s="302"/>
      <c r="AM94" s="302"/>
      <c r="AN94" s="302"/>
      <c r="AO94" s="302"/>
      <c r="AP94" s="302"/>
      <c r="AQ94" s="302"/>
    </row>
    <row r="95" spans="3:43">
      <c r="C95" s="302"/>
      <c r="D95" s="302"/>
      <c r="E95" s="302"/>
      <c r="F95" s="302"/>
      <c r="G95" s="302"/>
      <c r="H95" s="302"/>
      <c r="L95" s="302"/>
      <c r="M95" s="302"/>
      <c r="N95" s="302"/>
      <c r="O95" s="302"/>
      <c r="P95" s="302"/>
      <c r="Q95" s="302"/>
      <c r="R95" s="302"/>
      <c r="S95" s="302"/>
      <c r="T95" s="302"/>
      <c r="U95" s="302"/>
      <c r="V95" s="302"/>
      <c r="W95" s="302"/>
      <c r="X95" s="302"/>
      <c r="Y95" s="302"/>
      <c r="Z95" s="302"/>
      <c r="AA95" s="302"/>
      <c r="AB95" s="302"/>
      <c r="AC95" s="302"/>
      <c r="AD95" s="302"/>
      <c r="AE95" s="302"/>
      <c r="AF95" s="302"/>
      <c r="AG95" s="302"/>
      <c r="AH95" s="302"/>
      <c r="AI95" s="302"/>
      <c r="AJ95" s="302"/>
      <c r="AK95" s="302"/>
      <c r="AL95" s="302"/>
      <c r="AM95" s="302"/>
      <c r="AN95" s="302"/>
      <c r="AO95" s="302"/>
      <c r="AP95" s="302"/>
      <c r="AQ95" s="302"/>
    </row>
    <row r="96" spans="3:43">
      <c r="C96" s="302"/>
      <c r="D96" s="302"/>
      <c r="E96" s="302"/>
      <c r="F96" s="302"/>
      <c r="G96" s="302"/>
      <c r="H96" s="302"/>
      <c r="L96" s="302"/>
      <c r="M96" s="302"/>
      <c r="N96" s="302"/>
      <c r="O96" s="302"/>
      <c r="P96" s="302"/>
      <c r="Q96" s="302"/>
      <c r="R96" s="302"/>
      <c r="S96" s="302"/>
      <c r="T96" s="302"/>
      <c r="U96" s="302"/>
      <c r="V96" s="302"/>
      <c r="W96" s="302"/>
      <c r="X96" s="302"/>
      <c r="Y96" s="302"/>
      <c r="Z96" s="302"/>
      <c r="AA96" s="302"/>
      <c r="AB96" s="302"/>
      <c r="AC96" s="302"/>
      <c r="AD96" s="302"/>
      <c r="AE96" s="302"/>
      <c r="AF96" s="302"/>
      <c r="AG96" s="302"/>
      <c r="AH96" s="302"/>
      <c r="AI96" s="302"/>
      <c r="AJ96" s="302"/>
      <c r="AK96" s="302"/>
      <c r="AL96" s="302"/>
      <c r="AM96" s="302"/>
      <c r="AN96" s="302"/>
      <c r="AO96" s="302"/>
      <c r="AP96" s="302"/>
      <c r="AQ96" s="302"/>
    </row>
    <row r="97" spans="3:43">
      <c r="C97" s="302"/>
      <c r="D97" s="302"/>
      <c r="E97" s="302"/>
      <c r="F97" s="302"/>
      <c r="G97" s="302"/>
      <c r="H97" s="302"/>
      <c r="L97" s="302"/>
      <c r="M97" s="302"/>
      <c r="N97" s="302"/>
      <c r="O97" s="302"/>
      <c r="P97" s="302"/>
      <c r="Q97" s="302"/>
      <c r="R97" s="302"/>
      <c r="S97" s="302"/>
      <c r="T97" s="302"/>
      <c r="U97" s="302"/>
      <c r="V97" s="302"/>
      <c r="W97" s="302"/>
      <c r="X97" s="302"/>
      <c r="Y97" s="302"/>
      <c r="Z97" s="302"/>
      <c r="AA97" s="302"/>
      <c r="AB97" s="302"/>
      <c r="AC97" s="302"/>
      <c r="AD97" s="302"/>
      <c r="AE97" s="302"/>
      <c r="AF97" s="302"/>
      <c r="AG97" s="302"/>
      <c r="AH97" s="302"/>
      <c r="AI97" s="302"/>
      <c r="AJ97" s="302"/>
      <c r="AK97" s="302"/>
      <c r="AL97" s="302"/>
      <c r="AM97" s="302"/>
      <c r="AN97" s="302"/>
      <c r="AO97" s="302"/>
      <c r="AP97" s="302"/>
      <c r="AQ97" s="302"/>
    </row>
    <row r="98" spans="3:43">
      <c r="C98" s="302"/>
      <c r="D98" s="302"/>
      <c r="E98" s="302"/>
      <c r="F98" s="302"/>
      <c r="G98" s="302"/>
      <c r="H98" s="302"/>
      <c r="L98" s="302"/>
      <c r="M98" s="302"/>
      <c r="N98" s="302"/>
      <c r="O98" s="302"/>
      <c r="P98" s="302"/>
      <c r="Q98" s="302"/>
      <c r="R98" s="302"/>
      <c r="S98" s="302"/>
      <c r="T98" s="302"/>
      <c r="U98" s="302"/>
      <c r="V98" s="302"/>
      <c r="W98" s="302"/>
      <c r="X98" s="302"/>
      <c r="Y98" s="302"/>
      <c r="Z98" s="302"/>
      <c r="AA98" s="302"/>
      <c r="AB98" s="302"/>
      <c r="AC98" s="302"/>
      <c r="AD98" s="302"/>
      <c r="AE98" s="302"/>
      <c r="AF98" s="302"/>
      <c r="AG98" s="302"/>
      <c r="AH98" s="302"/>
      <c r="AI98" s="302"/>
      <c r="AJ98" s="302"/>
      <c r="AK98" s="302"/>
      <c r="AL98" s="302"/>
      <c r="AM98" s="302"/>
      <c r="AN98" s="302"/>
      <c r="AO98" s="302"/>
      <c r="AP98" s="302"/>
      <c r="AQ98" s="302"/>
    </row>
    <row r="99" spans="3:43">
      <c r="C99" s="302"/>
      <c r="D99" s="302"/>
      <c r="E99" s="302"/>
      <c r="F99" s="302"/>
      <c r="G99" s="302"/>
      <c r="H99" s="302"/>
      <c r="L99" s="302"/>
      <c r="M99" s="302"/>
      <c r="N99" s="302"/>
      <c r="O99" s="302"/>
      <c r="P99" s="302"/>
      <c r="Q99" s="302"/>
      <c r="R99" s="302"/>
      <c r="S99" s="302"/>
      <c r="T99" s="302"/>
      <c r="U99" s="302"/>
      <c r="V99" s="302"/>
      <c r="W99" s="302"/>
      <c r="X99" s="302"/>
      <c r="Y99" s="302"/>
      <c r="Z99" s="302"/>
      <c r="AA99" s="302"/>
      <c r="AB99" s="302"/>
      <c r="AC99" s="302"/>
      <c r="AD99" s="302"/>
      <c r="AE99" s="302"/>
      <c r="AF99" s="302"/>
      <c r="AG99" s="302"/>
      <c r="AH99" s="302"/>
      <c r="AI99" s="302"/>
      <c r="AJ99" s="302"/>
      <c r="AK99" s="302"/>
      <c r="AL99" s="302"/>
      <c r="AM99" s="302"/>
      <c r="AN99" s="302"/>
      <c r="AO99" s="302"/>
      <c r="AP99" s="302"/>
      <c r="AQ99" s="302"/>
    </row>
    <row r="100" spans="3:43">
      <c r="C100" s="302"/>
      <c r="D100" s="302"/>
      <c r="E100" s="302"/>
      <c r="F100" s="302"/>
      <c r="G100" s="302"/>
      <c r="H100" s="302"/>
      <c r="L100" s="302"/>
      <c r="M100" s="302"/>
      <c r="N100" s="302"/>
      <c r="O100" s="302"/>
      <c r="P100" s="302"/>
      <c r="Q100" s="302"/>
      <c r="R100" s="302"/>
      <c r="S100" s="302"/>
      <c r="T100" s="302"/>
      <c r="U100" s="302"/>
      <c r="V100" s="302"/>
      <c r="W100" s="302"/>
      <c r="X100" s="302"/>
      <c r="Y100" s="302"/>
      <c r="Z100" s="302"/>
      <c r="AA100" s="302"/>
      <c r="AB100" s="302"/>
      <c r="AC100" s="302"/>
      <c r="AD100" s="302"/>
      <c r="AE100" s="302"/>
      <c r="AF100" s="302"/>
      <c r="AG100" s="302"/>
      <c r="AH100" s="302"/>
      <c r="AI100" s="302"/>
      <c r="AJ100" s="302"/>
      <c r="AK100" s="302"/>
      <c r="AL100" s="302"/>
      <c r="AM100" s="302"/>
      <c r="AN100" s="302"/>
      <c r="AO100" s="302"/>
      <c r="AP100" s="302"/>
      <c r="AQ100" s="302"/>
    </row>
    <row r="101" spans="3:43">
      <c r="C101" s="302"/>
      <c r="D101" s="302"/>
      <c r="E101" s="302"/>
      <c r="F101" s="302"/>
      <c r="G101" s="302"/>
      <c r="H101" s="302"/>
      <c r="L101" s="302"/>
      <c r="M101" s="302"/>
      <c r="N101" s="302"/>
      <c r="O101" s="302"/>
      <c r="P101" s="302"/>
      <c r="Q101" s="302"/>
      <c r="R101" s="302"/>
      <c r="S101" s="302"/>
      <c r="T101" s="302"/>
      <c r="U101" s="302"/>
      <c r="V101" s="302"/>
      <c r="W101" s="302"/>
      <c r="X101" s="302"/>
      <c r="Y101" s="302"/>
      <c r="Z101" s="302"/>
      <c r="AA101" s="302"/>
      <c r="AB101" s="302"/>
      <c r="AC101" s="302"/>
      <c r="AD101" s="302"/>
      <c r="AE101" s="302"/>
      <c r="AF101" s="302"/>
      <c r="AG101" s="302"/>
      <c r="AH101" s="302"/>
      <c r="AI101" s="302"/>
      <c r="AJ101" s="302"/>
      <c r="AK101" s="302"/>
      <c r="AL101" s="302"/>
      <c r="AM101" s="302"/>
      <c r="AN101" s="302"/>
      <c r="AO101" s="302"/>
      <c r="AP101" s="302"/>
      <c r="AQ101" s="302"/>
    </row>
    <row r="102" spans="3:43">
      <c r="C102" s="302"/>
      <c r="D102" s="302"/>
      <c r="E102" s="302"/>
      <c r="F102" s="302"/>
      <c r="G102" s="302"/>
      <c r="H102" s="302"/>
      <c r="L102" s="302"/>
      <c r="M102" s="302"/>
      <c r="N102" s="302"/>
      <c r="O102" s="302"/>
      <c r="P102" s="302"/>
      <c r="Q102" s="302"/>
      <c r="R102" s="302"/>
      <c r="S102" s="302"/>
      <c r="T102" s="302"/>
      <c r="U102" s="302"/>
      <c r="V102" s="302"/>
      <c r="W102" s="302"/>
      <c r="X102" s="302"/>
      <c r="Y102" s="302"/>
      <c r="Z102" s="302"/>
      <c r="AA102" s="302"/>
      <c r="AB102" s="302"/>
      <c r="AC102" s="302"/>
      <c r="AD102" s="302"/>
      <c r="AE102" s="302"/>
      <c r="AF102" s="302"/>
      <c r="AG102" s="302"/>
      <c r="AH102" s="302"/>
      <c r="AI102" s="302"/>
      <c r="AJ102" s="302"/>
      <c r="AK102" s="302"/>
      <c r="AL102" s="302"/>
      <c r="AM102" s="302"/>
      <c r="AN102" s="302"/>
      <c r="AO102" s="302"/>
      <c r="AP102" s="302"/>
      <c r="AQ102" s="302"/>
    </row>
    <row r="103" spans="3:43">
      <c r="C103" s="302"/>
      <c r="D103" s="302"/>
      <c r="E103" s="302"/>
      <c r="F103" s="302"/>
      <c r="G103" s="302"/>
      <c r="H103" s="302"/>
      <c r="L103" s="302"/>
      <c r="M103" s="302"/>
      <c r="N103" s="302"/>
      <c r="O103" s="302"/>
      <c r="P103" s="302"/>
      <c r="Q103" s="302"/>
      <c r="R103" s="302"/>
      <c r="S103" s="302"/>
      <c r="T103" s="302"/>
      <c r="U103" s="302"/>
      <c r="V103" s="302"/>
      <c r="W103" s="302"/>
      <c r="X103" s="302"/>
      <c r="Y103" s="302"/>
      <c r="Z103" s="302"/>
      <c r="AA103" s="302"/>
      <c r="AB103" s="302"/>
      <c r="AC103" s="302"/>
      <c r="AD103" s="302"/>
      <c r="AE103" s="302"/>
      <c r="AF103" s="302"/>
      <c r="AG103" s="302"/>
      <c r="AH103" s="302"/>
      <c r="AI103" s="302"/>
      <c r="AJ103" s="302"/>
      <c r="AK103" s="302"/>
      <c r="AL103" s="302"/>
      <c r="AM103" s="302"/>
      <c r="AN103" s="302"/>
      <c r="AO103" s="302"/>
      <c r="AP103" s="302"/>
      <c r="AQ103" s="302"/>
    </row>
    <row r="104" spans="3:43">
      <c r="C104" s="302"/>
      <c r="D104" s="302"/>
      <c r="E104" s="302"/>
      <c r="F104" s="302"/>
      <c r="G104" s="302"/>
      <c r="H104" s="302"/>
      <c r="L104" s="302"/>
      <c r="M104" s="302"/>
      <c r="N104" s="302"/>
      <c r="O104" s="302"/>
      <c r="P104" s="302"/>
      <c r="Q104" s="302"/>
      <c r="R104" s="302"/>
      <c r="S104" s="302"/>
      <c r="T104" s="302"/>
      <c r="U104" s="302"/>
      <c r="V104" s="302"/>
      <c r="W104" s="302"/>
      <c r="X104" s="302"/>
      <c r="Y104" s="302"/>
      <c r="Z104" s="302"/>
      <c r="AA104" s="302"/>
      <c r="AB104" s="302"/>
      <c r="AC104" s="302"/>
      <c r="AD104" s="302"/>
      <c r="AE104" s="302"/>
      <c r="AF104" s="302"/>
      <c r="AG104" s="302"/>
      <c r="AH104" s="302"/>
      <c r="AI104" s="302"/>
      <c r="AJ104" s="302"/>
      <c r="AK104" s="302"/>
      <c r="AL104" s="302"/>
      <c r="AM104" s="302"/>
      <c r="AN104" s="302"/>
      <c r="AO104" s="302"/>
      <c r="AP104" s="302"/>
      <c r="AQ104" s="302"/>
    </row>
    <row r="105" spans="3:43">
      <c r="C105" s="302"/>
      <c r="D105" s="302"/>
      <c r="E105" s="302"/>
      <c r="F105" s="302"/>
      <c r="G105" s="302"/>
      <c r="H105" s="302"/>
      <c r="L105" s="302"/>
      <c r="M105" s="302"/>
      <c r="N105" s="302"/>
      <c r="O105" s="302"/>
      <c r="P105" s="302"/>
      <c r="Q105" s="302"/>
      <c r="R105" s="302"/>
      <c r="S105" s="302"/>
      <c r="T105" s="302"/>
      <c r="U105" s="302"/>
      <c r="V105" s="302"/>
      <c r="W105" s="302"/>
      <c r="X105" s="302"/>
      <c r="Y105" s="302"/>
      <c r="Z105" s="302"/>
      <c r="AA105" s="302"/>
      <c r="AB105" s="302"/>
      <c r="AC105" s="302"/>
      <c r="AD105" s="302"/>
      <c r="AE105" s="302"/>
      <c r="AF105" s="302"/>
      <c r="AG105" s="302"/>
      <c r="AH105" s="302"/>
      <c r="AI105" s="302"/>
      <c r="AJ105" s="302"/>
      <c r="AK105" s="302"/>
      <c r="AL105" s="302"/>
      <c r="AM105" s="302"/>
      <c r="AN105" s="302"/>
      <c r="AO105" s="302"/>
      <c r="AP105" s="302"/>
      <c r="AQ105" s="302"/>
    </row>
    <row r="106" spans="3:43">
      <c r="C106" s="302"/>
      <c r="D106" s="302"/>
      <c r="E106" s="302"/>
      <c r="F106" s="302"/>
      <c r="G106" s="302"/>
      <c r="H106" s="302"/>
      <c r="L106" s="302"/>
      <c r="M106" s="302"/>
      <c r="N106" s="302"/>
      <c r="O106" s="302"/>
      <c r="P106" s="302"/>
      <c r="Q106" s="302"/>
      <c r="R106" s="302"/>
      <c r="S106" s="302"/>
      <c r="T106" s="302"/>
      <c r="U106" s="302"/>
      <c r="V106" s="302"/>
      <c r="W106" s="302"/>
      <c r="X106" s="302"/>
      <c r="Y106" s="302"/>
      <c r="Z106" s="302"/>
      <c r="AA106" s="302"/>
      <c r="AB106" s="302"/>
      <c r="AC106" s="302"/>
      <c r="AD106" s="302"/>
      <c r="AE106" s="302"/>
      <c r="AF106" s="302"/>
      <c r="AG106" s="302"/>
      <c r="AH106" s="302"/>
      <c r="AI106" s="302"/>
      <c r="AJ106" s="302"/>
      <c r="AK106" s="302"/>
      <c r="AL106" s="302"/>
      <c r="AM106" s="302"/>
      <c r="AN106" s="302"/>
      <c r="AO106" s="302"/>
      <c r="AP106" s="302"/>
      <c r="AQ106" s="302"/>
    </row>
    <row r="107" spans="3:43">
      <c r="C107" s="302"/>
      <c r="D107" s="302"/>
      <c r="E107" s="302"/>
      <c r="F107" s="302"/>
      <c r="G107" s="302"/>
      <c r="H107" s="302"/>
      <c r="L107" s="302"/>
      <c r="M107" s="302"/>
      <c r="N107" s="302"/>
      <c r="O107" s="302"/>
      <c r="P107" s="302"/>
      <c r="Q107" s="302"/>
      <c r="R107" s="302"/>
      <c r="S107" s="302"/>
      <c r="T107" s="302"/>
      <c r="U107" s="302"/>
      <c r="V107" s="302"/>
      <c r="W107" s="302"/>
      <c r="X107" s="302"/>
      <c r="Y107" s="302"/>
      <c r="Z107" s="302"/>
      <c r="AA107" s="302"/>
      <c r="AB107" s="302"/>
      <c r="AC107" s="302"/>
      <c r="AD107" s="302"/>
      <c r="AE107" s="302"/>
      <c r="AF107" s="302"/>
      <c r="AG107" s="302"/>
      <c r="AH107" s="302"/>
      <c r="AI107" s="302"/>
      <c r="AJ107" s="302"/>
      <c r="AK107" s="302"/>
      <c r="AL107" s="302"/>
      <c r="AM107" s="302"/>
      <c r="AN107" s="302"/>
      <c r="AO107" s="302"/>
      <c r="AP107" s="302"/>
      <c r="AQ107" s="302"/>
    </row>
    <row r="108" spans="3:43">
      <c r="C108" s="302"/>
      <c r="D108" s="302"/>
      <c r="E108" s="302"/>
      <c r="F108" s="302"/>
      <c r="G108" s="302"/>
      <c r="H108" s="302"/>
      <c r="L108" s="302"/>
      <c r="M108" s="302"/>
      <c r="N108" s="302"/>
      <c r="O108" s="302"/>
      <c r="P108" s="302"/>
      <c r="Q108" s="302"/>
      <c r="R108" s="302"/>
      <c r="S108" s="302"/>
      <c r="T108" s="302"/>
      <c r="U108" s="302"/>
      <c r="V108" s="302"/>
      <c r="W108" s="302"/>
      <c r="X108" s="302"/>
      <c r="Y108" s="302"/>
      <c r="Z108" s="302"/>
      <c r="AA108" s="302"/>
      <c r="AB108" s="302"/>
      <c r="AC108" s="302"/>
      <c r="AD108" s="302"/>
      <c r="AE108" s="302"/>
      <c r="AF108" s="302"/>
      <c r="AG108" s="302"/>
      <c r="AH108" s="302"/>
      <c r="AI108" s="302"/>
      <c r="AJ108" s="302"/>
      <c r="AK108" s="302"/>
      <c r="AL108" s="302"/>
      <c r="AM108" s="302"/>
      <c r="AN108" s="302"/>
      <c r="AO108" s="302"/>
      <c r="AP108" s="302"/>
      <c r="AQ108" s="302"/>
    </row>
    <row r="109" spans="3:43">
      <c r="C109" s="302"/>
      <c r="D109" s="302"/>
      <c r="E109" s="302"/>
      <c r="F109" s="302"/>
      <c r="G109" s="302"/>
      <c r="H109" s="302"/>
      <c r="L109" s="302"/>
      <c r="M109" s="302"/>
      <c r="N109" s="302"/>
      <c r="O109" s="302"/>
      <c r="P109" s="302"/>
      <c r="Q109" s="302"/>
      <c r="R109" s="302"/>
      <c r="S109" s="302"/>
      <c r="T109" s="302"/>
      <c r="U109" s="302"/>
      <c r="V109" s="302"/>
      <c r="W109" s="302"/>
      <c r="X109" s="302"/>
      <c r="Y109" s="302"/>
      <c r="Z109" s="302"/>
      <c r="AA109" s="302"/>
      <c r="AB109" s="302"/>
      <c r="AC109" s="302"/>
      <c r="AD109" s="302"/>
      <c r="AE109" s="302"/>
      <c r="AF109" s="302"/>
      <c r="AG109" s="302"/>
      <c r="AH109" s="302"/>
      <c r="AI109" s="302"/>
      <c r="AJ109" s="302"/>
      <c r="AK109" s="302"/>
      <c r="AL109" s="302"/>
      <c r="AM109" s="302"/>
      <c r="AN109" s="302"/>
      <c r="AO109" s="302"/>
      <c r="AP109" s="302"/>
      <c r="AQ109" s="302"/>
    </row>
    <row r="110" spans="3:43">
      <c r="C110" s="302"/>
      <c r="D110" s="302"/>
      <c r="E110" s="302"/>
      <c r="F110" s="302"/>
      <c r="G110" s="302"/>
      <c r="H110" s="302"/>
      <c r="L110" s="302"/>
      <c r="M110" s="302"/>
      <c r="N110" s="302"/>
      <c r="O110" s="302"/>
      <c r="P110" s="302"/>
      <c r="Q110" s="302"/>
      <c r="R110" s="302"/>
      <c r="S110" s="302"/>
      <c r="T110" s="302"/>
      <c r="U110" s="302"/>
      <c r="V110" s="302"/>
      <c r="W110" s="302"/>
      <c r="X110" s="302"/>
      <c r="Y110" s="302"/>
      <c r="Z110" s="302"/>
      <c r="AA110" s="302"/>
      <c r="AB110" s="302"/>
      <c r="AC110" s="302"/>
      <c r="AD110" s="302"/>
      <c r="AE110" s="302"/>
      <c r="AF110" s="302"/>
      <c r="AG110" s="302"/>
      <c r="AH110" s="302"/>
      <c r="AI110" s="302"/>
      <c r="AJ110" s="302"/>
      <c r="AK110" s="302"/>
      <c r="AL110" s="302"/>
      <c r="AM110" s="302"/>
      <c r="AN110" s="302"/>
      <c r="AO110" s="302"/>
      <c r="AP110" s="302"/>
      <c r="AQ110" s="302"/>
    </row>
    <row r="111" spans="3:43">
      <c r="C111" s="302"/>
      <c r="D111" s="302"/>
      <c r="E111" s="302"/>
      <c r="F111" s="302"/>
      <c r="G111" s="302"/>
      <c r="H111" s="302"/>
      <c r="L111" s="302"/>
      <c r="M111" s="302"/>
      <c r="N111" s="302"/>
      <c r="O111" s="302"/>
      <c r="P111" s="302"/>
      <c r="Q111" s="302"/>
      <c r="R111" s="302"/>
      <c r="S111" s="302"/>
      <c r="T111" s="302"/>
      <c r="U111" s="302"/>
      <c r="V111" s="302"/>
      <c r="W111" s="302"/>
      <c r="X111" s="302"/>
      <c r="Y111" s="302"/>
      <c r="Z111" s="302"/>
      <c r="AA111" s="302"/>
      <c r="AB111" s="302"/>
      <c r="AC111" s="302"/>
      <c r="AD111" s="302"/>
      <c r="AE111" s="302"/>
      <c r="AF111" s="302"/>
      <c r="AG111" s="302"/>
      <c r="AH111" s="302"/>
      <c r="AI111" s="302"/>
      <c r="AJ111" s="302"/>
      <c r="AK111" s="302"/>
      <c r="AL111" s="302"/>
      <c r="AM111" s="302"/>
      <c r="AN111" s="302"/>
      <c r="AO111" s="302"/>
      <c r="AP111" s="302"/>
      <c r="AQ111" s="302"/>
    </row>
    <row r="112" spans="3:43">
      <c r="C112" s="302"/>
      <c r="D112" s="302"/>
      <c r="E112" s="302"/>
      <c r="F112" s="302"/>
      <c r="G112" s="302"/>
      <c r="H112" s="302"/>
      <c r="L112" s="302"/>
      <c r="M112" s="302"/>
      <c r="N112" s="302"/>
      <c r="O112" s="302"/>
      <c r="P112" s="302"/>
      <c r="Q112" s="302"/>
      <c r="R112" s="302"/>
      <c r="S112" s="302"/>
      <c r="T112" s="302"/>
      <c r="U112" s="302"/>
      <c r="V112" s="302"/>
      <c r="W112" s="302"/>
      <c r="X112" s="302"/>
      <c r="Y112" s="302"/>
      <c r="Z112" s="302"/>
      <c r="AA112" s="302"/>
      <c r="AB112" s="302"/>
      <c r="AC112" s="302"/>
      <c r="AD112" s="302"/>
      <c r="AE112" s="302"/>
      <c r="AF112" s="302"/>
      <c r="AG112" s="302"/>
      <c r="AH112" s="302"/>
      <c r="AI112" s="302"/>
      <c r="AJ112" s="302"/>
      <c r="AK112" s="302"/>
      <c r="AL112" s="302"/>
      <c r="AM112" s="302"/>
      <c r="AN112" s="302"/>
      <c r="AO112" s="302"/>
      <c r="AP112" s="302"/>
      <c r="AQ112" s="302"/>
    </row>
    <row r="113" spans="3:43">
      <c r="C113" s="302"/>
      <c r="D113" s="302"/>
      <c r="E113" s="302"/>
      <c r="F113" s="302"/>
      <c r="G113" s="302"/>
      <c r="H113" s="302"/>
      <c r="L113" s="302"/>
      <c r="M113" s="302"/>
      <c r="N113" s="302"/>
      <c r="O113" s="302"/>
      <c r="P113" s="302"/>
      <c r="Q113" s="302"/>
      <c r="R113" s="302"/>
      <c r="S113" s="302"/>
      <c r="T113" s="302"/>
      <c r="U113" s="302"/>
      <c r="V113" s="302"/>
      <c r="W113" s="302"/>
      <c r="X113" s="302"/>
      <c r="Y113" s="302"/>
      <c r="Z113" s="302"/>
      <c r="AA113" s="302"/>
      <c r="AB113" s="302"/>
      <c r="AC113" s="302"/>
      <c r="AD113" s="302"/>
      <c r="AE113" s="302"/>
      <c r="AF113" s="302"/>
      <c r="AG113" s="302"/>
      <c r="AH113" s="302"/>
      <c r="AI113" s="302"/>
      <c r="AJ113" s="302"/>
      <c r="AK113" s="302"/>
      <c r="AL113" s="302"/>
      <c r="AM113" s="302"/>
      <c r="AN113" s="302"/>
      <c r="AO113" s="302"/>
      <c r="AP113" s="302"/>
      <c r="AQ113" s="302"/>
    </row>
    <row r="114" spans="3:43">
      <c r="C114" s="302"/>
      <c r="D114" s="302"/>
      <c r="E114" s="302"/>
      <c r="F114" s="302"/>
      <c r="G114" s="302"/>
      <c r="H114" s="302"/>
      <c r="L114" s="302"/>
      <c r="M114" s="302"/>
      <c r="N114" s="302"/>
      <c r="O114" s="302"/>
      <c r="P114" s="302"/>
      <c r="Q114" s="302"/>
      <c r="R114" s="302"/>
      <c r="S114" s="302"/>
      <c r="T114" s="302"/>
      <c r="U114" s="302"/>
      <c r="V114" s="302"/>
      <c r="W114" s="302"/>
      <c r="X114" s="302"/>
      <c r="Y114" s="302"/>
      <c r="Z114" s="302"/>
      <c r="AA114" s="302"/>
      <c r="AB114" s="302"/>
      <c r="AC114" s="302"/>
      <c r="AD114" s="302"/>
      <c r="AE114" s="302"/>
      <c r="AF114" s="302"/>
      <c r="AG114" s="302"/>
      <c r="AH114" s="302"/>
      <c r="AI114" s="302"/>
      <c r="AJ114" s="302"/>
      <c r="AK114" s="302"/>
      <c r="AL114" s="302"/>
      <c r="AM114" s="302"/>
      <c r="AN114" s="302"/>
      <c r="AO114" s="302"/>
      <c r="AP114" s="302"/>
      <c r="AQ114" s="302"/>
    </row>
    <row r="115" spans="3:43">
      <c r="C115" s="302"/>
      <c r="D115" s="302"/>
      <c r="E115" s="302"/>
      <c r="F115" s="302"/>
      <c r="G115" s="302"/>
      <c r="H115" s="302"/>
      <c r="L115" s="302"/>
      <c r="M115" s="302"/>
      <c r="N115" s="302"/>
      <c r="O115" s="302"/>
      <c r="P115" s="302"/>
      <c r="Q115" s="302"/>
      <c r="R115" s="302"/>
      <c r="S115" s="302"/>
      <c r="T115" s="302"/>
      <c r="U115" s="302"/>
      <c r="V115" s="302"/>
      <c r="W115" s="302"/>
      <c r="X115" s="302"/>
      <c r="Y115" s="302"/>
      <c r="Z115" s="302"/>
      <c r="AA115" s="302"/>
      <c r="AB115" s="302"/>
      <c r="AC115" s="302"/>
      <c r="AD115" s="302"/>
      <c r="AE115" s="302"/>
      <c r="AF115" s="302"/>
      <c r="AG115" s="302"/>
      <c r="AH115" s="302"/>
      <c r="AI115" s="302"/>
      <c r="AJ115" s="302"/>
      <c r="AK115" s="302"/>
      <c r="AL115" s="302"/>
      <c r="AM115" s="302"/>
      <c r="AN115" s="302"/>
      <c r="AO115" s="302"/>
      <c r="AP115" s="302"/>
      <c r="AQ115" s="302"/>
    </row>
    <row r="116" spans="3:43">
      <c r="C116" s="302"/>
      <c r="D116" s="302"/>
      <c r="E116" s="302"/>
      <c r="F116" s="302"/>
      <c r="G116" s="302"/>
      <c r="H116" s="302"/>
      <c r="L116" s="302"/>
      <c r="M116" s="302"/>
      <c r="N116" s="302"/>
      <c r="O116" s="302"/>
      <c r="P116" s="302"/>
      <c r="Q116" s="302"/>
      <c r="R116" s="302"/>
      <c r="S116" s="302"/>
      <c r="T116" s="302"/>
      <c r="U116" s="302"/>
      <c r="V116" s="302"/>
      <c r="W116" s="302"/>
      <c r="X116" s="302"/>
      <c r="Y116" s="302"/>
      <c r="Z116" s="302"/>
      <c r="AA116" s="302"/>
      <c r="AB116" s="302"/>
      <c r="AC116" s="302"/>
      <c r="AD116" s="302"/>
      <c r="AE116" s="302"/>
      <c r="AF116" s="302"/>
      <c r="AG116" s="302"/>
      <c r="AH116" s="302"/>
      <c r="AI116" s="302"/>
      <c r="AJ116" s="302"/>
      <c r="AK116" s="302"/>
      <c r="AL116" s="302"/>
      <c r="AM116" s="302"/>
      <c r="AN116" s="302"/>
      <c r="AO116" s="302"/>
      <c r="AP116" s="302"/>
      <c r="AQ116" s="302"/>
    </row>
    <row r="117" spans="3:43">
      <c r="C117" s="302"/>
      <c r="D117" s="302"/>
      <c r="E117" s="302"/>
      <c r="F117" s="302"/>
      <c r="G117" s="302"/>
      <c r="H117" s="302"/>
      <c r="L117" s="302"/>
      <c r="M117" s="302"/>
      <c r="N117" s="302"/>
      <c r="O117" s="302"/>
      <c r="P117" s="302"/>
      <c r="Q117" s="302"/>
      <c r="R117" s="302"/>
      <c r="S117" s="302"/>
      <c r="T117" s="302"/>
      <c r="U117" s="302"/>
      <c r="V117" s="302"/>
      <c r="W117" s="302"/>
      <c r="X117" s="302"/>
      <c r="Y117" s="302"/>
      <c r="Z117" s="302"/>
      <c r="AA117" s="302"/>
      <c r="AB117" s="302"/>
      <c r="AC117" s="302"/>
      <c r="AD117" s="302"/>
      <c r="AE117" s="302"/>
      <c r="AF117" s="302"/>
      <c r="AG117" s="302"/>
      <c r="AH117" s="302"/>
      <c r="AI117" s="302"/>
      <c r="AJ117" s="302"/>
      <c r="AK117" s="302"/>
      <c r="AL117" s="302"/>
      <c r="AM117" s="302"/>
      <c r="AN117" s="302"/>
      <c r="AO117" s="302"/>
      <c r="AP117" s="302"/>
      <c r="AQ117" s="302"/>
    </row>
    <row r="118" spans="3:43">
      <c r="C118" s="302"/>
      <c r="D118" s="302"/>
      <c r="E118" s="302"/>
      <c r="F118" s="302"/>
      <c r="G118" s="302"/>
      <c r="H118" s="302"/>
      <c r="L118" s="302"/>
      <c r="M118" s="302"/>
      <c r="N118" s="302"/>
      <c r="O118" s="302"/>
      <c r="P118" s="302"/>
      <c r="Q118" s="302"/>
      <c r="R118" s="302"/>
      <c r="S118" s="302"/>
      <c r="T118" s="302"/>
      <c r="U118" s="302"/>
      <c r="V118" s="302"/>
      <c r="W118" s="302"/>
      <c r="X118" s="302"/>
      <c r="Y118" s="302"/>
      <c r="Z118" s="302"/>
      <c r="AA118" s="302"/>
      <c r="AB118" s="302"/>
      <c r="AC118" s="302"/>
      <c r="AD118" s="302"/>
      <c r="AE118" s="302"/>
      <c r="AF118" s="302"/>
      <c r="AG118" s="302"/>
      <c r="AH118" s="302"/>
      <c r="AI118" s="302"/>
      <c r="AJ118" s="302"/>
      <c r="AK118" s="302"/>
      <c r="AL118" s="302"/>
      <c r="AM118" s="302"/>
      <c r="AN118" s="302"/>
      <c r="AO118" s="302"/>
      <c r="AP118" s="302"/>
      <c r="AQ118" s="302"/>
    </row>
    <row r="119" spans="3:43">
      <c r="C119" s="302"/>
      <c r="D119" s="302"/>
      <c r="E119" s="302"/>
      <c r="F119" s="302"/>
      <c r="G119" s="302"/>
      <c r="H119" s="302"/>
      <c r="L119" s="302"/>
      <c r="M119" s="302"/>
      <c r="N119" s="302"/>
      <c r="O119" s="302"/>
      <c r="P119" s="302"/>
      <c r="Q119" s="302"/>
      <c r="R119" s="302"/>
      <c r="S119" s="302"/>
      <c r="T119" s="302"/>
      <c r="U119" s="302"/>
      <c r="V119" s="302"/>
      <c r="W119" s="302"/>
      <c r="X119" s="302"/>
      <c r="Y119" s="302"/>
      <c r="Z119" s="302"/>
      <c r="AA119" s="302"/>
      <c r="AB119" s="302"/>
      <c r="AC119" s="302"/>
      <c r="AD119" s="302"/>
      <c r="AE119" s="302"/>
      <c r="AF119" s="302"/>
      <c r="AG119" s="302"/>
      <c r="AH119" s="302"/>
      <c r="AI119" s="302"/>
      <c r="AJ119" s="302"/>
      <c r="AK119" s="302"/>
      <c r="AL119" s="302"/>
      <c r="AM119" s="302"/>
      <c r="AN119" s="302"/>
      <c r="AO119" s="302"/>
      <c r="AP119" s="302"/>
      <c r="AQ119" s="302"/>
    </row>
    <row r="120" spans="3:43">
      <c r="C120" s="302"/>
      <c r="D120" s="302"/>
      <c r="E120" s="302"/>
      <c r="F120" s="302"/>
      <c r="G120" s="302"/>
      <c r="H120" s="302"/>
      <c r="L120" s="302"/>
      <c r="M120" s="302"/>
      <c r="N120" s="302"/>
      <c r="O120" s="302"/>
      <c r="P120" s="302"/>
      <c r="Q120" s="302"/>
      <c r="R120" s="302"/>
      <c r="S120" s="302"/>
      <c r="T120" s="302"/>
      <c r="U120" s="302"/>
      <c r="V120" s="302"/>
      <c r="W120" s="302"/>
      <c r="X120" s="302"/>
      <c r="Y120" s="302"/>
      <c r="Z120" s="302"/>
      <c r="AA120" s="302"/>
      <c r="AB120" s="302"/>
      <c r="AC120" s="302"/>
      <c r="AD120" s="302"/>
      <c r="AE120" s="302"/>
      <c r="AF120" s="302"/>
      <c r="AG120" s="302"/>
      <c r="AH120" s="302"/>
      <c r="AI120" s="302"/>
      <c r="AJ120" s="302"/>
      <c r="AK120" s="302"/>
      <c r="AL120" s="302"/>
      <c r="AM120" s="302"/>
      <c r="AN120" s="302"/>
      <c r="AO120" s="302"/>
      <c r="AP120" s="302"/>
      <c r="AQ120" s="302"/>
    </row>
    <row r="121" spans="3:43">
      <c r="C121" s="302"/>
      <c r="D121" s="302"/>
      <c r="E121" s="302"/>
      <c r="F121" s="302"/>
      <c r="G121" s="302"/>
      <c r="H121" s="302"/>
      <c r="L121" s="302"/>
      <c r="M121" s="302"/>
      <c r="N121" s="302"/>
      <c r="O121" s="302"/>
      <c r="P121" s="302"/>
      <c r="Q121" s="302"/>
      <c r="R121" s="302"/>
      <c r="S121" s="302"/>
      <c r="T121" s="302"/>
      <c r="U121" s="302"/>
      <c r="V121" s="302"/>
      <c r="W121" s="302"/>
      <c r="X121" s="302"/>
      <c r="Y121" s="302"/>
      <c r="Z121" s="302"/>
      <c r="AA121" s="302"/>
      <c r="AB121" s="302"/>
      <c r="AC121" s="302"/>
      <c r="AD121" s="302"/>
      <c r="AE121" s="302"/>
      <c r="AF121" s="302"/>
      <c r="AG121" s="302"/>
      <c r="AH121" s="302"/>
      <c r="AI121" s="302"/>
      <c r="AJ121" s="302"/>
      <c r="AK121" s="302"/>
      <c r="AL121" s="302"/>
      <c r="AM121" s="302"/>
      <c r="AN121" s="302"/>
      <c r="AO121" s="302"/>
      <c r="AP121" s="302"/>
      <c r="AQ121" s="302"/>
    </row>
    <row r="122" spans="3:43">
      <c r="C122" s="302"/>
      <c r="D122" s="302"/>
      <c r="E122" s="302"/>
      <c r="F122" s="302"/>
      <c r="G122" s="302"/>
      <c r="H122" s="302"/>
      <c r="L122" s="302"/>
      <c r="M122" s="302"/>
      <c r="N122" s="302"/>
      <c r="O122" s="302"/>
      <c r="P122" s="302"/>
      <c r="Q122" s="302"/>
      <c r="R122" s="302"/>
      <c r="S122" s="302"/>
      <c r="T122" s="302"/>
      <c r="U122" s="302"/>
      <c r="V122" s="302"/>
      <c r="W122" s="302"/>
      <c r="X122" s="302"/>
      <c r="Y122" s="302"/>
      <c r="Z122" s="302"/>
      <c r="AA122" s="302"/>
      <c r="AB122" s="302"/>
      <c r="AC122" s="302"/>
      <c r="AD122" s="302"/>
      <c r="AE122" s="302"/>
      <c r="AF122" s="302"/>
      <c r="AG122" s="302"/>
      <c r="AH122" s="302"/>
      <c r="AI122" s="302"/>
      <c r="AJ122" s="302"/>
      <c r="AK122" s="302"/>
      <c r="AL122" s="302"/>
      <c r="AM122" s="302"/>
      <c r="AN122" s="302"/>
      <c r="AO122" s="302"/>
      <c r="AP122" s="302"/>
      <c r="AQ122" s="302"/>
    </row>
    <row r="123" spans="3:43">
      <c r="C123" s="302"/>
      <c r="D123" s="302"/>
      <c r="E123" s="302"/>
      <c r="F123" s="302"/>
      <c r="G123" s="302"/>
      <c r="H123" s="302"/>
      <c r="L123" s="302"/>
      <c r="M123" s="302"/>
      <c r="N123" s="302"/>
      <c r="O123" s="302"/>
      <c r="P123" s="302"/>
      <c r="Q123" s="302"/>
      <c r="R123" s="302"/>
      <c r="S123" s="302"/>
      <c r="T123" s="302"/>
      <c r="U123" s="302"/>
      <c r="V123" s="302"/>
      <c r="W123" s="302"/>
      <c r="X123" s="302"/>
      <c r="Y123" s="302"/>
      <c r="Z123" s="302"/>
      <c r="AA123" s="302"/>
      <c r="AB123" s="302"/>
      <c r="AC123" s="302"/>
      <c r="AD123" s="302"/>
      <c r="AE123" s="302"/>
      <c r="AF123" s="302"/>
      <c r="AG123" s="302"/>
      <c r="AH123" s="302"/>
      <c r="AI123" s="302"/>
      <c r="AJ123" s="302"/>
      <c r="AK123" s="302"/>
      <c r="AL123" s="302"/>
      <c r="AM123" s="302"/>
      <c r="AN123" s="302"/>
      <c r="AO123" s="302"/>
      <c r="AP123" s="302"/>
      <c r="AQ123" s="302"/>
    </row>
    <row r="124" spans="3:43">
      <c r="C124" s="302"/>
      <c r="D124" s="302"/>
      <c r="E124" s="302"/>
      <c r="F124" s="302"/>
      <c r="G124" s="302"/>
      <c r="H124" s="302"/>
      <c r="L124" s="302"/>
      <c r="M124" s="302"/>
      <c r="N124" s="302"/>
      <c r="O124" s="302"/>
      <c r="P124" s="302"/>
      <c r="Q124" s="302"/>
      <c r="R124" s="302"/>
      <c r="S124" s="302"/>
      <c r="T124" s="302"/>
      <c r="U124" s="302"/>
      <c r="V124" s="302"/>
      <c r="W124" s="302"/>
      <c r="X124" s="302"/>
      <c r="Y124" s="302"/>
      <c r="Z124" s="302"/>
      <c r="AA124" s="302"/>
      <c r="AB124" s="302"/>
      <c r="AC124" s="302"/>
      <c r="AD124" s="302"/>
      <c r="AE124" s="302"/>
      <c r="AF124" s="302"/>
      <c r="AG124" s="302"/>
      <c r="AH124" s="302"/>
      <c r="AI124" s="302"/>
      <c r="AJ124" s="302"/>
      <c r="AK124" s="302"/>
      <c r="AL124" s="302"/>
      <c r="AM124" s="302"/>
      <c r="AN124" s="302"/>
      <c r="AO124" s="302"/>
      <c r="AP124" s="302"/>
      <c r="AQ124" s="302"/>
    </row>
    <row r="125" spans="3:43">
      <c r="C125" s="302"/>
      <c r="D125" s="302"/>
      <c r="E125" s="302"/>
      <c r="F125" s="302"/>
      <c r="G125" s="302"/>
      <c r="H125" s="302"/>
      <c r="L125" s="302"/>
      <c r="M125" s="302"/>
      <c r="N125" s="302"/>
      <c r="O125" s="302"/>
      <c r="P125" s="302"/>
      <c r="Q125" s="302"/>
      <c r="R125" s="302"/>
      <c r="S125" s="302"/>
      <c r="T125" s="302"/>
      <c r="U125" s="302"/>
      <c r="V125" s="302"/>
      <c r="W125" s="302"/>
      <c r="X125" s="302"/>
      <c r="Y125" s="302"/>
      <c r="Z125" s="302"/>
      <c r="AA125" s="302"/>
      <c r="AB125" s="302"/>
      <c r="AC125" s="302"/>
      <c r="AD125" s="302"/>
      <c r="AE125" s="302"/>
      <c r="AF125" s="302"/>
      <c r="AG125" s="302"/>
      <c r="AH125" s="302"/>
      <c r="AI125" s="302"/>
      <c r="AJ125" s="302"/>
      <c r="AK125" s="302"/>
      <c r="AL125" s="302"/>
      <c r="AM125" s="302"/>
      <c r="AN125" s="302"/>
      <c r="AO125" s="302"/>
      <c r="AP125" s="302"/>
      <c r="AQ125" s="302"/>
    </row>
    <row r="126" spans="3:43">
      <c r="C126" s="302"/>
      <c r="D126" s="302"/>
      <c r="E126" s="302"/>
      <c r="F126" s="302"/>
      <c r="G126" s="302"/>
      <c r="H126" s="302"/>
      <c r="L126" s="302"/>
      <c r="M126" s="302"/>
      <c r="N126" s="302"/>
      <c r="O126" s="302"/>
      <c r="P126" s="302"/>
      <c r="Q126" s="302"/>
      <c r="R126" s="302"/>
      <c r="S126" s="302"/>
      <c r="T126" s="302"/>
      <c r="U126" s="302"/>
      <c r="V126" s="302"/>
      <c r="W126" s="302"/>
      <c r="X126" s="302"/>
      <c r="Y126" s="302"/>
      <c r="Z126" s="302"/>
      <c r="AA126" s="302"/>
      <c r="AB126" s="302"/>
      <c r="AC126" s="302"/>
      <c r="AD126" s="302"/>
      <c r="AE126" s="302"/>
      <c r="AF126" s="302"/>
      <c r="AG126" s="302"/>
      <c r="AH126" s="302"/>
      <c r="AI126" s="302"/>
      <c r="AJ126" s="302"/>
      <c r="AK126" s="302"/>
      <c r="AL126" s="302"/>
      <c r="AM126" s="302"/>
      <c r="AN126" s="302"/>
      <c r="AO126" s="302"/>
      <c r="AP126" s="302"/>
      <c r="AQ126" s="302"/>
    </row>
    <row r="127" spans="3:43">
      <c r="C127" s="302"/>
      <c r="D127" s="302"/>
      <c r="E127" s="302"/>
      <c r="F127" s="302"/>
      <c r="G127" s="302"/>
      <c r="H127" s="302"/>
      <c r="L127" s="302"/>
      <c r="M127" s="302"/>
      <c r="N127" s="302"/>
      <c r="O127" s="302"/>
      <c r="P127" s="302"/>
      <c r="Q127" s="302"/>
      <c r="R127" s="302"/>
      <c r="S127" s="302"/>
      <c r="T127" s="302"/>
      <c r="U127" s="302"/>
      <c r="V127" s="302"/>
      <c r="W127" s="302"/>
      <c r="X127" s="302"/>
      <c r="Y127" s="302"/>
      <c r="Z127" s="302"/>
      <c r="AA127" s="302"/>
      <c r="AB127" s="302"/>
      <c r="AC127" s="302"/>
      <c r="AD127" s="302"/>
      <c r="AE127" s="302"/>
      <c r="AF127" s="302"/>
      <c r="AG127" s="302"/>
      <c r="AH127" s="302"/>
      <c r="AI127" s="302"/>
      <c r="AJ127" s="302"/>
      <c r="AK127" s="302"/>
      <c r="AL127" s="302"/>
      <c r="AM127" s="302"/>
      <c r="AN127" s="302"/>
      <c r="AO127" s="302"/>
      <c r="AP127" s="302"/>
      <c r="AQ127" s="302"/>
    </row>
    <row r="128" spans="3:43">
      <c r="C128" s="302"/>
      <c r="D128" s="302"/>
      <c r="E128" s="302"/>
      <c r="F128" s="302"/>
      <c r="G128" s="302"/>
      <c r="H128" s="302"/>
      <c r="L128" s="302"/>
      <c r="M128" s="302"/>
      <c r="N128" s="302"/>
      <c r="O128" s="302"/>
      <c r="P128" s="302"/>
      <c r="Q128" s="302"/>
      <c r="R128" s="302"/>
      <c r="S128" s="302"/>
      <c r="T128" s="302"/>
      <c r="U128" s="302"/>
      <c r="V128" s="302"/>
      <c r="W128" s="302"/>
      <c r="X128" s="302"/>
      <c r="Y128" s="302"/>
      <c r="Z128" s="302"/>
      <c r="AA128" s="302"/>
      <c r="AB128" s="302"/>
      <c r="AC128" s="302"/>
      <c r="AD128" s="302"/>
      <c r="AE128" s="302"/>
      <c r="AF128" s="302"/>
      <c r="AG128" s="302"/>
      <c r="AH128" s="302"/>
      <c r="AI128" s="302"/>
      <c r="AJ128" s="302"/>
      <c r="AK128" s="302"/>
      <c r="AL128" s="302"/>
      <c r="AM128" s="302"/>
      <c r="AN128" s="302"/>
      <c r="AO128" s="302"/>
      <c r="AP128" s="302"/>
      <c r="AQ128" s="302"/>
    </row>
    <row r="129" spans="3:43">
      <c r="C129" s="302"/>
      <c r="D129" s="302"/>
      <c r="E129" s="302"/>
      <c r="F129" s="302"/>
      <c r="G129" s="302"/>
      <c r="H129" s="302"/>
      <c r="L129" s="302"/>
      <c r="M129" s="302"/>
      <c r="N129" s="302"/>
      <c r="O129" s="302"/>
      <c r="P129" s="302"/>
      <c r="Q129" s="302"/>
      <c r="R129" s="302"/>
      <c r="S129" s="302"/>
      <c r="T129" s="302"/>
      <c r="U129" s="302"/>
      <c r="V129" s="302"/>
      <c r="W129" s="302"/>
      <c r="X129" s="302"/>
      <c r="Y129" s="302"/>
      <c r="Z129" s="302"/>
      <c r="AA129" s="302"/>
      <c r="AB129" s="302"/>
      <c r="AC129" s="302"/>
      <c r="AD129" s="302"/>
      <c r="AE129" s="302"/>
      <c r="AF129" s="302"/>
      <c r="AG129" s="302"/>
      <c r="AH129" s="302"/>
      <c r="AI129" s="302"/>
      <c r="AJ129" s="302"/>
      <c r="AK129" s="302"/>
      <c r="AL129" s="302"/>
      <c r="AM129" s="302"/>
      <c r="AN129" s="302"/>
      <c r="AO129" s="302"/>
      <c r="AP129" s="302"/>
      <c r="AQ129" s="302"/>
    </row>
    <row r="130" spans="3:43">
      <c r="C130" s="302"/>
      <c r="D130" s="302"/>
      <c r="E130" s="302"/>
      <c r="F130" s="302"/>
      <c r="G130" s="302"/>
      <c r="H130" s="302"/>
      <c r="L130" s="302"/>
      <c r="M130" s="302"/>
      <c r="N130" s="302"/>
      <c r="O130" s="302"/>
      <c r="P130" s="302"/>
      <c r="Q130" s="302"/>
      <c r="R130" s="302"/>
      <c r="S130" s="302"/>
      <c r="T130" s="302"/>
      <c r="U130" s="302"/>
      <c r="V130" s="302"/>
      <c r="W130" s="302"/>
      <c r="X130" s="302"/>
      <c r="Y130" s="302"/>
      <c r="Z130" s="302"/>
      <c r="AA130" s="302"/>
      <c r="AB130" s="302"/>
      <c r="AC130" s="302"/>
      <c r="AD130" s="302"/>
      <c r="AE130" s="302"/>
      <c r="AF130" s="302"/>
      <c r="AG130" s="302"/>
      <c r="AH130" s="302"/>
      <c r="AI130" s="302"/>
      <c r="AJ130" s="302"/>
      <c r="AK130" s="302"/>
      <c r="AL130" s="302"/>
      <c r="AM130" s="302"/>
      <c r="AN130" s="302"/>
      <c r="AO130" s="302"/>
      <c r="AP130" s="302"/>
      <c r="AQ130" s="302"/>
    </row>
    <row r="131" spans="3:43">
      <c r="C131" s="302"/>
      <c r="D131" s="302"/>
      <c r="E131" s="302"/>
      <c r="F131" s="302"/>
      <c r="G131" s="302"/>
      <c r="H131" s="302"/>
      <c r="L131" s="302"/>
      <c r="M131" s="302"/>
      <c r="N131" s="302"/>
      <c r="O131" s="302"/>
      <c r="P131" s="302"/>
      <c r="Q131" s="302"/>
      <c r="R131" s="302"/>
      <c r="S131" s="302"/>
      <c r="T131" s="302"/>
      <c r="U131" s="302"/>
      <c r="V131" s="302"/>
      <c r="W131" s="302"/>
      <c r="X131" s="302"/>
      <c r="Y131" s="302"/>
      <c r="Z131" s="302"/>
      <c r="AA131" s="302"/>
      <c r="AB131" s="302"/>
      <c r="AC131" s="302"/>
      <c r="AD131" s="302"/>
      <c r="AE131" s="302"/>
      <c r="AF131" s="302"/>
      <c r="AG131" s="302"/>
      <c r="AH131" s="302"/>
      <c r="AI131" s="302"/>
      <c r="AJ131" s="302"/>
      <c r="AK131" s="302"/>
      <c r="AL131" s="302"/>
      <c r="AM131" s="302"/>
      <c r="AN131" s="302"/>
      <c r="AO131" s="302"/>
      <c r="AP131" s="302"/>
      <c r="AQ131" s="302"/>
    </row>
    <row r="132" spans="3:43">
      <c r="C132" s="302"/>
      <c r="D132" s="302"/>
      <c r="E132" s="302"/>
      <c r="F132" s="302"/>
      <c r="G132" s="302"/>
      <c r="H132" s="302"/>
      <c r="L132" s="302"/>
      <c r="M132" s="302"/>
      <c r="N132" s="302"/>
      <c r="O132" s="302"/>
      <c r="P132" s="302"/>
      <c r="Q132" s="302"/>
      <c r="R132" s="302"/>
      <c r="S132" s="302"/>
      <c r="T132" s="302"/>
      <c r="U132" s="302"/>
      <c r="V132" s="302"/>
      <c r="W132" s="302"/>
      <c r="X132" s="302"/>
      <c r="Y132" s="302"/>
      <c r="Z132" s="302"/>
      <c r="AA132" s="302"/>
      <c r="AB132" s="302"/>
      <c r="AC132" s="302"/>
      <c r="AD132" s="302"/>
      <c r="AE132" s="302"/>
      <c r="AF132" s="302"/>
      <c r="AG132" s="302"/>
      <c r="AH132" s="302"/>
      <c r="AI132" s="302"/>
      <c r="AJ132" s="302"/>
      <c r="AK132" s="302"/>
      <c r="AL132" s="302"/>
      <c r="AM132" s="302"/>
      <c r="AN132" s="302"/>
      <c r="AO132" s="302"/>
      <c r="AP132" s="302"/>
      <c r="AQ132" s="302"/>
    </row>
    <row r="133" spans="3:43">
      <c r="C133" s="302"/>
      <c r="D133" s="302"/>
      <c r="E133" s="302"/>
      <c r="F133" s="302"/>
      <c r="G133" s="302"/>
      <c r="H133" s="302"/>
      <c r="L133" s="302"/>
      <c r="M133" s="302"/>
      <c r="N133" s="302"/>
      <c r="O133" s="302"/>
      <c r="P133" s="302"/>
      <c r="Q133" s="302"/>
      <c r="R133" s="302"/>
      <c r="S133" s="302"/>
      <c r="T133" s="302"/>
      <c r="U133" s="302"/>
      <c r="V133" s="302"/>
      <c r="W133" s="302"/>
      <c r="X133" s="302"/>
      <c r="Y133" s="302"/>
      <c r="Z133" s="302"/>
      <c r="AA133" s="302"/>
      <c r="AB133" s="302"/>
      <c r="AC133" s="302"/>
      <c r="AD133" s="302"/>
      <c r="AE133" s="302"/>
      <c r="AF133" s="302"/>
      <c r="AG133" s="302"/>
      <c r="AH133" s="302"/>
      <c r="AI133" s="302"/>
      <c r="AJ133" s="302"/>
      <c r="AK133" s="302"/>
      <c r="AL133" s="302"/>
      <c r="AM133" s="302"/>
      <c r="AN133" s="302"/>
      <c r="AO133" s="302"/>
      <c r="AP133" s="302"/>
      <c r="AQ133" s="302"/>
    </row>
    <row r="134" spans="3:43">
      <c r="C134" s="302"/>
      <c r="D134" s="302"/>
      <c r="E134" s="302"/>
      <c r="F134" s="302"/>
      <c r="G134" s="302"/>
      <c r="H134" s="302"/>
      <c r="L134" s="302"/>
      <c r="M134" s="302"/>
      <c r="N134" s="302"/>
      <c r="O134" s="302"/>
      <c r="P134" s="302"/>
      <c r="Q134" s="302"/>
      <c r="R134" s="302"/>
      <c r="S134" s="302"/>
      <c r="T134" s="302"/>
      <c r="U134" s="302"/>
      <c r="V134" s="302"/>
      <c r="W134" s="302"/>
      <c r="X134" s="302"/>
      <c r="Y134" s="302"/>
      <c r="Z134" s="302"/>
      <c r="AA134" s="302"/>
      <c r="AB134" s="302"/>
      <c r="AC134" s="302"/>
      <c r="AD134" s="302"/>
      <c r="AE134" s="302"/>
      <c r="AF134" s="302"/>
      <c r="AG134" s="302"/>
      <c r="AH134" s="302"/>
      <c r="AI134" s="302"/>
      <c r="AJ134" s="302"/>
      <c r="AK134" s="302"/>
      <c r="AL134" s="302"/>
      <c r="AM134" s="302"/>
      <c r="AN134" s="302"/>
      <c r="AO134" s="302"/>
      <c r="AP134" s="302"/>
      <c r="AQ134" s="302"/>
    </row>
    <row r="135" spans="3:43">
      <c r="C135" s="302"/>
      <c r="D135" s="302"/>
      <c r="E135" s="302"/>
      <c r="F135" s="302"/>
      <c r="G135" s="302"/>
      <c r="H135" s="302"/>
      <c r="L135" s="302"/>
      <c r="M135" s="302"/>
      <c r="N135" s="302"/>
      <c r="O135" s="302"/>
      <c r="P135" s="302"/>
      <c r="Q135" s="302"/>
      <c r="R135" s="302"/>
      <c r="S135" s="302"/>
      <c r="T135" s="302"/>
      <c r="U135" s="302"/>
      <c r="V135" s="302"/>
      <c r="W135" s="302"/>
      <c r="X135" s="302"/>
      <c r="Y135" s="302"/>
      <c r="Z135" s="302"/>
      <c r="AA135" s="302"/>
      <c r="AB135" s="302"/>
      <c r="AC135" s="302"/>
      <c r="AD135" s="302"/>
      <c r="AE135" s="302"/>
      <c r="AF135" s="302"/>
      <c r="AG135" s="302"/>
      <c r="AH135" s="302"/>
      <c r="AI135" s="302"/>
      <c r="AJ135" s="302"/>
      <c r="AK135" s="302"/>
      <c r="AL135" s="302"/>
      <c r="AM135" s="302"/>
      <c r="AN135" s="302"/>
      <c r="AO135" s="302"/>
      <c r="AP135" s="302"/>
      <c r="AQ135" s="302"/>
    </row>
    <row r="136" spans="3:43">
      <c r="C136" s="302"/>
      <c r="D136" s="302"/>
      <c r="E136" s="302"/>
      <c r="F136" s="302"/>
      <c r="G136" s="302"/>
      <c r="H136" s="302"/>
      <c r="L136" s="302"/>
      <c r="M136" s="302"/>
      <c r="N136" s="302"/>
      <c r="O136" s="302"/>
      <c r="P136" s="302"/>
      <c r="Q136" s="302"/>
      <c r="R136" s="302"/>
      <c r="S136" s="302"/>
      <c r="T136" s="302"/>
      <c r="U136" s="302"/>
      <c r="V136" s="302"/>
      <c r="W136" s="302"/>
      <c r="X136" s="302"/>
      <c r="Y136" s="302"/>
      <c r="Z136" s="302"/>
      <c r="AA136" s="302"/>
      <c r="AB136" s="302"/>
      <c r="AC136" s="302"/>
      <c r="AD136" s="302"/>
      <c r="AE136" s="302"/>
      <c r="AF136" s="302"/>
      <c r="AG136" s="302"/>
      <c r="AH136" s="302"/>
      <c r="AI136" s="302"/>
      <c r="AJ136" s="302"/>
      <c r="AK136" s="302"/>
      <c r="AL136" s="302"/>
      <c r="AM136" s="302"/>
      <c r="AN136" s="302"/>
      <c r="AO136" s="302"/>
      <c r="AP136" s="302"/>
      <c r="AQ136" s="302"/>
    </row>
    <row r="137" spans="3:43">
      <c r="C137" s="302"/>
      <c r="D137" s="302"/>
      <c r="E137" s="302"/>
      <c r="F137" s="302"/>
      <c r="G137" s="302"/>
      <c r="H137" s="302"/>
      <c r="L137" s="302"/>
      <c r="M137" s="302"/>
      <c r="N137" s="302"/>
      <c r="O137" s="302"/>
      <c r="P137" s="302"/>
      <c r="Q137" s="302"/>
      <c r="R137" s="302"/>
      <c r="S137" s="302"/>
      <c r="T137" s="302"/>
      <c r="U137" s="302"/>
      <c r="V137" s="302"/>
      <c r="W137" s="302"/>
      <c r="X137" s="302"/>
      <c r="Y137" s="302"/>
      <c r="Z137" s="302"/>
      <c r="AA137" s="302"/>
      <c r="AB137" s="302"/>
      <c r="AC137" s="302"/>
      <c r="AD137" s="302"/>
      <c r="AE137" s="302"/>
      <c r="AF137" s="302"/>
      <c r="AG137" s="302"/>
      <c r="AH137" s="302"/>
      <c r="AI137" s="302"/>
      <c r="AJ137" s="302"/>
      <c r="AK137" s="302"/>
      <c r="AL137" s="302"/>
      <c r="AM137" s="302"/>
      <c r="AN137" s="302"/>
      <c r="AO137" s="302"/>
      <c r="AP137" s="302"/>
      <c r="AQ137" s="302"/>
    </row>
    <row r="138" spans="3:43">
      <c r="C138" s="302"/>
      <c r="D138" s="302"/>
      <c r="E138" s="302"/>
      <c r="F138" s="302"/>
      <c r="G138" s="302"/>
      <c r="H138" s="302"/>
      <c r="L138" s="302"/>
      <c r="M138" s="302"/>
      <c r="N138" s="302"/>
      <c r="O138" s="302"/>
      <c r="P138" s="302"/>
      <c r="Q138" s="302"/>
      <c r="R138" s="302"/>
      <c r="S138" s="302"/>
      <c r="T138" s="302"/>
      <c r="U138" s="302"/>
      <c r="V138" s="302"/>
      <c r="W138" s="302"/>
      <c r="X138" s="302"/>
      <c r="Y138" s="302"/>
      <c r="Z138" s="302"/>
      <c r="AA138" s="302"/>
      <c r="AB138" s="302"/>
      <c r="AC138" s="302"/>
      <c r="AD138" s="302"/>
      <c r="AE138" s="302"/>
      <c r="AF138" s="302"/>
      <c r="AG138" s="302"/>
      <c r="AH138" s="302"/>
      <c r="AI138" s="302"/>
      <c r="AJ138" s="302"/>
      <c r="AK138" s="302"/>
      <c r="AL138" s="302"/>
      <c r="AM138" s="302"/>
      <c r="AN138" s="302"/>
      <c r="AO138" s="302"/>
      <c r="AP138" s="302"/>
      <c r="AQ138" s="302"/>
    </row>
    <row r="139" spans="3:43">
      <c r="C139" s="302"/>
      <c r="D139" s="302"/>
      <c r="E139" s="302"/>
      <c r="F139" s="302"/>
      <c r="G139" s="302"/>
      <c r="H139" s="302"/>
      <c r="L139" s="302"/>
      <c r="M139" s="302"/>
      <c r="N139" s="302"/>
      <c r="O139" s="302"/>
      <c r="P139" s="302"/>
      <c r="Q139" s="302"/>
      <c r="R139" s="302"/>
      <c r="S139" s="302"/>
      <c r="T139" s="302"/>
      <c r="U139" s="302"/>
      <c r="V139" s="302"/>
      <c r="W139" s="302"/>
      <c r="X139" s="302"/>
      <c r="Y139" s="302"/>
      <c r="Z139" s="302"/>
      <c r="AA139" s="302"/>
      <c r="AB139" s="302"/>
      <c r="AC139" s="302"/>
      <c r="AD139" s="302"/>
      <c r="AE139" s="302"/>
      <c r="AF139" s="302"/>
      <c r="AG139" s="302"/>
      <c r="AH139" s="302"/>
      <c r="AI139" s="302"/>
      <c r="AJ139" s="302"/>
      <c r="AK139" s="302"/>
      <c r="AL139" s="302"/>
      <c r="AM139" s="302"/>
      <c r="AN139" s="302"/>
      <c r="AO139" s="302"/>
      <c r="AP139" s="302"/>
      <c r="AQ139" s="302"/>
    </row>
    <row r="140" spans="3:43">
      <c r="C140" s="302"/>
      <c r="D140" s="302"/>
      <c r="E140" s="302"/>
      <c r="F140" s="302"/>
      <c r="G140" s="302"/>
      <c r="H140" s="302"/>
      <c r="L140" s="302"/>
      <c r="M140" s="302"/>
      <c r="N140" s="302"/>
      <c r="O140" s="302"/>
      <c r="P140" s="302"/>
      <c r="Q140" s="302"/>
      <c r="R140" s="302"/>
      <c r="S140" s="302"/>
      <c r="T140" s="302"/>
      <c r="U140" s="302"/>
      <c r="V140" s="302"/>
      <c r="W140" s="302"/>
      <c r="X140" s="302"/>
      <c r="Y140" s="302"/>
      <c r="Z140" s="302"/>
      <c r="AA140" s="302"/>
      <c r="AB140" s="302"/>
      <c r="AC140" s="302"/>
      <c r="AD140" s="302"/>
      <c r="AE140" s="302"/>
      <c r="AF140" s="302"/>
      <c r="AG140" s="302"/>
      <c r="AH140" s="302"/>
      <c r="AI140" s="302"/>
      <c r="AJ140" s="302"/>
      <c r="AK140" s="302"/>
      <c r="AL140" s="302"/>
      <c r="AM140" s="302"/>
      <c r="AN140" s="302"/>
      <c r="AO140" s="302"/>
      <c r="AP140" s="302"/>
      <c r="AQ140" s="302"/>
    </row>
    <row r="141" spans="3:43">
      <c r="C141" s="302"/>
      <c r="D141" s="302"/>
      <c r="E141" s="302"/>
      <c r="F141" s="302"/>
      <c r="G141" s="302"/>
      <c r="H141" s="302"/>
      <c r="L141" s="302"/>
      <c r="M141" s="302"/>
      <c r="N141" s="302"/>
      <c r="O141" s="302"/>
      <c r="P141" s="302"/>
      <c r="Q141" s="302"/>
      <c r="R141" s="302"/>
      <c r="S141" s="302"/>
      <c r="T141" s="302"/>
      <c r="U141" s="302"/>
      <c r="V141" s="302"/>
      <c r="W141" s="302"/>
      <c r="X141" s="302"/>
      <c r="Y141" s="302"/>
      <c r="Z141" s="302"/>
      <c r="AA141" s="302"/>
      <c r="AB141" s="302"/>
      <c r="AC141" s="302"/>
      <c r="AD141" s="302"/>
      <c r="AE141" s="302"/>
      <c r="AF141" s="302"/>
      <c r="AG141" s="302"/>
      <c r="AH141" s="302"/>
      <c r="AI141" s="302"/>
      <c r="AJ141" s="302"/>
      <c r="AK141" s="302"/>
      <c r="AL141" s="302"/>
      <c r="AM141" s="302"/>
      <c r="AN141" s="302"/>
      <c r="AO141" s="302"/>
      <c r="AP141" s="302"/>
      <c r="AQ141" s="302"/>
    </row>
    <row r="142" spans="3:43">
      <c r="C142" s="302"/>
      <c r="D142" s="302"/>
      <c r="E142" s="302"/>
      <c r="F142" s="302"/>
      <c r="G142" s="302"/>
      <c r="H142" s="302"/>
      <c r="L142" s="302"/>
      <c r="M142" s="302"/>
      <c r="N142" s="302"/>
      <c r="O142" s="302"/>
      <c r="P142" s="302"/>
      <c r="Q142" s="302"/>
      <c r="R142" s="302"/>
      <c r="S142" s="302"/>
      <c r="T142" s="302"/>
      <c r="U142" s="302"/>
      <c r="V142" s="302"/>
      <c r="W142" s="302"/>
      <c r="X142" s="302"/>
      <c r="Y142" s="302"/>
      <c r="Z142" s="302"/>
      <c r="AA142" s="302"/>
      <c r="AB142" s="302"/>
      <c r="AC142" s="302"/>
      <c r="AD142" s="302"/>
      <c r="AE142" s="302"/>
      <c r="AF142" s="302"/>
      <c r="AG142" s="302"/>
      <c r="AH142" s="302"/>
      <c r="AI142" s="302"/>
      <c r="AJ142" s="302"/>
      <c r="AK142" s="302"/>
      <c r="AL142" s="302"/>
      <c r="AM142" s="302"/>
      <c r="AN142" s="302"/>
      <c r="AO142" s="302"/>
      <c r="AP142" s="302"/>
      <c r="AQ142" s="302"/>
    </row>
    <row r="143" spans="3:43">
      <c r="C143" s="302"/>
      <c r="D143" s="302"/>
      <c r="E143" s="302"/>
      <c r="F143" s="302"/>
      <c r="G143" s="302"/>
      <c r="H143" s="302"/>
      <c r="L143" s="302"/>
      <c r="M143" s="302"/>
      <c r="N143" s="302"/>
      <c r="O143" s="302"/>
      <c r="P143" s="302"/>
      <c r="Q143" s="302"/>
      <c r="R143" s="302"/>
      <c r="S143" s="302"/>
      <c r="T143" s="302"/>
      <c r="U143" s="302"/>
      <c r="V143" s="302"/>
      <c r="W143" s="302"/>
      <c r="X143" s="302"/>
      <c r="Y143" s="302"/>
      <c r="Z143" s="302"/>
      <c r="AA143" s="302"/>
      <c r="AB143" s="302"/>
      <c r="AC143" s="302"/>
      <c r="AD143" s="302"/>
      <c r="AE143" s="302"/>
      <c r="AF143" s="302"/>
      <c r="AG143" s="302"/>
      <c r="AH143" s="302"/>
      <c r="AI143" s="302"/>
      <c r="AJ143" s="302"/>
      <c r="AK143" s="302"/>
      <c r="AL143" s="302"/>
      <c r="AM143" s="302"/>
      <c r="AN143" s="302"/>
      <c r="AO143" s="302"/>
      <c r="AP143" s="302"/>
      <c r="AQ143" s="302"/>
    </row>
    <row r="144" spans="3:43">
      <c r="C144" s="302"/>
      <c r="D144" s="302"/>
      <c r="E144" s="302"/>
      <c r="F144" s="302"/>
      <c r="G144" s="302"/>
      <c r="H144" s="302"/>
      <c r="L144" s="302"/>
      <c r="M144" s="302"/>
      <c r="N144" s="302"/>
      <c r="O144" s="302"/>
      <c r="P144" s="302"/>
      <c r="Q144" s="302"/>
      <c r="R144" s="302"/>
      <c r="S144" s="302"/>
      <c r="T144" s="302"/>
      <c r="U144" s="302"/>
      <c r="V144" s="302"/>
      <c r="W144" s="302"/>
      <c r="X144" s="302"/>
      <c r="Y144" s="302"/>
      <c r="Z144" s="302"/>
      <c r="AA144" s="302"/>
      <c r="AB144" s="302"/>
      <c r="AC144" s="302"/>
      <c r="AD144" s="302"/>
      <c r="AE144" s="302"/>
      <c r="AF144" s="302"/>
      <c r="AG144" s="302"/>
      <c r="AH144" s="302"/>
      <c r="AI144" s="302"/>
      <c r="AJ144" s="302"/>
      <c r="AK144" s="302"/>
      <c r="AL144" s="302"/>
      <c r="AM144" s="302"/>
      <c r="AN144" s="302"/>
      <c r="AO144" s="302"/>
      <c r="AP144" s="302"/>
      <c r="AQ144" s="302"/>
    </row>
    <row r="145" spans="3:43">
      <c r="C145" s="302"/>
      <c r="D145" s="302"/>
      <c r="E145" s="302"/>
      <c r="F145" s="302"/>
      <c r="G145" s="302"/>
      <c r="H145" s="302"/>
      <c r="L145" s="302"/>
      <c r="M145" s="302"/>
      <c r="N145" s="302"/>
      <c r="O145" s="302"/>
      <c r="P145" s="302"/>
      <c r="Q145" s="302"/>
      <c r="R145" s="302"/>
      <c r="S145" s="302"/>
      <c r="T145" s="302"/>
      <c r="U145" s="302"/>
      <c r="V145" s="302"/>
      <c r="W145" s="302"/>
      <c r="X145" s="302"/>
      <c r="Y145" s="302"/>
      <c r="Z145" s="302"/>
      <c r="AA145" s="302"/>
      <c r="AB145" s="302"/>
      <c r="AC145" s="302"/>
      <c r="AD145" s="302"/>
      <c r="AE145" s="302"/>
      <c r="AF145" s="302"/>
      <c r="AG145" s="302"/>
      <c r="AH145" s="302"/>
      <c r="AI145" s="302"/>
      <c r="AJ145" s="302"/>
      <c r="AK145" s="302"/>
      <c r="AL145" s="302"/>
      <c r="AM145" s="302"/>
      <c r="AN145" s="302"/>
      <c r="AO145" s="302"/>
      <c r="AP145" s="302"/>
      <c r="AQ145" s="302"/>
    </row>
    <row r="146" spans="3:43">
      <c r="C146" s="302"/>
      <c r="D146" s="302"/>
      <c r="E146" s="302"/>
      <c r="F146" s="302"/>
      <c r="G146" s="302"/>
      <c r="H146" s="302"/>
      <c r="L146" s="302"/>
      <c r="M146" s="302"/>
      <c r="N146" s="302"/>
      <c r="O146" s="302"/>
      <c r="P146" s="302"/>
      <c r="Q146" s="302"/>
      <c r="R146" s="302"/>
      <c r="S146" s="302"/>
      <c r="T146" s="302"/>
      <c r="U146" s="302"/>
      <c r="V146" s="302"/>
      <c r="W146" s="302"/>
      <c r="X146" s="302"/>
      <c r="Y146" s="302"/>
      <c r="Z146" s="302"/>
      <c r="AA146" s="302"/>
      <c r="AB146" s="302"/>
      <c r="AC146" s="302"/>
      <c r="AD146" s="302"/>
      <c r="AE146" s="302"/>
      <c r="AF146" s="302"/>
      <c r="AG146" s="302"/>
      <c r="AH146" s="302"/>
      <c r="AI146" s="302"/>
      <c r="AJ146" s="302"/>
      <c r="AK146" s="302"/>
      <c r="AL146" s="302"/>
      <c r="AM146" s="302"/>
      <c r="AN146" s="302"/>
      <c r="AO146" s="302"/>
      <c r="AP146" s="302"/>
      <c r="AQ146" s="302"/>
    </row>
    <row r="147" spans="3:43">
      <c r="C147" s="302"/>
      <c r="D147" s="302"/>
      <c r="E147" s="302"/>
      <c r="F147" s="302"/>
      <c r="G147" s="302"/>
      <c r="H147" s="302"/>
      <c r="L147" s="302"/>
      <c r="M147" s="302"/>
      <c r="N147" s="302"/>
      <c r="O147" s="302"/>
      <c r="P147" s="302"/>
      <c r="Q147" s="302"/>
      <c r="R147" s="302"/>
      <c r="S147" s="302"/>
      <c r="T147" s="302"/>
      <c r="U147" s="302"/>
      <c r="V147" s="302"/>
      <c r="W147" s="302"/>
      <c r="X147" s="302"/>
      <c r="Y147" s="302"/>
      <c r="Z147" s="302"/>
      <c r="AA147" s="302"/>
      <c r="AB147" s="302"/>
      <c r="AC147" s="302"/>
      <c r="AD147" s="302"/>
      <c r="AE147" s="302"/>
      <c r="AF147" s="302"/>
      <c r="AG147" s="302"/>
      <c r="AH147" s="302"/>
      <c r="AI147" s="302"/>
      <c r="AJ147" s="302"/>
      <c r="AK147" s="302"/>
      <c r="AL147" s="302"/>
      <c r="AM147" s="302"/>
      <c r="AN147" s="302"/>
      <c r="AO147" s="302"/>
      <c r="AP147" s="302"/>
      <c r="AQ147" s="302"/>
    </row>
    <row r="148" spans="3:43">
      <c r="C148" s="302"/>
      <c r="D148" s="302"/>
      <c r="E148" s="302"/>
      <c r="F148" s="302"/>
      <c r="G148" s="302"/>
      <c r="H148" s="302"/>
      <c r="L148" s="302"/>
      <c r="M148" s="302"/>
      <c r="N148" s="302"/>
      <c r="O148" s="302"/>
      <c r="P148" s="302"/>
      <c r="Q148" s="302"/>
      <c r="R148" s="302"/>
      <c r="S148" s="302"/>
      <c r="T148" s="302"/>
      <c r="U148" s="302"/>
      <c r="V148" s="302"/>
      <c r="W148" s="302"/>
      <c r="X148" s="302"/>
      <c r="Y148" s="302"/>
      <c r="Z148" s="302"/>
      <c r="AA148" s="302"/>
      <c r="AB148" s="302"/>
      <c r="AC148" s="302"/>
      <c r="AD148" s="302"/>
      <c r="AE148" s="302"/>
      <c r="AF148" s="302"/>
      <c r="AG148" s="302"/>
      <c r="AH148" s="302"/>
      <c r="AI148" s="302"/>
      <c r="AJ148" s="302"/>
      <c r="AK148" s="302"/>
      <c r="AL148" s="302"/>
      <c r="AM148" s="302"/>
      <c r="AN148" s="302"/>
      <c r="AO148" s="302"/>
      <c r="AP148" s="302"/>
      <c r="AQ148" s="302"/>
    </row>
    <row r="149" spans="3:43">
      <c r="C149" s="302"/>
      <c r="D149" s="302"/>
      <c r="E149" s="302"/>
      <c r="F149" s="302"/>
      <c r="G149" s="302"/>
      <c r="H149" s="302"/>
      <c r="L149" s="302"/>
      <c r="M149" s="302"/>
      <c r="N149" s="302"/>
      <c r="O149" s="302"/>
      <c r="P149" s="302"/>
      <c r="Q149" s="302"/>
      <c r="R149" s="302"/>
      <c r="S149" s="302"/>
      <c r="T149" s="302"/>
      <c r="U149" s="302"/>
      <c r="V149" s="302"/>
      <c r="W149" s="302"/>
      <c r="X149" s="302"/>
      <c r="Y149" s="302"/>
      <c r="Z149" s="302"/>
      <c r="AA149" s="302"/>
      <c r="AB149" s="302"/>
      <c r="AC149" s="302"/>
      <c r="AD149" s="302"/>
      <c r="AE149" s="302"/>
      <c r="AF149" s="302"/>
      <c r="AG149" s="302"/>
      <c r="AH149" s="302"/>
      <c r="AI149" s="302"/>
      <c r="AJ149" s="302"/>
      <c r="AK149" s="302"/>
      <c r="AL149" s="302"/>
      <c r="AM149" s="302"/>
      <c r="AN149" s="302"/>
      <c r="AO149" s="302"/>
      <c r="AP149" s="302"/>
      <c r="AQ149" s="302"/>
    </row>
    <row r="150" spans="3:43">
      <c r="C150" s="302"/>
      <c r="D150" s="302"/>
      <c r="E150" s="302"/>
      <c r="F150" s="302"/>
      <c r="G150" s="302"/>
      <c r="H150" s="302"/>
      <c r="L150" s="302"/>
      <c r="M150" s="302"/>
      <c r="N150" s="302"/>
      <c r="O150" s="302"/>
      <c r="P150" s="302"/>
      <c r="Q150" s="302"/>
      <c r="R150" s="302"/>
      <c r="S150" s="302"/>
      <c r="T150" s="302"/>
      <c r="U150" s="302"/>
      <c r="V150" s="302"/>
      <c r="W150" s="302"/>
      <c r="X150" s="302"/>
      <c r="Y150" s="302"/>
      <c r="Z150" s="302"/>
      <c r="AA150" s="302"/>
      <c r="AB150" s="302"/>
      <c r="AC150" s="302"/>
      <c r="AD150" s="302"/>
      <c r="AE150" s="302"/>
      <c r="AF150" s="302"/>
      <c r="AG150" s="302"/>
      <c r="AH150" s="302"/>
      <c r="AI150" s="302"/>
      <c r="AJ150" s="302"/>
      <c r="AK150" s="302"/>
      <c r="AL150" s="302"/>
      <c r="AM150" s="302"/>
      <c r="AN150" s="302"/>
      <c r="AO150" s="302"/>
      <c r="AP150" s="302"/>
      <c r="AQ150" s="302"/>
    </row>
    <row r="151" spans="3:43">
      <c r="C151" s="302"/>
      <c r="D151" s="302"/>
      <c r="E151" s="302"/>
      <c r="F151" s="302"/>
      <c r="G151" s="302"/>
      <c r="H151" s="302"/>
      <c r="L151" s="302"/>
      <c r="M151" s="302"/>
      <c r="N151" s="302"/>
      <c r="O151" s="302"/>
      <c r="P151" s="302"/>
      <c r="Q151" s="302"/>
      <c r="R151" s="302"/>
      <c r="S151" s="302"/>
      <c r="T151" s="302"/>
      <c r="U151" s="302"/>
      <c r="V151" s="302"/>
      <c r="W151" s="302"/>
      <c r="X151" s="302"/>
      <c r="Y151" s="302"/>
      <c r="Z151" s="302"/>
      <c r="AA151" s="302"/>
      <c r="AB151" s="302"/>
      <c r="AC151" s="302"/>
      <c r="AD151" s="302"/>
      <c r="AE151" s="302"/>
      <c r="AF151" s="302"/>
      <c r="AG151" s="302"/>
      <c r="AH151" s="302"/>
      <c r="AI151" s="302"/>
      <c r="AJ151" s="302"/>
      <c r="AK151" s="302"/>
      <c r="AL151" s="302"/>
      <c r="AM151" s="302"/>
      <c r="AN151" s="302"/>
      <c r="AO151" s="302"/>
      <c r="AP151" s="302"/>
      <c r="AQ151" s="302"/>
    </row>
    <row r="152" spans="3:43">
      <c r="C152" s="302"/>
      <c r="D152" s="302"/>
      <c r="E152" s="302"/>
      <c r="F152" s="302"/>
      <c r="G152" s="302"/>
      <c r="H152" s="302"/>
      <c r="L152" s="302"/>
      <c r="M152" s="302"/>
      <c r="N152" s="302"/>
      <c r="O152" s="302"/>
      <c r="P152" s="302"/>
      <c r="Q152" s="302"/>
      <c r="R152" s="302"/>
      <c r="S152" s="302"/>
      <c r="T152" s="302"/>
      <c r="U152" s="302"/>
      <c r="V152" s="302"/>
      <c r="W152" s="302"/>
      <c r="X152" s="302"/>
      <c r="Y152" s="302"/>
      <c r="Z152" s="302"/>
      <c r="AA152" s="302"/>
      <c r="AB152" s="302"/>
      <c r="AC152" s="302"/>
      <c r="AD152" s="302"/>
      <c r="AE152" s="302"/>
      <c r="AF152" s="302"/>
      <c r="AG152" s="302"/>
      <c r="AH152" s="302"/>
      <c r="AI152" s="302"/>
      <c r="AJ152" s="302"/>
      <c r="AK152" s="302"/>
      <c r="AL152" s="302"/>
      <c r="AM152" s="302"/>
      <c r="AN152" s="302"/>
      <c r="AO152" s="302"/>
      <c r="AP152" s="302"/>
      <c r="AQ152" s="302"/>
    </row>
    <row r="153" spans="3:43">
      <c r="C153" s="302"/>
      <c r="D153" s="302"/>
      <c r="E153" s="302"/>
      <c r="F153" s="302"/>
      <c r="G153" s="302"/>
      <c r="H153" s="302"/>
      <c r="L153" s="302"/>
      <c r="M153" s="302"/>
      <c r="N153" s="302"/>
      <c r="O153" s="302"/>
      <c r="P153" s="302"/>
      <c r="Q153" s="302"/>
      <c r="R153" s="302"/>
      <c r="S153" s="302"/>
      <c r="T153" s="302"/>
      <c r="U153" s="302"/>
      <c r="V153" s="302"/>
      <c r="W153" s="302"/>
      <c r="X153" s="302"/>
      <c r="Y153" s="302"/>
      <c r="Z153" s="302"/>
      <c r="AA153" s="302"/>
      <c r="AB153" s="302"/>
      <c r="AC153" s="302"/>
      <c r="AD153" s="302"/>
      <c r="AE153" s="302"/>
      <c r="AF153" s="302"/>
      <c r="AG153" s="302"/>
      <c r="AH153" s="302"/>
      <c r="AI153" s="302"/>
      <c r="AJ153" s="302"/>
      <c r="AK153" s="302"/>
      <c r="AL153" s="302"/>
      <c r="AM153" s="302"/>
      <c r="AN153" s="302"/>
      <c r="AO153" s="302"/>
      <c r="AP153" s="302"/>
      <c r="AQ153" s="302"/>
    </row>
    <row r="154" spans="3:43">
      <c r="C154" s="302"/>
      <c r="D154" s="302"/>
      <c r="E154" s="302"/>
      <c r="F154" s="302"/>
      <c r="G154" s="302"/>
      <c r="H154" s="302"/>
      <c r="L154" s="302"/>
      <c r="M154" s="302"/>
      <c r="N154" s="302"/>
      <c r="O154" s="302"/>
      <c r="P154" s="302"/>
      <c r="Q154" s="302"/>
      <c r="R154" s="302"/>
      <c r="S154" s="302"/>
      <c r="T154" s="302"/>
      <c r="U154" s="302"/>
      <c r="V154" s="302"/>
      <c r="W154" s="302"/>
      <c r="X154" s="302"/>
      <c r="Y154" s="302"/>
      <c r="Z154" s="302"/>
      <c r="AA154" s="302"/>
      <c r="AB154" s="302"/>
      <c r="AC154" s="302"/>
      <c r="AD154" s="302"/>
      <c r="AE154" s="302"/>
      <c r="AF154" s="302"/>
      <c r="AG154" s="302"/>
      <c r="AH154" s="302"/>
      <c r="AI154" s="302"/>
      <c r="AJ154" s="302"/>
      <c r="AK154" s="302"/>
      <c r="AL154" s="302"/>
      <c r="AM154" s="302"/>
      <c r="AN154" s="302"/>
      <c r="AO154" s="302"/>
      <c r="AP154" s="302"/>
      <c r="AQ154" s="302"/>
    </row>
    <row r="155" spans="3:43">
      <c r="C155" s="302"/>
      <c r="D155" s="302"/>
      <c r="E155" s="302"/>
      <c r="F155" s="302"/>
      <c r="G155" s="302"/>
      <c r="H155" s="302"/>
      <c r="L155" s="302"/>
      <c r="M155" s="302"/>
      <c r="N155" s="302"/>
      <c r="O155" s="302"/>
      <c r="P155" s="302"/>
      <c r="Q155" s="302"/>
      <c r="R155" s="302"/>
      <c r="S155" s="302"/>
      <c r="T155" s="302"/>
      <c r="U155" s="302"/>
      <c r="V155" s="302"/>
      <c r="W155" s="302"/>
      <c r="X155" s="302"/>
      <c r="Y155" s="302"/>
      <c r="Z155" s="302"/>
      <c r="AA155" s="302"/>
      <c r="AB155" s="302"/>
      <c r="AC155" s="302"/>
      <c r="AD155" s="302"/>
      <c r="AE155" s="302"/>
      <c r="AF155" s="302"/>
      <c r="AG155" s="302"/>
      <c r="AH155" s="302"/>
      <c r="AI155" s="302"/>
      <c r="AJ155" s="302"/>
      <c r="AK155" s="302"/>
      <c r="AL155" s="302"/>
      <c r="AM155" s="302"/>
      <c r="AN155" s="302"/>
      <c r="AO155" s="302"/>
      <c r="AP155" s="302"/>
      <c r="AQ155" s="302"/>
    </row>
    <row r="156" spans="3:43">
      <c r="C156" s="302"/>
      <c r="D156" s="302"/>
      <c r="E156" s="302"/>
      <c r="F156" s="302"/>
      <c r="G156" s="302"/>
      <c r="H156" s="302"/>
      <c r="L156" s="302"/>
      <c r="M156" s="302"/>
      <c r="N156" s="302"/>
      <c r="O156" s="302"/>
      <c r="P156" s="302"/>
      <c r="Q156" s="302"/>
      <c r="R156" s="302"/>
      <c r="S156" s="302"/>
      <c r="T156" s="302"/>
      <c r="U156" s="302"/>
      <c r="V156" s="302"/>
      <c r="W156" s="302"/>
      <c r="X156" s="302"/>
      <c r="Y156" s="302"/>
      <c r="Z156" s="302"/>
      <c r="AA156" s="302"/>
      <c r="AB156" s="302"/>
      <c r="AC156" s="302"/>
      <c r="AD156" s="302"/>
      <c r="AE156" s="302"/>
      <c r="AF156" s="302"/>
      <c r="AG156" s="302"/>
      <c r="AH156" s="302"/>
      <c r="AI156" s="302"/>
      <c r="AJ156" s="302"/>
      <c r="AK156" s="302"/>
      <c r="AL156" s="302"/>
      <c r="AM156" s="302"/>
      <c r="AN156" s="302"/>
      <c r="AO156" s="302"/>
      <c r="AP156" s="302"/>
      <c r="AQ156" s="302"/>
    </row>
    <row r="157" spans="3:43">
      <c r="C157" s="302"/>
      <c r="D157" s="302"/>
      <c r="E157" s="302"/>
      <c r="F157" s="302"/>
      <c r="G157" s="302"/>
      <c r="H157" s="302"/>
      <c r="L157" s="302"/>
      <c r="M157" s="302"/>
      <c r="N157" s="302"/>
      <c r="O157" s="302"/>
      <c r="P157" s="302"/>
      <c r="Q157" s="302"/>
      <c r="R157" s="302"/>
      <c r="S157" s="302"/>
      <c r="T157" s="302"/>
      <c r="U157" s="302"/>
      <c r="V157" s="302"/>
      <c r="W157" s="302"/>
      <c r="X157" s="302"/>
      <c r="Y157" s="302"/>
      <c r="Z157" s="302"/>
      <c r="AA157" s="302"/>
      <c r="AB157" s="302"/>
      <c r="AC157" s="302"/>
      <c r="AD157" s="302"/>
      <c r="AE157" s="302"/>
      <c r="AF157" s="302"/>
      <c r="AG157" s="302"/>
      <c r="AH157" s="302"/>
      <c r="AI157" s="302"/>
      <c r="AJ157" s="302"/>
      <c r="AK157" s="302"/>
      <c r="AL157" s="302"/>
      <c r="AM157" s="302"/>
      <c r="AN157" s="302"/>
      <c r="AO157" s="302"/>
      <c r="AP157" s="302"/>
      <c r="AQ157" s="302"/>
    </row>
    <row r="158" spans="3:43">
      <c r="C158" s="302"/>
      <c r="D158" s="302"/>
      <c r="E158" s="302"/>
      <c r="F158" s="302"/>
      <c r="G158" s="302"/>
      <c r="H158" s="302"/>
      <c r="L158" s="302"/>
      <c r="M158" s="302"/>
      <c r="N158" s="302"/>
      <c r="O158" s="302"/>
      <c r="P158" s="302"/>
      <c r="Q158" s="302"/>
      <c r="R158" s="302"/>
      <c r="S158" s="302"/>
      <c r="T158" s="302"/>
      <c r="U158" s="302"/>
      <c r="V158" s="302"/>
      <c r="W158" s="302"/>
      <c r="X158" s="302"/>
      <c r="Y158" s="302"/>
      <c r="Z158" s="302"/>
      <c r="AA158" s="302"/>
      <c r="AB158" s="302"/>
      <c r="AC158" s="302"/>
      <c r="AD158" s="302"/>
      <c r="AE158" s="302"/>
      <c r="AF158" s="302"/>
      <c r="AG158" s="302"/>
      <c r="AH158" s="302"/>
      <c r="AI158" s="302"/>
      <c r="AJ158" s="302"/>
      <c r="AK158" s="302"/>
      <c r="AL158" s="302"/>
      <c r="AM158" s="302"/>
      <c r="AN158" s="302"/>
      <c r="AO158" s="302"/>
      <c r="AP158" s="302"/>
      <c r="AQ158" s="302"/>
    </row>
    <row r="159" spans="3:43">
      <c r="C159" s="302"/>
      <c r="D159" s="302"/>
      <c r="E159" s="302"/>
      <c r="F159" s="302"/>
      <c r="G159" s="302"/>
      <c r="H159" s="302"/>
      <c r="L159" s="302"/>
      <c r="M159" s="302"/>
      <c r="N159" s="302"/>
      <c r="O159" s="302"/>
      <c r="P159" s="302"/>
      <c r="Q159" s="302"/>
      <c r="R159" s="302"/>
      <c r="S159" s="302"/>
      <c r="T159" s="302"/>
      <c r="U159" s="302"/>
      <c r="V159" s="302"/>
      <c r="W159" s="302"/>
      <c r="X159" s="302"/>
      <c r="Y159" s="302"/>
      <c r="Z159" s="302"/>
      <c r="AA159" s="302"/>
      <c r="AB159" s="302"/>
      <c r="AC159" s="302"/>
      <c r="AD159" s="302"/>
      <c r="AE159" s="302"/>
      <c r="AF159" s="302"/>
      <c r="AG159" s="302"/>
      <c r="AH159" s="302"/>
      <c r="AI159" s="302"/>
      <c r="AJ159" s="302"/>
      <c r="AK159" s="302"/>
      <c r="AL159" s="302"/>
      <c r="AM159" s="302"/>
      <c r="AN159" s="302"/>
      <c r="AO159" s="302"/>
      <c r="AP159" s="302"/>
      <c r="AQ159" s="302"/>
    </row>
    <row r="160" spans="3:43">
      <c r="C160" s="302"/>
      <c r="D160" s="302"/>
      <c r="E160" s="302"/>
      <c r="F160" s="302"/>
      <c r="G160" s="302"/>
      <c r="H160" s="302"/>
      <c r="L160" s="302"/>
      <c r="M160" s="302"/>
      <c r="N160" s="302"/>
      <c r="O160" s="302"/>
      <c r="P160" s="302"/>
      <c r="Q160" s="302"/>
      <c r="R160" s="302"/>
      <c r="S160" s="302"/>
      <c r="T160" s="302"/>
      <c r="U160" s="302"/>
      <c r="V160" s="302"/>
      <c r="W160" s="302"/>
      <c r="X160" s="302"/>
      <c r="Y160" s="302"/>
      <c r="Z160" s="302"/>
      <c r="AA160" s="302"/>
      <c r="AB160" s="302"/>
      <c r="AC160" s="302"/>
      <c r="AD160" s="302"/>
      <c r="AE160" s="302"/>
      <c r="AF160" s="302"/>
      <c r="AG160" s="302"/>
      <c r="AH160" s="302"/>
      <c r="AI160" s="302"/>
      <c r="AJ160" s="302"/>
      <c r="AK160" s="302"/>
      <c r="AL160" s="302"/>
      <c r="AM160" s="302"/>
      <c r="AN160" s="302"/>
      <c r="AO160" s="302"/>
      <c r="AP160" s="302"/>
      <c r="AQ160" s="302"/>
    </row>
    <row r="161" spans="3:43">
      <c r="C161" s="302"/>
      <c r="D161" s="302"/>
      <c r="E161" s="302"/>
      <c r="F161" s="302"/>
      <c r="G161" s="302"/>
      <c r="H161" s="302"/>
      <c r="L161" s="302"/>
      <c r="M161" s="302"/>
      <c r="N161" s="302"/>
      <c r="O161" s="302"/>
      <c r="P161" s="302"/>
      <c r="Q161" s="302"/>
      <c r="R161" s="302"/>
      <c r="S161" s="302"/>
      <c r="T161" s="302"/>
      <c r="U161" s="302"/>
      <c r="V161" s="302"/>
      <c r="W161" s="302"/>
      <c r="X161" s="302"/>
      <c r="Y161" s="302"/>
      <c r="Z161" s="302"/>
      <c r="AA161" s="302"/>
      <c r="AB161" s="302"/>
      <c r="AC161" s="302"/>
      <c r="AD161" s="302"/>
      <c r="AE161" s="302"/>
      <c r="AF161" s="302"/>
      <c r="AG161" s="302"/>
      <c r="AH161" s="302"/>
      <c r="AI161" s="302"/>
      <c r="AJ161" s="302"/>
      <c r="AK161" s="302"/>
      <c r="AL161" s="302"/>
      <c r="AM161" s="302"/>
      <c r="AN161" s="302"/>
      <c r="AO161" s="302"/>
      <c r="AP161" s="302"/>
      <c r="AQ161" s="302"/>
    </row>
    <row r="162" spans="3:43">
      <c r="C162" s="302"/>
      <c r="D162" s="302"/>
      <c r="E162" s="302"/>
      <c r="F162" s="302"/>
      <c r="G162" s="302"/>
      <c r="H162" s="302"/>
      <c r="L162" s="302"/>
      <c r="M162" s="302"/>
      <c r="N162" s="302"/>
      <c r="O162" s="302"/>
      <c r="P162" s="302"/>
      <c r="Q162" s="302"/>
      <c r="R162" s="302"/>
      <c r="S162" s="302"/>
      <c r="T162" s="302"/>
      <c r="U162" s="302"/>
      <c r="V162" s="302"/>
      <c r="W162" s="302"/>
      <c r="X162" s="302"/>
      <c r="Y162" s="302"/>
      <c r="Z162" s="302"/>
      <c r="AA162" s="302"/>
      <c r="AB162" s="302"/>
      <c r="AC162" s="302"/>
      <c r="AD162" s="302"/>
      <c r="AE162" s="302"/>
      <c r="AF162" s="302"/>
      <c r="AG162" s="302"/>
      <c r="AH162" s="302"/>
      <c r="AI162" s="302"/>
      <c r="AJ162" s="302"/>
      <c r="AK162" s="302"/>
      <c r="AL162" s="302"/>
      <c r="AM162" s="302"/>
      <c r="AN162" s="302"/>
      <c r="AO162" s="302"/>
      <c r="AP162" s="302"/>
      <c r="AQ162" s="302"/>
    </row>
    <row r="163" spans="3:43">
      <c r="C163" s="302"/>
      <c r="D163" s="302"/>
      <c r="E163" s="302"/>
      <c r="F163" s="302"/>
      <c r="G163" s="302"/>
      <c r="H163" s="302"/>
      <c r="L163" s="302"/>
      <c r="M163" s="302"/>
      <c r="N163" s="302"/>
      <c r="O163" s="302"/>
      <c r="P163" s="302"/>
      <c r="Q163" s="302"/>
      <c r="R163" s="302"/>
      <c r="S163" s="302"/>
      <c r="T163" s="302"/>
      <c r="U163" s="302"/>
      <c r="V163" s="302"/>
      <c r="W163" s="302"/>
      <c r="X163" s="302"/>
      <c r="Y163" s="302"/>
      <c r="Z163" s="302"/>
      <c r="AA163" s="302"/>
      <c r="AB163" s="302"/>
      <c r="AC163" s="302"/>
      <c r="AD163" s="302"/>
      <c r="AE163" s="302"/>
      <c r="AF163" s="302"/>
      <c r="AG163" s="302"/>
      <c r="AH163" s="302"/>
      <c r="AI163" s="302"/>
      <c r="AJ163" s="302"/>
      <c r="AK163" s="302"/>
      <c r="AL163" s="302"/>
      <c r="AM163" s="302"/>
      <c r="AN163" s="302"/>
      <c r="AO163" s="302"/>
      <c r="AP163" s="302"/>
      <c r="AQ163" s="302"/>
    </row>
    <row r="164" spans="3:43">
      <c r="C164" s="302"/>
      <c r="D164" s="302"/>
      <c r="E164" s="302"/>
      <c r="F164" s="302"/>
      <c r="G164" s="302"/>
      <c r="H164" s="302"/>
      <c r="L164" s="302"/>
      <c r="M164" s="302"/>
      <c r="N164" s="302"/>
      <c r="O164" s="302"/>
      <c r="P164" s="302"/>
      <c r="Q164" s="302"/>
      <c r="R164" s="302"/>
      <c r="S164" s="302"/>
      <c r="T164" s="302"/>
      <c r="U164" s="302"/>
      <c r="V164" s="302"/>
      <c r="W164" s="302"/>
      <c r="X164" s="302"/>
      <c r="Y164" s="302"/>
      <c r="Z164" s="302"/>
      <c r="AA164" s="302"/>
      <c r="AB164" s="302"/>
      <c r="AC164" s="302"/>
      <c r="AD164" s="302"/>
      <c r="AE164" s="302"/>
      <c r="AF164" s="302"/>
      <c r="AG164" s="302"/>
      <c r="AH164" s="302"/>
      <c r="AI164" s="302"/>
      <c r="AJ164" s="302"/>
      <c r="AK164" s="302"/>
      <c r="AL164" s="302"/>
      <c r="AM164" s="302"/>
      <c r="AN164" s="302"/>
      <c r="AO164" s="302"/>
      <c r="AP164" s="302"/>
      <c r="AQ164" s="302"/>
    </row>
    <row r="165" spans="3:43">
      <c r="C165" s="302"/>
      <c r="D165" s="302"/>
      <c r="E165" s="302"/>
      <c r="F165" s="302"/>
      <c r="G165" s="302"/>
      <c r="H165" s="302"/>
      <c r="L165" s="302"/>
      <c r="M165" s="302"/>
      <c r="N165" s="302"/>
      <c r="O165" s="302"/>
      <c r="P165" s="302"/>
      <c r="Q165" s="302"/>
      <c r="R165" s="302"/>
      <c r="S165" s="302"/>
      <c r="T165" s="302"/>
      <c r="U165" s="302"/>
      <c r="V165" s="302"/>
      <c r="W165" s="302"/>
      <c r="X165" s="302"/>
      <c r="Y165" s="302"/>
      <c r="Z165" s="302"/>
      <c r="AA165" s="302"/>
      <c r="AB165" s="302"/>
      <c r="AC165" s="302"/>
      <c r="AD165" s="302"/>
      <c r="AE165" s="302"/>
      <c r="AF165" s="302"/>
      <c r="AG165" s="302"/>
      <c r="AH165" s="302"/>
      <c r="AI165" s="302"/>
      <c r="AJ165" s="302"/>
      <c r="AK165" s="302"/>
      <c r="AL165" s="302"/>
      <c r="AM165" s="302"/>
      <c r="AN165" s="302"/>
      <c r="AO165" s="302"/>
      <c r="AP165" s="302"/>
      <c r="AQ165" s="302"/>
    </row>
    <row r="166" spans="3:43">
      <c r="C166" s="302"/>
      <c r="D166" s="302"/>
      <c r="E166" s="302"/>
      <c r="F166" s="302"/>
      <c r="G166" s="302"/>
      <c r="H166" s="302"/>
      <c r="L166" s="302"/>
      <c r="M166" s="302"/>
      <c r="N166" s="302"/>
      <c r="O166" s="302"/>
      <c r="P166" s="302"/>
      <c r="Q166" s="302"/>
      <c r="R166" s="302"/>
      <c r="S166" s="302"/>
      <c r="T166" s="302"/>
      <c r="U166" s="302"/>
      <c r="V166" s="302"/>
      <c r="W166" s="302"/>
      <c r="X166" s="302"/>
      <c r="Y166" s="302"/>
      <c r="Z166" s="302"/>
      <c r="AA166" s="302"/>
      <c r="AB166" s="302"/>
      <c r="AC166" s="302"/>
      <c r="AD166" s="302"/>
      <c r="AE166" s="302"/>
      <c r="AF166" s="302"/>
      <c r="AG166" s="302"/>
      <c r="AH166" s="302"/>
      <c r="AI166" s="302"/>
      <c r="AJ166" s="302"/>
      <c r="AK166" s="302"/>
      <c r="AL166" s="302"/>
      <c r="AM166" s="302"/>
      <c r="AN166" s="302"/>
      <c r="AO166" s="302"/>
      <c r="AP166" s="302"/>
      <c r="AQ166" s="302"/>
    </row>
    <row r="167" spans="3:43">
      <c r="C167" s="302"/>
      <c r="D167" s="302"/>
      <c r="E167" s="302"/>
      <c r="F167" s="302"/>
      <c r="G167" s="302"/>
      <c r="H167" s="302"/>
      <c r="L167" s="302"/>
      <c r="M167" s="302"/>
      <c r="N167" s="302"/>
      <c r="O167" s="302"/>
      <c r="P167" s="302"/>
      <c r="Q167" s="302"/>
      <c r="R167" s="302"/>
      <c r="S167" s="302"/>
      <c r="T167" s="302"/>
      <c r="U167" s="302"/>
      <c r="V167" s="302"/>
      <c r="W167" s="302"/>
      <c r="X167" s="302"/>
      <c r="Y167" s="302"/>
      <c r="Z167" s="302"/>
      <c r="AA167" s="302"/>
      <c r="AB167" s="302"/>
      <c r="AC167" s="302"/>
      <c r="AD167" s="302"/>
      <c r="AE167" s="302"/>
      <c r="AF167" s="302"/>
      <c r="AG167" s="302"/>
      <c r="AH167" s="302"/>
      <c r="AI167" s="302"/>
      <c r="AJ167" s="302"/>
      <c r="AK167" s="302"/>
      <c r="AL167" s="302"/>
      <c r="AM167" s="302"/>
      <c r="AN167" s="302"/>
      <c r="AO167" s="302"/>
      <c r="AP167" s="302"/>
      <c r="AQ167" s="302"/>
    </row>
    <row r="168" spans="3:43">
      <c r="C168" s="302"/>
      <c r="D168" s="302"/>
      <c r="E168" s="302"/>
      <c r="F168" s="302"/>
      <c r="G168" s="302"/>
      <c r="H168" s="302"/>
      <c r="L168" s="302"/>
      <c r="M168" s="302"/>
      <c r="N168" s="302"/>
      <c r="O168" s="302"/>
      <c r="P168" s="302"/>
      <c r="Q168" s="302"/>
      <c r="R168" s="302"/>
      <c r="S168" s="302"/>
      <c r="T168" s="302"/>
      <c r="U168" s="302"/>
      <c r="V168" s="302"/>
      <c r="W168" s="302"/>
      <c r="X168" s="302"/>
      <c r="Y168" s="302"/>
      <c r="Z168" s="302"/>
      <c r="AA168" s="302"/>
      <c r="AB168" s="302"/>
      <c r="AC168" s="302"/>
      <c r="AD168" s="302"/>
      <c r="AE168" s="302"/>
      <c r="AF168" s="302"/>
      <c r="AG168" s="302"/>
      <c r="AH168" s="302"/>
      <c r="AI168" s="302"/>
      <c r="AJ168" s="302"/>
      <c r="AK168" s="302"/>
      <c r="AL168" s="302"/>
      <c r="AM168" s="302"/>
      <c r="AN168" s="302"/>
      <c r="AO168" s="302"/>
      <c r="AP168" s="302"/>
      <c r="AQ168" s="302"/>
    </row>
    <row r="169" spans="3:43">
      <c r="C169" s="302"/>
      <c r="D169" s="302"/>
      <c r="E169" s="302"/>
      <c r="F169" s="302"/>
      <c r="G169" s="302"/>
      <c r="H169" s="302"/>
      <c r="L169" s="302"/>
      <c r="M169" s="302"/>
      <c r="N169" s="302"/>
      <c r="O169" s="302"/>
      <c r="P169" s="302"/>
      <c r="Q169" s="302"/>
      <c r="R169" s="302"/>
      <c r="S169" s="302"/>
      <c r="T169" s="302"/>
      <c r="U169" s="302"/>
      <c r="V169" s="302"/>
      <c r="W169" s="302"/>
      <c r="X169" s="302"/>
      <c r="Y169" s="302"/>
      <c r="Z169" s="302"/>
      <c r="AA169" s="302"/>
      <c r="AB169" s="302"/>
      <c r="AC169" s="302"/>
      <c r="AD169" s="302"/>
      <c r="AE169" s="302"/>
      <c r="AF169" s="302"/>
      <c r="AG169" s="302"/>
      <c r="AH169" s="302"/>
      <c r="AI169" s="302"/>
      <c r="AJ169" s="302"/>
      <c r="AK169" s="302"/>
      <c r="AL169" s="302"/>
      <c r="AM169" s="302"/>
      <c r="AN169" s="302"/>
      <c r="AO169" s="302"/>
      <c r="AP169" s="302"/>
      <c r="AQ169" s="302"/>
    </row>
    <row r="170" spans="3:43">
      <c r="C170" s="302"/>
      <c r="D170" s="302"/>
      <c r="E170" s="302"/>
      <c r="F170" s="302"/>
      <c r="G170" s="302"/>
      <c r="H170" s="302"/>
      <c r="L170" s="302"/>
      <c r="M170" s="302"/>
      <c r="N170" s="302"/>
      <c r="O170" s="302"/>
      <c r="P170" s="302"/>
      <c r="Q170" s="302"/>
      <c r="R170" s="302"/>
      <c r="S170" s="302"/>
      <c r="T170" s="302"/>
      <c r="U170" s="302"/>
      <c r="V170" s="302"/>
      <c r="W170" s="302"/>
      <c r="X170" s="302"/>
      <c r="Y170" s="302"/>
      <c r="Z170" s="302"/>
      <c r="AA170" s="302"/>
      <c r="AB170" s="302"/>
      <c r="AC170" s="302"/>
      <c r="AD170" s="302"/>
      <c r="AE170" s="302"/>
      <c r="AF170" s="302"/>
      <c r="AG170" s="302"/>
      <c r="AH170" s="302"/>
      <c r="AI170" s="302"/>
      <c r="AJ170" s="302"/>
      <c r="AK170" s="302"/>
      <c r="AL170" s="302"/>
      <c r="AM170" s="302"/>
      <c r="AN170" s="302"/>
      <c r="AO170" s="302"/>
      <c r="AP170" s="302"/>
      <c r="AQ170" s="302"/>
    </row>
    <row r="171" spans="3:43">
      <c r="C171" s="302"/>
      <c r="D171" s="302"/>
      <c r="E171" s="302"/>
      <c r="F171" s="302"/>
      <c r="G171" s="302"/>
      <c r="H171" s="302"/>
      <c r="L171" s="302"/>
      <c r="M171" s="302"/>
      <c r="N171" s="302"/>
      <c r="O171" s="302"/>
      <c r="P171" s="302"/>
      <c r="Q171" s="302"/>
      <c r="R171" s="302"/>
      <c r="S171" s="302"/>
      <c r="T171" s="302"/>
      <c r="U171" s="302"/>
      <c r="V171" s="302"/>
      <c r="W171" s="302"/>
      <c r="X171" s="302"/>
      <c r="Y171" s="302"/>
      <c r="Z171" s="302"/>
      <c r="AA171" s="302"/>
      <c r="AB171" s="302"/>
      <c r="AC171" s="302"/>
      <c r="AD171" s="302"/>
      <c r="AE171" s="302"/>
      <c r="AF171" s="302"/>
      <c r="AG171" s="302"/>
      <c r="AH171" s="302"/>
      <c r="AI171" s="302"/>
      <c r="AJ171" s="302"/>
      <c r="AK171" s="302"/>
      <c r="AL171" s="302"/>
      <c r="AM171" s="302"/>
      <c r="AN171" s="302"/>
      <c r="AO171" s="302"/>
      <c r="AP171" s="302"/>
      <c r="AQ171" s="302"/>
    </row>
    <row r="172" spans="3:43">
      <c r="C172" s="302"/>
      <c r="D172" s="302"/>
      <c r="E172" s="302"/>
      <c r="F172" s="302"/>
      <c r="G172" s="302"/>
      <c r="H172" s="302"/>
      <c r="L172" s="302"/>
      <c r="M172" s="302"/>
      <c r="N172" s="302"/>
      <c r="O172" s="302"/>
      <c r="P172" s="302"/>
      <c r="Q172" s="302"/>
      <c r="R172" s="302"/>
      <c r="S172" s="302"/>
      <c r="T172" s="302"/>
      <c r="U172" s="302"/>
      <c r="V172" s="302"/>
      <c r="W172" s="302"/>
      <c r="X172" s="302"/>
      <c r="Y172" s="302"/>
      <c r="Z172" s="302"/>
      <c r="AA172" s="302"/>
      <c r="AB172" s="302"/>
      <c r="AC172" s="302"/>
      <c r="AD172" s="302"/>
      <c r="AE172" s="302"/>
      <c r="AF172" s="302"/>
      <c r="AG172" s="302"/>
      <c r="AH172" s="302"/>
      <c r="AI172" s="302"/>
      <c r="AJ172" s="302"/>
      <c r="AK172" s="302"/>
      <c r="AL172" s="302"/>
      <c r="AM172" s="302"/>
      <c r="AN172" s="302"/>
      <c r="AO172" s="302"/>
      <c r="AP172" s="302"/>
      <c r="AQ172" s="302"/>
    </row>
    <row r="173" spans="3:43">
      <c r="C173" s="302"/>
      <c r="D173" s="302"/>
      <c r="E173" s="302"/>
      <c r="F173" s="302"/>
      <c r="G173" s="302"/>
      <c r="H173" s="302"/>
      <c r="L173" s="302"/>
      <c r="M173" s="302"/>
      <c r="N173" s="302"/>
      <c r="O173" s="302"/>
      <c r="P173" s="302"/>
      <c r="Q173" s="302"/>
      <c r="R173" s="302"/>
      <c r="S173" s="302"/>
      <c r="T173" s="302"/>
      <c r="U173" s="302"/>
      <c r="V173" s="302"/>
      <c r="W173" s="302"/>
      <c r="X173" s="302"/>
      <c r="Y173" s="302"/>
      <c r="Z173" s="302"/>
      <c r="AA173" s="302"/>
      <c r="AB173" s="302"/>
      <c r="AC173" s="302"/>
      <c r="AD173" s="302"/>
      <c r="AE173" s="302"/>
      <c r="AF173" s="302"/>
      <c r="AG173" s="302"/>
      <c r="AH173" s="302"/>
      <c r="AI173" s="302"/>
      <c r="AJ173" s="302"/>
      <c r="AK173" s="302"/>
      <c r="AL173" s="302"/>
      <c r="AM173" s="302"/>
      <c r="AN173" s="302"/>
      <c r="AO173" s="302"/>
      <c r="AP173" s="302"/>
      <c r="AQ173" s="302"/>
    </row>
    <row r="174" spans="3:43">
      <c r="C174" s="302"/>
      <c r="D174" s="302"/>
      <c r="E174" s="302"/>
      <c r="F174" s="302"/>
      <c r="G174" s="302"/>
      <c r="H174" s="302"/>
      <c r="L174" s="302"/>
      <c r="M174" s="302"/>
      <c r="N174" s="302"/>
      <c r="O174" s="302"/>
      <c r="P174" s="302"/>
      <c r="Q174" s="302"/>
      <c r="R174" s="302"/>
      <c r="S174" s="302"/>
      <c r="T174" s="302"/>
      <c r="U174" s="302"/>
      <c r="V174" s="302"/>
      <c r="W174" s="302"/>
      <c r="X174" s="302"/>
      <c r="Y174" s="302"/>
      <c r="Z174" s="302"/>
      <c r="AA174" s="302"/>
      <c r="AB174" s="302"/>
      <c r="AC174" s="302"/>
      <c r="AD174" s="302"/>
      <c r="AE174" s="302"/>
      <c r="AF174" s="302"/>
      <c r="AG174" s="302"/>
      <c r="AH174" s="302"/>
      <c r="AI174" s="302"/>
      <c r="AJ174" s="302"/>
      <c r="AK174" s="302"/>
      <c r="AL174" s="302"/>
      <c r="AM174" s="302"/>
      <c r="AN174" s="302"/>
      <c r="AO174" s="302"/>
      <c r="AP174" s="302"/>
      <c r="AQ174" s="302"/>
    </row>
    <row r="175" spans="3:43">
      <c r="C175" s="302"/>
      <c r="D175" s="302"/>
      <c r="E175" s="302"/>
      <c r="F175" s="302"/>
      <c r="G175" s="302"/>
      <c r="H175" s="302"/>
      <c r="L175" s="302"/>
      <c r="M175" s="302"/>
      <c r="N175" s="302"/>
      <c r="O175" s="302"/>
      <c r="P175" s="302"/>
      <c r="Q175" s="302"/>
      <c r="R175" s="302"/>
      <c r="S175" s="302"/>
      <c r="T175" s="302"/>
      <c r="U175" s="302"/>
      <c r="V175" s="302"/>
      <c r="W175" s="302"/>
      <c r="X175" s="302"/>
      <c r="Y175" s="302"/>
      <c r="Z175" s="302"/>
      <c r="AA175" s="302"/>
      <c r="AB175" s="302"/>
      <c r="AC175" s="302"/>
      <c r="AD175" s="302"/>
      <c r="AE175" s="302"/>
      <c r="AF175" s="302"/>
      <c r="AG175" s="302"/>
      <c r="AH175" s="302"/>
      <c r="AI175" s="302"/>
      <c r="AJ175" s="302"/>
      <c r="AK175" s="302"/>
      <c r="AL175" s="302"/>
      <c r="AM175" s="302"/>
      <c r="AN175" s="302"/>
      <c r="AO175" s="302"/>
      <c r="AP175" s="302"/>
      <c r="AQ175" s="302"/>
    </row>
    <row r="176" spans="3:43">
      <c r="C176" s="302"/>
      <c r="D176" s="302"/>
      <c r="E176" s="302"/>
      <c r="F176" s="302"/>
      <c r="G176" s="302"/>
      <c r="H176" s="302"/>
      <c r="L176" s="302"/>
      <c r="M176" s="302"/>
      <c r="N176" s="302"/>
    </row>
    <row r="177" spans="3:14">
      <c r="C177" s="302"/>
      <c r="D177" s="302"/>
      <c r="E177" s="302"/>
      <c r="F177" s="302"/>
      <c r="G177" s="302"/>
      <c r="H177" s="302"/>
      <c r="L177" s="302"/>
      <c r="M177" s="302"/>
      <c r="N177" s="302"/>
    </row>
    <row r="178" spans="3:14">
      <c r="C178" s="302"/>
      <c r="D178" s="302"/>
      <c r="E178" s="302"/>
      <c r="F178" s="302"/>
      <c r="G178" s="302"/>
      <c r="H178" s="302"/>
      <c r="L178" s="302"/>
      <c r="M178" s="302"/>
      <c r="N178" s="302"/>
    </row>
    <row r="179" spans="3:14">
      <c r="C179" s="302"/>
      <c r="D179" s="302"/>
      <c r="E179" s="302"/>
      <c r="F179" s="302"/>
      <c r="G179" s="302"/>
      <c r="H179" s="302"/>
      <c r="L179" s="302"/>
      <c r="M179" s="302"/>
      <c r="N179" s="302"/>
    </row>
    <row r="180" spans="3:14">
      <c r="C180" s="302"/>
      <c r="D180" s="302"/>
      <c r="E180" s="302"/>
      <c r="F180" s="302"/>
      <c r="G180" s="302"/>
      <c r="H180" s="302"/>
      <c r="L180" s="302"/>
      <c r="M180" s="302"/>
      <c r="N180" s="302"/>
    </row>
    <row r="181" spans="3:14">
      <c r="C181" s="302"/>
      <c r="D181" s="302"/>
      <c r="E181" s="302"/>
      <c r="F181" s="302"/>
      <c r="G181" s="302"/>
      <c r="H181" s="302"/>
      <c r="L181" s="302"/>
      <c r="M181" s="302"/>
      <c r="N181" s="302"/>
    </row>
    <row r="182" spans="3:14">
      <c r="C182" s="302"/>
      <c r="D182" s="302"/>
      <c r="E182" s="302"/>
      <c r="F182" s="302"/>
      <c r="G182" s="302"/>
      <c r="H182" s="302"/>
      <c r="L182" s="302"/>
      <c r="M182" s="302"/>
      <c r="N182" s="302"/>
    </row>
    <row r="183" spans="3:14">
      <c r="C183" s="302"/>
      <c r="D183" s="302"/>
      <c r="E183" s="302"/>
      <c r="F183" s="302"/>
      <c r="G183" s="302"/>
      <c r="H183" s="302"/>
      <c r="L183" s="302"/>
      <c r="M183" s="302"/>
      <c r="N183" s="302"/>
    </row>
    <row r="184" spans="3:14">
      <c r="C184" s="302"/>
      <c r="D184" s="302"/>
      <c r="E184" s="302"/>
      <c r="F184" s="302"/>
      <c r="G184" s="302"/>
      <c r="H184" s="302"/>
      <c r="L184" s="302"/>
      <c r="M184" s="302"/>
      <c r="N184" s="302"/>
    </row>
    <row r="185" spans="3:14">
      <c r="C185" s="302"/>
      <c r="D185" s="302"/>
      <c r="E185" s="302"/>
      <c r="F185" s="302"/>
      <c r="G185" s="302"/>
      <c r="H185" s="302"/>
      <c r="L185" s="302"/>
      <c r="M185" s="302"/>
      <c r="N185" s="302"/>
    </row>
  </sheetData>
  <mergeCells count="185">
    <mergeCell ref="F59:H59"/>
    <mergeCell ref="L59:N59"/>
    <mergeCell ref="C58:E58"/>
    <mergeCell ref="I58:K58"/>
    <mergeCell ref="C59:E59"/>
    <mergeCell ref="I59:K59"/>
    <mergeCell ref="F58:H58"/>
    <mergeCell ref="L58:N58"/>
    <mergeCell ref="C57:E57"/>
    <mergeCell ref="I57:K57"/>
    <mergeCell ref="C56:E56"/>
    <mergeCell ref="I56:K56"/>
    <mergeCell ref="F50:H50"/>
    <mergeCell ref="L50:N50"/>
    <mergeCell ref="C54:E54"/>
    <mergeCell ref="I54:K54"/>
    <mergeCell ref="C52:E52"/>
    <mergeCell ref="F52:H52"/>
    <mergeCell ref="I52:K52"/>
    <mergeCell ref="L52:N52"/>
    <mergeCell ref="C50:E50"/>
    <mergeCell ref="I50:K50"/>
    <mergeCell ref="C48:E48"/>
    <mergeCell ref="F48:H48"/>
    <mergeCell ref="I48:K48"/>
    <mergeCell ref="L48:N48"/>
    <mergeCell ref="C49:E49"/>
    <mergeCell ref="F49:H49"/>
    <mergeCell ref="I49:K49"/>
    <mergeCell ref="L49:N49"/>
    <mergeCell ref="F42:H42"/>
    <mergeCell ref="L42:N42"/>
    <mergeCell ref="C47:E47"/>
    <mergeCell ref="F47:H47"/>
    <mergeCell ref="I47:K47"/>
    <mergeCell ref="L47:N47"/>
    <mergeCell ref="C37:E37"/>
    <mergeCell ref="F37:H37"/>
    <mergeCell ref="I37:K37"/>
    <mergeCell ref="L37:N37"/>
    <mergeCell ref="C41:E41"/>
    <mergeCell ref="F41:H41"/>
    <mergeCell ref="I41:K41"/>
    <mergeCell ref="L41:N41"/>
    <mergeCell ref="C39:E39"/>
    <mergeCell ref="F39:H39"/>
    <mergeCell ref="C40:E40"/>
    <mergeCell ref="F40:H40"/>
    <mergeCell ref="I40:K40"/>
    <mergeCell ref="C21:E21"/>
    <mergeCell ref="I21:K21"/>
    <mergeCell ref="C18:E18"/>
    <mergeCell ref="F18:H18"/>
    <mergeCell ref="C19:E19"/>
    <mergeCell ref="F19:H19"/>
    <mergeCell ref="C20:E20"/>
    <mergeCell ref="F20:H20"/>
    <mergeCell ref="C34:E34"/>
    <mergeCell ref="I34:K34"/>
    <mergeCell ref="C32:E32"/>
    <mergeCell ref="F32:H32"/>
    <mergeCell ref="I32:K32"/>
    <mergeCell ref="F26:H26"/>
    <mergeCell ref="F27:H27"/>
    <mergeCell ref="F28:H28"/>
    <mergeCell ref="C26:E26"/>
    <mergeCell ref="C27:E27"/>
    <mergeCell ref="C28:E28"/>
    <mergeCell ref="I26:K26"/>
    <mergeCell ref="I27:K27"/>
    <mergeCell ref="I28:K28"/>
    <mergeCell ref="F38:H38"/>
    <mergeCell ref="L38:N38"/>
    <mergeCell ref="L40:N40"/>
    <mergeCell ref="C14:E14"/>
    <mergeCell ref="I14:K14"/>
    <mergeCell ref="C10:E10"/>
    <mergeCell ref="F10:H10"/>
    <mergeCell ref="I10:K10"/>
    <mergeCell ref="L10:N10"/>
    <mergeCell ref="F11:H11"/>
    <mergeCell ref="L11:N11"/>
    <mergeCell ref="C12:E12"/>
    <mergeCell ref="C11:E11"/>
    <mergeCell ref="I11:K11"/>
    <mergeCell ref="F12:H12"/>
    <mergeCell ref="F14:H14"/>
    <mergeCell ref="L14:N14"/>
    <mergeCell ref="L32:N32"/>
    <mergeCell ref="C15:E15"/>
    <mergeCell ref="F15:H15"/>
    <mergeCell ref="I15:K15"/>
    <mergeCell ref="L15:N15"/>
    <mergeCell ref="C30:E30"/>
    <mergeCell ref="F30:H30"/>
    <mergeCell ref="C64:E64"/>
    <mergeCell ref="F64:H64"/>
    <mergeCell ref="I64:K64"/>
    <mergeCell ref="L64:N64"/>
    <mergeCell ref="A67:K67"/>
    <mergeCell ref="A2:B4"/>
    <mergeCell ref="C2:H2"/>
    <mergeCell ref="I2:N2"/>
    <mergeCell ref="C3:E3"/>
    <mergeCell ref="F3:H3"/>
    <mergeCell ref="I3:K3"/>
    <mergeCell ref="L3:N3"/>
    <mergeCell ref="C62:E62"/>
    <mergeCell ref="F62:H62"/>
    <mergeCell ref="I62:K62"/>
    <mergeCell ref="L62:N62"/>
    <mergeCell ref="F61:H61"/>
    <mergeCell ref="L61:N61"/>
    <mergeCell ref="F6:H6"/>
    <mergeCell ref="F7:H7"/>
    <mergeCell ref="L6:N6"/>
    <mergeCell ref="L7:N7"/>
    <mergeCell ref="F33:H33"/>
    <mergeCell ref="L33:N33"/>
    <mergeCell ref="O2:T2"/>
    <mergeCell ref="O3:Q3"/>
    <mergeCell ref="R3:T3"/>
    <mergeCell ref="O64:Q64"/>
    <mergeCell ref="O61:Q61"/>
    <mergeCell ref="O62:Q62"/>
    <mergeCell ref="O56:Q56"/>
    <mergeCell ref="O57:Q57"/>
    <mergeCell ref="O54:Q54"/>
    <mergeCell ref="O47:Q47"/>
    <mergeCell ref="O48:Q48"/>
    <mergeCell ref="O49:Q49"/>
    <mergeCell ref="O50:Q50"/>
    <mergeCell ref="O51:Q51"/>
    <mergeCell ref="O52:Q52"/>
    <mergeCell ref="O42:Q42"/>
    <mergeCell ref="O37:Q37"/>
    <mergeCell ref="O31:Q31"/>
    <mergeCell ref="O26:Q26"/>
    <mergeCell ref="O27:Q27"/>
    <mergeCell ref="O28:Q28"/>
    <mergeCell ref="O21:Q21"/>
    <mergeCell ref="O10:Q10"/>
    <mergeCell ref="O11:Q11"/>
    <mergeCell ref="R6:T6"/>
    <mergeCell ref="R7:T7"/>
    <mergeCell ref="R10:T10"/>
    <mergeCell ref="R11:T11"/>
    <mergeCell ref="R26:T26"/>
    <mergeCell ref="R27:T27"/>
    <mergeCell ref="R28:T28"/>
    <mergeCell ref="R31:T31"/>
    <mergeCell ref="R62:T62"/>
    <mergeCell ref="R32:T32"/>
    <mergeCell ref="R33:T33"/>
    <mergeCell ref="R14:T14"/>
    <mergeCell ref="R15:T15"/>
    <mergeCell ref="R64:T64"/>
    <mergeCell ref="O34:Q34"/>
    <mergeCell ref="O59:Q59"/>
    <mergeCell ref="R59:T59"/>
    <mergeCell ref="R40:T40"/>
    <mergeCell ref="R41:T41"/>
    <mergeCell ref="R42:T42"/>
    <mergeCell ref="R37:T37"/>
    <mergeCell ref="R38:T38"/>
    <mergeCell ref="R47:T47"/>
    <mergeCell ref="R48:T48"/>
    <mergeCell ref="R49:T49"/>
    <mergeCell ref="R50:T50"/>
    <mergeCell ref="R51:T51"/>
    <mergeCell ref="R52:T52"/>
    <mergeCell ref="O14:Q14"/>
    <mergeCell ref="O15:Q15"/>
    <mergeCell ref="R58:T58"/>
    <mergeCell ref="R61:T61"/>
    <mergeCell ref="I20:K20"/>
    <mergeCell ref="L20:N20"/>
    <mergeCell ref="O20:Q20"/>
    <mergeCell ref="R20:T20"/>
    <mergeCell ref="I46:K46"/>
    <mergeCell ref="L46:N46"/>
    <mergeCell ref="O46:Q46"/>
    <mergeCell ref="R46:T46"/>
    <mergeCell ref="I55:K55"/>
    <mergeCell ref="L55:N5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2"/>
  <sheetViews>
    <sheetView zoomScaleNormal="100" workbookViewId="0">
      <selection activeCell="B41" sqref="B41"/>
    </sheetView>
  </sheetViews>
  <sheetFormatPr defaultColWidth="12.47265625" defaultRowHeight="13.8"/>
  <cols>
    <col min="1" max="1" width="8.47265625" customWidth="1"/>
    <col min="2" max="2" width="19.47265625" style="34" customWidth="1"/>
    <col min="3" max="3" width="24.09375" style="6" customWidth="1"/>
    <col min="4" max="4" width="63.33203125" style="6" customWidth="1"/>
    <col min="5" max="5" width="20" style="101" customWidth="1"/>
    <col min="6" max="6" width="9.47265625" style="78" customWidth="1"/>
    <col min="7" max="8" width="7.47265625" style="78" customWidth="1"/>
    <col min="9" max="26" width="7.47265625" customWidth="1"/>
  </cols>
  <sheetData>
    <row r="1" spans="1:26">
      <c r="A1" s="499" t="s">
        <v>2101</v>
      </c>
      <c r="B1" s="499"/>
      <c r="C1" s="499"/>
      <c r="D1" s="499"/>
      <c r="E1" s="499"/>
      <c r="F1" s="499"/>
      <c r="I1" s="1"/>
      <c r="J1" s="1"/>
      <c r="K1" s="1"/>
      <c r="L1" s="1"/>
      <c r="M1" s="1"/>
      <c r="N1" s="1"/>
      <c r="O1" s="1"/>
      <c r="P1" s="1"/>
      <c r="Q1" s="1"/>
      <c r="R1" s="1"/>
      <c r="S1" s="1"/>
      <c r="T1" s="1"/>
      <c r="U1" s="1"/>
      <c r="V1" s="1"/>
      <c r="W1" s="1"/>
      <c r="X1" s="1"/>
      <c r="Y1" s="1"/>
      <c r="Z1" s="1"/>
    </row>
    <row r="2" spans="1:26">
      <c r="A2" s="500" t="s">
        <v>0</v>
      </c>
      <c r="B2" s="500"/>
      <c r="C2" s="500" t="s">
        <v>44</v>
      </c>
      <c r="D2" s="487" t="s">
        <v>45</v>
      </c>
      <c r="E2" s="500" t="s">
        <v>46</v>
      </c>
      <c r="F2" s="503" t="s">
        <v>1192</v>
      </c>
      <c r="G2" s="496" t="s">
        <v>1193</v>
      </c>
      <c r="H2" s="496" t="s">
        <v>2119</v>
      </c>
      <c r="I2" s="1"/>
      <c r="J2" s="1"/>
      <c r="K2" s="1"/>
      <c r="L2" s="1"/>
      <c r="M2" s="1"/>
      <c r="N2" s="1"/>
      <c r="O2" s="1"/>
      <c r="P2" s="1"/>
      <c r="Q2" s="1"/>
      <c r="R2" s="1"/>
      <c r="S2" s="1"/>
      <c r="T2" s="1"/>
      <c r="U2" s="1"/>
      <c r="V2" s="1"/>
      <c r="W2" s="1"/>
      <c r="X2" s="1"/>
      <c r="Y2" s="1"/>
      <c r="Z2" s="1"/>
    </row>
    <row r="3" spans="1:26">
      <c r="A3" s="504"/>
      <c r="B3" s="504"/>
      <c r="C3" s="501"/>
      <c r="D3" s="491"/>
      <c r="E3" s="502"/>
      <c r="F3" s="497"/>
      <c r="G3" s="497"/>
      <c r="H3" s="497"/>
      <c r="I3" s="1"/>
      <c r="J3" s="1"/>
      <c r="K3" s="1"/>
      <c r="L3" s="1"/>
      <c r="M3" s="1"/>
      <c r="N3" s="1"/>
      <c r="O3" s="1"/>
      <c r="P3" s="1"/>
      <c r="Q3" s="1"/>
      <c r="R3" s="1"/>
      <c r="S3" s="1"/>
      <c r="T3" s="1"/>
      <c r="U3" s="1"/>
      <c r="V3" s="1"/>
      <c r="W3" s="1"/>
      <c r="X3" s="1"/>
      <c r="Y3" s="1"/>
      <c r="Z3" s="1"/>
    </row>
    <row r="4" spans="1:26">
      <c r="A4" s="104" t="s">
        <v>3</v>
      </c>
      <c r="B4" s="80"/>
      <c r="C4" s="81"/>
      <c r="D4" s="2"/>
      <c r="E4" s="174"/>
      <c r="F4" s="5"/>
      <c r="I4" s="1"/>
      <c r="J4" s="1"/>
      <c r="K4" s="1"/>
      <c r="L4" s="1"/>
      <c r="M4" s="1"/>
      <c r="N4" s="1"/>
      <c r="O4" s="1"/>
      <c r="P4" s="1"/>
      <c r="Q4" s="1"/>
      <c r="R4" s="1"/>
      <c r="S4" s="1"/>
      <c r="T4" s="1"/>
      <c r="U4" s="1"/>
      <c r="V4" s="1"/>
      <c r="W4" s="1"/>
      <c r="X4" s="1"/>
      <c r="Y4" s="1"/>
      <c r="Z4" s="1"/>
    </row>
    <row r="5" spans="1:26" ht="20.399999999999999">
      <c r="A5" s="61"/>
      <c r="B5" s="209" t="s">
        <v>1203</v>
      </c>
      <c r="C5" s="82">
        <v>23104</v>
      </c>
      <c r="D5" s="83" t="s">
        <v>48</v>
      </c>
      <c r="E5" s="174" t="s">
        <v>215</v>
      </c>
      <c r="F5" s="5">
        <v>146391</v>
      </c>
      <c r="G5" s="5">
        <v>146125</v>
      </c>
      <c r="H5" s="5">
        <v>145960</v>
      </c>
      <c r="I5" s="1"/>
      <c r="J5" s="1"/>
      <c r="K5" s="1"/>
      <c r="L5" s="1"/>
      <c r="M5" s="1"/>
      <c r="N5" s="1"/>
      <c r="O5" s="1"/>
      <c r="P5" s="1"/>
      <c r="Q5" s="1"/>
      <c r="R5" s="1"/>
      <c r="S5" s="1"/>
      <c r="T5" s="1"/>
      <c r="U5" s="1"/>
      <c r="V5" s="1"/>
      <c r="W5" s="1"/>
      <c r="X5" s="1"/>
      <c r="Y5" s="1"/>
      <c r="Z5" s="1"/>
    </row>
    <row r="6" spans="1:26" ht="20.399999999999999">
      <c r="A6" s="61"/>
      <c r="B6" s="81" t="s">
        <v>4</v>
      </c>
      <c r="C6" s="82">
        <v>50</v>
      </c>
      <c r="D6" s="83" t="s">
        <v>50</v>
      </c>
      <c r="E6" s="174" t="s">
        <v>215</v>
      </c>
      <c r="F6" s="5">
        <v>148430</v>
      </c>
      <c r="G6" s="5">
        <v>148316</v>
      </c>
      <c r="H6" s="5">
        <v>148308</v>
      </c>
      <c r="I6" s="1"/>
      <c r="J6" s="1"/>
      <c r="K6" s="1"/>
      <c r="L6" s="1"/>
      <c r="M6" s="1"/>
      <c r="N6" s="1"/>
      <c r="O6" s="1"/>
      <c r="P6" s="1"/>
      <c r="Q6" s="1"/>
      <c r="R6" s="1"/>
      <c r="S6" s="1"/>
      <c r="T6" s="1"/>
      <c r="U6" s="1"/>
      <c r="V6" s="1"/>
      <c r="W6" s="1"/>
      <c r="X6" s="1"/>
      <c r="Y6" s="1"/>
      <c r="Z6" s="1"/>
    </row>
    <row r="7" spans="1:26">
      <c r="A7" s="61"/>
      <c r="B7" s="84"/>
      <c r="C7" s="85"/>
      <c r="D7" s="83"/>
      <c r="E7" s="174"/>
      <c r="I7" s="60"/>
      <c r="J7" s="60"/>
      <c r="K7" s="60"/>
      <c r="L7" s="60"/>
      <c r="M7" s="60"/>
      <c r="N7" s="60"/>
      <c r="O7" s="60"/>
      <c r="P7" s="60"/>
      <c r="Q7" s="60"/>
      <c r="R7" s="60"/>
      <c r="S7" s="60"/>
      <c r="T7" s="60"/>
      <c r="U7" s="60"/>
      <c r="V7" s="60"/>
      <c r="W7" s="60"/>
      <c r="X7" s="60"/>
      <c r="Y7" s="60"/>
      <c r="Z7" s="60"/>
    </row>
    <row r="8" spans="1:26" s="72" customFormat="1">
      <c r="A8" s="23" t="s">
        <v>2120</v>
      </c>
      <c r="B8" s="84"/>
      <c r="C8" s="85"/>
      <c r="D8" s="83"/>
      <c r="E8" s="174"/>
      <c r="F8" s="78"/>
      <c r="G8" s="78"/>
      <c r="H8" s="78"/>
    </row>
    <row r="9" spans="1:26" s="72" customFormat="1" ht="30.6">
      <c r="A9" s="74"/>
      <c r="B9" s="32" t="s">
        <v>5</v>
      </c>
      <c r="C9" s="85" t="s">
        <v>195</v>
      </c>
      <c r="D9" s="81" t="s">
        <v>200</v>
      </c>
      <c r="E9" s="174" t="s">
        <v>215</v>
      </c>
      <c r="F9" s="5">
        <v>80611</v>
      </c>
      <c r="G9" s="5">
        <v>71604</v>
      </c>
      <c r="H9" s="5">
        <v>72841</v>
      </c>
    </row>
    <row r="10" spans="1:26" s="72" customFormat="1" ht="30.6">
      <c r="A10" s="74"/>
      <c r="B10" s="32" t="s">
        <v>6</v>
      </c>
      <c r="C10" s="85">
        <v>6138</v>
      </c>
      <c r="D10" s="81" t="s">
        <v>201</v>
      </c>
      <c r="E10" s="174" t="s">
        <v>54</v>
      </c>
      <c r="F10" s="78">
        <v>147466</v>
      </c>
      <c r="G10" s="78">
        <v>147314</v>
      </c>
      <c r="H10" s="78">
        <v>147311</v>
      </c>
    </row>
    <row r="11" spans="1:26" s="72" customFormat="1">
      <c r="A11" s="74"/>
      <c r="B11" s="32"/>
      <c r="C11" s="85"/>
      <c r="D11" s="83"/>
      <c r="E11" s="174"/>
      <c r="F11" s="78"/>
      <c r="G11" s="78"/>
      <c r="H11" s="78"/>
    </row>
    <row r="12" spans="1:26" s="29" customFormat="1">
      <c r="A12" s="57" t="s">
        <v>9</v>
      </c>
      <c r="B12" s="84"/>
      <c r="C12" s="83"/>
      <c r="D12" s="83"/>
      <c r="E12" s="170"/>
      <c r="F12" s="76"/>
      <c r="G12" s="76"/>
      <c r="H12" s="76"/>
    </row>
    <row r="13" spans="1:26" s="29" customFormat="1" ht="40.799999999999997">
      <c r="A13" s="57"/>
      <c r="B13" s="81" t="s">
        <v>10</v>
      </c>
      <c r="C13" s="81" t="s">
        <v>51</v>
      </c>
      <c r="D13" s="81" t="s">
        <v>847</v>
      </c>
      <c r="E13" s="170" t="s">
        <v>52</v>
      </c>
      <c r="F13" s="5">
        <v>67401</v>
      </c>
      <c r="G13" s="5">
        <v>64756</v>
      </c>
      <c r="H13" s="5">
        <v>64658</v>
      </c>
      <c r="I13" s="56"/>
      <c r="J13" s="56"/>
      <c r="K13" s="56"/>
      <c r="L13" s="56"/>
      <c r="M13" s="56"/>
      <c r="N13" s="56"/>
      <c r="O13" s="56"/>
      <c r="P13" s="56"/>
      <c r="Q13" s="56"/>
      <c r="R13" s="56"/>
      <c r="S13" s="56"/>
      <c r="T13" s="56"/>
      <c r="U13" s="56"/>
      <c r="V13" s="56"/>
      <c r="W13" s="56"/>
      <c r="X13" s="56"/>
      <c r="Y13" s="56"/>
      <c r="Z13" s="56"/>
    </row>
    <row r="14" spans="1:26" s="29" customFormat="1">
      <c r="A14" s="57"/>
      <c r="B14" s="81" t="s">
        <v>11</v>
      </c>
      <c r="C14" s="81">
        <v>2714</v>
      </c>
      <c r="D14" s="86" t="s">
        <v>202</v>
      </c>
      <c r="E14" s="170" t="s">
        <v>49</v>
      </c>
      <c r="F14" s="77">
        <v>80126</v>
      </c>
      <c r="G14" s="76">
        <v>77762</v>
      </c>
      <c r="H14" s="76">
        <v>77758</v>
      </c>
      <c r="I14" s="56"/>
      <c r="J14" s="56"/>
      <c r="K14" s="56"/>
      <c r="L14" s="56"/>
      <c r="M14" s="56"/>
      <c r="N14" s="56"/>
      <c r="O14" s="56"/>
      <c r="P14" s="56"/>
      <c r="Q14" s="56"/>
      <c r="R14" s="56"/>
      <c r="S14" s="56"/>
      <c r="T14" s="56"/>
      <c r="U14" s="56"/>
      <c r="V14" s="56"/>
      <c r="W14" s="56"/>
      <c r="X14" s="56"/>
      <c r="Y14" s="56"/>
      <c r="Z14" s="56"/>
    </row>
    <row r="15" spans="1:26" s="29" customFormat="1">
      <c r="A15" s="57"/>
      <c r="B15" s="87" t="s">
        <v>53</v>
      </c>
      <c r="C15" s="81">
        <v>2405</v>
      </c>
      <c r="D15" s="83" t="s">
        <v>848</v>
      </c>
      <c r="E15" s="170" t="s">
        <v>54</v>
      </c>
      <c r="F15" s="5">
        <v>66333</v>
      </c>
      <c r="G15" s="5">
        <v>68075</v>
      </c>
      <c r="H15" s="5">
        <v>68106</v>
      </c>
      <c r="I15" s="56"/>
      <c r="J15" s="56"/>
      <c r="K15" s="56"/>
      <c r="L15" s="56"/>
      <c r="M15" s="56"/>
      <c r="N15" s="56"/>
      <c r="O15" s="56"/>
      <c r="P15" s="56"/>
      <c r="Q15" s="56"/>
      <c r="R15" s="56"/>
      <c r="S15" s="56"/>
      <c r="T15" s="56"/>
      <c r="U15" s="56"/>
      <c r="V15" s="56"/>
      <c r="W15" s="56"/>
      <c r="X15" s="56"/>
      <c r="Y15" s="56"/>
      <c r="Z15" s="56"/>
    </row>
    <row r="16" spans="1:26" s="29" customFormat="1">
      <c r="A16" s="57"/>
      <c r="B16" s="81" t="s">
        <v>55</v>
      </c>
      <c r="C16" s="81">
        <v>2734</v>
      </c>
      <c r="D16" s="83" t="s">
        <v>849</v>
      </c>
      <c r="E16" s="170" t="s">
        <v>54</v>
      </c>
      <c r="F16" s="5">
        <v>81881</v>
      </c>
      <c r="G16" s="5">
        <v>79971</v>
      </c>
      <c r="H16" s="5">
        <v>79992</v>
      </c>
      <c r="I16" s="56"/>
      <c r="J16" s="56"/>
      <c r="K16" s="56"/>
      <c r="L16" s="56"/>
      <c r="M16" s="56"/>
      <c r="N16" s="56"/>
      <c r="O16" s="56"/>
      <c r="P16" s="56"/>
      <c r="Q16" s="56"/>
      <c r="R16" s="56"/>
      <c r="S16" s="56"/>
      <c r="T16" s="56"/>
      <c r="U16" s="56"/>
      <c r="V16" s="56"/>
      <c r="W16" s="56"/>
      <c r="X16" s="56"/>
      <c r="Y16" s="56"/>
      <c r="Z16" s="56"/>
    </row>
    <row r="17" spans="1:26" s="29" customFormat="1">
      <c r="A17" s="57"/>
      <c r="B17" s="84"/>
      <c r="C17" s="83"/>
      <c r="D17" s="83"/>
      <c r="E17" s="170"/>
      <c r="F17" s="76"/>
      <c r="G17" s="76"/>
      <c r="H17" s="76"/>
    </row>
    <row r="18" spans="1:26">
      <c r="A18" s="61" t="s">
        <v>15</v>
      </c>
      <c r="B18" s="88"/>
      <c r="C18" s="2"/>
      <c r="D18" s="2"/>
      <c r="E18" s="174"/>
      <c r="I18" s="60"/>
      <c r="J18" s="60"/>
      <c r="K18" s="60"/>
      <c r="L18" s="60"/>
      <c r="M18" s="60"/>
      <c r="N18" s="60"/>
      <c r="O18" s="60"/>
      <c r="P18" s="60"/>
      <c r="Q18" s="60"/>
      <c r="R18" s="60"/>
      <c r="S18" s="60"/>
      <c r="T18" s="60"/>
      <c r="U18" s="60"/>
      <c r="V18" s="60"/>
      <c r="W18" s="60"/>
      <c r="X18" s="60"/>
      <c r="Y18" s="60"/>
      <c r="Z18" s="60"/>
    </row>
    <row r="19" spans="1:26" s="72" customFormat="1" ht="244.8">
      <c r="A19" s="74"/>
      <c r="B19" s="95" t="s">
        <v>1311</v>
      </c>
      <c r="C19" s="80" t="s">
        <v>196</v>
      </c>
      <c r="D19" s="80" t="s">
        <v>209</v>
      </c>
      <c r="E19" s="174" t="s">
        <v>179</v>
      </c>
      <c r="F19" s="5">
        <v>51126</v>
      </c>
      <c r="G19" s="5">
        <v>39825</v>
      </c>
      <c r="H19" s="5">
        <v>40709</v>
      </c>
      <c r="I19" s="1"/>
      <c r="J19" s="1"/>
      <c r="K19" s="1"/>
      <c r="L19" s="1"/>
      <c r="M19" s="1"/>
      <c r="N19" s="1"/>
      <c r="O19" s="1"/>
      <c r="P19" s="1"/>
      <c r="Q19" s="1"/>
      <c r="R19" s="1"/>
      <c r="S19" s="1"/>
      <c r="T19" s="1"/>
      <c r="U19" s="1"/>
      <c r="V19" s="1"/>
      <c r="W19" s="1"/>
      <c r="X19" s="1"/>
      <c r="Y19" s="1"/>
      <c r="Z19" s="1"/>
    </row>
    <row r="20" spans="1:26" ht="61.2">
      <c r="A20" s="61"/>
      <c r="B20" s="80" t="s">
        <v>19</v>
      </c>
      <c r="C20" s="80" t="s">
        <v>56</v>
      </c>
      <c r="D20" s="80" t="s">
        <v>210</v>
      </c>
      <c r="E20" s="174" t="s">
        <v>54</v>
      </c>
      <c r="F20" s="5">
        <v>148654</v>
      </c>
      <c r="G20" s="5">
        <v>148652</v>
      </c>
      <c r="H20" s="5">
        <v>148659</v>
      </c>
      <c r="I20" s="1"/>
      <c r="J20" s="1"/>
      <c r="K20" s="1"/>
      <c r="L20" s="1"/>
      <c r="M20" s="1"/>
      <c r="N20" s="1"/>
      <c r="O20" s="1"/>
      <c r="P20" s="1"/>
      <c r="Q20" s="1"/>
      <c r="R20" s="1"/>
      <c r="S20" s="1"/>
      <c r="T20" s="1"/>
      <c r="U20" s="1"/>
      <c r="V20" s="1"/>
      <c r="W20" s="1"/>
      <c r="X20" s="1"/>
      <c r="Y20" s="1"/>
      <c r="Z20" s="1"/>
    </row>
    <row r="21" spans="1:26" s="72" customFormat="1" ht="30.75" customHeight="1">
      <c r="A21" s="74"/>
      <c r="B21" s="80" t="s">
        <v>78</v>
      </c>
      <c r="C21" s="80"/>
      <c r="D21" s="80" t="s">
        <v>216</v>
      </c>
      <c r="E21" s="174" t="s">
        <v>179</v>
      </c>
      <c r="F21" s="31">
        <v>148653</v>
      </c>
      <c r="G21" s="117">
        <v>148652</v>
      </c>
      <c r="H21" s="117">
        <v>148658</v>
      </c>
      <c r="J21" s="1"/>
      <c r="K21" s="1"/>
      <c r="L21" s="1"/>
      <c r="M21" s="1"/>
      <c r="N21" s="1"/>
      <c r="O21" s="1"/>
      <c r="P21" s="1"/>
      <c r="Q21" s="1"/>
      <c r="R21" s="1"/>
      <c r="S21" s="1"/>
      <c r="T21" s="1"/>
      <c r="U21" s="1"/>
      <c r="V21" s="1"/>
      <c r="W21" s="1"/>
      <c r="X21" s="1"/>
      <c r="Y21" s="1"/>
      <c r="Z21" s="1"/>
    </row>
    <row r="22" spans="1:26" ht="51">
      <c r="A22" s="74"/>
      <c r="B22" s="32" t="s">
        <v>21</v>
      </c>
      <c r="C22" s="80">
        <v>20453</v>
      </c>
      <c r="D22" s="80" t="s">
        <v>208</v>
      </c>
      <c r="E22" s="174" t="s">
        <v>179</v>
      </c>
      <c r="F22" s="5">
        <v>55872</v>
      </c>
      <c r="G22" s="5">
        <v>43628</v>
      </c>
      <c r="H22" s="5">
        <v>44612</v>
      </c>
      <c r="I22" s="1"/>
      <c r="J22" s="1"/>
      <c r="K22" s="1"/>
      <c r="L22" s="1"/>
      <c r="M22" s="1"/>
      <c r="N22" s="1"/>
      <c r="O22" s="1"/>
      <c r="P22" s="1"/>
      <c r="Q22" s="1"/>
      <c r="R22" s="1"/>
      <c r="S22" s="1"/>
      <c r="T22" s="1"/>
      <c r="U22" s="1"/>
      <c r="V22" s="1"/>
      <c r="W22" s="1"/>
      <c r="X22" s="1"/>
      <c r="Y22" s="1"/>
      <c r="Z22" s="1"/>
    </row>
    <row r="23" spans="1:26" ht="61.2">
      <c r="A23" s="61"/>
      <c r="B23" s="80" t="s">
        <v>22</v>
      </c>
      <c r="C23" s="80" t="s">
        <v>57</v>
      </c>
      <c r="D23" s="80" t="s">
        <v>850</v>
      </c>
      <c r="E23" s="174" t="s">
        <v>49</v>
      </c>
      <c r="F23" s="5">
        <v>46090</v>
      </c>
      <c r="G23" s="78">
        <v>46829</v>
      </c>
      <c r="H23" s="78">
        <v>46241</v>
      </c>
      <c r="I23" s="1"/>
      <c r="J23" s="1"/>
      <c r="K23" s="1"/>
      <c r="L23" s="1"/>
      <c r="M23" s="1"/>
      <c r="N23" s="1"/>
      <c r="O23" s="1"/>
      <c r="P23" s="1"/>
      <c r="Q23" s="1"/>
      <c r="R23" s="1"/>
      <c r="S23" s="1"/>
      <c r="T23" s="1"/>
      <c r="U23" s="1"/>
      <c r="V23" s="1"/>
      <c r="W23" s="1"/>
      <c r="X23" s="1"/>
      <c r="Y23" s="1"/>
      <c r="Z23" s="1"/>
    </row>
    <row r="24" spans="1:26" ht="30.6">
      <c r="A24" s="61"/>
      <c r="B24" s="80" t="s">
        <v>58</v>
      </c>
      <c r="C24" s="80" t="s">
        <v>56</v>
      </c>
      <c r="D24" s="80" t="s">
        <v>211</v>
      </c>
      <c r="E24" s="174" t="s">
        <v>54</v>
      </c>
      <c r="F24" s="5">
        <v>148654</v>
      </c>
      <c r="G24" s="5">
        <v>148652</v>
      </c>
      <c r="H24" s="5">
        <v>148659</v>
      </c>
      <c r="I24" s="1"/>
      <c r="J24" s="1"/>
      <c r="K24" s="1"/>
      <c r="L24" s="1"/>
      <c r="M24" s="1"/>
      <c r="N24" s="1"/>
      <c r="O24" s="1"/>
      <c r="P24" s="1"/>
      <c r="Q24" s="1"/>
      <c r="R24" s="1"/>
      <c r="S24" s="1"/>
      <c r="T24" s="1"/>
      <c r="U24" s="1"/>
      <c r="V24" s="1"/>
      <c r="W24" s="1"/>
      <c r="X24" s="1"/>
      <c r="Y24" s="1"/>
      <c r="Z24" s="1"/>
    </row>
    <row r="25" spans="1:26" ht="81.599999999999994">
      <c r="A25" s="61"/>
      <c r="B25" s="80" t="s">
        <v>23</v>
      </c>
      <c r="C25" s="80" t="s">
        <v>197</v>
      </c>
      <c r="D25" s="80" t="s">
        <v>212</v>
      </c>
      <c r="E25" s="174" t="s">
        <v>215</v>
      </c>
      <c r="F25" s="31">
        <v>135953</v>
      </c>
      <c r="G25" s="117">
        <v>134430</v>
      </c>
      <c r="H25" s="117">
        <v>134601</v>
      </c>
      <c r="I25" s="102"/>
      <c r="J25" s="1"/>
      <c r="K25" s="1"/>
      <c r="L25" s="1"/>
      <c r="M25" s="1"/>
      <c r="N25" s="1"/>
      <c r="O25" s="1"/>
      <c r="P25" s="1"/>
      <c r="Q25" s="1"/>
      <c r="R25" s="1"/>
      <c r="S25" s="1"/>
      <c r="T25" s="1"/>
      <c r="U25" s="1"/>
      <c r="V25" s="1"/>
      <c r="W25" s="1"/>
      <c r="X25" s="1"/>
      <c r="Y25" s="1"/>
      <c r="Z25" s="1"/>
    </row>
    <row r="26" spans="1:26" s="72" customFormat="1" ht="163.19999999999999">
      <c r="A26" s="61"/>
      <c r="B26" s="80" t="s">
        <v>24</v>
      </c>
      <c r="C26" s="80" t="s">
        <v>214</v>
      </c>
      <c r="D26" s="80" t="s">
        <v>851</v>
      </c>
      <c r="E26" s="174" t="s">
        <v>215</v>
      </c>
      <c r="F26" s="5">
        <v>129476</v>
      </c>
      <c r="G26" s="78">
        <v>127976</v>
      </c>
      <c r="H26" s="78">
        <v>128102</v>
      </c>
      <c r="I26" s="1"/>
      <c r="J26" s="1"/>
      <c r="K26" s="1"/>
      <c r="L26" s="1"/>
      <c r="M26" s="1"/>
      <c r="N26" s="1"/>
      <c r="O26" s="1"/>
      <c r="P26" s="1"/>
      <c r="Q26" s="1"/>
      <c r="R26" s="1"/>
      <c r="S26" s="1"/>
      <c r="T26" s="1"/>
      <c r="U26" s="1"/>
      <c r="V26" s="1"/>
      <c r="W26" s="1"/>
      <c r="X26" s="1"/>
      <c r="Y26" s="1"/>
      <c r="Z26" s="1"/>
    </row>
    <row r="27" spans="1:26" s="72" customFormat="1" ht="20.399999999999999">
      <c r="A27" s="74"/>
      <c r="B27" s="80" t="s">
        <v>194</v>
      </c>
      <c r="C27" s="80" t="s">
        <v>56</v>
      </c>
      <c r="D27" s="80" t="s">
        <v>203</v>
      </c>
      <c r="E27" s="174" t="s">
        <v>54</v>
      </c>
      <c r="F27" s="5">
        <v>146934</v>
      </c>
      <c r="G27" s="78">
        <v>146635</v>
      </c>
      <c r="H27" s="78">
        <v>146608</v>
      </c>
      <c r="I27" s="1"/>
      <c r="J27" s="1"/>
      <c r="K27" s="1"/>
      <c r="L27" s="1"/>
      <c r="M27" s="1"/>
      <c r="N27" s="1"/>
      <c r="O27" s="1"/>
      <c r="P27" s="1"/>
      <c r="Q27" s="1"/>
      <c r="R27" s="1"/>
      <c r="S27" s="1"/>
      <c r="T27" s="1"/>
      <c r="U27" s="1"/>
      <c r="V27" s="1"/>
      <c r="W27" s="1"/>
      <c r="X27" s="1"/>
      <c r="Y27" s="1"/>
      <c r="Z27" s="1"/>
    </row>
    <row r="28" spans="1:26" ht="61.2">
      <c r="A28" s="74"/>
      <c r="B28" s="80" t="s">
        <v>189</v>
      </c>
      <c r="C28" s="80" t="s">
        <v>198</v>
      </c>
      <c r="D28" s="80" t="s">
        <v>204</v>
      </c>
      <c r="E28" s="174" t="s">
        <v>54</v>
      </c>
      <c r="F28" s="5">
        <v>148630</v>
      </c>
      <c r="G28" s="78">
        <v>148611</v>
      </c>
      <c r="H28" s="78">
        <v>148621</v>
      </c>
      <c r="I28" s="1"/>
      <c r="J28" s="1"/>
      <c r="K28" s="1"/>
      <c r="L28" s="1"/>
      <c r="M28" s="1"/>
      <c r="N28" s="1"/>
      <c r="O28" s="1"/>
      <c r="P28" s="1"/>
      <c r="Q28" s="1"/>
      <c r="R28" s="1"/>
      <c r="S28" s="1"/>
      <c r="T28" s="1"/>
      <c r="U28" s="1"/>
      <c r="V28" s="1"/>
      <c r="W28" s="1"/>
      <c r="X28" s="1"/>
      <c r="Y28" s="1"/>
      <c r="Z28" s="1"/>
    </row>
    <row r="29" spans="1:26" ht="51">
      <c r="A29" s="61"/>
      <c r="B29" s="80" t="s">
        <v>26</v>
      </c>
      <c r="C29" s="80" t="s">
        <v>56</v>
      </c>
      <c r="D29" s="80" t="s">
        <v>213</v>
      </c>
      <c r="E29" s="174" t="s">
        <v>54</v>
      </c>
      <c r="F29" s="31">
        <v>148653</v>
      </c>
      <c r="G29" s="117">
        <v>148652</v>
      </c>
      <c r="H29" s="117">
        <v>148658</v>
      </c>
      <c r="I29" s="102"/>
      <c r="J29" s="1"/>
      <c r="K29" s="1"/>
      <c r="L29" s="1"/>
      <c r="M29" s="1"/>
      <c r="N29" s="1"/>
      <c r="O29" s="1"/>
      <c r="P29" s="1"/>
      <c r="Q29" s="1"/>
      <c r="R29" s="1"/>
      <c r="S29" s="1"/>
      <c r="T29" s="1"/>
      <c r="U29" s="1"/>
      <c r="V29" s="1"/>
      <c r="W29" s="1"/>
      <c r="X29" s="1"/>
      <c r="Y29" s="1"/>
      <c r="Z29" s="1"/>
    </row>
    <row r="30" spans="1:26" s="72" customFormat="1" ht="51">
      <c r="A30" s="61"/>
      <c r="B30" s="80" t="s">
        <v>27</v>
      </c>
      <c r="C30" s="80" t="s">
        <v>59</v>
      </c>
      <c r="D30" s="80" t="s">
        <v>205</v>
      </c>
      <c r="E30" s="174" t="s">
        <v>54</v>
      </c>
      <c r="F30" s="5">
        <v>137322</v>
      </c>
      <c r="G30" s="5">
        <v>136376</v>
      </c>
      <c r="H30" s="5">
        <v>136310</v>
      </c>
      <c r="I30" s="1"/>
      <c r="J30" s="1"/>
      <c r="K30" s="1"/>
      <c r="L30" s="1"/>
      <c r="M30" s="1"/>
      <c r="N30" s="1"/>
      <c r="O30" s="1"/>
      <c r="P30" s="1"/>
      <c r="Q30" s="1"/>
      <c r="R30" s="1"/>
      <c r="S30" s="1"/>
      <c r="T30" s="1"/>
      <c r="U30" s="1"/>
      <c r="V30" s="1"/>
      <c r="W30" s="1"/>
      <c r="X30" s="1"/>
      <c r="Y30" s="1"/>
      <c r="Z30" s="1"/>
    </row>
    <row r="31" spans="1:26" ht="102">
      <c r="A31" s="74"/>
      <c r="B31" s="80" t="s">
        <v>28</v>
      </c>
      <c r="C31" s="80" t="s">
        <v>199</v>
      </c>
      <c r="D31" s="80" t="s">
        <v>206</v>
      </c>
      <c r="E31" s="174" t="s">
        <v>54</v>
      </c>
      <c r="F31" s="5">
        <v>71789</v>
      </c>
      <c r="G31" s="5">
        <v>51874</v>
      </c>
      <c r="H31" s="5">
        <v>52400</v>
      </c>
      <c r="I31" s="1"/>
      <c r="J31" s="1"/>
      <c r="K31" s="1"/>
      <c r="L31" s="1"/>
      <c r="M31" s="1"/>
      <c r="N31" s="1"/>
      <c r="O31" s="1"/>
      <c r="P31" s="1"/>
      <c r="Q31" s="1"/>
      <c r="R31" s="1"/>
      <c r="S31" s="1"/>
      <c r="T31" s="1"/>
      <c r="U31" s="1"/>
      <c r="V31" s="1"/>
      <c r="W31" s="1"/>
      <c r="X31" s="1"/>
      <c r="Y31" s="1"/>
      <c r="Z31" s="1"/>
    </row>
    <row r="32" spans="1:26" ht="40.799999999999997">
      <c r="A32" s="61"/>
      <c r="B32" s="32" t="s">
        <v>29</v>
      </c>
      <c r="C32" s="80">
        <v>2178</v>
      </c>
      <c r="D32" s="80" t="s">
        <v>852</v>
      </c>
      <c r="E32" s="174" t="s">
        <v>215</v>
      </c>
      <c r="F32" s="5">
        <v>148195</v>
      </c>
      <c r="G32" s="5">
        <v>148108</v>
      </c>
      <c r="H32" s="5">
        <v>148083</v>
      </c>
      <c r="I32" s="60"/>
      <c r="J32" s="60"/>
      <c r="K32" s="60"/>
      <c r="L32" s="60"/>
      <c r="M32" s="60"/>
      <c r="N32" s="60"/>
      <c r="O32" s="60"/>
      <c r="P32" s="60"/>
      <c r="Q32" s="60"/>
      <c r="R32" s="60"/>
      <c r="S32" s="60"/>
      <c r="T32" s="60"/>
      <c r="U32" s="60"/>
      <c r="V32" s="60"/>
      <c r="W32" s="60"/>
      <c r="X32" s="60"/>
      <c r="Y32" s="60"/>
      <c r="Z32" s="60"/>
    </row>
    <row r="33" spans="1:26">
      <c r="A33" s="61"/>
      <c r="B33" s="88"/>
      <c r="C33" s="2"/>
      <c r="D33" s="2"/>
      <c r="E33" s="174"/>
      <c r="I33" s="60"/>
      <c r="J33" s="60"/>
      <c r="K33" s="60"/>
      <c r="L33" s="60"/>
      <c r="M33" s="60"/>
      <c r="N33" s="60"/>
      <c r="O33" s="60"/>
      <c r="P33" s="60"/>
      <c r="Q33" s="60"/>
      <c r="R33" s="60"/>
      <c r="S33" s="60"/>
      <c r="T33" s="60"/>
      <c r="U33" s="60"/>
      <c r="V33" s="60"/>
      <c r="W33" s="60"/>
      <c r="X33" s="60"/>
      <c r="Y33" s="60"/>
      <c r="Z33" s="60"/>
    </row>
    <row r="34" spans="1:26">
      <c r="A34" s="61" t="s">
        <v>30</v>
      </c>
      <c r="B34" s="88"/>
      <c r="C34" s="2"/>
      <c r="D34" s="2"/>
      <c r="E34" s="174"/>
      <c r="I34" s="1"/>
      <c r="J34" s="1"/>
      <c r="K34" s="1"/>
      <c r="L34" s="1"/>
      <c r="M34" s="1"/>
      <c r="N34" s="1"/>
      <c r="O34" s="1"/>
      <c r="P34" s="1"/>
      <c r="Q34" s="1"/>
      <c r="R34" s="1"/>
      <c r="S34" s="1"/>
      <c r="T34" s="1"/>
      <c r="U34" s="1"/>
      <c r="V34" s="1"/>
      <c r="W34" s="1"/>
      <c r="X34" s="1"/>
      <c r="Y34" s="1"/>
      <c r="Z34" s="1"/>
    </row>
    <row r="35" spans="1:26" ht="51">
      <c r="A35" s="61"/>
      <c r="B35" s="32" t="s">
        <v>34</v>
      </c>
      <c r="C35" s="80">
        <v>4559</v>
      </c>
      <c r="D35" s="80" t="s">
        <v>853</v>
      </c>
      <c r="E35" s="174" t="s">
        <v>215</v>
      </c>
      <c r="F35" s="78">
        <v>61756</v>
      </c>
      <c r="G35" s="78">
        <v>52967</v>
      </c>
      <c r="H35" s="78">
        <v>53590</v>
      </c>
      <c r="I35" s="1"/>
      <c r="J35" s="1"/>
      <c r="K35" s="1"/>
      <c r="L35" s="1"/>
      <c r="M35" s="1"/>
      <c r="N35" s="1"/>
      <c r="O35" s="1"/>
      <c r="P35" s="1"/>
      <c r="Q35" s="1"/>
      <c r="R35" s="1"/>
      <c r="S35" s="1"/>
      <c r="T35" s="1"/>
      <c r="U35" s="1"/>
      <c r="V35" s="1"/>
      <c r="W35" s="1"/>
      <c r="X35" s="1"/>
      <c r="Y35" s="1"/>
      <c r="Z35" s="1"/>
    </row>
    <row r="36" spans="1:26" ht="51">
      <c r="A36" s="61"/>
      <c r="B36" s="32" t="s">
        <v>35</v>
      </c>
      <c r="C36" s="80">
        <v>4581</v>
      </c>
      <c r="D36" s="80" t="s">
        <v>854</v>
      </c>
      <c r="E36" s="174" t="s">
        <v>215</v>
      </c>
      <c r="F36" s="78">
        <v>61894</v>
      </c>
      <c r="G36" s="78">
        <v>53294</v>
      </c>
      <c r="H36" s="78">
        <v>53863</v>
      </c>
      <c r="I36" s="1"/>
      <c r="J36" s="1"/>
      <c r="K36" s="1"/>
      <c r="L36" s="1"/>
      <c r="M36" s="1"/>
      <c r="N36" s="1"/>
      <c r="O36" s="1"/>
      <c r="P36" s="1"/>
      <c r="Q36" s="1"/>
      <c r="R36" s="1"/>
      <c r="S36" s="1"/>
      <c r="T36" s="1"/>
      <c r="U36" s="1"/>
      <c r="V36" s="1"/>
      <c r="W36" s="1"/>
      <c r="X36" s="1"/>
      <c r="Y36" s="1"/>
      <c r="Z36" s="1"/>
    </row>
    <row r="37" spans="1:26" ht="51">
      <c r="A37" s="61"/>
      <c r="B37" s="32" t="s">
        <v>36</v>
      </c>
      <c r="C37" s="80">
        <v>4570</v>
      </c>
      <c r="D37" s="80" t="s">
        <v>855</v>
      </c>
      <c r="E37" s="174" t="s">
        <v>215</v>
      </c>
      <c r="F37" s="78">
        <v>61514</v>
      </c>
      <c r="G37" s="78">
        <v>52946</v>
      </c>
      <c r="H37" s="78">
        <v>53541</v>
      </c>
      <c r="I37" s="1"/>
      <c r="J37" s="1"/>
      <c r="K37" s="1"/>
      <c r="L37" s="1"/>
      <c r="M37" s="1"/>
      <c r="N37" s="1"/>
      <c r="O37" s="1"/>
      <c r="P37" s="1"/>
      <c r="Q37" s="1"/>
      <c r="R37" s="1"/>
      <c r="S37" s="1"/>
      <c r="T37" s="1"/>
      <c r="U37" s="1"/>
      <c r="V37" s="1"/>
      <c r="W37" s="1"/>
      <c r="X37" s="1"/>
      <c r="Y37" s="1"/>
      <c r="Z37" s="1"/>
    </row>
    <row r="38" spans="1:26" ht="61.2">
      <c r="A38" s="61"/>
      <c r="B38" s="80" t="s">
        <v>37</v>
      </c>
      <c r="C38" s="80">
        <v>4537</v>
      </c>
      <c r="D38" s="80" t="s">
        <v>856</v>
      </c>
      <c r="E38" s="174" t="s">
        <v>215</v>
      </c>
      <c r="F38" s="78">
        <v>42437</v>
      </c>
      <c r="G38" s="78">
        <v>36132</v>
      </c>
      <c r="H38" s="78">
        <v>36469</v>
      </c>
      <c r="I38" s="1"/>
      <c r="J38" s="1"/>
      <c r="K38" s="1"/>
      <c r="L38" s="1"/>
      <c r="M38" s="1"/>
      <c r="N38" s="1"/>
      <c r="O38" s="1"/>
      <c r="P38" s="1"/>
      <c r="Q38" s="1"/>
      <c r="R38" s="1"/>
      <c r="S38" s="1"/>
      <c r="T38" s="1"/>
      <c r="U38" s="1"/>
      <c r="V38" s="1"/>
      <c r="W38" s="1"/>
      <c r="X38" s="1"/>
      <c r="Y38" s="1"/>
      <c r="Z38" s="1"/>
    </row>
    <row r="39" spans="1:26" ht="30.6">
      <c r="A39" s="61"/>
      <c r="B39" s="80" t="s">
        <v>38</v>
      </c>
      <c r="C39" s="80">
        <v>2020</v>
      </c>
      <c r="D39" s="80" t="s">
        <v>857</v>
      </c>
      <c r="E39" s="174" t="s">
        <v>215</v>
      </c>
      <c r="F39" s="78">
        <v>146717</v>
      </c>
      <c r="G39" s="78">
        <v>146447</v>
      </c>
      <c r="H39" s="78">
        <v>146361</v>
      </c>
      <c r="I39" s="1"/>
      <c r="J39" s="1"/>
      <c r="K39" s="1"/>
      <c r="L39" s="1"/>
      <c r="M39" s="1"/>
      <c r="N39" s="1"/>
      <c r="O39" s="1"/>
      <c r="P39" s="1"/>
      <c r="Q39" s="1"/>
      <c r="R39" s="1"/>
      <c r="S39" s="1"/>
      <c r="T39" s="1"/>
      <c r="U39" s="1"/>
      <c r="V39" s="1"/>
      <c r="W39" s="1"/>
      <c r="X39" s="1"/>
      <c r="Y39" s="1"/>
      <c r="Z39" s="1"/>
    </row>
    <row r="40" spans="1:26" ht="51">
      <c r="A40" s="61"/>
      <c r="B40" s="80" t="s">
        <v>39</v>
      </c>
      <c r="C40" s="80">
        <v>1180</v>
      </c>
      <c r="D40" s="80" t="s">
        <v>858</v>
      </c>
      <c r="E40" s="174" t="s">
        <v>215</v>
      </c>
      <c r="F40" s="78">
        <v>134373</v>
      </c>
      <c r="G40" s="78">
        <v>133311</v>
      </c>
      <c r="H40" s="78">
        <v>133392</v>
      </c>
      <c r="I40" s="1"/>
      <c r="J40" s="1"/>
      <c r="K40" s="1"/>
      <c r="L40" s="1"/>
      <c r="M40" s="1"/>
      <c r="N40" s="1"/>
      <c r="O40" s="1"/>
      <c r="P40" s="1"/>
      <c r="Q40" s="1"/>
      <c r="R40" s="1"/>
      <c r="S40" s="1"/>
      <c r="T40" s="1"/>
      <c r="U40" s="1"/>
      <c r="V40" s="1"/>
      <c r="W40" s="1"/>
      <c r="X40" s="1"/>
      <c r="Y40" s="1"/>
      <c r="Z40" s="1"/>
    </row>
    <row r="41" spans="1:26" ht="132.6">
      <c r="A41" s="61"/>
      <c r="B41" s="80" t="s">
        <v>41</v>
      </c>
      <c r="C41" s="80">
        <v>20127</v>
      </c>
      <c r="D41" s="80" t="s">
        <v>207</v>
      </c>
      <c r="E41" s="174" t="s">
        <v>179</v>
      </c>
      <c r="F41" s="78">
        <v>121272</v>
      </c>
      <c r="G41" s="78">
        <v>120354</v>
      </c>
      <c r="H41" s="78">
        <v>120062</v>
      </c>
      <c r="I41" s="1"/>
      <c r="J41" s="1"/>
      <c r="K41" s="1"/>
      <c r="L41" s="1"/>
      <c r="M41" s="1"/>
      <c r="N41" s="1"/>
      <c r="O41" s="1"/>
      <c r="P41" s="1"/>
      <c r="Q41" s="1"/>
      <c r="R41" s="1"/>
      <c r="S41" s="1"/>
      <c r="T41" s="1"/>
      <c r="U41" s="1"/>
      <c r="V41" s="1"/>
      <c r="W41" s="1"/>
      <c r="X41" s="1"/>
      <c r="Y41" s="1"/>
      <c r="Z41" s="1"/>
    </row>
    <row r="42" spans="1:26" s="72" customFormat="1" ht="51">
      <c r="A42" s="61"/>
      <c r="B42" s="32" t="s">
        <v>42</v>
      </c>
      <c r="C42" s="80">
        <v>6160</v>
      </c>
      <c r="D42" s="80" t="s">
        <v>859</v>
      </c>
      <c r="E42" s="174" t="s">
        <v>54</v>
      </c>
      <c r="F42" s="78">
        <v>148313</v>
      </c>
      <c r="G42" s="78">
        <v>148278</v>
      </c>
      <c r="H42" s="78">
        <v>148251</v>
      </c>
      <c r="I42" s="1"/>
      <c r="J42" s="1"/>
      <c r="K42" s="1"/>
      <c r="L42" s="1"/>
      <c r="M42" s="1"/>
      <c r="N42" s="1"/>
      <c r="O42" s="1"/>
      <c r="P42" s="1"/>
      <c r="Q42" s="1"/>
      <c r="R42" s="1"/>
      <c r="S42" s="1"/>
      <c r="T42" s="1"/>
      <c r="U42" s="1"/>
      <c r="V42" s="1"/>
      <c r="W42" s="1"/>
      <c r="X42" s="1"/>
      <c r="Y42" s="1"/>
      <c r="Z42" s="1"/>
    </row>
    <row r="43" spans="1:26" ht="20.399999999999999">
      <c r="A43" s="74"/>
      <c r="B43" s="32" t="s">
        <v>2121</v>
      </c>
      <c r="C43" s="80">
        <v>2040</v>
      </c>
      <c r="D43" s="80" t="s">
        <v>860</v>
      </c>
      <c r="E43" s="174" t="s">
        <v>215</v>
      </c>
      <c r="F43" s="31">
        <v>144315</v>
      </c>
      <c r="G43" s="117">
        <v>143565</v>
      </c>
      <c r="H43" s="117">
        <v>143533</v>
      </c>
      <c r="I43" s="102"/>
      <c r="J43" s="1"/>
      <c r="K43" s="1"/>
      <c r="L43" s="1"/>
      <c r="M43" s="1"/>
      <c r="N43" s="1"/>
      <c r="O43" s="1"/>
      <c r="P43" s="1"/>
      <c r="Q43" s="1"/>
      <c r="R43" s="1"/>
      <c r="S43" s="1"/>
      <c r="T43" s="1"/>
      <c r="U43" s="1"/>
      <c r="V43" s="1"/>
      <c r="W43" s="1"/>
      <c r="X43" s="1"/>
      <c r="Y43" s="1"/>
      <c r="Z43" s="1"/>
    </row>
    <row r="44" spans="1:26" ht="51">
      <c r="A44" s="58"/>
      <c r="B44" s="89" t="s">
        <v>43</v>
      </c>
      <c r="C44" s="90">
        <v>4526</v>
      </c>
      <c r="D44" s="90" t="s">
        <v>861</v>
      </c>
      <c r="E44" s="229" t="s">
        <v>215</v>
      </c>
      <c r="F44" s="35">
        <v>61929</v>
      </c>
      <c r="G44" s="35">
        <v>53333</v>
      </c>
      <c r="H44" s="35">
        <v>53957</v>
      </c>
      <c r="I44" s="60"/>
      <c r="J44" s="60"/>
      <c r="K44" s="60"/>
      <c r="L44" s="60"/>
      <c r="M44" s="60"/>
      <c r="N44" s="60"/>
      <c r="O44" s="60"/>
      <c r="P44" s="60"/>
      <c r="Q44" s="60"/>
      <c r="R44" s="60"/>
      <c r="S44" s="60"/>
      <c r="T44" s="60"/>
      <c r="U44" s="60"/>
      <c r="V44" s="60"/>
      <c r="W44" s="60"/>
      <c r="X44" s="60"/>
      <c r="Y44" s="60"/>
      <c r="Z44" s="60"/>
    </row>
    <row r="45" spans="1:26" ht="36" customHeight="1">
      <c r="A45" s="498" t="s">
        <v>1905</v>
      </c>
      <c r="B45" s="498"/>
      <c r="C45" s="498"/>
      <c r="D45" s="498"/>
      <c r="E45" s="498"/>
      <c r="F45" s="498"/>
      <c r="G45" s="498"/>
      <c r="H45" s="498"/>
      <c r="I45" s="60"/>
      <c r="J45" s="60"/>
      <c r="K45" s="60"/>
      <c r="L45" s="60"/>
      <c r="M45" s="60"/>
      <c r="N45" s="60"/>
      <c r="O45" s="60"/>
      <c r="P45" s="60"/>
      <c r="Q45" s="60"/>
      <c r="R45" s="60"/>
      <c r="S45" s="60"/>
      <c r="T45" s="60"/>
      <c r="U45" s="60"/>
      <c r="V45" s="60"/>
      <c r="W45" s="60"/>
      <c r="X45" s="60"/>
      <c r="Y45" s="60"/>
      <c r="Z45" s="60"/>
    </row>
    <row r="46" spans="1:26">
      <c r="A46" s="60"/>
      <c r="I46" s="60"/>
      <c r="J46" s="60"/>
      <c r="K46" s="60"/>
      <c r="L46" s="60"/>
      <c r="M46" s="60"/>
      <c r="N46" s="60"/>
      <c r="O46" s="60"/>
      <c r="P46" s="60"/>
      <c r="Q46" s="60"/>
      <c r="R46" s="60"/>
      <c r="S46" s="60"/>
      <c r="T46" s="60"/>
      <c r="U46" s="60"/>
      <c r="V46" s="60"/>
      <c r="W46" s="60"/>
      <c r="X46" s="60"/>
      <c r="Y46" s="60"/>
      <c r="Z46" s="60"/>
    </row>
    <row r="47" spans="1:26">
      <c r="A47" s="60"/>
      <c r="I47" s="60"/>
      <c r="J47" s="60"/>
      <c r="K47" s="60"/>
      <c r="L47" s="60"/>
      <c r="M47" s="60"/>
      <c r="N47" s="60"/>
      <c r="O47" s="60"/>
      <c r="P47" s="60"/>
      <c r="Q47" s="60"/>
      <c r="R47" s="60"/>
      <c r="S47" s="60"/>
      <c r="T47" s="60"/>
      <c r="U47" s="60"/>
      <c r="V47" s="60"/>
      <c r="W47" s="60"/>
      <c r="X47" s="60"/>
      <c r="Y47" s="60"/>
      <c r="Z47" s="60"/>
    </row>
    <row r="48" spans="1:26">
      <c r="A48" s="60"/>
      <c r="I48" s="60"/>
      <c r="J48" s="60"/>
      <c r="K48" s="60"/>
      <c r="L48" s="60"/>
      <c r="M48" s="60"/>
      <c r="N48" s="60"/>
      <c r="O48" s="60"/>
      <c r="P48" s="60"/>
      <c r="Q48" s="60"/>
      <c r="R48" s="60"/>
      <c r="S48" s="60"/>
      <c r="T48" s="60"/>
      <c r="U48" s="60"/>
      <c r="V48" s="60"/>
      <c r="W48" s="60"/>
      <c r="X48" s="60"/>
      <c r="Y48" s="60"/>
      <c r="Z48" s="60"/>
    </row>
    <row r="49" spans="1:26">
      <c r="A49" s="60"/>
      <c r="I49" s="60"/>
      <c r="J49" s="60"/>
      <c r="K49" s="60"/>
      <c r="L49" s="60"/>
      <c r="M49" s="60"/>
      <c r="N49" s="60"/>
      <c r="O49" s="60"/>
      <c r="P49" s="60"/>
      <c r="Q49" s="60"/>
      <c r="R49" s="60"/>
      <c r="S49" s="60"/>
      <c r="T49" s="60"/>
      <c r="U49" s="60"/>
      <c r="V49" s="60"/>
      <c r="W49" s="60"/>
      <c r="X49" s="60"/>
      <c r="Y49" s="60"/>
      <c r="Z49" s="60"/>
    </row>
    <row r="50" spans="1:26">
      <c r="A50" s="60"/>
      <c r="I50" s="60"/>
      <c r="J50" s="60"/>
      <c r="K50" s="60"/>
      <c r="L50" s="60"/>
      <c r="M50" s="60"/>
      <c r="N50" s="60"/>
      <c r="O50" s="60"/>
      <c r="P50" s="60"/>
      <c r="Q50" s="60"/>
      <c r="R50" s="60"/>
      <c r="S50" s="60"/>
      <c r="T50" s="60"/>
      <c r="U50" s="60"/>
      <c r="V50" s="60"/>
      <c r="W50" s="60"/>
      <c r="X50" s="60"/>
      <c r="Y50" s="60"/>
      <c r="Z50" s="60"/>
    </row>
    <row r="51" spans="1:26">
      <c r="A51" s="60"/>
      <c r="I51" s="60"/>
      <c r="J51" s="60"/>
      <c r="K51" s="60"/>
      <c r="L51" s="60"/>
      <c r="M51" s="60"/>
      <c r="N51" s="60"/>
      <c r="O51" s="60"/>
      <c r="P51" s="60"/>
      <c r="Q51" s="60"/>
      <c r="R51" s="60"/>
      <c r="S51" s="60"/>
      <c r="T51" s="60"/>
      <c r="U51" s="60"/>
      <c r="V51" s="60"/>
      <c r="W51" s="60"/>
      <c r="X51" s="60"/>
      <c r="Y51" s="60"/>
      <c r="Z51" s="60"/>
    </row>
    <row r="52" spans="1:26">
      <c r="A52" s="60"/>
      <c r="I52" s="60"/>
      <c r="J52" s="60"/>
      <c r="K52" s="60"/>
      <c r="L52" s="60"/>
      <c r="M52" s="60"/>
      <c r="N52" s="60"/>
      <c r="O52" s="60"/>
      <c r="P52" s="60"/>
      <c r="Q52" s="60"/>
      <c r="R52" s="60"/>
      <c r="S52" s="60"/>
      <c r="T52" s="60"/>
      <c r="U52" s="60"/>
      <c r="V52" s="60"/>
      <c r="W52" s="60"/>
      <c r="X52" s="60"/>
      <c r="Y52" s="60"/>
      <c r="Z52" s="60"/>
    </row>
    <row r="53" spans="1:26">
      <c r="A53" s="60"/>
      <c r="I53" s="60"/>
      <c r="J53" s="60"/>
      <c r="K53" s="60"/>
      <c r="L53" s="60"/>
      <c r="M53" s="60"/>
      <c r="N53" s="60"/>
      <c r="O53" s="60"/>
      <c r="P53" s="60"/>
      <c r="Q53" s="60"/>
      <c r="R53" s="60"/>
      <c r="S53" s="60"/>
      <c r="T53" s="60"/>
      <c r="U53" s="60"/>
      <c r="V53" s="60"/>
      <c r="W53" s="60"/>
      <c r="X53" s="60"/>
      <c r="Y53" s="60"/>
      <c r="Z53" s="60"/>
    </row>
    <row r="54" spans="1:26">
      <c r="A54" s="60"/>
      <c r="I54" s="60"/>
      <c r="J54" s="60"/>
      <c r="K54" s="60"/>
      <c r="L54" s="60"/>
      <c r="M54" s="60"/>
      <c r="N54" s="60"/>
      <c r="O54" s="60"/>
      <c r="P54" s="60"/>
      <c r="Q54" s="60"/>
      <c r="R54" s="60"/>
      <c r="S54" s="60"/>
      <c r="T54" s="60"/>
      <c r="U54" s="60"/>
      <c r="V54" s="60"/>
      <c r="W54" s="60"/>
      <c r="X54" s="60"/>
      <c r="Y54" s="60"/>
      <c r="Z54" s="60"/>
    </row>
    <row r="55" spans="1:26">
      <c r="A55" s="60"/>
      <c r="I55" s="60"/>
      <c r="J55" s="60"/>
      <c r="K55" s="60"/>
      <c r="L55" s="60"/>
      <c r="M55" s="60"/>
      <c r="N55" s="60"/>
      <c r="O55" s="60"/>
      <c r="P55" s="60"/>
      <c r="Q55" s="60"/>
      <c r="R55" s="60"/>
      <c r="S55" s="60"/>
      <c r="T55" s="60"/>
      <c r="U55" s="60"/>
      <c r="V55" s="60"/>
      <c r="W55" s="60"/>
      <c r="X55" s="60"/>
      <c r="Y55" s="60"/>
      <c r="Z55" s="60"/>
    </row>
    <row r="56" spans="1:26">
      <c r="A56" s="60"/>
      <c r="I56" s="60"/>
      <c r="J56" s="60"/>
      <c r="K56" s="60"/>
      <c r="L56" s="60"/>
      <c r="M56" s="60"/>
      <c r="N56" s="60"/>
      <c r="O56" s="60"/>
      <c r="P56" s="60"/>
      <c r="Q56" s="60"/>
      <c r="R56" s="60"/>
      <c r="S56" s="60"/>
      <c r="T56" s="60"/>
      <c r="U56" s="60"/>
      <c r="V56" s="60"/>
      <c r="W56" s="60"/>
      <c r="X56" s="60"/>
      <c r="Y56" s="60"/>
      <c r="Z56" s="60"/>
    </row>
    <row r="57" spans="1:26">
      <c r="A57" s="60"/>
      <c r="I57" s="1"/>
      <c r="J57" s="1"/>
      <c r="K57" s="1"/>
      <c r="L57" s="1"/>
      <c r="M57" s="1"/>
      <c r="N57" s="1"/>
      <c r="O57" s="1"/>
      <c r="P57" s="1"/>
      <c r="Q57" s="1"/>
      <c r="R57" s="1"/>
      <c r="S57" s="1"/>
      <c r="T57" s="1"/>
      <c r="U57" s="1"/>
      <c r="V57" s="1"/>
      <c r="W57" s="1"/>
      <c r="X57" s="1"/>
      <c r="Y57" s="1"/>
      <c r="Z57" s="1"/>
    </row>
    <row r="58" spans="1:26">
      <c r="A58" s="56"/>
      <c r="B58" s="6"/>
      <c r="C58" s="80"/>
      <c r="D58" s="2"/>
      <c r="E58" s="174"/>
      <c r="I58" s="1"/>
      <c r="J58" s="1"/>
      <c r="K58" s="1"/>
      <c r="L58" s="1"/>
      <c r="M58" s="1"/>
      <c r="N58" s="1"/>
      <c r="O58" s="1"/>
      <c r="P58" s="1"/>
      <c r="Q58" s="1"/>
      <c r="R58" s="1"/>
      <c r="S58" s="1"/>
      <c r="T58" s="1"/>
      <c r="U58" s="1"/>
      <c r="V58" s="1"/>
      <c r="W58" s="1"/>
      <c r="X58" s="1"/>
      <c r="Y58" s="1"/>
      <c r="Z58" s="1"/>
    </row>
    <row r="59" spans="1:26">
      <c r="A59" s="1"/>
      <c r="B59" s="6"/>
      <c r="C59" s="80"/>
      <c r="D59" s="2"/>
      <c r="E59" s="174"/>
      <c r="I59" s="1"/>
      <c r="J59" s="1"/>
      <c r="K59" s="1"/>
      <c r="L59" s="1"/>
      <c r="M59" s="1"/>
      <c r="N59" s="1"/>
      <c r="O59" s="1"/>
      <c r="P59" s="1"/>
      <c r="Q59" s="1"/>
      <c r="R59" s="1"/>
      <c r="S59" s="1"/>
      <c r="T59" s="1"/>
      <c r="U59" s="1"/>
      <c r="V59" s="1"/>
      <c r="W59" s="1"/>
      <c r="X59" s="1"/>
      <c r="Y59" s="1"/>
      <c r="Z59" s="1"/>
    </row>
    <row r="60" spans="1:26">
      <c r="A60" s="1"/>
      <c r="B60" s="6"/>
      <c r="C60" s="80"/>
      <c r="D60" s="2"/>
      <c r="E60" s="174"/>
      <c r="I60" s="1"/>
      <c r="J60" s="1"/>
      <c r="K60" s="1"/>
      <c r="L60" s="1"/>
      <c r="M60" s="1"/>
      <c r="N60" s="1"/>
      <c r="O60" s="1"/>
      <c r="P60" s="1"/>
      <c r="Q60" s="1"/>
      <c r="R60" s="1"/>
      <c r="S60" s="1"/>
      <c r="T60" s="1"/>
      <c r="U60" s="1"/>
      <c r="V60" s="1"/>
      <c r="W60" s="1"/>
      <c r="X60" s="1"/>
      <c r="Y60" s="1"/>
      <c r="Z60" s="1"/>
    </row>
    <row r="61" spans="1:26">
      <c r="A61" s="1"/>
      <c r="B61" s="6"/>
      <c r="C61" s="80"/>
      <c r="D61" s="2"/>
      <c r="E61" s="174"/>
      <c r="I61" s="1"/>
      <c r="J61" s="1"/>
      <c r="K61" s="1"/>
      <c r="L61" s="1"/>
      <c r="M61" s="1"/>
      <c r="N61" s="1"/>
      <c r="O61" s="1"/>
      <c r="P61" s="1"/>
      <c r="Q61" s="1"/>
      <c r="R61" s="1"/>
      <c r="S61" s="1"/>
      <c r="T61" s="1"/>
      <c r="U61" s="1"/>
      <c r="V61" s="1"/>
      <c r="W61" s="1"/>
      <c r="X61" s="1"/>
      <c r="Y61" s="1"/>
      <c r="Z61" s="1"/>
    </row>
    <row r="62" spans="1:26">
      <c r="A62" s="1"/>
      <c r="B62" s="6"/>
      <c r="C62" s="80"/>
      <c r="D62" s="2"/>
      <c r="E62" s="174"/>
      <c r="I62" s="1"/>
      <c r="J62" s="1"/>
      <c r="K62" s="1"/>
      <c r="L62" s="1"/>
      <c r="M62" s="1"/>
      <c r="N62" s="1"/>
      <c r="O62" s="1"/>
      <c r="P62" s="1"/>
      <c r="Q62" s="1"/>
      <c r="R62" s="1"/>
      <c r="S62" s="1"/>
      <c r="T62" s="1"/>
      <c r="U62" s="1"/>
      <c r="V62" s="1"/>
      <c r="W62" s="1"/>
      <c r="X62" s="1"/>
      <c r="Y62" s="1"/>
      <c r="Z62" s="1"/>
    </row>
    <row r="63" spans="1:26">
      <c r="A63" s="1"/>
      <c r="B63" s="6"/>
      <c r="C63" s="80"/>
      <c r="D63" s="2"/>
      <c r="E63" s="174"/>
      <c r="I63" s="1"/>
      <c r="J63" s="1"/>
      <c r="K63" s="1"/>
      <c r="L63" s="1"/>
      <c r="M63" s="1"/>
      <c r="N63" s="1"/>
      <c r="O63" s="1"/>
      <c r="P63" s="1"/>
      <c r="Q63" s="1"/>
      <c r="R63" s="1"/>
      <c r="S63" s="1"/>
      <c r="T63" s="1"/>
      <c r="U63" s="1"/>
      <c r="V63" s="1"/>
      <c r="W63" s="1"/>
      <c r="X63" s="1"/>
      <c r="Y63" s="1"/>
      <c r="Z63" s="1"/>
    </row>
    <row r="64" spans="1:26">
      <c r="A64" s="1"/>
      <c r="B64" s="6"/>
      <c r="C64" s="80"/>
      <c r="D64" s="2"/>
      <c r="E64" s="174"/>
      <c r="I64" s="1"/>
      <c r="J64" s="1"/>
      <c r="K64" s="1"/>
      <c r="L64" s="1"/>
      <c r="M64" s="1"/>
      <c r="N64" s="1"/>
      <c r="O64" s="1"/>
      <c r="P64" s="1"/>
      <c r="Q64" s="1"/>
      <c r="R64" s="1"/>
      <c r="S64" s="1"/>
      <c r="T64" s="1"/>
      <c r="U64" s="1"/>
      <c r="V64" s="1"/>
      <c r="W64" s="1"/>
      <c r="X64" s="1"/>
      <c r="Y64" s="1"/>
      <c r="Z64" s="1"/>
    </row>
    <row r="65" spans="1:26">
      <c r="A65" s="1"/>
      <c r="B65" s="6"/>
      <c r="C65" s="80"/>
      <c r="D65" s="2"/>
      <c r="E65" s="174"/>
      <c r="I65" s="1"/>
      <c r="J65" s="1"/>
      <c r="K65" s="1"/>
      <c r="L65" s="1"/>
      <c r="M65" s="1"/>
      <c r="N65" s="1"/>
      <c r="O65" s="1"/>
      <c r="P65" s="1"/>
      <c r="Q65" s="1"/>
      <c r="R65" s="1"/>
      <c r="S65" s="1"/>
      <c r="T65" s="1"/>
      <c r="U65" s="1"/>
      <c r="V65" s="1"/>
      <c r="W65" s="1"/>
      <c r="X65" s="1"/>
      <c r="Y65" s="1"/>
      <c r="Z65" s="1"/>
    </row>
    <row r="66" spans="1:26">
      <c r="A66" s="1"/>
      <c r="B66" s="6"/>
      <c r="C66" s="80"/>
      <c r="D66" s="2"/>
      <c r="E66" s="174"/>
      <c r="I66" s="1"/>
      <c r="J66" s="1"/>
      <c r="K66" s="1"/>
      <c r="L66" s="1"/>
      <c r="M66" s="1"/>
      <c r="N66" s="1"/>
      <c r="O66" s="1"/>
      <c r="P66" s="1"/>
      <c r="Q66" s="1"/>
      <c r="R66" s="1"/>
      <c r="S66" s="1"/>
      <c r="T66" s="1"/>
      <c r="U66" s="1"/>
      <c r="V66" s="1"/>
      <c r="W66" s="1"/>
      <c r="X66" s="1"/>
      <c r="Y66" s="1"/>
      <c r="Z66" s="1"/>
    </row>
    <row r="67" spans="1:26">
      <c r="A67" s="1"/>
      <c r="B67" s="6"/>
      <c r="C67" s="80"/>
      <c r="D67" s="2"/>
      <c r="E67" s="174"/>
      <c r="I67" s="1"/>
      <c r="J67" s="1"/>
      <c r="K67" s="1"/>
      <c r="L67" s="1"/>
      <c r="M67" s="1"/>
      <c r="N67" s="1"/>
      <c r="O67" s="1"/>
      <c r="P67" s="1"/>
      <c r="Q67" s="1"/>
      <c r="R67" s="1"/>
      <c r="S67" s="1"/>
      <c r="T67" s="1"/>
      <c r="U67" s="1"/>
      <c r="V67" s="1"/>
      <c r="W67" s="1"/>
      <c r="X67" s="1"/>
      <c r="Y67" s="1"/>
      <c r="Z67" s="1"/>
    </row>
    <row r="68" spans="1:26">
      <c r="A68" s="1"/>
      <c r="B68" s="6"/>
      <c r="C68" s="80"/>
      <c r="D68" s="2"/>
      <c r="E68" s="174"/>
      <c r="I68" s="1"/>
      <c r="J68" s="1"/>
      <c r="K68" s="1"/>
      <c r="L68" s="1"/>
      <c r="M68" s="1"/>
      <c r="N68" s="1"/>
      <c r="O68" s="1"/>
      <c r="P68" s="1"/>
      <c r="Q68" s="1"/>
      <c r="R68" s="1"/>
      <c r="S68" s="1"/>
      <c r="T68" s="1"/>
      <c r="U68" s="1"/>
      <c r="V68" s="1"/>
      <c r="W68" s="1"/>
      <c r="X68" s="1"/>
      <c r="Y68" s="1"/>
      <c r="Z68" s="1"/>
    </row>
    <row r="69" spans="1:26">
      <c r="A69" s="1"/>
      <c r="B69" s="6"/>
      <c r="C69" s="80"/>
      <c r="D69" s="2"/>
      <c r="E69" s="174"/>
      <c r="I69" s="1"/>
      <c r="J69" s="1"/>
      <c r="K69" s="1"/>
      <c r="L69" s="1"/>
      <c r="M69" s="1"/>
      <c r="N69" s="1"/>
      <c r="O69" s="1"/>
      <c r="P69" s="1"/>
      <c r="Q69" s="1"/>
      <c r="R69" s="1"/>
      <c r="S69" s="1"/>
      <c r="T69" s="1"/>
      <c r="U69" s="1"/>
      <c r="V69" s="1"/>
      <c r="W69" s="1"/>
      <c r="X69" s="1"/>
      <c r="Y69" s="1"/>
      <c r="Z69" s="1"/>
    </row>
    <row r="70" spans="1:26">
      <c r="A70" s="1"/>
      <c r="B70" s="6"/>
      <c r="C70" s="80"/>
      <c r="D70" s="2"/>
      <c r="E70" s="174"/>
      <c r="I70" s="1"/>
      <c r="J70" s="1"/>
      <c r="K70" s="1"/>
      <c r="L70" s="1"/>
      <c r="M70" s="1"/>
      <c r="N70" s="1"/>
      <c r="O70" s="1"/>
      <c r="P70" s="1"/>
      <c r="Q70" s="1"/>
      <c r="R70" s="1"/>
      <c r="S70" s="1"/>
      <c r="T70" s="1"/>
      <c r="U70" s="1"/>
      <c r="V70" s="1"/>
      <c r="W70" s="1"/>
      <c r="X70" s="1"/>
      <c r="Y70" s="1"/>
      <c r="Z70" s="1"/>
    </row>
    <row r="71" spans="1:26">
      <c r="A71" s="1"/>
      <c r="B71" s="6"/>
      <c r="C71" s="80"/>
      <c r="D71" s="2"/>
      <c r="E71" s="174"/>
      <c r="I71" s="1"/>
      <c r="J71" s="1"/>
      <c r="K71" s="1"/>
      <c r="L71" s="1"/>
      <c r="M71" s="1"/>
      <c r="N71" s="1"/>
      <c r="O71" s="1"/>
      <c r="P71" s="1"/>
      <c r="Q71" s="1"/>
      <c r="R71" s="1"/>
      <c r="S71" s="1"/>
      <c r="T71" s="1"/>
      <c r="U71" s="1"/>
      <c r="V71" s="1"/>
      <c r="W71" s="1"/>
      <c r="X71" s="1"/>
      <c r="Y71" s="1"/>
      <c r="Z71" s="1"/>
    </row>
    <row r="72" spans="1:26">
      <c r="A72" s="1"/>
      <c r="B72" s="6"/>
      <c r="C72" s="80"/>
      <c r="D72" s="2"/>
      <c r="E72" s="174"/>
      <c r="I72" s="1"/>
      <c r="J72" s="1"/>
      <c r="K72" s="1"/>
      <c r="L72" s="1"/>
      <c r="M72" s="1"/>
      <c r="N72" s="1"/>
      <c r="O72" s="1"/>
      <c r="P72" s="1"/>
      <c r="Q72" s="1"/>
      <c r="R72" s="1"/>
      <c r="S72" s="1"/>
      <c r="T72" s="1"/>
      <c r="U72" s="1"/>
      <c r="V72" s="1"/>
      <c r="W72" s="1"/>
      <c r="X72" s="1"/>
      <c r="Y72" s="1"/>
      <c r="Z72" s="1"/>
    </row>
    <row r="73" spans="1:26">
      <c r="A73" s="1"/>
      <c r="B73" s="6"/>
      <c r="C73" s="80"/>
      <c r="D73" s="2"/>
      <c r="E73" s="174"/>
      <c r="I73" s="1"/>
      <c r="J73" s="1"/>
      <c r="K73" s="1"/>
      <c r="L73" s="1"/>
      <c r="M73" s="1"/>
      <c r="N73" s="1"/>
      <c r="O73" s="1"/>
      <c r="P73" s="1"/>
      <c r="Q73" s="1"/>
      <c r="R73" s="1"/>
      <c r="S73" s="1"/>
      <c r="T73" s="1"/>
      <c r="U73" s="1"/>
      <c r="V73" s="1"/>
      <c r="W73" s="1"/>
      <c r="X73" s="1"/>
      <c r="Y73" s="1"/>
      <c r="Z73" s="1"/>
    </row>
    <row r="74" spans="1:26">
      <c r="A74" s="1"/>
      <c r="B74" s="6"/>
      <c r="C74" s="80"/>
      <c r="D74" s="2"/>
      <c r="E74" s="174"/>
      <c r="I74" s="1"/>
      <c r="J74" s="1"/>
      <c r="K74" s="1"/>
      <c r="L74" s="1"/>
      <c r="M74" s="1"/>
      <c r="N74" s="1"/>
      <c r="O74" s="1"/>
      <c r="P74" s="1"/>
      <c r="Q74" s="1"/>
      <c r="R74" s="1"/>
      <c r="S74" s="1"/>
      <c r="T74" s="1"/>
      <c r="U74" s="1"/>
      <c r="V74" s="1"/>
      <c r="W74" s="1"/>
      <c r="X74" s="1"/>
      <c r="Y74" s="1"/>
      <c r="Z74" s="1"/>
    </row>
    <row r="75" spans="1:26">
      <c r="A75" s="1"/>
      <c r="B75" s="6"/>
      <c r="C75" s="80"/>
      <c r="D75" s="2"/>
      <c r="E75" s="174"/>
      <c r="I75" s="1"/>
      <c r="J75" s="1"/>
      <c r="K75" s="1"/>
      <c r="L75" s="1"/>
      <c r="M75" s="1"/>
      <c r="N75" s="1"/>
      <c r="O75" s="1"/>
      <c r="P75" s="1"/>
      <c r="Q75" s="1"/>
      <c r="R75" s="1"/>
      <c r="S75" s="1"/>
      <c r="T75" s="1"/>
      <c r="U75" s="1"/>
      <c r="V75" s="1"/>
      <c r="W75" s="1"/>
      <c r="X75" s="1"/>
      <c r="Y75" s="1"/>
      <c r="Z75" s="1"/>
    </row>
    <row r="76" spans="1:26">
      <c r="A76" s="1"/>
      <c r="B76" s="6"/>
      <c r="C76" s="80"/>
      <c r="D76" s="2"/>
      <c r="E76" s="174"/>
      <c r="I76" s="1"/>
      <c r="J76" s="1"/>
      <c r="K76" s="1"/>
      <c r="L76" s="1"/>
      <c r="M76" s="1"/>
      <c r="N76" s="1"/>
      <c r="O76" s="1"/>
      <c r="P76" s="1"/>
      <c r="Q76" s="1"/>
      <c r="R76" s="1"/>
      <c r="S76" s="1"/>
      <c r="T76" s="1"/>
      <c r="U76" s="1"/>
      <c r="V76" s="1"/>
      <c r="W76" s="1"/>
      <c r="X76" s="1"/>
      <c r="Y76" s="1"/>
      <c r="Z76" s="1"/>
    </row>
    <row r="77" spans="1:26">
      <c r="A77" s="1"/>
      <c r="B77" s="6"/>
      <c r="C77" s="80"/>
      <c r="D77" s="2"/>
      <c r="E77" s="174"/>
      <c r="I77" s="1"/>
      <c r="J77" s="1"/>
      <c r="K77" s="1"/>
      <c r="L77" s="1"/>
      <c r="M77" s="1"/>
      <c r="N77" s="1"/>
      <c r="O77" s="1"/>
      <c r="P77" s="1"/>
      <c r="Q77" s="1"/>
      <c r="R77" s="1"/>
      <c r="S77" s="1"/>
      <c r="T77" s="1"/>
      <c r="U77" s="1"/>
      <c r="V77" s="1"/>
      <c r="W77" s="1"/>
      <c r="X77" s="1"/>
      <c r="Y77" s="1"/>
      <c r="Z77" s="1"/>
    </row>
    <row r="78" spans="1:26">
      <c r="A78" s="1"/>
      <c r="B78" s="6"/>
      <c r="C78" s="80"/>
      <c r="D78" s="2"/>
      <c r="E78" s="174"/>
      <c r="I78" s="1"/>
      <c r="J78" s="1"/>
      <c r="K78" s="1"/>
      <c r="L78" s="1"/>
      <c r="M78" s="1"/>
      <c r="N78" s="1"/>
      <c r="O78" s="1"/>
      <c r="P78" s="1"/>
      <c r="Q78" s="1"/>
      <c r="R78" s="1"/>
      <c r="S78" s="1"/>
      <c r="T78" s="1"/>
      <c r="U78" s="1"/>
      <c r="V78" s="1"/>
      <c r="W78" s="1"/>
      <c r="X78" s="1"/>
      <c r="Y78" s="1"/>
      <c r="Z78" s="1"/>
    </row>
    <row r="79" spans="1:26">
      <c r="A79" s="1"/>
      <c r="B79" s="6"/>
      <c r="C79" s="80"/>
      <c r="D79" s="2"/>
      <c r="E79" s="174"/>
      <c r="I79" s="1"/>
      <c r="J79" s="1"/>
      <c r="K79" s="1"/>
      <c r="L79" s="1"/>
      <c r="M79" s="1"/>
      <c r="N79" s="1"/>
      <c r="O79" s="1"/>
      <c r="P79" s="1"/>
      <c r="Q79" s="1"/>
      <c r="R79" s="1"/>
      <c r="S79" s="1"/>
      <c r="T79" s="1"/>
      <c r="U79" s="1"/>
      <c r="V79" s="1"/>
      <c r="W79" s="1"/>
      <c r="X79" s="1"/>
      <c r="Y79" s="1"/>
      <c r="Z79" s="1"/>
    </row>
    <row r="80" spans="1:26">
      <c r="A80" s="1"/>
      <c r="B80" s="6"/>
      <c r="C80" s="80"/>
      <c r="D80" s="2"/>
      <c r="E80" s="174"/>
      <c r="I80" s="1"/>
      <c r="J80" s="1"/>
      <c r="K80" s="1"/>
      <c r="L80" s="1"/>
      <c r="M80" s="1"/>
      <c r="N80" s="1"/>
      <c r="O80" s="1"/>
      <c r="P80" s="1"/>
      <c r="Q80" s="1"/>
      <c r="R80" s="1"/>
      <c r="S80" s="1"/>
      <c r="T80" s="1"/>
      <c r="U80" s="1"/>
      <c r="V80" s="1"/>
      <c r="W80" s="1"/>
      <c r="X80" s="1"/>
      <c r="Y80" s="1"/>
      <c r="Z80" s="1"/>
    </row>
    <row r="81" spans="1:26">
      <c r="A81" s="1"/>
      <c r="B81" s="6"/>
      <c r="C81" s="80"/>
      <c r="D81" s="2"/>
      <c r="E81" s="174"/>
      <c r="I81" s="1"/>
      <c r="J81" s="1"/>
      <c r="K81" s="1"/>
      <c r="L81" s="1"/>
      <c r="M81" s="1"/>
      <c r="N81" s="1"/>
      <c r="O81" s="1"/>
      <c r="P81" s="1"/>
      <c r="Q81" s="1"/>
      <c r="R81" s="1"/>
      <c r="S81" s="1"/>
      <c r="T81" s="1"/>
      <c r="U81" s="1"/>
      <c r="V81" s="1"/>
      <c r="W81" s="1"/>
      <c r="X81" s="1"/>
      <c r="Y81" s="1"/>
      <c r="Z81" s="1"/>
    </row>
    <row r="82" spans="1:26">
      <c r="A82" s="1"/>
      <c r="B82" s="6"/>
      <c r="C82" s="80"/>
      <c r="D82" s="2"/>
      <c r="E82" s="174"/>
      <c r="I82" s="1"/>
      <c r="J82" s="1"/>
      <c r="K82" s="1"/>
      <c r="L82" s="1"/>
      <c r="M82" s="1"/>
      <c r="N82" s="1"/>
      <c r="O82" s="1"/>
      <c r="P82" s="1"/>
      <c r="Q82" s="1"/>
      <c r="R82" s="1"/>
      <c r="S82" s="1"/>
      <c r="T82" s="1"/>
      <c r="U82" s="1"/>
      <c r="V82" s="1"/>
      <c r="W82" s="1"/>
      <c r="X82" s="1"/>
      <c r="Y82" s="1"/>
      <c r="Z82" s="1"/>
    </row>
    <row r="83" spans="1:26">
      <c r="A83" s="1"/>
      <c r="B83" s="6"/>
      <c r="C83" s="80"/>
      <c r="D83" s="2"/>
      <c r="E83" s="174"/>
      <c r="I83" s="1"/>
      <c r="J83" s="1"/>
      <c r="K83" s="1"/>
      <c r="L83" s="1"/>
      <c r="M83" s="1"/>
      <c r="N83" s="1"/>
      <c r="O83" s="1"/>
      <c r="P83" s="1"/>
      <c r="Q83" s="1"/>
      <c r="R83" s="1"/>
      <c r="S83" s="1"/>
      <c r="T83" s="1"/>
      <c r="U83" s="1"/>
      <c r="V83" s="1"/>
      <c r="W83" s="1"/>
      <c r="X83" s="1"/>
      <c r="Y83" s="1"/>
      <c r="Z83" s="1"/>
    </row>
    <row r="84" spans="1:26">
      <c r="A84" s="1"/>
      <c r="B84" s="6"/>
      <c r="C84" s="80"/>
      <c r="D84" s="2"/>
      <c r="E84" s="174"/>
      <c r="I84" s="1"/>
      <c r="J84" s="1"/>
      <c r="K84" s="1"/>
      <c r="L84" s="1"/>
      <c r="M84" s="1"/>
      <c r="N84" s="1"/>
      <c r="O84" s="1"/>
      <c r="P84" s="1"/>
      <c r="Q84" s="1"/>
      <c r="R84" s="1"/>
      <c r="S84" s="1"/>
      <c r="T84" s="1"/>
      <c r="U84" s="1"/>
      <c r="V84" s="1"/>
      <c r="W84" s="1"/>
      <c r="X84" s="1"/>
      <c r="Y84" s="1"/>
      <c r="Z84" s="1"/>
    </row>
    <row r="85" spans="1:26">
      <c r="A85" s="1"/>
      <c r="B85" s="6"/>
      <c r="C85" s="80"/>
      <c r="D85" s="2"/>
      <c r="E85" s="174"/>
      <c r="I85" s="1"/>
      <c r="J85" s="1"/>
      <c r="K85" s="1"/>
      <c r="L85" s="1"/>
      <c r="M85" s="1"/>
      <c r="N85" s="1"/>
      <c r="O85" s="1"/>
      <c r="P85" s="1"/>
      <c r="Q85" s="1"/>
      <c r="R85" s="1"/>
      <c r="S85" s="1"/>
      <c r="T85" s="1"/>
      <c r="U85" s="1"/>
      <c r="V85" s="1"/>
      <c r="W85" s="1"/>
      <c r="X85" s="1"/>
      <c r="Y85" s="1"/>
      <c r="Z85" s="1"/>
    </row>
    <row r="86" spans="1:26">
      <c r="A86" s="1"/>
      <c r="B86" s="6"/>
      <c r="C86" s="80"/>
      <c r="D86" s="2"/>
      <c r="E86" s="174"/>
      <c r="I86" s="1"/>
      <c r="J86" s="1"/>
      <c r="K86" s="1"/>
      <c r="L86" s="1"/>
      <c r="M86" s="1"/>
      <c r="N86" s="1"/>
      <c r="O86" s="1"/>
      <c r="P86" s="1"/>
      <c r="Q86" s="1"/>
      <c r="R86" s="1"/>
      <c r="S86" s="1"/>
      <c r="T86" s="1"/>
      <c r="U86" s="1"/>
      <c r="V86" s="1"/>
      <c r="W86" s="1"/>
      <c r="X86" s="1"/>
      <c r="Y86" s="1"/>
      <c r="Z86" s="1"/>
    </row>
    <row r="87" spans="1:26">
      <c r="A87" s="1"/>
      <c r="B87" s="6"/>
      <c r="C87" s="80"/>
      <c r="D87" s="2"/>
      <c r="E87" s="174"/>
      <c r="I87" s="1"/>
      <c r="J87" s="1"/>
      <c r="K87" s="1"/>
      <c r="L87" s="1"/>
      <c r="M87" s="1"/>
      <c r="N87" s="1"/>
      <c r="O87" s="1"/>
      <c r="P87" s="1"/>
      <c r="Q87" s="1"/>
      <c r="R87" s="1"/>
      <c r="S87" s="1"/>
      <c r="T87" s="1"/>
      <c r="U87" s="1"/>
      <c r="V87" s="1"/>
      <c r="W87" s="1"/>
      <c r="X87" s="1"/>
      <c r="Y87" s="1"/>
      <c r="Z87" s="1"/>
    </row>
    <row r="88" spans="1:26">
      <c r="A88" s="1"/>
      <c r="B88" s="6"/>
      <c r="C88" s="80"/>
      <c r="D88" s="2"/>
      <c r="E88" s="174"/>
      <c r="I88" s="1"/>
      <c r="J88" s="1"/>
      <c r="K88" s="1"/>
      <c r="L88" s="1"/>
      <c r="M88" s="1"/>
      <c r="N88" s="1"/>
      <c r="O88" s="1"/>
      <c r="P88" s="1"/>
      <c r="Q88" s="1"/>
      <c r="R88" s="1"/>
      <c r="S88" s="1"/>
      <c r="T88" s="1"/>
      <c r="U88" s="1"/>
      <c r="V88" s="1"/>
      <c r="W88" s="1"/>
      <c r="X88" s="1"/>
      <c r="Y88" s="1"/>
      <c r="Z88" s="1"/>
    </row>
    <row r="89" spans="1:26">
      <c r="A89" s="1"/>
      <c r="B89" s="6"/>
      <c r="C89" s="80"/>
      <c r="D89" s="2"/>
      <c r="E89" s="174"/>
      <c r="I89" s="1"/>
      <c r="J89" s="1"/>
      <c r="K89" s="1"/>
      <c r="L89" s="1"/>
      <c r="M89" s="1"/>
      <c r="N89" s="1"/>
      <c r="O89" s="1"/>
      <c r="P89" s="1"/>
      <c r="Q89" s="1"/>
      <c r="R89" s="1"/>
      <c r="S89" s="1"/>
      <c r="T89" s="1"/>
      <c r="U89" s="1"/>
      <c r="V89" s="1"/>
      <c r="W89" s="1"/>
      <c r="X89" s="1"/>
      <c r="Y89" s="1"/>
      <c r="Z89" s="1"/>
    </row>
    <row r="90" spans="1:26">
      <c r="A90" s="1"/>
      <c r="B90" s="6"/>
      <c r="C90" s="80"/>
      <c r="D90" s="2"/>
      <c r="E90" s="174"/>
      <c r="I90" s="1"/>
      <c r="J90" s="1"/>
      <c r="K90" s="1"/>
      <c r="L90" s="1"/>
      <c r="M90" s="1"/>
      <c r="N90" s="1"/>
      <c r="O90" s="1"/>
      <c r="P90" s="1"/>
      <c r="Q90" s="1"/>
      <c r="R90" s="1"/>
      <c r="S90" s="1"/>
      <c r="T90" s="1"/>
      <c r="U90" s="1"/>
      <c r="V90" s="1"/>
      <c r="W90" s="1"/>
      <c r="X90" s="1"/>
      <c r="Y90" s="1"/>
      <c r="Z90" s="1"/>
    </row>
    <row r="91" spans="1:26">
      <c r="A91" s="1"/>
      <c r="B91" s="6"/>
      <c r="C91" s="80"/>
      <c r="D91" s="2"/>
      <c r="E91" s="174"/>
      <c r="I91" s="1"/>
      <c r="J91" s="1"/>
      <c r="K91" s="1"/>
      <c r="L91" s="1"/>
      <c r="M91" s="1"/>
      <c r="N91" s="1"/>
      <c r="O91" s="1"/>
      <c r="P91" s="1"/>
      <c r="Q91" s="1"/>
      <c r="R91" s="1"/>
      <c r="S91" s="1"/>
      <c r="T91" s="1"/>
      <c r="U91" s="1"/>
      <c r="V91" s="1"/>
      <c r="W91" s="1"/>
      <c r="X91" s="1"/>
      <c r="Y91" s="1"/>
      <c r="Z91" s="1"/>
    </row>
    <row r="92" spans="1:26">
      <c r="A92" s="1"/>
      <c r="B92" s="6"/>
      <c r="C92" s="80"/>
      <c r="D92" s="2"/>
      <c r="E92" s="174"/>
      <c r="I92" s="1"/>
      <c r="J92" s="1"/>
      <c r="K92" s="1"/>
      <c r="L92" s="1"/>
      <c r="M92" s="1"/>
      <c r="N92" s="1"/>
      <c r="O92" s="1"/>
      <c r="P92" s="1"/>
      <c r="Q92" s="1"/>
      <c r="R92" s="1"/>
      <c r="S92" s="1"/>
      <c r="T92" s="1"/>
      <c r="U92" s="1"/>
      <c r="V92" s="1"/>
      <c r="W92" s="1"/>
      <c r="X92" s="1"/>
      <c r="Y92" s="1"/>
      <c r="Z92" s="1"/>
    </row>
    <row r="93" spans="1:26">
      <c r="A93" s="1"/>
      <c r="B93" s="6"/>
      <c r="C93" s="80"/>
      <c r="D93" s="2"/>
      <c r="E93" s="174"/>
      <c r="I93" s="1"/>
      <c r="J93" s="1"/>
      <c r="K93" s="1"/>
      <c r="L93" s="1"/>
      <c r="M93" s="1"/>
      <c r="N93" s="1"/>
      <c r="O93" s="1"/>
      <c r="P93" s="1"/>
      <c r="Q93" s="1"/>
      <c r="R93" s="1"/>
      <c r="S93" s="1"/>
      <c r="T93" s="1"/>
      <c r="U93" s="1"/>
      <c r="V93" s="1"/>
      <c r="W93" s="1"/>
      <c r="X93" s="1"/>
      <c r="Y93" s="1"/>
      <c r="Z93" s="1"/>
    </row>
    <row r="94" spans="1:26">
      <c r="A94" s="1"/>
      <c r="B94" s="6"/>
      <c r="C94" s="80"/>
      <c r="D94" s="2"/>
      <c r="E94" s="174"/>
      <c r="I94" s="1"/>
      <c r="J94" s="1"/>
      <c r="K94" s="1"/>
      <c r="L94" s="1"/>
      <c r="M94" s="1"/>
      <c r="N94" s="1"/>
      <c r="O94" s="1"/>
      <c r="P94" s="1"/>
      <c r="Q94" s="1"/>
      <c r="R94" s="1"/>
      <c r="S94" s="1"/>
      <c r="T94" s="1"/>
      <c r="U94" s="1"/>
      <c r="V94" s="1"/>
      <c r="W94" s="1"/>
      <c r="X94" s="1"/>
      <c r="Y94" s="1"/>
      <c r="Z94" s="1"/>
    </row>
    <row r="95" spans="1:26">
      <c r="A95" s="1"/>
      <c r="B95" s="6"/>
      <c r="C95" s="80"/>
      <c r="D95" s="2"/>
      <c r="E95" s="174"/>
      <c r="I95" s="1"/>
      <c r="J95" s="1"/>
      <c r="K95" s="1"/>
      <c r="L95" s="1"/>
      <c r="M95" s="1"/>
      <c r="N95" s="1"/>
      <c r="O95" s="1"/>
      <c r="P95" s="1"/>
      <c r="Q95" s="1"/>
      <c r="R95" s="1"/>
      <c r="S95" s="1"/>
      <c r="T95" s="1"/>
      <c r="U95" s="1"/>
      <c r="V95" s="1"/>
      <c r="W95" s="1"/>
      <c r="X95" s="1"/>
      <c r="Y95" s="1"/>
      <c r="Z95" s="1"/>
    </row>
    <row r="96" spans="1:26">
      <c r="A96" s="1"/>
      <c r="B96" s="6"/>
      <c r="C96" s="80"/>
      <c r="D96" s="2"/>
      <c r="E96" s="174"/>
      <c r="I96" s="1"/>
      <c r="J96" s="1"/>
      <c r="K96" s="1"/>
      <c r="L96" s="1"/>
      <c r="M96" s="1"/>
      <c r="N96" s="1"/>
      <c r="O96" s="1"/>
      <c r="P96" s="1"/>
      <c r="Q96" s="1"/>
      <c r="R96" s="1"/>
      <c r="S96" s="1"/>
      <c r="T96" s="1"/>
      <c r="U96" s="1"/>
      <c r="V96" s="1"/>
      <c r="W96" s="1"/>
      <c r="X96" s="1"/>
      <c r="Y96" s="1"/>
      <c r="Z96" s="1"/>
    </row>
    <row r="97" spans="1:26">
      <c r="A97" s="1"/>
      <c r="B97" s="6"/>
      <c r="C97" s="80"/>
      <c r="D97" s="2"/>
      <c r="E97" s="174"/>
      <c r="I97" s="1"/>
      <c r="J97" s="1"/>
      <c r="K97" s="1"/>
      <c r="L97" s="1"/>
      <c r="M97" s="1"/>
      <c r="N97" s="1"/>
      <c r="O97" s="1"/>
      <c r="P97" s="1"/>
      <c r="Q97" s="1"/>
      <c r="R97" s="1"/>
      <c r="S97" s="1"/>
      <c r="T97" s="1"/>
      <c r="U97" s="1"/>
      <c r="V97" s="1"/>
      <c r="W97" s="1"/>
      <c r="X97" s="1"/>
      <c r="Y97" s="1"/>
      <c r="Z97" s="1"/>
    </row>
    <row r="98" spans="1:26">
      <c r="A98" s="1"/>
      <c r="B98" s="6"/>
      <c r="C98" s="80"/>
      <c r="D98" s="2"/>
      <c r="E98" s="174"/>
      <c r="I98" s="1"/>
      <c r="J98" s="1"/>
      <c r="K98" s="1"/>
      <c r="L98" s="1"/>
      <c r="M98" s="1"/>
      <c r="N98" s="1"/>
      <c r="O98" s="1"/>
      <c r="P98" s="1"/>
      <c r="Q98" s="1"/>
      <c r="R98" s="1"/>
      <c r="S98" s="1"/>
      <c r="T98" s="1"/>
      <c r="U98" s="1"/>
      <c r="V98" s="1"/>
      <c r="W98" s="1"/>
      <c r="X98" s="1"/>
      <c r="Y98" s="1"/>
      <c r="Z98" s="1"/>
    </row>
    <row r="99" spans="1:26">
      <c r="A99" s="1"/>
      <c r="B99" s="6"/>
      <c r="C99" s="80"/>
      <c r="D99" s="2"/>
      <c r="E99" s="174"/>
      <c r="I99" s="1"/>
      <c r="J99" s="1"/>
      <c r="K99" s="1"/>
      <c r="L99" s="1"/>
      <c r="M99" s="1"/>
      <c r="N99" s="1"/>
      <c r="O99" s="1"/>
      <c r="P99" s="1"/>
      <c r="Q99" s="1"/>
      <c r="R99" s="1"/>
      <c r="S99" s="1"/>
      <c r="T99" s="1"/>
      <c r="U99" s="1"/>
      <c r="V99" s="1"/>
      <c r="W99" s="1"/>
      <c r="X99" s="1"/>
      <c r="Y99" s="1"/>
      <c r="Z99" s="1"/>
    </row>
    <row r="100" spans="1:26">
      <c r="A100" s="1"/>
      <c r="B100" s="6"/>
      <c r="C100" s="80"/>
      <c r="D100" s="2"/>
      <c r="E100" s="174"/>
      <c r="I100" s="1"/>
      <c r="J100" s="1"/>
      <c r="K100" s="1"/>
      <c r="L100" s="1"/>
      <c r="M100" s="1"/>
      <c r="N100" s="1"/>
      <c r="O100" s="1"/>
      <c r="P100" s="1"/>
      <c r="Q100" s="1"/>
      <c r="R100" s="1"/>
      <c r="S100" s="1"/>
      <c r="T100" s="1"/>
      <c r="U100" s="1"/>
      <c r="V100" s="1"/>
      <c r="W100" s="1"/>
      <c r="X100" s="1"/>
      <c r="Y100" s="1"/>
      <c r="Z100" s="1"/>
    </row>
    <row r="101" spans="1:26">
      <c r="A101" s="1"/>
      <c r="B101" s="6"/>
      <c r="C101" s="80"/>
      <c r="D101" s="2"/>
      <c r="E101" s="174"/>
      <c r="I101" s="1"/>
      <c r="J101" s="1"/>
      <c r="K101" s="1"/>
      <c r="L101" s="1"/>
      <c r="M101" s="1"/>
      <c r="N101" s="1"/>
      <c r="O101" s="1"/>
      <c r="P101" s="1"/>
      <c r="Q101" s="1"/>
      <c r="R101" s="1"/>
      <c r="S101" s="1"/>
      <c r="T101" s="1"/>
      <c r="U101" s="1"/>
      <c r="V101" s="1"/>
      <c r="W101" s="1"/>
      <c r="X101" s="1"/>
      <c r="Y101" s="1"/>
      <c r="Z101" s="1"/>
    </row>
    <row r="102" spans="1:26">
      <c r="A102" s="1"/>
      <c r="B102" s="6"/>
      <c r="C102" s="80"/>
      <c r="D102" s="2"/>
      <c r="E102" s="174"/>
      <c r="I102" s="1"/>
      <c r="J102" s="1"/>
      <c r="K102" s="1"/>
      <c r="L102" s="1"/>
      <c r="M102" s="1"/>
      <c r="N102" s="1"/>
      <c r="O102" s="1"/>
      <c r="P102" s="1"/>
      <c r="Q102" s="1"/>
      <c r="R102" s="1"/>
      <c r="S102" s="1"/>
      <c r="T102" s="1"/>
      <c r="U102" s="1"/>
      <c r="V102" s="1"/>
      <c r="W102" s="1"/>
      <c r="X102" s="1"/>
      <c r="Y102" s="1"/>
      <c r="Z102" s="1"/>
    </row>
    <row r="103" spans="1:26">
      <c r="A103" s="1"/>
      <c r="B103" s="6"/>
      <c r="C103" s="80"/>
      <c r="D103" s="2"/>
      <c r="E103" s="174"/>
      <c r="I103" s="1"/>
      <c r="J103" s="1"/>
      <c r="K103" s="1"/>
      <c r="L103" s="1"/>
      <c r="M103" s="1"/>
      <c r="N103" s="1"/>
      <c r="O103" s="1"/>
      <c r="P103" s="1"/>
      <c r="Q103" s="1"/>
      <c r="R103" s="1"/>
      <c r="S103" s="1"/>
      <c r="T103" s="1"/>
      <c r="U103" s="1"/>
      <c r="V103" s="1"/>
      <c r="W103" s="1"/>
      <c r="X103" s="1"/>
      <c r="Y103" s="1"/>
      <c r="Z103" s="1"/>
    </row>
    <row r="104" spans="1:26">
      <c r="A104" s="1"/>
      <c r="B104" s="6"/>
      <c r="C104" s="80"/>
      <c r="D104" s="2"/>
      <c r="E104" s="174"/>
      <c r="I104" s="1"/>
      <c r="J104" s="1"/>
      <c r="K104" s="1"/>
      <c r="L104" s="1"/>
      <c r="M104" s="1"/>
      <c r="N104" s="1"/>
      <c r="O104" s="1"/>
      <c r="P104" s="1"/>
      <c r="Q104" s="1"/>
      <c r="R104" s="1"/>
      <c r="S104" s="1"/>
      <c r="T104" s="1"/>
      <c r="U104" s="1"/>
      <c r="V104" s="1"/>
      <c r="W104" s="1"/>
      <c r="X104" s="1"/>
      <c r="Y104" s="1"/>
      <c r="Z104" s="1"/>
    </row>
    <row r="105" spans="1:26">
      <c r="A105" s="1"/>
      <c r="B105" s="6"/>
      <c r="C105" s="80"/>
      <c r="D105" s="2"/>
      <c r="E105" s="174"/>
      <c r="I105" s="1"/>
      <c r="J105" s="1"/>
      <c r="K105" s="1"/>
      <c r="L105" s="1"/>
      <c r="M105" s="1"/>
      <c r="N105" s="1"/>
      <c r="O105" s="1"/>
      <c r="P105" s="1"/>
      <c r="Q105" s="1"/>
      <c r="R105" s="1"/>
      <c r="S105" s="1"/>
      <c r="T105" s="1"/>
      <c r="U105" s="1"/>
      <c r="V105" s="1"/>
      <c r="W105" s="1"/>
      <c r="X105" s="1"/>
      <c r="Y105" s="1"/>
      <c r="Z105" s="1"/>
    </row>
    <row r="106" spans="1:26">
      <c r="A106" s="1"/>
      <c r="B106" s="6"/>
      <c r="C106" s="80"/>
      <c r="D106" s="2"/>
      <c r="E106" s="174"/>
      <c r="I106" s="1"/>
      <c r="J106" s="1"/>
      <c r="K106" s="1"/>
      <c r="L106" s="1"/>
      <c r="M106" s="1"/>
      <c r="N106" s="1"/>
      <c r="O106" s="1"/>
      <c r="P106" s="1"/>
      <c r="Q106" s="1"/>
      <c r="R106" s="1"/>
      <c r="S106" s="1"/>
      <c r="T106" s="1"/>
      <c r="U106" s="1"/>
      <c r="V106" s="1"/>
      <c r="W106" s="1"/>
      <c r="X106" s="1"/>
      <c r="Y106" s="1"/>
      <c r="Z106" s="1"/>
    </row>
    <row r="107" spans="1:26">
      <c r="A107" s="1"/>
      <c r="B107" s="6"/>
      <c r="C107" s="80"/>
      <c r="D107" s="2"/>
      <c r="E107" s="174"/>
      <c r="I107" s="1"/>
      <c r="J107" s="1"/>
      <c r="K107" s="1"/>
      <c r="L107" s="1"/>
      <c r="M107" s="1"/>
      <c r="N107" s="1"/>
      <c r="O107" s="1"/>
      <c r="P107" s="1"/>
      <c r="Q107" s="1"/>
      <c r="R107" s="1"/>
      <c r="S107" s="1"/>
      <c r="T107" s="1"/>
      <c r="U107" s="1"/>
      <c r="V107" s="1"/>
      <c r="W107" s="1"/>
      <c r="X107" s="1"/>
      <c r="Y107" s="1"/>
      <c r="Z107" s="1"/>
    </row>
    <row r="108" spans="1:26">
      <c r="A108" s="1"/>
      <c r="B108" s="6"/>
      <c r="C108" s="80"/>
      <c r="D108" s="2"/>
      <c r="E108" s="174"/>
      <c r="I108" s="1"/>
      <c r="J108" s="1"/>
      <c r="K108" s="1"/>
      <c r="L108" s="1"/>
      <c r="M108" s="1"/>
      <c r="N108" s="1"/>
      <c r="O108" s="1"/>
      <c r="P108" s="1"/>
      <c r="Q108" s="1"/>
      <c r="R108" s="1"/>
      <c r="S108" s="1"/>
      <c r="T108" s="1"/>
      <c r="U108" s="1"/>
      <c r="V108" s="1"/>
      <c r="W108" s="1"/>
      <c r="X108" s="1"/>
      <c r="Y108" s="1"/>
      <c r="Z108" s="1"/>
    </row>
    <row r="109" spans="1:26">
      <c r="A109" s="1"/>
      <c r="B109" s="6"/>
      <c r="C109" s="80"/>
      <c r="D109" s="2"/>
      <c r="E109" s="174"/>
      <c r="I109" s="1"/>
      <c r="J109" s="1"/>
      <c r="K109" s="1"/>
      <c r="L109" s="1"/>
      <c r="M109" s="1"/>
      <c r="N109" s="1"/>
      <c r="O109" s="1"/>
      <c r="P109" s="1"/>
      <c r="Q109" s="1"/>
      <c r="R109" s="1"/>
      <c r="S109" s="1"/>
      <c r="T109" s="1"/>
      <c r="U109" s="1"/>
      <c r="V109" s="1"/>
      <c r="W109" s="1"/>
      <c r="X109" s="1"/>
      <c r="Y109" s="1"/>
      <c r="Z109" s="1"/>
    </row>
    <row r="110" spans="1:26">
      <c r="A110" s="1"/>
      <c r="B110" s="6"/>
      <c r="C110" s="80"/>
      <c r="D110" s="2"/>
      <c r="E110" s="174"/>
      <c r="I110" s="1"/>
      <c r="J110" s="1"/>
      <c r="K110" s="1"/>
      <c r="L110" s="1"/>
      <c r="M110" s="1"/>
      <c r="N110" s="1"/>
      <c r="O110" s="1"/>
      <c r="P110" s="1"/>
      <c r="Q110" s="1"/>
      <c r="R110" s="1"/>
      <c r="S110" s="1"/>
      <c r="T110" s="1"/>
      <c r="U110" s="1"/>
      <c r="V110" s="1"/>
      <c r="W110" s="1"/>
      <c r="X110" s="1"/>
      <c r="Y110" s="1"/>
      <c r="Z110" s="1"/>
    </row>
    <row r="111" spans="1:26">
      <c r="A111" s="1"/>
      <c r="B111" s="6"/>
      <c r="C111" s="80"/>
      <c r="D111" s="2"/>
      <c r="E111" s="174"/>
      <c r="I111" s="1"/>
      <c r="J111" s="1"/>
      <c r="K111" s="1"/>
      <c r="L111" s="1"/>
      <c r="M111" s="1"/>
      <c r="N111" s="1"/>
      <c r="O111" s="1"/>
      <c r="P111" s="1"/>
      <c r="Q111" s="1"/>
      <c r="R111" s="1"/>
      <c r="S111" s="1"/>
      <c r="T111" s="1"/>
      <c r="U111" s="1"/>
      <c r="V111" s="1"/>
      <c r="W111" s="1"/>
      <c r="X111" s="1"/>
      <c r="Y111" s="1"/>
      <c r="Z111" s="1"/>
    </row>
    <row r="112" spans="1:26">
      <c r="A112" s="1"/>
      <c r="B112" s="6"/>
      <c r="C112" s="80"/>
      <c r="D112" s="2"/>
      <c r="E112" s="174"/>
      <c r="I112" s="1"/>
      <c r="J112" s="1"/>
      <c r="K112" s="1"/>
      <c r="L112" s="1"/>
      <c r="M112" s="1"/>
      <c r="N112" s="1"/>
      <c r="O112" s="1"/>
      <c r="P112" s="1"/>
      <c r="Q112" s="1"/>
      <c r="R112" s="1"/>
      <c r="S112" s="1"/>
      <c r="T112" s="1"/>
      <c r="U112" s="1"/>
      <c r="V112" s="1"/>
      <c r="W112" s="1"/>
      <c r="X112" s="1"/>
      <c r="Y112" s="1"/>
      <c r="Z112" s="1"/>
    </row>
    <row r="113" spans="1:26">
      <c r="A113" s="1"/>
      <c r="B113" s="6"/>
      <c r="C113" s="80"/>
      <c r="D113" s="2"/>
      <c r="E113" s="174"/>
      <c r="I113" s="1"/>
      <c r="J113" s="1"/>
      <c r="K113" s="1"/>
      <c r="L113" s="1"/>
      <c r="M113" s="1"/>
      <c r="N113" s="1"/>
      <c r="O113" s="1"/>
      <c r="P113" s="1"/>
      <c r="Q113" s="1"/>
      <c r="R113" s="1"/>
      <c r="S113" s="1"/>
      <c r="T113" s="1"/>
      <c r="U113" s="1"/>
      <c r="V113" s="1"/>
      <c r="W113" s="1"/>
      <c r="X113" s="1"/>
      <c r="Y113" s="1"/>
      <c r="Z113" s="1"/>
    </row>
    <row r="114" spans="1:26">
      <c r="A114" s="1"/>
      <c r="B114" s="6"/>
      <c r="C114" s="80"/>
      <c r="D114" s="2"/>
      <c r="E114" s="174"/>
      <c r="I114" s="1"/>
      <c r="J114" s="1"/>
      <c r="K114" s="1"/>
      <c r="L114" s="1"/>
      <c r="M114" s="1"/>
      <c r="N114" s="1"/>
      <c r="O114" s="1"/>
      <c r="P114" s="1"/>
      <c r="Q114" s="1"/>
      <c r="R114" s="1"/>
      <c r="S114" s="1"/>
      <c r="T114" s="1"/>
      <c r="U114" s="1"/>
      <c r="V114" s="1"/>
      <c r="W114" s="1"/>
      <c r="X114" s="1"/>
      <c r="Y114" s="1"/>
      <c r="Z114" s="1"/>
    </row>
    <row r="115" spans="1:26">
      <c r="A115" s="1"/>
      <c r="B115" s="6"/>
      <c r="C115" s="80"/>
      <c r="D115" s="2"/>
      <c r="E115" s="174"/>
      <c r="I115" s="1"/>
      <c r="J115" s="1"/>
      <c r="K115" s="1"/>
      <c r="L115" s="1"/>
      <c r="M115" s="1"/>
      <c r="N115" s="1"/>
      <c r="O115" s="1"/>
      <c r="P115" s="1"/>
      <c r="Q115" s="1"/>
      <c r="R115" s="1"/>
      <c r="S115" s="1"/>
      <c r="T115" s="1"/>
      <c r="U115" s="1"/>
      <c r="V115" s="1"/>
      <c r="W115" s="1"/>
      <c r="X115" s="1"/>
      <c r="Y115" s="1"/>
      <c r="Z115" s="1"/>
    </row>
    <row r="116" spans="1:26">
      <c r="A116" s="1"/>
      <c r="B116" s="6"/>
      <c r="C116" s="80"/>
      <c r="D116" s="2"/>
      <c r="E116" s="174"/>
      <c r="I116" s="1"/>
      <c r="J116" s="1"/>
      <c r="K116" s="1"/>
      <c r="L116" s="1"/>
      <c r="M116" s="1"/>
      <c r="N116" s="1"/>
      <c r="O116" s="1"/>
      <c r="P116" s="1"/>
      <c r="Q116" s="1"/>
      <c r="R116" s="1"/>
      <c r="S116" s="1"/>
      <c r="T116" s="1"/>
      <c r="U116" s="1"/>
      <c r="V116" s="1"/>
      <c r="W116" s="1"/>
      <c r="X116" s="1"/>
      <c r="Y116" s="1"/>
      <c r="Z116" s="1"/>
    </row>
    <row r="117" spans="1:26">
      <c r="A117" s="1"/>
      <c r="B117" s="6"/>
      <c r="C117" s="80"/>
      <c r="D117" s="2"/>
      <c r="E117" s="174"/>
      <c r="I117" s="1"/>
      <c r="J117" s="1"/>
      <c r="K117" s="1"/>
      <c r="L117" s="1"/>
      <c r="M117" s="1"/>
      <c r="N117" s="1"/>
      <c r="O117" s="1"/>
      <c r="P117" s="1"/>
      <c r="Q117" s="1"/>
      <c r="R117" s="1"/>
      <c r="S117" s="1"/>
      <c r="T117" s="1"/>
      <c r="U117" s="1"/>
      <c r="V117" s="1"/>
      <c r="W117" s="1"/>
      <c r="X117" s="1"/>
      <c r="Y117" s="1"/>
      <c r="Z117" s="1"/>
    </row>
    <row r="118" spans="1:26">
      <c r="A118" s="1"/>
      <c r="B118" s="6"/>
      <c r="C118" s="80"/>
      <c r="D118" s="2"/>
      <c r="E118" s="174"/>
      <c r="I118" s="1"/>
      <c r="J118" s="1"/>
      <c r="K118" s="1"/>
      <c r="L118" s="1"/>
      <c r="M118" s="1"/>
      <c r="N118" s="1"/>
      <c r="O118" s="1"/>
      <c r="P118" s="1"/>
      <c r="Q118" s="1"/>
      <c r="R118" s="1"/>
      <c r="S118" s="1"/>
      <c r="T118" s="1"/>
      <c r="U118" s="1"/>
      <c r="V118" s="1"/>
      <c r="W118" s="1"/>
      <c r="X118" s="1"/>
      <c r="Y118" s="1"/>
      <c r="Z118" s="1"/>
    </row>
    <row r="119" spans="1:26">
      <c r="A119" s="1"/>
      <c r="B119" s="6"/>
      <c r="C119" s="80"/>
      <c r="D119" s="2"/>
      <c r="E119" s="174"/>
      <c r="I119" s="1"/>
      <c r="J119" s="1"/>
      <c r="K119" s="1"/>
      <c r="L119" s="1"/>
      <c r="M119" s="1"/>
      <c r="N119" s="1"/>
      <c r="O119" s="1"/>
      <c r="P119" s="1"/>
      <c r="Q119" s="1"/>
      <c r="R119" s="1"/>
      <c r="S119" s="1"/>
      <c r="T119" s="1"/>
      <c r="U119" s="1"/>
      <c r="V119" s="1"/>
      <c r="W119" s="1"/>
      <c r="X119" s="1"/>
      <c r="Y119" s="1"/>
      <c r="Z119" s="1"/>
    </row>
    <row r="120" spans="1:26">
      <c r="A120" s="1"/>
      <c r="B120" s="6"/>
      <c r="C120" s="80"/>
      <c r="D120" s="2"/>
      <c r="E120" s="174"/>
      <c r="I120" s="1"/>
      <c r="J120" s="1"/>
      <c r="K120" s="1"/>
      <c r="L120" s="1"/>
      <c r="M120" s="1"/>
      <c r="N120" s="1"/>
      <c r="O120" s="1"/>
      <c r="P120" s="1"/>
      <c r="Q120" s="1"/>
      <c r="R120" s="1"/>
      <c r="S120" s="1"/>
      <c r="T120" s="1"/>
      <c r="U120" s="1"/>
      <c r="V120" s="1"/>
      <c r="W120" s="1"/>
      <c r="X120" s="1"/>
      <c r="Y120" s="1"/>
      <c r="Z120" s="1"/>
    </row>
    <row r="121" spans="1:26">
      <c r="A121" s="1"/>
      <c r="B121" s="6"/>
      <c r="C121" s="80"/>
      <c r="D121" s="2"/>
      <c r="E121" s="174"/>
      <c r="I121" s="1"/>
      <c r="J121" s="1"/>
      <c r="K121" s="1"/>
      <c r="L121" s="1"/>
      <c r="M121" s="1"/>
      <c r="N121" s="1"/>
      <c r="O121" s="1"/>
      <c r="P121" s="1"/>
      <c r="Q121" s="1"/>
      <c r="R121" s="1"/>
      <c r="S121" s="1"/>
      <c r="T121" s="1"/>
      <c r="U121" s="1"/>
      <c r="V121" s="1"/>
      <c r="W121" s="1"/>
      <c r="X121" s="1"/>
      <c r="Y121" s="1"/>
      <c r="Z121" s="1"/>
    </row>
    <row r="122" spans="1:26">
      <c r="A122" s="1"/>
      <c r="B122" s="6"/>
      <c r="C122" s="80"/>
      <c r="D122" s="2"/>
      <c r="E122" s="174"/>
      <c r="I122" s="1"/>
      <c r="J122" s="1"/>
      <c r="K122" s="1"/>
      <c r="L122" s="1"/>
      <c r="M122" s="1"/>
      <c r="N122" s="1"/>
      <c r="O122" s="1"/>
      <c r="P122" s="1"/>
      <c r="Q122" s="1"/>
      <c r="R122" s="1"/>
      <c r="S122" s="1"/>
      <c r="T122" s="1"/>
      <c r="U122" s="1"/>
      <c r="V122" s="1"/>
      <c r="W122" s="1"/>
      <c r="X122" s="1"/>
      <c r="Y122" s="1"/>
      <c r="Z122" s="1"/>
    </row>
    <row r="123" spans="1:26">
      <c r="A123" s="1"/>
      <c r="B123" s="6"/>
      <c r="C123" s="80"/>
      <c r="D123" s="2"/>
      <c r="E123" s="174"/>
      <c r="I123" s="1"/>
      <c r="J123" s="1"/>
      <c r="K123" s="1"/>
      <c r="L123" s="1"/>
      <c r="M123" s="1"/>
      <c r="N123" s="1"/>
      <c r="O123" s="1"/>
      <c r="P123" s="1"/>
      <c r="Q123" s="1"/>
      <c r="R123" s="1"/>
      <c r="S123" s="1"/>
      <c r="T123" s="1"/>
      <c r="U123" s="1"/>
      <c r="V123" s="1"/>
      <c r="W123" s="1"/>
      <c r="X123" s="1"/>
      <c r="Y123" s="1"/>
      <c r="Z123" s="1"/>
    </row>
    <row r="124" spans="1:26">
      <c r="A124" s="1"/>
      <c r="B124" s="6"/>
      <c r="C124" s="80"/>
      <c r="D124" s="2"/>
      <c r="E124" s="174"/>
      <c r="I124" s="1"/>
      <c r="J124" s="1"/>
      <c r="K124" s="1"/>
      <c r="L124" s="1"/>
      <c r="M124" s="1"/>
      <c r="N124" s="1"/>
      <c r="O124" s="1"/>
      <c r="P124" s="1"/>
      <c r="Q124" s="1"/>
      <c r="R124" s="1"/>
      <c r="S124" s="1"/>
      <c r="T124" s="1"/>
      <c r="U124" s="1"/>
      <c r="V124" s="1"/>
      <c r="W124" s="1"/>
      <c r="X124" s="1"/>
      <c r="Y124" s="1"/>
      <c r="Z124" s="1"/>
    </row>
    <row r="125" spans="1:26">
      <c r="A125" s="1"/>
      <c r="B125" s="6"/>
      <c r="C125" s="80"/>
      <c r="D125" s="2"/>
      <c r="E125" s="174"/>
      <c r="I125" s="1"/>
      <c r="J125" s="1"/>
      <c r="K125" s="1"/>
      <c r="L125" s="1"/>
      <c r="M125" s="1"/>
      <c r="N125" s="1"/>
      <c r="O125" s="1"/>
      <c r="P125" s="1"/>
      <c r="Q125" s="1"/>
      <c r="R125" s="1"/>
      <c r="S125" s="1"/>
      <c r="T125" s="1"/>
      <c r="U125" s="1"/>
      <c r="V125" s="1"/>
      <c r="W125" s="1"/>
      <c r="X125" s="1"/>
      <c r="Y125" s="1"/>
      <c r="Z125" s="1"/>
    </row>
    <row r="126" spans="1:26">
      <c r="A126" s="1"/>
      <c r="B126" s="6"/>
      <c r="C126" s="80"/>
      <c r="D126" s="2"/>
      <c r="E126" s="174"/>
      <c r="I126" s="1"/>
      <c r="J126" s="1"/>
      <c r="K126" s="1"/>
      <c r="L126" s="1"/>
      <c r="M126" s="1"/>
      <c r="N126" s="1"/>
      <c r="O126" s="1"/>
      <c r="P126" s="1"/>
      <c r="Q126" s="1"/>
      <c r="R126" s="1"/>
      <c r="S126" s="1"/>
      <c r="T126" s="1"/>
      <c r="U126" s="1"/>
      <c r="V126" s="1"/>
      <c r="W126" s="1"/>
      <c r="X126" s="1"/>
      <c r="Y126" s="1"/>
      <c r="Z126" s="1"/>
    </row>
    <row r="127" spans="1:26">
      <c r="A127" s="1"/>
      <c r="B127" s="6"/>
      <c r="C127" s="80"/>
      <c r="D127" s="2"/>
      <c r="E127" s="174"/>
      <c r="I127" s="1"/>
      <c r="J127" s="1"/>
      <c r="K127" s="1"/>
      <c r="L127" s="1"/>
      <c r="M127" s="1"/>
      <c r="N127" s="1"/>
      <c r="O127" s="1"/>
      <c r="P127" s="1"/>
      <c r="Q127" s="1"/>
      <c r="R127" s="1"/>
      <c r="S127" s="1"/>
      <c r="T127" s="1"/>
      <c r="U127" s="1"/>
      <c r="V127" s="1"/>
      <c r="W127" s="1"/>
      <c r="X127" s="1"/>
      <c r="Y127" s="1"/>
      <c r="Z127" s="1"/>
    </row>
    <row r="128" spans="1:26">
      <c r="A128" s="1"/>
      <c r="B128" s="6"/>
      <c r="C128" s="80"/>
      <c r="D128" s="2"/>
      <c r="E128" s="174"/>
      <c r="I128" s="1"/>
      <c r="J128" s="1"/>
      <c r="K128" s="1"/>
      <c r="L128" s="1"/>
      <c r="M128" s="1"/>
      <c r="N128" s="1"/>
      <c r="O128" s="1"/>
      <c r="P128" s="1"/>
      <c r="Q128" s="1"/>
      <c r="R128" s="1"/>
      <c r="S128" s="1"/>
      <c r="T128" s="1"/>
      <c r="U128" s="1"/>
      <c r="V128" s="1"/>
      <c r="W128" s="1"/>
      <c r="X128" s="1"/>
      <c r="Y128" s="1"/>
      <c r="Z128" s="1"/>
    </row>
    <row r="129" spans="1:26">
      <c r="A129" s="1"/>
      <c r="B129" s="6"/>
      <c r="C129" s="80"/>
      <c r="D129" s="2"/>
      <c r="E129" s="174"/>
      <c r="I129" s="1"/>
      <c r="J129" s="1"/>
      <c r="K129" s="1"/>
      <c r="L129" s="1"/>
      <c r="M129" s="1"/>
      <c r="N129" s="1"/>
      <c r="O129" s="1"/>
      <c r="P129" s="1"/>
      <c r="Q129" s="1"/>
      <c r="R129" s="1"/>
      <c r="S129" s="1"/>
      <c r="T129" s="1"/>
      <c r="U129" s="1"/>
      <c r="V129" s="1"/>
      <c r="W129" s="1"/>
      <c r="X129" s="1"/>
      <c r="Y129" s="1"/>
      <c r="Z129" s="1"/>
    </row>
    <row r="130" spans="1:26">
      <c r="A130" s="1"/>
      <c r="B130" s="6"/>
      <c r="C130" s="80"/>
      <c r="D130" s="2"/>
      <c r="E130" s="174"/>
      <c r="I130" s="1"/>
      <c r="J130" s="1"/>
      <c r="K130" s="1"/>
      <c r="L130" s="1"/>
      <c r="M130" s="1"/>
      <c r="N130" s="1"/>
      <c r="O130" s="1"/>
      <c r="P130" s="1"/>
      <c r="Q130" s="1"/>
      <c r="R130" s="1"/>
      <c r="S130" s="1"/>
      <c r="T130" s="1"/>
      <c r="U130" s="1"/>
      <c r="V130" s="1"/>
      <c r="W130" s="1"/>
      <c r="X130" s="1"/>
      <c r="Y130" s="1"/>
      <c r="Z130" s="1"/>
    </row>
    <row r="131" spans="1:26">
      <c r="A131" s="1"/>
      <c r="B131" s="6"/>
      <c r="C131" s="80"/>
      <c r="D131" s="2"/>
      <c r="E131" s="174"/>
      <c r="I131" s="1"/>
      <c r="J131" s="1"/>
      <c r="K131" s="1"/>
      <c r="L131" s="1"/>
      <c r="M131" s="1"/>
      <c r="N131" s="1"/>
      <c r="O131" s="1"/>
      <c r="P131" s="1"/>
      <c r="Q131" s="1"/>
      <c r="R131" s="1"/>
      <c r="S131" s="1"/>
      <c r="T131" s="1"/>
      <c r="U131" s="1"/>
      <c r="V131" s="1"/>
      <c r="W131" s="1"/>
      <c r="X131" s="1"/>
      <c r="Y131" s="1"/>
      <c r="Z131" s="1"/>
    </row>
    <row r="132" spans="1:26">
      <c r="A132" s="1"/>
      <c r="B132" s="6"/>
      <c r="C132" s="80"/>
      <c r="D132" s="2"/>
      <c r="E132" s="174"/>
      <c r="I132" s="1"/>
      <c r="J132" s="1"/>
      <c r="K132" s="1"/>
      <c r="L132" s="1"/>
      <c r="M132" s="1"/>
      <c r="N132" s="1"/>
      <c r="O132" s="1"/>
      <c r="P132" s="1"/>
      <c r="Q132" s="1"/>
      <c r="R132" s="1"/>
      <c r="S132" s="1"/>
      <c r="T132" s="1"/>
      <c r="U132" s="1"/>
      <c r="V132" s="1"/>
      <c r="W132" s="1"/>
      <c r="X132" s="1"/>
      <c r="Y132" s="1"/>
      <c r="Z132" s="1"/>
    </row>
    <row r="133" spans="1:26">
      <c r="A133" s="1"/>
      <c r="B133" s="6"/>
      <c r="C133" s="80"/>
      <c r="D133" s="2"/>
      <c r="E133" s="174"/>
      <c r="I133" s="1"/>
      <c r="J133" s="1"/>
      <c r="K133" s="1"/>
      <c r="L133" s="1"/>
      <c r="M133" s="1"/>
      <c r="N133" s="1"/>
      <c r="O133" s="1"/>
      <c r="P133" s="1"/>
      <c r="Q133" s="1"/>
      <c r="R133" s="1"/>
      <c r="S133" s="1"/>
      <c r="T133" s="1"/>
      <c r="U133" s="1"/>
      <c r="V133" s="1"/>
      <c r="W133" s="1"/>
      <c r="X133" s="1"/>
      <c r="Y133" s="1"/>
      <c r="Z133" s="1"/>
    </row>
    <row r="134" spans="1:26">
      <c r="A134" s="1"/>
      <c r="B134" s="6"/>
      <c r="C134" s="80"/>
      <c r="D134" s="2"/>
      <c r="E134" s="174"/>
      <c r="I134" s="1"/>
      <c r="J134" s="1"/>
      <c r="K134" s="1"/>
      <c r="L134" s="1"/>
      <c r="M134" s="1"/>
      <c r="N134" s="1"/>
      <c r="O134" s="1"/>
      <c r="P134" s="1"/>
      <c r="Q134" s="1"/>
      <c r="R134" s="1"/>
      <c r="S134" s="1"/>
      <c r="T134" s="1"/>
      <c r="U134" s="1"/>
      <c r="V134" s="1"/>
      <c r="W134" s="1"/>
      <c r="X134" s="1"/>
      <c r="Y134" s="1"/>
      <c r="Z134" s="1"/>
    </row>
    <row r="135" spans="1:26">
      <c r="A135" s="1"/>
      <c r="B135" s="6"/>
      <c r="C135" s="80"/>
      <c r="D135" s="2"/>
      <c r="E135" s="174"/>
      <c r="I135" s="1"/>
      <c r="J135" s="1"/>
      <c r="K135" s="1"/>
      <c r="L135" s="1"/>
      <c r="M135" s="1"/>
      <c r="N135" s="1"/>
      <c r="O135" s="1"/>
      <c r="P135" s="1"/>
      <c r="Q135" s="1"/>
      <c r="R135" s="1"/>
      <c r="S135" s="1"/>
      <c r="T135" s="1"/>
      <c r="U135" s="1"/>
      <c r="V135" s="1"/>
      <c r="W135" s="1"/>
      <c r="X135" s="1"/>
      <c r="Y135" s="1"/>
      <c r="Z135" s="1"/>
    </row>
    <row r="136" spans="1:26">
      <c r="A136" s="1"/>
      <c r="B136" s="6"/>
      <c r="C136" s="80"/>
      <c r="D136" s="2"/>
      <c r="E136" s="174"/>
      <c r="I136" s="1"/>
      <c r="J136" s="1"/>
      <c r="K136" s="1"/>
      <c r="L136" s="1"/>
      <c r="M136" s="1"/>
      <c r="N136" s="1"/>
      <c r="O136" s="1"/>
      <c r="P136" s="1"/>
      <c r="Q136" s="1"/>
      <c r="R136" s="1"/>
      <c r="S136" s="1"/>
      <c r="T136" s="1"/>
      <c r="U136" s="1"/>
      <c r="V136" s="1"/>
      <c r="W136" s="1"/>
      <c r="X136" s="1"/>
      <c r="Y136" s="1"/>
      <c r="Z136" s="1"/>
    </row>
    <row r="137" spans="1:26">
      <c r="A137" s="1"/>
      <c r="B137" s="6"/>
      <c r="C137" s="80"/>
      <c r="D137" s="2"/>
      <c r="E137" s="174"/>
      <c r="I137" s="1"/>
      <c r="J137" s="1"/>
      <c r="K137" s="1"/>
      <c r="L137" s="1"/>
      <c r="M137" s="1"/>
      <c r="N137" s="1"/>
      <c r="O137" s="1"/>
      <c r="P137" s="1"/>
      <c r="Q137" s="1"/>
      <c r="R137" s="1"/>
      <c r="S137" s="1"/>
      <c r="T137" s="1"/>
      <c r="U137" s="1"/>
      <c r="V137" s="1"/>
      <c r="W137" s="1"/>
      <c r="X137" s="1"/>
      <c r="Y137" s="1"/>
      <c r="Z137" s="1"/>
    </row>
    <row r="138" spans="1:26">
      <c r="A138" s="1"/>
      <c r="B138" s="6"/>
      <c r="C138" s="80"/>
      <c r="D138" s="2"/>
      <c r="E138" s="174"/>
      <c r="I138" s="1"/>
      <c r="J138" s="1"/>
      <c r="K138" s="1"/>
      <c r="L138" s="1"/>
      <c r="M138" s="1"/>
      <c r="N138" s="1"/>
      <c r="O138" s="1"/>
      <c r="P138" s="1"/>
      <c r="Q138" s="1"/>
      <c r="R138" s="1"/>
      <c r="S138" s="1"/>
      <c r="T138" s="1"/>
      <c r="U138" s="1"/>
      <c r="V138" s="1"/>
      <c r="W138" s="1"/>
      <c r="X138" s="1"/>
      <c r="Y138" s="1"/>
      <c r="Z138" s="1"/>
    </row>
    <row r="139" spans="1:26">
      <c r="A139" s="1"/>
      <c r="B139" s="6"/>
      <c r="C139" s="80"/>
      <c r="D139" s="2"/>
      <c r="E139" s="174"/>
      <c r="I139" s="1"/>
      <c r="J139" s="1"/>
      <c r="K139" s="1"/>
      <c r="L139" s="1"/>
      <c r="M139" s="1"/>
      <c r="N139" s="1"/>
      <c r="O139" s="1"/>
      <c r="P139" s="1"/>
      <c r="Q139" s="1"/>
      <c r="R139" s="1"/>
      <c r="S139" s="1"/>
      <c r="T139" s="1"/>
      <c r="U139" s="1"/>
      <c r="V139" s="1"/>
      <c r="W139" s="1"/>
      <c r="X139" s="1"/>
      <c r="Y139" s="1"/>
      <c r="Z139" s="1"/>
    </row>
    <row r="140" spans="1:26">
      <c r="A140" s="1"/>
      <c r="B140" s="6"/>
      <c r="C140" s="80"/>
      <c r="D140" s="2"/>
      <c r="E140" s="174"/>
      <c r="I140" s="1"/>
      <c r="J140" s="1"/>
      <c r="K140" s="1"/>
      <c r="L140" s="1"/>
      <c r="M140" s="1"/>
      <c r="N140" s="1"/>
      <c r="O140" s="1"/>
      <c r="P140" s="1"/>
      <c r="Q140" s="1"/>
      <c r="R140" s="1"/>
      <c r="S140" s="1"/>
      <c r="T140" s="1"/>
      <c r="U140" s="1"/>
      <c r="V140" s="1"/>
      <c r="W140" s="1"/>
      <c r="X140" s="1"/>
      <c r="Y140" s="1"/>
      <c r="Z140" s="1"/>
    </row>
    <row r="141" spans="1:26">
      <c r="A141" s="1"/>
      <c r="B141" s="6"/>
      <c r="C141" s="80"/>
      <c r="D141" s="2"/>
      <c r="E141" s="174"/>
      <c r="I141" s="1"/>
      <c r="J141" s="1"/>
      <c r="K141" s="1"/>
      <c r="L141" s="1"/>
      <c r="M141" s="1"/>
      <c r="N141" s="1"/>
      <c r="O141" s="1"/>
      <c r="P141" s="1"/>
      <c r="Q141" s="1"/>
      <c r="R141" s="1"/>
      <c r="S141" s="1"/>
      <c r="T141" s="1"/>
      <c r="U141" s="1"/>
      <c r="V141" s="1"/>
      <c r="W141" s="1"/>
      <c r="X141" s="1"/>
      <c r="Y141" s="1"/>
      <c r="Z141" s="1"/>
    </row>
    <row r="142" spans="1:26">
      <c r="A142" s="1"/>
      <c r="B142" s="6"/>
      <c r="C142" s="80"/>
      <c r="D142" s="2"/>
      <c r="E142" s="174"/>
      <c r="I142" s="1"/>
      <c r="J142" s="1"/>
      <c r="K142" s="1"/>
      <c r="L142" s="1"/>
      <c r="M142" s="1"/>
      <c r="N142" s="1"/>
      <c r="O142" s="1"/>
      <c r="P142" s="1"/>
      <c r="Q142" s="1"/>
      <c r="R142" s="1"/>
      <c r="S142" s="1"/>
      <c r="T142" s="1"/>
      <c r="U142" s="1"/>
      <c r="V142" s="1"/>
      <c r="W142" s="1"/>
      <c r="X142" s="1"/>
      <c r="Y142" s="1"/>
      <c r="Z142" s="1"/>
    </row>
    <row r="143" spans="1:26">
      <c r="A143" s="1"/>
      <c r="B143" s="6"/>
      <c r="C143" s="80"/>
      <c r="D143" s="2"/>
      <c r="E143" s="174"/>
      <c r="I143" s="1"/>
      <c r="J143" s="1"/>
      <c r="K143" s="1"/>
      <c r="L143" s="1"/>
      <c r="M143" s="1"/>
      <c r="N143" s="1"/>
      <c r="O143" s="1"/>
      <c r="P143" s="1"/>
      <c r="Q143" s="1"/>
      <c r="R143" s="1"/>
      <c r="S143" s="1"/>
      <c r="T143" s="1"/>
      <c r="U143" s="1"/>
      <c r="V143" s="1"/>
      <c r="W143" s="1"/>
      <c r="X143" s="1"/>
      <c r="Y143" s="1"/>
      <c r="Z143" s="1"/>
    </row>
    <row r="144" spans="1:26">
      <c r="A144" s="1"/>
      <c r="B144" s="6"/>
      <c r="C144" s="80"/>
      <c r="D144" s="2"/>
      <c r="E144" s="174"/>
      <c r="I144" s="1"/>
      <c r="J144" s="1"/>
      <c r="K144" s="1"/>
      <c r="L144" s="1"/>
      <c r="M144" s="1"/>
      <c r="N144" s="1"/>
      <c r="O144" s="1"/>
      <c r="P144" s="1"/>
      <c r="Q144" s="1"/>
      <c r="R144" s="1"/>
      <c r="S144" s="1"/>
      <c r="T144" s="1"/>
      <c r="U144" s="1"/>
      <c r="V144" s="1"/>
      <c r="W144" s="1"/>
      <c r="X144" s="1"/>
      <c r="Y144" s="1"/>
      <c r="Z144" s="1"/>
    </row>
    <row r="145" spans="1:26">
      <c r="A145" s="1"/>
      <c r="B145" s="6"/>
      <c r="C145" s="80"/>
      <c r="D145" s="2"/>
      <c r="E145" s="174"/>
      <c r="I145" s="1"/>
      <c r="J145" s="1"/>
      <c r="K145" s="1"/>
      <c r="L145" s="1"/>
      <c r="M145" s="1"/>
      <c r="N145" s="1"/>
      <c r="O145" s="1"/>
      <c r="P145" s="1"/>
      <c r="Q145" s="1"/>
      <c r="R145" s="1"/>
      <c r="S145" s="1"/>
      <c r="T145" s="1"/>
      <c r="U145" s="1"/>
      <c r="V145" s="1"/>
      <c r="W145" s="1"/>
      <c r="X145" s="1"/>
      <c r="Y145" s="1"/>
      <c r="Z145" s="1"/>
    </row>
    <row r="146" spans="1:26">
      <c r="A146" s="1"/>
      <c r="B146" s="6"/>
      <c r="C146" s="80"/>
      <c r="D146" s="2"/>
      <c r="E146" s="174"/>
      <c r="I146" s="1"/>
      <c r="J146" s="1"/>
      <c r="K146" s="1"/>
      <c r="L146" s="1"/>
      <c r="M146" s="1"/>
      <c r="N146" s="1"/>
      <c r="O146" s="1"/>
      <c r="P146" s="1"/>
      <c r="Q146" s="1"/>
      <c r="R146" s="1"/>
      <c r="S146" s="1"/>
      <c r="T146" s="1"/>
      <c r="U146" s="1"/>
      <c r="V146" s="1"/>
      <c r="W146" s="1"/>
      <c r="X146" s="1"/>
      <c r="Y146" s="1"/>
      <c r="Z146" s="1"/>
    </row>
    <row r="147" spans="1:26">
      <c r="A147" s="1"/>
      <c r="B147" s="6"/>
      <c r="C147" s="80"/>
      <c r="D147" s="2"/>
      <c r="E147" s="174"/>
      <c r="I147" s="1"/>
      <c r="J147" s="1"/>
      <c r="K147" s="1"/>
      <c r="L147" s="1"/>
      <c r="M147" s="1"/>
      <c r="N147" s="1"/>
      <c r="O147" s="1"/>
      <c r="P147" s="1"/>
      <c r="Q147" s="1"/>
      <c r="R147" s="1"/>
      <c r="S147" s="1"/>
      <c r="T147" s="1"/>
      <c r="U147" s="1"/>
      <c r="V147" s="1"/>
      <c r="W147" s="1"/>
      <c r="X147" s="1"/>
      <c r="Y147" s="1"/>
      <c r="Z147" s="1"/>
    </row>
    <row r="148" spans="1:26">
      <c r="A148" s="1"/>
      <c r="B148" s="6"/>
      <c r="C148" s="80"/>
      <c r="D148" s="2"/>
      <c r="E148" s="174"/>
      <c r="I148" s="1"/>
      <c r="J148" s="1"/>
      <c r="K148" s="1"/>
      <c r="L148" s="1"/>
      <c r="M148" s="1"/>
      <c r="N148" s="1"/>
      <c r="O148" s="1"/>
      <c r="P148" s="1"/>
      <c r="Q148" s="1"/>
      <c r="R148" s="1"/>
      <c r="S148" s="1"/>
      <c r="T148" s="1"/>
      <c r="U148" s="1"/>
      <c r="V148" s="1"/>
      <c r="W148" s="1"/>
      <c r="X148" s="1"/>
      <c r="Y148" s="1"/>
      <c r="Z148" s="1"/>
    </row>
    <row r="149" spans="1:26">
      <c r="A149" s="1"/>
      <c r="B149" s="6"/>
      <c r="C149" s="80"/>
      <c r="D149" s="2"/>
      <c r="E149" s="174"/>
      <c r="I149" s="1"/>
      <c r="J149" s="1"/>
      <c r="K149" s="1"/>
      <c r="L149" s="1"/>
      <c r="M149" s="1"/>
      <c r="N149" s="1"/>
      <c r="O149" s="1"/>
      <c r="P149" s="1"/>
      <c r="Q149" s="1"/>
      <c r="R149" s="1"/>
      <c r="S149" s="1"/>
      <c r="T149" s="1"/>
      <c r="U149" s="1"/>
      <c r="V149" s="1"/>
      <c r="W149" s="1"/>
      <c r="X149" s="1"/>
      <c r="Y149" s="1"/>
      <c r="Z149" s="1"/>
    </row>
    <row r="150" spans="1:26">
      <c r="A150" s="1"/>
      <c r="B150" s="6"/>
      <c r="C150" s="80"/>
      <c r="D150" s="2"/>
      <c r="E150" s="174"/>
      <c r="I150" s="1"/>
      <c r="J150" s="1"/>
      <c r="K150" s="1"/>
      <c r="L150" s="1"/>
      <c r="M150" s="1"/>
      <c r="N150" s="1"/>
      <c r="O150" s="1"/>
      <c r="P150" s="1"/>
      <c r="Q150" s="1"/>
      <c r="R150" s="1"/>
      <c r="S150" s="1"/>
      <c r="T150" s="1"/>
      <c r="U150" s="1"/>
      <c r="V150" s="1"/>
      <c r="W150" s="1"/>
      <c r="X150" s="1"/>
      <c r="Y150" s="1"/>
      <c r="Z150" s="1"/>
    </row>
    <row r="151" spans="1:26">
      <c r="A151" s="1"/>
      <c r="B151" s="6"/>
      <c r="C151" s="80"/>
      <c r="D151" s="2"/>
      <c r="E151" s="174"/>
      <c r="I151" s="1"/>
      <c r="J151" s="1"/>
      <c r="K151" s="1"/>
      <c r="L151" s="1"/>
      <c r="M151" s="1"/>
      <c r="N151" s="1"/>
      <c r="O151" s="1"/>
      <c r="P151" s="1"/>
      <c r="Q151" s="1"/>
      <c r="R151" s="1"/>
      <c r="S151" s="1"/>
      <c r="T151" s="1"/>
      <c r="U151" s="1"/>
      <c r="V151" s="1"/>
      <c r="W151" s="1"/>
      <c r="X151" s="1"/>
      <c r="Y151" s="1"/>
      <c r="Z151" s="1"/>
    </row>
    <row r="152" spans="1:26">
      <c r="A152" s="1"/>
      <c r="B152" s="6"/>
      <c r="C152" s="80"/>
      <c r="D152" s="2"/>
      <c r="E152" s="174"/>
      <c r="I152" s="1"/>
      <c r="J152" s="1"/>
      <c r="K152" s="1"/>
      <c r="L152" s="1"/>
      <c r="M152" s="1"/>
      <c r="N152" s="1"/>
      <c r="O152" s="1"/>
      <c r="P152" s="1"/>
      <c r="Q152" s="1"/>
      <c r="R152" s="1"/>
      <c r="S152" s="1"/>
      <c r="T152" s="1"/>
      <c r="U152" s="1"/>
      <c r="V152" s="1"/>
      <c r="W152" s="1"/>
      <c r="X152" s="1"/>
      <c r="Y152" s="1"/>
      <c r="Z152" s="1"/>
    </row>
    <row r="153" spans="1:26">
      <c r="A153" s="1"/>
      <c r="B153" s="6"/>
      <c r="C153" s="80"/>
      <c r="D153" s="2"/>
      <c r="E153" s="174"/>
      <c r="I153" s="1"/>
      <c r="J153" s="1"/>
      <c r="K153" s="1"/>
      <c r="L153" s="1"/>
      <c r="M153" s="1"/>
      <c r="N153" s="1"/>
      <c r="O153" s="1"/>
      <c r="P153" s="1"/>
      <c r="Q153" s="1"/>
      <c r="R153" s="1"/>
      <c r="S153" s="1"/>
      <c r="T153" s="1"/>
      <c r="U153" s="1"/>
      <c r="V153" s="1"/>
      <c r="W153" s="1"/>
      <c r="X153" s="1"/>
      <c r="Y153" s="1"/>
      <c r="Z153" s="1"/>
    </row>
    <row r="154" spans="1:26">
      <c r="A154" s="1"/>
      <c r="B154" s="6"/>
      <c r="C154" s="80"/>
      <c r="D154" s="2"/>
      <c r="E154" s="174"/>
      <c r="I154" s="1"/>
      <c r="J154" s="1"/>
      <c r="K154" s="1"/>
      <c r="L154" s="1"/>
      <c r="M154" s="1"/>
      <c r="N154" s="1"/>
      <c r="O154" s="1"/>
      <c r="P154" s="1"/>
      <c r="Q154" s="1"/>
      <c r="R154" s="1"/>
      <c r="S154" s="1"/>
      <c r="T154" s="1"/>
      <c r="U154" s="1"/>
      <c r="V154" s="1"/>
      <c r="W154" s="1"/>
      <c r="X154" s="1"/>
      <c r="Y154" s="1"/>
      <c r="Z154" s="1"/>
    </row>
    <row r="155" spans="1:26">
      <c r="A155" s="1"/>
      <c r="B155" s="6"/>
      <c r="C155" s="80"/>
      <c r="D155" s="2"/>
      <c r="E155" s="174"/>
      <c r="I155" s="1"/>
      <c r="J155" s="1"/>
      <c r="K155" s="1"/>
      <c r="L155" s="1"/>
      <c r="M155" s="1"/>
      <c r="N155" s="1"/>
      <c r="O155" s="1"/>
      <c r="P155" s="1"/>
      <c r="Q155" s="1"/>
      <c r="R155" s="1"/>
      <c r="S155" s="1"/>
      <c r="T155" s="1"/>
      <c r="U155" s="1"/>
      <c r="V155" s="1"/>
      <c r="W155" s="1"/>
      <c r="X155" s="1"/>
      <c r="Y155" s="1"/>
      <c r="Z155" s="1"/>
    </row>
    <row r="156" spans="1:26">
      <c r="A156" s="1"/>
      <c r="B156" s="6"/>
      <c r="C156" s="80"/>
      <c r="D156" s="2"/>
      <c r="E156" s="174"/>
      <c r="I156" s="1"/>
      <c r="J156" s="1"/>
      <c r="K156" s="1"/>
      <c r="L156" s="1"/>
      <c r="M156" s="1"/>
      <c r="N156" s="1"/>
      <c r="O156" s="1"/>
      <c r="P156" s="1"/>
      <c r="Q156" s="1"/>
      <c r="R156" s="1"/>
      <c r="S156" s="1"/>
      <c r="T156" s="1"/>
      <c r="U156" s="1"/>
      <c r="V156" s="1"/>
      <c r="W156" s="1"/>
      <c r="X156" s="1"/>
      <c r="Y156" s="1"/>
      <c r="Z156" s="1"/>
    </row>
    <row r="157" spans="1:26">
      <c r="A157" s="1"/>
      <c r="B157" s="6"/>
      <c r="C157" s="80"/>
      <c r="D157" s="2"/>
      <c r="E157" s="174"/>
      <c r="I157" s="1"/>
      <c r="J157" s="1"/>
      <c r="K157" s="1"/>
      <c r="L157" s="1"/>
      <c r="M157" s="1"/>
      <c r="N157" s="1"/>
      <c r="O157" s="1"/>
      <c r="P157" s="1"/>
      <c r="Q157" s="1"/>
      <c r="R157" s="1"/>
      <c r="S157" s="1"/>
      <c r="T157" s="1"/>
      <c r="U157" s="1"/>
      <c r="V157" s="1"/>
      <c r="W157" s="1"/>
      <c r="X157" s="1"/>
      <c r="Y157" s="1"/>
      <c r="Z157" s="1"/>
    </row>
    <row r="158" spans="1:26">
      <c r="A158" s="1"/>
      <c r="B158" s="6"/>
      <c r="C158" s="80"/>
      <c r="D158" s="2"/>
      <c r="E158" s="174"/>
      <c r="I158" s="1"/>
      <c r="J158" s="1"/>
      <c r="K158" s="1"/>
      <c r="L158" s="1"/>
      <c r="M158" s="1"/>
      <c r="N158" s="1"/>
      <c r="O158" s="1"/>
      <c r="P158" s="1"/>
      <c r="Q158" s="1"/>
      <c r="R158" s="1"/>
      <c r="S158" s="1"/>
      <c r="T158" s="1"/>
      <c r="U158" s="1"/>
      <c r="V158" s="1"/>
      <c r="W158" s="1"/>
      <c r="X158" s="1"/>
      <c r="Y158" s="1"/>
      <c r="Z158" s="1"/>
    </row>
    <row r="159" spans="1:26">
      <c r="A159" s="1"/>
      <c r="B159" s="6"/>
      <c r="C159" s="80"/>
      <c r="D159" s="2"/>
      <c r="E159" s="174"/>
      <c r="I159" s="1"/>
      <c r="J159" s="1"/>
      <c r="K159" s="1"/>
      <c r="L159" s="1"/>
      <c r="M159" s="1"/>
      <c r="N159" s="1"/>
      <c r="O159" s="1"/>
      <c r="P159" s="1"/>
      <c r="Q159" s="1"/>
      <c r="R159" s="1"/>
      <c r="S159" s="1"/>
      <c r="T159" s="1"/>
      <c r="U159" s="1"/>
      <c r="V159" s="1"/>
      <c r="W159" s="1"/>
      <c r="X159" s="1"/>
      <c r="Y159" s="1"/>
      <c r="Z159" s="1"/>
    </row>
    <row r="160" spans="1:26">
      <c r="A160" s="1"/>
      <c r="B160" s="6"/>
      <c r="C160" s="80"/>
      <c r="D160" s="2"/>
      <c r="E160" s="174"/>
      <c r="I160" s="1"/>
      <c r="J160" s="1"/>
      <c r="K160" s="1"/>
      <c r="L160" s="1"/>
      <c r="M160" s="1"/>
      <c r="N160" s="1"/>
      <c r="O160" s="1"/>
      <c r="P160" s="1"/>
      <c r="Q160" s="1"/>
      <c r="R160" s="1"/>
      <c r="S160" s="1"/>
      <c r="T160" s="1"/>
      <c r="U160" s="1"/>
      <c r="V160" s="1"/>
      <c r="W160" s="1"/>
      <c r="X160" s="1"/>
      <c r="Y160" s="1"/>
      <c r="Z160" s="1"/>
    </row>
    <row r="161" spans="1:26">
      <c r="A161" s="1"/>
      <c r="B161" s="6"/>
      <c r="C161" s="80"/>
      <c r="D161" s="2"/>
      <c r="E161" s="174"/>
      <c r="I161" s="1"/>
      <c r="J161" s="1"/>
      <c r="K161" s="1"/>
      <c r="L161" s="1"/>
      <c r="M161" s="1"/>
      <c r="N161" s="1"/>
      <c r="O161" s="1"/>
      <c r="P161" s="1"/>
      <c r="Q161" s="1"/>
      <c r="R161" s="1"/>
      <c r="S161" s="1"/>
      <c r="T161" s="1"/>
      <c r="U161" s="1"/>
      <c r="V161" s="1"/>
      <c r="W161" s="1"/>
      <c r="X161" s="1"/>
      <c r="Y161" s="1"/>
      <c r="Z161" s="1"/>
    </row>
    <row r="162" spans="1:26">
      <c r="A162" s="1"/>
      <c r="B162" s="6"/>
      <c r="C162" s="80"/>
      <c r="D162" s="2"/>
      <c r="E162" s="174"/>
      <c r="I162" s="1"/>
      <c r="J162" s="1"/>
      <c r="K162" s="1"/>
      <c r="L162" s="1"/>
      <c r="M162" s="1"/>
      <c r="N162" s="1"/>
      <c r="O162" s="1"/>
      <c r="P162" s="1"/>
      <c r="Q162" s="1"/>
      <c r="R162" s="1"/>
      <c r="S162" s="1"/>
      <c r="T162" s="1"/>
      <c r="U162" s="1"/>
      <c r="V162" s="1"/>
      <c r="W162" s="1"/>
      <c r="X162" s="1"/>
      <c r="Y162" s="1"/>
      <c r="Z162" s="1"/>
    </row>
    <row r="163" spans="1:26">
      <c r="A163" s="1"/>
      <c r="B163" s="6"/>
      <c r="C163" s="80"/>
      <c r="D163" s="2"/>
      <c r="E163" s="174"/>
      <c r="I163" s="1"/>
      <c r="J163" s="1"/>
      <c r="K163" s="1"/>
      <c r="L163" s="1"/>
      <c r="M163" s="1"/>
      <c r="N163" s="1"/>
      <c r="O163" s="1"/>
      <c r="P163" s="1"/>
      <c r="Q163" s="1"/>
      <c r="R163" s="1"/>
      <c r="S163" s="1"/>
      <c r="T163" s="1"/>
      <c r="U163" s="1"/>
      <c r="V163" s="1"/>
      <c r="W163" s="1"/>
      <c r="X163" s="1"/>
      <c r="Y163" s="1"/>
      <c r="Z163" s="1"/>
    </row>
    <row r="164" spans="1:26">
      <c r="A164" s="1"/>
      <c r="B164" s="6"/>
      <c r="C164" s="80"/>
      <c r="D164" s="2"/>
      <c r="E164" s="174"/>
      <c r="I164" s="1"/>
      <c r="J164" s="1"/>
      <c r="K164" s="1"/>
      <c r="L164" s="1"/>
      <c r="M164" s="1"/>
      <c r="N164" s="1"/>
      <c r="O164" s="1"/>
      <c r="P164" s="1"/>
      <c r="Q164" s="1"/>
      <c r="R164" s="1"/>
      <c r="S164" s="1"/>
      <c r="T164" s="1"/>
      <c r="U164" s="1"/>
      <c r="V164" s="1"/>
      <c r="W164" s="1"/>
      <c r="X164" s="1"/>
      <c r="Y164" s="1"/>
      <c r="Z164" s="1"/>
    </row>
    <row r="165" spans="1:26">
      <c r="A165" s="1"/>
      <c r="B165" s="6"/>
      <c r="C165" s="80"/>
      <c r="D165" s="2"/>
      <c r="E165" s="174"/>
      <c r="I165" s="1"/>
      <c r="J165" s="1"/>
      <c r="K165" s="1"/>
      <c r="L165" s="1"/>
      <c r="M165" s="1"/>
      <c r="N165" s="1"/>
      <c r="O165" s="1"/>
      <c r="P165" s="1"/>
      <c r="Q165" s="1"/>
      <c r="R165" s="1"/>
      <c r="S165" s="1"/>
      <c r="T165" s="1"/>
      <c r="U165" s="1"/>
      <c r="V165" s="1"/>
      <c r="W165" s="1"/>
      <c r="X165" s="1"/>
      <c r="Y165" s="1"/>
      <c r="Z165" s="1"/>
    </row>
    <row r="166" spans="1:26">
      <c r="A166" s="1"/>
      <c r="B166" s="6"/>
      <c r="C166" s="80"/>
      <c r="D166" s="2"/>
      <c r="E166" s="174"/>
      <c r="I166" s="1"/>
      <c r="J166" s="1"/>
      <c r="K166" s="1"/>
      <c r="L166" s="1"/>
      <c r="M166" s="1"/>
      <c r="N166" s="1"/>
      <c r="O166" s="1"/>
      <c r="P166" s="1"/>
      <c r="Q166" s="1"/>
      <c r="R166" s="1"/>
      <c r="S166" s="1"/>
      <c r="T166" s="1"/>
      <c r="U166" s="1"/>
      <c r="V166" s="1"/>
      <c r="W166" s="1"/>
      <c r="X166" s="1"/>
      <c r="Y166" s="1"/>
      <c r="Z166" s="1"/>
    </row>
    <row r="167" spans="1:26">
      <c r="A167" s="1"/>
      <c r="B167" s="6"/>
      <c r="C167" s="80"/>
      <c r="D167" s="2"/>
      <c r="E167" s="174"/>
      <c r="I167" s="1"/>
      <c r="J167" s="1"/>
      <c r="K167" s="1"/>
      <c r="L167" s="1"/>
      <c r="M167" s="1"/>
      <c r="N167" s="1"/>
      <c r="O167" s="1"/>
      <c r="P167" s="1"/>
      <c r="Q167" s="1"/>
      <c r="R167" s="1"/>
      <c r="S167" s="1"/>
      <c r="T167" s="1"/>
      <c r="U167" s="1"/>
      <c r="V167" s="1"/>
      <c r="W167" s="1"/>
      <c r="X167" s="1"/>
      <c r="Y167" s="1"/>
      <c r="Z167" s="1"/>
    </row>
    <row r="168" spans="1:26">
      <c r="A168" s="1"/>
      <c r="B168" s="6"/>
      <c r="C168" s="80"/>
      <c r="D168" s="2"/>
      <c r="E168" s="174"/>
      <c r="I168" s="1"/>
      <c r="J168" s="1"/>
      <c r="K168" s="1"/>
      <c r="L168" s="1"/>
      <c r="M168" s="1"/>
      <c r="N168" s="1"/>
      <c r="O168" s="1"/>
      <c r="P168" s="1"/>
      <c r="Q168" s="1"/>
      <c r="R168" s="1"/>
      <c r="S168" s="1"/>
      <c r="T168" s="1"/>
      <c r="U168" s="1"/>
      <c r="V168" s="1"/>
      <c r="W168" s="1"/>
      <c r="X168" s="1"/>
      <c r="Y168" s="1"/>
      <c r="Z168" s="1"/>
    </row>
    <row r="169" spans="1:26">
      <c r="A169" s="1"/>
      <c r="B169" s="6"/>
      <c r="C169" s="80"/>
      <c r="D169" s="2"/>
      <c r="E169" s="174"/>
      <c r="I169" s="1"/>
      <c r="J169" s="1"/>
      <c r="K169" s="1"/>
      <c r="L169" s="1"/>
      <c r="M169" s="1"/>
      <c r="N169" s="1"/>
      <c r="O169" s="1"/>
      <c r="P169" s="1"/>
      <c r="Q169" s="1"/>
      <c r="R169" s="1"/>
      <c r="S169" s="1"/>
      <c r="T169" s="1"/>
      <c r="U169" s="1"/>
      <c r="V169" s="1"/>
      <c r="W169" s="1"/>
      <c r="X169" s="1"/>
      <c r="Y169" s="1"/>
      <c r="Z169" s="1"/>
    </row>
    <row r="170" spans="1:26">
      <c r="A170" s="1"/>
      <c r="B170" s="6"/>
      <c r="C170" s="80"/>
      <c r="D170" s="2"/>
      <c r="E170" s="174"/>
      <c r="I170" s="1"/>
      <c r="J170" s="1"/>
      <c r="K170" s="1"/>
      <c r="L170" s="1"/>
      <c r="M170" s="1"/>
      <c r="N170" s="1"/>
      <c r="O170" s="1"/>
      <c r="P170" s="1"/>
      <c r="Q170" s="1"/>
      <c r="R170" s="1"/>
      <c r="S170" s="1"/>
      <c r="T170" s="1"/>
      <c r="U170" s="1"/>
      <c r="V170" s="1"/>
      <c r="W170" s="1"/>
      <c r="X170" s="1"/>
      <c r="Y170" s="1"/>
      <c r="Z170" s="1"/>
    </row>
    <row r="171" spans="1:26">
      <c r="A171" s="1"/>
      <c r="B171" s="6"/>
      <c r="C171" s="80"/>
      <c r="D171" s="2"/>
      <c r="E171" s="174"/>
      <c r="I171" s="1"/>
      <c r="J171" s="1"/>
      <c r="K171" s="1"/>
      <c r="L171" s="1"/>
      <c r="M171" s="1"/>
      <c r="N171" s="1"/>
      <c r="O171" s="1"/>
      <c r="P171" s="1"/>
      <c r="Q171" s="1"/>
      <c r="R171" s="1"/>
      <c r="S171" s="1"/>
      <c r="T171" s="1"/>
      <c r="U171" s="1"/>
      <c r="V171" s="1"/>
      <c r="W171" s="1"/>
      <c r="X171" s="1"/>
      <c r="Y171" s="1"/>
      <c r="Z171" s="1"/>
    </row>
    <row r="172" spans="1:26">
      <c r="A172" s="1"/>
      <c r="B172" s="6"/>
      <c r="C172" s="80"/>
      <c r="D172" s="2"/>
      <c r="E172" s="174"/>
      <c r="I172" s="1"/>
      <c r="J172" s="1"/>
      <c r="K172" s="1"/>
      <c r="L172" s="1"/>
      <c r="M172" s="1"/>
      <c r="N172" s="1"/>
      <c r="O172" s="1"/>
      <c r="P172" s="1"/>
      <c r="Q172" s="1"/>
      <c r="R172" s="1"/>
      <c r="S172" s="1"/>
      <c r="T172" s="1"/>
      <c r="U172" s="1"/>
      <c r="V172" s="1"/>
      <c r="W172" s="1"/>
      <c r="X172" s="1"/>
      <c r="Y172" s="1"/>
      <c r="Z172" s="1"/>
    </row>
    <row r="173" spans="1:26">
      <c r="A173" s="1"/>
      <c r="B173" s="6"/>
      <c r="C173" s="80"/>
      <c r="D173" s="2"/>
      <c r="E173" s="174"/>
      <c r="I173" s="1"/>
      <c r="J173" s="1"/>
      <c r="K173" s="1"/>
      <c r="L173" s="1"/>
      <c r="M173" s="1"/>
      <c r="N173" s="1"/>
      <c r="O173" s="1"/>
      <c r="P173" s="1"/>
      <c r="Q173" s="1"/>
      <c r="R173" s="1"/>
      <c r="S173" s="1"/>
      <c r="T173" s="1"/>
      <c r="U173" s="1"/>
      <c r="V173" s="1"/>
      <c r="W173" s="1"/>
      <c r="X173" s="1"/>
      <c r="Y173" s="1"/>
      <c r="Z173" s="1"/>
    </row>
    <row r="174" spans="1:26">
      <c r="A174" s="1"/>
      <c r="B174" s="6"/>
      <c r="C174" s="80"/>
      <c r="D174" s="2"/>
      <c r="E174" s="174"/>
      <c r="I174" s="1"/>
      <c r="J174" s="1"/>
      <c r="K174" s="1"/>
      <c r="L174" s="1"/>
      <c r="M174" s="1"/>
      <c r="N174" s="1"/>
      <c r="O174" s="1"/>
      <c r="P174" s="1"/>
      <c r="Q174" s="1"/>
      <c r="R174" s="1"/>
      <c r="S174" s="1"/>
      <c r="T174" s="1"/>
      <c r="U174" s="1"/>
      <c r="V174" s="1"/>
      <c r="W174" s="1"/>
      <c r="X174" s="1"/>
      <c r="Y174" s="1"/>
      <c r="Z174" s="1"/>
    </row>
    <row r="175" spans="1:26">
      <c r="A175" s="1"/>
      <c r="B175" s="6"/>
      <c r="C175" s="80"/>
      <c r="D175" s="2"/>
      <c r="E175" s="174"/>
      <c r="I175" s="1"/>
      <c r="J175" s="1"/>
      <c r="K175" s="1"/>
      <c r="L175" s="1"/>
      <c r="M175" s="1"/>
      <c r="N175" s="1"/>
      <c r="O175" s="1"/>
      <c r="P175" s="1"/>
      <c r="Q175" s="1"/>
      <c r="R175" s="1"/>
      <c r="S175" s="1"/>
      <c r="T175" s="1"/>
      <c r="U175" s="1"/>
      <c r="V175" s="1"/>
      <c r="W175" s="1"/>
      <c r="X175" s="1"/>
      <c r="Y175" s="1"/>
      <c r="Z175" s="1"/>
    </row>
    <row r="176" spans="1:26">
      <c r="A176" s="1"/>
      <c r="B176" s="6"/>
      <c r="C176" s="80"/>
      <c r="D176" s="2"/>
      <c r="E176" s="174"/>
      <c r="I176" s="1"/>
      <c r="J176" s="1"/>
      <c r="K176" s="1"/>
      <c r="L176" s="1"/>
      <c r="M176" s="1"/>
      <c r="N176" s="1"/>
      <c r="O176" s="1"/>
      <c r="P176" s="1"/>
      <c r="Q176" s="1"/>
      <c r="R176" s="1"/>
      <c r="S176" s="1"/>
      <c r="T176" s="1"/>
      <c r="U176" s="1"/>
      <c r="V176" s="1"/>
      <c r="W176" s="1"/>
      <c r="X176" s="1"/>
      <c r="Y176" s="1"/>
      <c r="Z176" s="1"/>
    </row>
    <row r="177" spans="1:26">
      <c r="A177" s="1"/>
      <c r="B177" s="6"/>
      <c r="C177" s="80"/>
      <c r="D177" s="2"/>
      <c r="E177" s="174"/>
      <c r="I177" s="1"/>
      <c r="J177" s="1"/>
      <c r="K177" s="1"/>
      <c r="L177" s="1"/>
      <c r="M177" s="1"/>
      <c r="N177" s="1"/>
      <c r="O177" s="1"/>
      <c r="P177" s="1"/>
      <c r="Q177" s="1"/>
      <c r="R177" s="1"/>
      <c r="S177" s="1"/>
      <c r="T177" s="1"/>
      <c r="U177" s="1"/>
      <c r="V177" s="1"/>
      <c r="W177" s="1"/>
      <c r="X177" s="1"/>
      <c r="Y177" s="1"/>
      <c r="Z177" s="1"/>
    </row>
    <row r="178" spans="1:26">
      <c r="A178" s="1"/>
      <c r="B178" s="6"/>
      <c r="C178" s="80"/>
      <c r="D178" s="2"/>
      <c r="E178" s="174"/>
      <c r="I178" s="1"/>
      <c r="J178" s="1"/>
      <c r="K178" s="1"/>
      <c r="L178" s="1"/>
      <c r="M178" s="1"/>
      <c r="N178" s="1"/>
      <c r="O178" s="1"/>
      <c r="P178" s="1"/>
      <c r="Q178" s="1"/>
      <c r="R178" s="1"/>
      <c r="S178" s="1"/>
      <c r="T178" s="1"/>
      <c r="U178" s="1"/>
      <c r="V178" s="1"/>
      <c r="W178" s="1"/>
      <c r="X178" s="1"/>
      <c r="Y178" s="1"/>
      <c r="Z178" s="1"/>
    </row>
    <row r="179" spans="1:26">
      <c r="A179" s="1"/>
      <c r="B179" s="6"/>
      <c r="C179" s="80"/>
      <c r="D179" s="2"/>
      <c r="E179" s="174"/>
      <c r="I179" s="1"/>
      <c r="J179" s="1"/>
      <c r="K179" s="1"/>
      <c r="L179" s="1"/>
      <c r="M179" s="1"/>
      <c r="N179" s="1"/>
      <c r="O179" s="1"/>
      <c r="P179" s="1"/>
      <c r="Q179" s="1"/>
      <c r="R179" s="1"/>
      <c r="S179" s="1"/>
      <c r="T179" s="1"/>
      <c r="U179" s="1"/>
      <c r="V179" s="1"/>
      <c r="W179" s="1"/>
      <c r="X179" s="1"/>
      <c r="Y179" s="1"/>
      <c r="Z179" s="1"/>
    </row>
    <row r="180" spans="1:26">
      <c r="A180" s="1"/>
      <c r="B180" s="6"/>
      <c r="C180" s="80"/>
      <c r="D180" s="2"/>
      <c r="E180" s="174"/>
      <c r="I180" s="1"/>
      <c r="J180" s="1"/>
      <c r="K180" s="1"/>
      <c r="L180" s="1"/>
      <c r="M180" s="1"/>
      <c r="N180" s="1"/>
      <c r="O180" s="1"/>
      <c r="P180" s="1"/>
      <c r="Q180" s="1"/>
      <c r="R180" s="1"/>
      <c r="S180" s="1"/>
      <c r="T180" s="1"/>
      <c r="U180" s="1"/>
      <c r="V180" s="1"/>
      <c r="W180" s="1"/>
      <c r="X180" s="1"/>
      <c r="Y180" s="1"/>
      <c r="Z180" s="1"/>
    </row>
    <row r="181" spans="1:26">
      <c r="A181" s="1"/>
      <c r="B181" s="6"/>
      <c r="C181" s="80"/>
      <c r="D181" s="2"/>
      <c r="E181" s="174"/>
      <c r="I181" s="1"/>
      <c r="J181" s="1"/>
      <c r="K181" s="1"/>
      <c r="L181" s="1"/>
      <c r="M181" s="1"/>
      <c r="N181" s="1"/>
      <c r="O181" s="1"/>
      <c r="P181" s="1"/>
      <c r="Q181" s="1"/>
      <c r="R181" s="1"/>
      <c r="S181" s="1"/>
      <c r="T181" s="1"/>
      <c r="U181" s="1"/>
      <c r="V181" s="1"/>
      <c r="W181" s="1"/>
      <c r="X181" s="1"/>
      <c r="Y181" s="1"/>
      <c r="Z181" s="1"/>
    </row>
    <row r="182" spans="1:26">
      <c r="A182" s="1"/>
      <c r="B182" s="6"/>
      <c r="C182" s="80"/>
      <c r="D182" s="2"/>
      <c r="E182" s="174"/>
      <c r="I182" s="1"/>
      <c r="J182" s="1"/>
      <c r="K182" s="1"/>
      <c r="L182" s="1"/>
      <c r="M182" s="1"/>
      <c r="N182" s="1"/>
      <c r="O182" s="1"/>
      <c r="P182" s="1"/>
      <c r="Q182" s="1"/>
      <c r="R182" s="1"/>
      <c r="S182" s="1"/>
      <c r="T182" s="1"/>
      <c r="U182" s="1"/>
      <c r="V182" s="1"/>
      <c r="W182" s="1"/>
      <c r="X182" s="1"/>
      <c r="Y182" s="1"/>
      <c r="Z182" s="1"/>
    </row>
    <row r="183" spans="1:26">
      <c r="A183" s="1"/>
      <c r="B183" s="6"/>
      <c r="C183" s="80"/>
      <c r="D183" s="2"/>
      <c r="E183" s="174"/>
      <c r="I183" s="1"/>
      <c r="J183" s="1"/>
      <c r="K183" s="1"/>
      <c r="L183" s="1"/>
      <c r="M183" s="1"/>
      <c r="N183" s="1"/>
      <c r="O183" s="1"/>
      <c r="P183" s="1"/>
      <c r="Q183" s="1"/>
      <c r="R183" s="1"/>
      <c r="S183" s="1"/>
      <c r="T183" s="1"/>
      <c r="U183" s="1"/>
      <c r="V183" s="1"/>
      <c r="W183" s="1"/>
      <c r="X183" s="1"/>
      <c r="Y183" s="1"/>
      <c r="Z183" s="1"/>
    </row>
    <row r="184" spans="1:26">
      <c r="A184" s="1"/>
      <c r="B184" s="6"/>
      <c r="C184" s="80"/>
      <c r="D184" s="2"/>
      <c r="E184" s="174"/>
      <c r="I184" s="1"/>
      <c r="J184" s="1"/>
      <c r="K184" s="1"/>
      <c r="L184" s="1"/>
      <c r="M184" s="1"/>
      <c r="N184" s="1"/>
      <c r="O184" s="1"/>
      <c r="P184" s="1"/>
      <c r="Q184" s="1"/>
      <c r="R184" s="1"/>
      <c r="S184" s="1"/>
      <c r="T184" s="1"/>
      <c r="U184" s="1"/>
      <c r="V184" s="1"/>
      <c r="W184" s="1"/>
      <c r="X184" s="1"/>
      <c r="Y184" s="1"/>
      <c r="Z184" s="1"/>
    </row>
    <row r="185" spans="1:26">
      <c r="A185" s="1"/>
      <c r="B185" s="6"/>
      <c r="C185" s="80"/>
      <c r="D185" s="2"/>
      <c r="E185" s="174"/>
      <c r="I185" s="1"/>
      <c r="J185" s="1"/>
      <c r="K185" s="1"/>
      <c r="L185" s="1"/>
      <c r="M185" s="1"/>
      <c r="N185" s="1"/>
      <c r="O185" s="1"/>
      <c r="P185" s="1"/>
      <c r="Q185" s="1"/>
      <c r="R185" s="1"/>
      <c r="S185" s="1"/>
      <c r="T185" s="1"/>
      <c r="U185" s="1"/>
      <c r="V185" s="1"/>
      <c r="W185" s="1"/>
      <c r="X185" s="1"/>
      <c r="Y185" s="1"/>
      <c r="Z185" s="1"/>
    </row>
    <row r="186" spans="1:26">
      <c r="A186" s="1"/>
      <c r="B186" s="6"/>
      <c r="C186" s="80"/>
      <c r="D186" s="2"/>
      <c r="E186" s="174"/>
      <c r="I186" s="1"/>
      <c r="J186" s="1"/>
      <c r="K186" s="1"/>
      <c r="L186" s="1"/>
      <c r="M186" s="1"/>
      <c r="N186" s="1"/>
      <c r="O186" s="1"/>
      <c r="P186" s="1"/>
      <c r="Q186" s="1"/>
      <c r="R186" s="1"/>
      <c r="S186" s="1"/>
      <c r="T186" s="1"/>
      <c r="U186" s="1"/>
      <c r="V186" s="1"/>
      <c r="W186" s="1"/>
      <c r="X186" s="1"/>
      <c r="Y186" s="1"/>
      <c r="Z186" s="1"/>
    </row>
    <row r="187" spans="1:26">
      <c r="A187" s="1"/>
      <c r="B187" s="6"/>
      <c r="C187" s="80"/>
      <c r="D187" s="2"/>
      <c r="E187" s="174"/>
      <c r="I187" s="1"/>
      <c r="J187" s="1"/>
      <c r="K187" s="1"/>
      <c r="L187" s="1"/>
      <c r="M187" s="1"/>
      <c r="N187" s="1"/>
      <c r="O187" s="1"/>
      <c r="P187" s="1"/>
      <c r="Q187" s="1"/>
      <c r="R187" s="1"/>
      <c r="S187" s="1"/>
      <c r="T187" s="1"/>
      <c r="U187" s="1"/>
      <c r="V187" s="1"/>
      <c r="W187" s="1"/>
      <c r="X187" s="1"/>
      <c r="Y187" s="1"/>
      <c r="Z187" s="1"/>
    </row>
    <row r="188" spans="1:26">
      <c r="A188" s="1"/>
      <c r="B188" s="6"/>
      <c r="C188" s="80"/>
      <c r="D188" s="2"/>
      <c r="E188" s="174"/>
      <c r="I188" s="1"/>
      <c r="J188" s="1"/>
      <c r="K188" s="1"/>
      <c r="L188" s="1"/>
      <c r="M188" s="1"/>
      <c r="N188" s="1"/>
      <c r="O188" s="1"/>
      <c r="P188" s="1"/>
      <c r="Q188" s="1"/>
      <c r="R188" s="1"/>
      <c r="S188" s="1"/>
      <c r="T188" s="1"/>
      <c r="U188" s="1"/>
      <c r="V188" s="1"/>
      <c r="W188" s="1"/>
      <c r="X188" s="1"/>
      <c r="Y188" s="1"/>
      <c r="Z188" s="1"/>
    </row>
    <row r="189" spans="1:26">
      <c r="A189" s="1"/>
      <c r="B189" s="6"/>
      <c r="C189" s="80"/>
      <c r="D189" s="2"/>
      <c r="E189" s="174"/>
      <c r="I189" s="1"/>
      <c r="J189" s="1"/>
      <c r="K189" s="1"/>
      <c r="L189" s="1"/>
      <c r="M189" s="1"/>
      <c r="N189" s="1"/>
      <c r="O189" s="1"/>
      <c r="P189" s="1"/>
      <c r="Q189" s="1"/>
      <c r="R189" s="1"/>
      <c r="S189" s="1"/>
      <c r="T189" s="1"/>
      <c r="U189" s="1"/>
      <c r="V189" s="1"/>
      <c r="W189" s="1"/>
      <c r="X189" s="1"/>
      <c r="Y189" s="1"/>
      <c r="Z189" s="1"/>
    </row>
    <row r="190" spans="1:26">
      <c r="A190" s="1"/>
      <c r="B190" s="6"/>
      <c r="C190" s="80"/>
      <c r="D190" s="2"/>
      <c r="E190" s="174"/>
      <c r="I190" s="1"/>
      <c r="J190" s="1"/>
      <c r="K190" s="1"/>
      <c r="L190" s="1"/>
      <c r="M190" s="1"/>
      <c r="N190" s="1"/>
      <c r="O190" s="1"/>
      <c r="P190" s="1"/>
      <c r="Q190" s="1"/>
      <c r="R190" s="1"/>
      <c r="S190" s="1"/>
      <c r="T190" s="1"/>
      <c r="U190" s="1"/>
      <c r="V190" s="1"/>
      <c r="W190" s="1"/>
      <c r="X190" s="1"/>
      <c r="Y190" s="1"/>
      <c r="Z190" s="1"/>
    </row>
    <row r="191" spans="1:26">
      <c r="A191" s="1"/>
      <c r="B191" s="6"/>
      <c r="C191" s="80"/>
      <c r="D191" s="2"/>
      <c r="E191" s="174"/>
      <c r="I191" s="1"/>
      <c r="J191" s="1"/>
      <c r="K191" s="1"/>
      <c r="L191" s="1"/>
      <c r="M191" s="1"/>
      <c r="N191" s="1"/>
      <c r="O191" s="1"/>
      <c r="P191" s="1"/>
      <c r="Q191" s="1"/>
      <c r="R191" s="1"/>
      <c r="S191" s="1"/>
      <c r="T191" s="1"/>
      <c r="U191" s="1"/>
      <c r="V191" s="1"/>
      <c r="W191" s="1"/>
      <c r="X191" s="1"/>
      <c r="Y191" s="1"/>
      <c r="Z191" s="1"/>
    </row>
    <row r="192" spans="1:26">
      <c r="A192" s="1"/>
      <c r="B192" s="6"/>
      <c r="C192" s="80"/>
      <c r="D192" s="2"/>
      <c r="E192" s="174"/>
      <c r="I192" s="1"/>
      <c r="J192" s="1"/>
      <c r="K192" s="1"/>
      <c r="L192" s="1"/>
      <c r="M192" s="1"/>
      <c r="N192" s="1"/>
      <c r="O192" s="1"/>
      <c r="P192" s="1"/>
      <c r="Q192" s="1"/>
      <c r="R192" s="1"/>
      <c r="S192" s="1"/>
      <c r="T192" s="1"/>
      <c r="U192" s="1"/>
      <c r="V192" s="1"/>
      <c r="W192" s="1"/>
      <c r="X192" s="1"/>
      <c r="Y192" s="1"/>
      <c r="Z192" s="1"/>
    </row>
    <row r="193" spans="1:26">
      <c r="A193" s="1"/>
      <c r="B193" s="6"/>
      <c r="C193" s="80"/>
      <c r="D193" s="2"/>
      <c r="E193" s="174"/>
      <c r="I193" s="1"/>
      <c r="J193" s="1"/>
      <c r="K193" s="1"/>
      <c r="L193" s="1"/>
      <c r="M193" s="1"/>
      <c r="N193" s="1"/>
      <c r="O193" s="1"/>
      <c r="P193" s="1"/>
      <c r="Q193" s="1"/>
      <c r="R193" s="1"/>
      <c r="S193" s="1"/>
      <c r="T193" s="1"/>
      <c r="U193" s="1"/>
      <c r="V193" s="1"/>
      <c r="W193" s="1"/>
      <c r="X193" s="1"/>
      <c r="Y193" s="1"/>
      <c r="Z193" s="1"/>
    </row>
    <row r="194" spans="1:26">
      <c r="A194" s="1"/>
      <c r="B194" s="6"/>
      <c r="C194" s="80"/>
      <c r="D194" s="2"/>
      <c r="E194" s="174"/>
      <c r="I194" s="1"/>
      <c r="J194" s="1"/>
      <c r="K194" s="1"/>
      <c r="L194" s="1"/>
      <c r="M194" s="1"/>
      <c r="N194" s="1"/>
      <c r="O194" s="1"/>
      <c r="P194" s="1"/>
      <c r="Q194" s="1"/>
      <c r="R194" s="1"/>
      <c r="S194" s="1"/>
      <c r="T194" s="1"/>
      <c r="U194" s="1"/>
      <c r="V194" s="1"/>
      <c r="W194" s="1"/>
      <c r="X194" s="1"/>
      <c r="Y194" s="1"/>
      <c r="Z194" s="1"/>
    </row>
    <row r="195" spans="1:26">
      <c r="A195" s="1"/>
      <c r="B195" s="6"/>
      <c r="C195" s="80"/>
      <c r="D195" s="2"/>
      <c r="E195" s="174"/>
      <c r="I195" s="1"/>
      <c r="J195" s="1"/>
      <c r="K195" s="1"/>
      <c r="L195" s="1"/>
      <c r="M195" s="1"/>
      <c r="N195" s="1"/>
      <c r="O195" s="1"/>
      <c r="P195" s="1"/>
      <c r="Q195" s="1"/>
      <c r="R195" s="1"/>
      <c r="S195" s="1"/>
      <c r="T195" s="1"/>
      <c r="U195" s="1"/>
      <c r="V195" s="1"/>
      <c r="W195" s="1"/>
      <c r="X195" s="1"/>
      <c r="Y195" s="1"/>
      <c r="Z195" s="1"/>
    </row>
    <row r="196" spans="1:26">
      <c r="A196" s="1"/>
      <c r="B196" s="6"/>
      <c r="C196" s="80"/>
      <c r="D196" s="2"/>
      <c r="E196" s="174"/>
      <c r="I196" s="1"/>
      <c r="J196" s="1"/>
      <c r="K196" s="1"/>
      <c r="L196" s="1"/>
      <c r="M196" s="1"/>
      <c r="N196" s="1"/>
      <c r="O196" s="1"/>
      <c r="P196" s="1"/>
      <c r="Q196" s="1"/>
      <c r="R196" s="1"/>
      <c r="S196" s="1"/>
      <c r="T196" s="1"/>
      <c r="U196" s="1"/>
      <c r="V196" s="1"/>
      <c r="W196" s="1"/>
      <c r="X196" s="1"/>
      <c r="Y196" s="1"/>
      <c r="Z196" s="1"/>
    </row>
    <row r="197" spans="1:26">
      <c r="A197" s="1"/>
      <c r="B197" s="6"/>
      <c r="C197" s="80"/>
      <c r="D197" s="2"/>
      <c r="E197" s="174"/>
      <c r="I197" s="1"/>
      <c r="J197" s="1"/>
      <c r="K197" s="1"/>
      <c r="L197" s="1"/>
      <c r="M197" s="1"/>
      <c r="N197" s="1"/>
      <c r="O197" s="1"/>
      <c r="P197" s="1"/>
      <c r="Q197" s="1"/>
      <c r="R197" s="1"/>
      <c r="S197" s="1"/>
      <c r="T197" s="1"/>
      <c r="U197" s="1"/>
      <c r="V197" s="1"/>
      <c r="W197" s="1"/>
      <c r="X197" s="1"/>
      <c r="Y197" s="1"/>
      <c r="Z197" s="1"/>
    </row>
    <row r="198" spans="1:26">
      <c r="A198" s="1"/>
      <c r="B198" s="6"/>
      <c r="C198" s="80"/>
      <c r="D198" s="2"/>
      <c r="E198" s="174"/>
      <c r="I198" s="1"/>
      <c r="J198" s="1"/>
      <c r="K198" s="1"/>
      <c r="L198" s="1"/>
      <c r="M198" s="1"/>
      <c r="N198" s="1"/>
      <c r="O198" s="1"/>
      <c r="P198" s="1"/>
      <c r="Q198" s="1"/>
      <c r="R198" s="1"/>
      <c r="S198" s="1"/>
      <c r="T198" s="1"/>
      <c r="U198" s="1"/>
      <c r="V198" s="1"/>
      <c r="W198" s="1"/>
      <c r="X198" s="1"/>
      <c r="Y198" s="1"/>
      <c r="Z198" s="1"/>
    </row>
    <row r="199" spans="1:26">
      <c r="A199" s="1"/>
      <c r="B199" s="6"/>
      <c r="C199" s="80"/>
      <c r="D199" s="2"/>
      <c r="E199" s="174"/>
      <c r="I199" s="1"/>
      <c r="J199" s="1"/>
      <c r="K199" s="1"/>
      <c r="L199" s="1"/>
      <c r="M199" s="1"/>
      <c r="N199" s="1"/>
      <c r="O199" s="1"/>
      <c r="P199" s="1"/>
      <c r="Q199" s="1"/>
      <c r="R199" s="1"/>
      <c r="S199" s="1"/>
      <c r="T199" s="1"/>
      <c r="U199" s="1"/>
      <c r="V199" s="1"/>
      <c r="W199" s="1"/>
      <c r="X199" s="1"/>
      <c r="Y199" s="1"/>
      <c r="Z199" s="1"/>
    </row>
    <row r="200" spans="1:26">
      <c r="A200" s="1"/>
      <c r="B200" s="6"/>
      <c r="C200" s="80"/>
      <c r="D200" s="2"/>
      <c r="E200" s="174"/>
      <c r="I200" s="1"/>
      <c r="J200" s="1"/>
      <c r="K200" s="1"/>
      <c r="L200" s="1"/>
      <c r="M200" s="1"/>
      <c r="N200" s="1"/>
      <c r="O200" s="1"/>
      <c r="P200" s="1"/>
      <c r="Q200" s="1"/>
      <c r="R200" s="1"/>
      <c r="S200" s="1"/>
      <c r="T200" s="1"/>
      <c r="U200" s="1"/>
      <c r="V200" s="1"/>
      <c r="W200" s="1"/>
      <c r="X200" s="1"/>
      <c r="Y200" s="1"/>
      <c r="Z200" s="1"/>
    </row>
    <row r="201" spans="1:26">
      <c r="A201" s="1"/>
      <c r="B201" s="6"/>
      <c r="C201" s="80"/>
      <c r="D201" s="2"/>
      <c r="E201" s="174"/>
      <c r="I201" s="1"/>
      <c r="J201" s="1"/>
      <c r="K201" s="1"/>
      <c r="L201" s="1"/>
      <c r="M201" s="1"/>
      <c r="N201" s="1"/>
      <c r="O201" s="1"/>
      <c r="P201" s="1"/>
      <c r="Q201" s="1"/>
      <c r="R201" s="1"/>
      <c r="S201" s="1"/>
      <c r="T201" s="1"/>
      <c r="U201" s="1"/>
      <c r="V201" s="1"/>
      <c r="W201" s="1"/>
      <c r="X201" s="1"/>
      <c r="Y201" s="1"/>
      <c r="Z201" s="1"/>
    </row>
    <row r="202" spans="1:26">
      <c r="A202" s="1"/>
      <c r="B202" s="6"/>
      <c r="C202" s="80"/>
      <c r="D202" s="2"/>
      <c r="E202" s="174"/>
      <c r="I202" s="1"/>
      <c r="J202" s="1"/>
      <c r="K202" s="1"/>
      <c r="L202" s="1"/>
      <c r="M202" s="1"/>
      <c r="N202" s="1"/>
      <c r="O202" s="1"/>
      <c r="P202" s="1"/>
      <c r="Q202" s="1"/>
      <c r="R202" s="1"/>
      <c r="S202" s="1"/>
      <c r="T202" s="1"/>
      <c r="U202" s="1"/>
      <c r="V202" s="1"/>
      <c r="W202" s="1"/>
      <c r="X202" s="1"/>
      <c r="Y202" s="1"/>
      <c r="Z202" s="1"/>
    </row>
    <row r="203" spans="1:26">
      <c r="A203" s="1"/>
      <c r="B203" s="6"/>
      <c r="C203" s="80"/>
      <c r="D203" s="2"/>
      <c r="E203" s="174"/>
      <c r="I203" s="1"/>
      <c r="J203" s="1"/>
      <c r="K203" s="1"/>
      <c r="L203" s="1"/>
      <c r="M203" s="1"/>
      <c r="N203" s="1"/>
      <c r="O203" s="1"/>
      <c r="P203" s="1"/>
      <c r="Q203" s="1"/>
      <c r="R203" s="1"/>
      <c r="S203" s="1"/>
      <c r="T203" s="1"/>
      <c r="U203" s="1"/>
      <c r="V203" s="1"/>
      <c r="W203" s="1"/>
      <c r="X203" s="1"/>
      <c r="Y203" s="1"/>
      <c r="Z203" s="1"/>
    </row>
    <row r="204" spans="1:26">
      <c r="A204" s="1"/>
      <c r="B204" s="6"/>
      <c r="C204" s="80"/>
      <c r="D204" s="2"/>
      <c r="E204" s="174"/>
      <c r="I204" s="1"/>
      <c r="J204" s="1"/>
      <c r="K204" s="1"/>
      <c r="L204" s="1"/>
      <c r="M204" s="1"/>
      <c r="N204" s="1"/>
      <c r="O204" s="1"/>
      <c r="P204" s="1"/>
      <c r="Q204" s="1"/>
      <c r="R204" s="1"/>
      <c r="S204" s="1"/>
      <c r="T204" s="1"/>
      <c r="U204" s="1"/>
      <c r="V204" s="1"/>
      <c r="W204" s="1"/>
      <c r="X204" s="1"/>
      <c r="Y204" s="1"/>
      <c r="Z204" s="1"/>
    </row>
    <row r="205" spans="1:26">
      <c r="A205" s="1"/>
      <c r="B205" s="6"/>
      <c r="C205" s="80"/>
      <c r="D205" s="2"/>
      <c r="E205" s="174"/>
      <c r="I205" s="1"/>
      <c r="J205" s="1"/>
      <c r="K205" s="1"/>
      <c r="L205" s="1"/>
      <c r="M205" s="1"/>
      <c r="N205" s="1"/>
      <c r="O205" s="1"/>
      <c r="P205" s="1"/>
      <c r="Q205" s="1"/>
      <c r="R205" s="1"/>
      <c r="S205" s="1"/>
      <c r="T205" s="1"/>
      <c r="U205" s="1"/>
      <c r="V205" s="1"/>
      <c r="W205" s="1"/>
      <c r="X205" s="1"/>
      <c r="Y205" s="1"/>
      <c r="Z205" s="1"/>
    </row>
    <row r="206" spans="1:26">
      <c r="A206" s="1"/>
      <c r="B206" s="6"/>
      <c r="C206" s="80"/>
      <c r="D206" s="2"/>
      <c r="E206" s="174"/>
      <c r="I206" s="1"/>
      <c r="J206" s="1"/>
      <c r="K206" s="1"/>
      <c r="L206" s="1"/>
      <c r="M206" s="1"/>
      <c r="N206" s="1"/>
      <c r="O206" s="1"/>
      <c r="P206" s="1"/>
      <c r="Q206" s="1"/>
      <c r="R206" s="1"/>
      <c r="S206" s="1"/>
      <c r="T206" s="1"/>
      <c r="U206" s="1"/>
      <c r="V206" s="1"/>
      <c r="W206" s="1"/>
      <c r="X206" s="1"/>
      <c r="Y206" s="1"/>
      <c r="Z206" s="1"/>
    </row>
    <row r="207" spans="1:26">
      <c r="A207" s="1"/>
      <c r="B207" s="6"/>
      <c r="C207" s="80"/>
      <c r="D207" s="2"/>
      <c r="E207" s="174"/>
      <c r="I207" s="1"/>
      <c r="J207" s="1"/>
      <c r="K207" s="1"/>
      <c r="L207" s="1"/>
      <c r="M207" s="1"/>
      <c r="N207" s="1"/>
      <c r="O207" s="1"/>
      <c r="P207" s="1"/>
      <c r="Q207" s="1"/>
      <c r="R207" s="1"/>
      <c r="S207" s="1"/>
      <c r="T207" s="1"/>
      <c r="U207" s="1"/>
      <c r="V207" s="1"/>
      <c r="W207" s="1"/>
      <c r="X207" s="1"/>
      <c r="Y207" s="1"/>
      <c r="Z207" s="1"/>
    </row>
    <row r="208" spans="1:26">
      <c r="A208" s="1"/>
      <c r="B208" s="6"/>
      <c r="C208" s="80"/>
      <c r="D208" s="2"/>
      <c r="E208" s="174"/>
      <c r="I208" s="1"/>
      <c r="J208" s="1"/>
      <c r="K208" s="1"/>
      <c r="L208" s="1"/>
      <c r="M208" s="1"/>
      <c r="N208" s="1"/>
      <c r="O208" s="1"/>
      <c r="P208" s="1"/>
      <c r="Q208" s="1"/>
      <c r="R208" s="1"/>
      <c r="S208" s="1"/>
      <c r="T208" s="1"/>
      <c r="U208" s="1"/>
      <c r="V208" s="1"/>
      <c r="W208" s="1"/>
      <c r="X208" s="1"/>
      <c r="Y208" s="1"/>
      <c r="Z208" s="1"/>
    </row>
    <row r="209" spans="1:26">
      <c r="A209" s="1"/>
      <c r="B209" s="6"/>
      <c r="C209" s="80"/>
      <c r="D209" s="2"/>
      <c r="E209" s="174"/>
      <c r="I209" s="1"/>
      <c r="J209" s="1"/>
      <c r="K209" s="1"/>
      <c r="L209" s="1"/>
      <c r="M209" s="1"/>
      <c r="N209" s="1"/>
      <c r="O209" s="1"/>
      <c r="P209" s="1"/>
      <c r="Q209" s="1"/>
      <c r="R209" s="1"/>
      <c r="S209" s="1"/>
      <c r="T209" s="1"/>
      <c r="U209" s="1"/>
      <c r="V209" s="1"/>
      <c r="W209" s="1"/>
      <c r="X209" s="1"/>
      <c r="Y209" s="1"/>
      <c r="Z209" s="1"/>
    </row>
    <row r="210" spans="1:26">
      <c r="A210" s="1"/>
      <c r="B210" s="6"/>
      <c r="C210" s="80"/>
      <c r="D210" s="2"/>
      <c r="E210" s="174"/>
      <c r="I210" s="1"/>
      <c r="J210" s="1"/>
      <c r="K210" s="1"/>
      <c r="L210" s="1"/>
      <c r="M210" s="1"/>
      <c r="N210" s="1"/>
      <c r="O210" s="1"/>
      <c r="P210" s="1"/>
      <c r="Q210" s="1"/>
      <c r="R210" s="1"/>
      <c r="S210" s="1"/>
      <c r="T210" s="1"/>
      <c r="U210" s="1"/>
      <c r="V210" s="1"/>
      <c r="W210" s="1"/>
      <c r="X210" s="1"/>
      <c r="Y210" s="1"/>
      <c r="Z210" s="1"/>
    </row>
    <row r="211" spans="1:26">
      <c r="A211" s="1"/>
      <c r="B211" s="6"/>
      <c r="C211" s="80"/>
      <c r="D211" s="2"/>
      <c r="E211" s="174"/>
      <c r="I211" s="1"/>
      <c r="J211" s="1"/>
      <c r="K211" s="1"/>
      <c r="L211" s="1"/>
      <c r="M211" s="1"/>
      <c r="N211" s="1"/>
      <c r="O211" s="1"/>
      <c r="P211" s="1"/>
      <c r="Q211" s="1"/>
      <c r="R211" s="1"/>
      <c r="S211" s="1"/>
      <c r="T211" s="1"/>
      <c r="U211" s="1"/>
      <c r="V211" s="1"/>
      <c r="W211" s="1"/>
      <c r="X211" s="1"/>
      <c r="Y211" s="1"/>
      <c r="Z211" s="1"/>
    </row>
    <row r="212" spans="1:26">
      <c r="A212" s="1"/>
      <c r="B212" s="6"/>
      <c r="C212" s="80"/>
      <c r="D212" s="2"/>
      <c r="E212" s="174"/>
      <c r="I212" s="1"/>
      <c r="J212" s="1"/>
      <c r="K212" s="1"/>
      <c r="L212" s="1"/>
      <c r="M212" s="1"/>
      <c r="N212" s="1"/>
      <c r="O212" s="1"/>
      <c r="P212" s="1"/>
      <c r="Q212" s="1"/>
      <c r="R212" s="1"/>
      <c r="S212" s="1"/>
      <c r="T212" s="1"/>
      <c r="U212" s="1"/>
      <c r="V212" s="1"/>
      <c r="W212" s="1"/>
      <c r="X212" s="1"/>
      <c r="Y212" s="1"/>
      <c r="Z212" s="1"/>
    </row>
    <row r="213" spans="1:26">
      <c r="A213" s="1"/>
      <c r="B213" s="6"/>
      <c r="C213" s="80"/>
      <c r="D213" s="2"/>
      <c r="E213" s="174"/>
      <c r="I213" s="1"/>
      <c r="J213" s="1"/>
      <c r="K213" s="1"/>
      <c r="L213" s="1"/>
      <c r="M213" s="1"/>
      <c r="N213" s="1"/>
      <c r="O213" s="1"/>
      <c r="P213" s="1"/>
      <c r="Q213" s="1"/>
      <c r="R213" s="1"/>
      <c r="S213" s="1"/>
      <c r="T213" s="1"/>
      <c r="U213" s="1"/>
      <c r="V213" s="1"/>
      <c r="W213" s="1"/>
      <c r="X213" s="1"/>
      <c r="Y213" s="1"/>
      <c r="Z213" s="1"/>
    </row>
    <row r="214" spans="1:26">
      <c r="A214" s="1"/>
      <c r="B214" s="6"/>
      <c r="C214" s="80"/>
      <c r="D214" s="2"/>
      <c r="E214" s="174"/>
      <c r="I214" s="1"/>
      <c r="J214" s="1"/>
      <c r="K214" s="1"/>
      <c r="L214" s="1"/>
      <c r="M214" s="1"/>
      <c r="N214" s="1"/>
      <c r="O214" s="1"/>
      <c r="P214" s="1"/>
      <c r="Q214" s="1"/>
      <c r="R214" s="1"/>
      <c r="S214" s="1"/>
      <c r="T214" s="1"/>
      <c r="U214" s="1"/>
      <c r="V214" s="1"/>
      <c r="W214" s="1"/>
      <c r="X214" s="1"/>
      <c r="Y214" s="1"/>
      <c r="Z214" s="1"/>
    </row>
    <row r="215" spans="1:26">
      <c r="A215" s="1"/>
      <c r="B215" s="6"/>
      <c r="C215" s="80"/>
      <c r="D215" s="2"/>
      <c r="E215" s="174"/>
      <c r="I215" s="1"/>
      <c r="J215" s="1"/>
      <c r="K215" s="1"/>
      <c r="L215" s="1"/>
      <c r="M215" s="1"/>
      <c r="N215" s="1"/>
      <c r="O215" s="1"/>
      <c r="P215" s="1"/>
      <c r="Q215" s="1"/>
      <c r="R215" s="1"/>
      <c r="S215" s="1"/>
      <c r="T215" s="1"/>
      <c r="U215" s="1"/>
      <c r="V215" s="1"/>
      <c r="W215" s="1"/>
      <c r="X215" s="1"/>
      <c r="Y215" s="1"/>
      <c r="Z215" s="1"/>
    </row>
    <row r="216" spans="1:26">
      <c r="A216" s="1"/>
      <c r="B216" s="6"/>
      <c r="C216" s="80"/>
      <c r="D216" s="2"/>
      <c r="E216" s="174"/>
      <c r="I216" s="1"/>
      <c r="J216" s="1"/>
      <c r="K216" s="1"/>
      <c r="L216" s="1"/>
      <c r="M216" s="1"/>
      <c r="N216" s="1"/>
      <c r="O216" s="1"/>
      <c r="P216" s="1"/>
      <c r="Q216" s="1"/>
      <c r="R216" s="1"/>
      <c r="S216" s="1"/>
      <c r="T216" s="1"/>
      <c r="U216" s="1"/>
      <c r="V216" s="1"/>
      <c r="W216" s="1"/>
      <c r="X216" s="1"/>
      <c r="Y216" s="1"/>
      <c r="Z216" s="1"/>
    </row>
    <row r="217" spans="1:26">
      <c r="A217" s="1"/>
      <c r="B217" s="6"/>
      <c r="C217" s="80"/>
      <c r="D217" s="2"/>
      <c r="E217" s="174"/>
      <c r="I217" s="1"/>
      <c r="J217" s="1"/>
      <c r="K217" s="1"/>
      <c r="L217" s="1"/>
      <c r="M217" s="1"/>
      <c r="N217" s="1"/>
      <c r="O217" s="1"/>
      <c r="P217" s="1"/>
      <c r="Q217" s="1"/>
      <c r="R217" s="1"/>
      <c r="S217" s="1"/>
      <c r="T217" s="1"/>
      <c r="U217" s="1"/>
      <c r="V217" s="1"/>
      <c r="W217" s="1"/>
      <c r="X217" s="1"/>
      <c r="Y217" s="1"/>
      <c r="Z217" s="1"/>
    </row>
    <row r="218" spans="1:26">
      <c r="A218" s="1"/>
      <c r="B218" s="6"/>
      <c r="C218" s="80"/>
      <c r="D218" s="2"/>
      <c r="E218" s="174"/>
      <c r="I218" s="1"/>
      <c r="J218" s="1"/>
      <c r="K218" s="1"/>
      <c r="L218" s="1"/>
      <c r="M218" s="1"/>
      <c r="N218" s="1"/>
      <c r="O218" s="1"/>
      <c r="P218" s="1"/>
      <c r="Q218" s="1"/>
      <c r="R218" s="1"/>
      <c r="S218" s="1"/>
      <c r="T218" s="1"/>
      <c r="U218" s="1"/>
      <c r="V218" s="1"/>
      <c r="W218" s="1"/>
      <c r="X218" s="1"/>
      <c r="Y218" s="1"/>
      <c r="Z218" s="1"/>
    </row>
    <row r="219" spans="1:26">
      <c r="A219" s="1"/>
      <c r="B219" s="6"/>
      <c r="C219" s="80"/>
      <c r="D219" s="2"/>
      <c r="E219" s="174"/>
      <c r="I219" s="1"/>
      <c r="J219" s="1"/>
      <c r="K219" s="1"/>
      <c r="L219" s="1"/>
      <c r="M219" s="1"/>
      <c r="N219" s="1"/>
      <c r="O219" s="1"/>
      <c r="P219" s="1"/>
      <c r="Q219" s="1"/>
      <c r="R219" s="1"/>
      <c r="S219" s="1"/>
      <c r="T219" s="1"/>
      <c r="U219" s="1"/>
      <c r="V219" s="1"/>
      <c r="W219" s="1"/>
      <c r="X219" s="1"/>
      <c r="Y219" s="1"/>
      <c r="Z219" s="1"/>
    </row>
    <row r="220" spans="1:26">
      <c r="A220" s="1"/>
      <c r="B220" s="6"/>
      <c r="C220" s="80"/>
      <c r="D220" s="2"/>
      <c r="E220" s="174"/>
      <c r="I220" s="1"/>
      <c r="J220" s="1"/>
      <c r="K220" s="1"/>
      <c r="L220" s="1"/>
      <c r="M220" s="1"/>
      <c r="N220" s="1"/>
      <c r="O220" s="1"/>
      <c r="P220" s="1"/>
      <c r="Q220" s="1"/>
      <c r="R220" s="1"/>
      <c r="S220" s="1"/>
      <c r="T220" s="1"/>
      <c r="U220" s="1"/>
      <c r="V220" s="1"/>
      <c r="W220" s="1"/>
      <c r="X220" s="1"/>
      <c r="Y220" s="1"/>
      <c r="Z220" s="1"/>
    </row>
    <row r="221" spans="1:26">
      <c r="A221" s="1"/>
      <c r="B221" s="6"/>
      <c r="C221" s="80"/>
      <c r="D221" s="2"/>
      <c r="E221" s="174"/>
      <c r="I221" s="1"/>
      <c r="J221" s="1"/>
      <c r="K221" s="1"/>
      <c r="L221" s="1"/>
      <c r="M221" s="1"/>
      <c r="N221" s="1"/>
      <c r="O221" s="1"/>
      <c r="P221" s="1"/>
      <c r="Q221" s="1"/>
      <c r="R221" s="1"/>
      <c r="S221" s="1"/>
      <c r="T221" s="1"/>
      <c r="U221" s="1"/>
      <c r="V221" s="1"/>
      <c r="W221" s="1"/>
      <c r="X221" s="1"/>
      <c r="Y221" s="1"/>
      <c r="Z221" s="1"/>
    </row>
    <row r="222" spans="1:26">
      <c r="A222" s="1"/>
      <c r="B222" s="6"/>
      <c r="C222" s="80"/>
      <c r="D222" s="2"/>
      <c r="E222" s="174"/>
      <c r="I222" s="1"/>
      <c r="J222" s="1"/>
      <c r="K222" s="1"/>
      <c r="L222" s="1"/>
      <c r="M222" s="1"/>
      <c r="N222" s="1"/>
      <c r="O222" s="1"/>
      <c r="P222" s="1"/>
      <c r="Q222" s="1"/>
      <c r="R222" s="1"/>
      <c r="S222" s="1"/>
      <c r="T222" s="1"/>
      <c r="U222" s="1"/>
      <c r="V222" s="1"/>
      <c r="W222" s="1"/>
      <c r="X222" s="1"/>
      <c r="Y222" s="1"/>
      <c r="Z222" s="1"/>
    </row>
    <row r="223" spans="1:26">
      <c r="A223" s="1"/>
      <c r="B223" s="6"/>
      <c r="C223" s="80"/>
      <c r="D223" s="2"/>
      <c r="E223" s="174"/>
      <c r="I223" s="1"/>
      <c r="J223" s="1"/>
      <c r="K223" s="1"/>
      <c r="L223" s="1"/>
      <c r="M223" s="1"/>
      <c r="N223" s="1"/>
      <c r="O223" s="1"/>
      <c r="P223" s="1"/>
      <c r="Q223" s="1"/>
      <c r="R223" s="1"/>
      <c r="S223" s="1"/>
      <c r="T223" s="1"/>
      <c r="U223" s="1"/>
      <c r="V223" s="1"/>
      <c r="W223" s="1"/>
      <c r="X223" s="1"/>
      <c r="Y223" s="1"/>
      <c r="Z223" s="1"/>
    </row>
    <row r="224" spans="1:26">
      <c r="A224" s="1"/>
      <c r="B224" s="6"/>
      <c r="C224" s="80"/>
      <c r="D224" s="2"/>
      <c r="E224" s="174"/>
      <c r="I224" s="1"/>
      <c r="J224" s="1"/>
      <c r="K224" s="1"/>
      <c r="L224" s="1"/>
      <c r="M224" s="1"/>
      <c r="N224" s="1"/>
      <c r="O224" s="1"/>
      <c r="P224" s="1"/>
      <c r="Q224" s="1"/>
      <c r="R224" s="1"/>
      <c r="S224" s="1"/>
      <c r="T224" s="1"/>
      <c r="U224" s="1"/>
      <c r="V224" s="1"/>
      <c r="W224" s="1"/>
      <c r="X224" s="1"/>
      <c r="Y224" s="1"/>
      <c r="Z224" s="1"/>
    </row>
    <row r="225" spans="1:26">
      <c r="A225" s="1"/>
      <c r="B225" s="6"/>
      <c r="C225" s="80"/>
      <c r="D225" s="2"/>
      <c r="E225" s="174"/>
      <c r="I225" s="1"/>
      <c r="J225" s="1"/>
      <c r="K225" s="1"/>
      <c r="L225" s="1"/>
      <c r="M225" s="1"/>
      <c r="N225" s="1"/>
      <c r="O225" s="1"/>
      <c r="P225" s="1"/>
      <c r="Q225" s="1"/>
      <c r="R225" s="1"/>
      <c r="S225" s="1"/>
      <c r="T225" s="1"/>
      <c r="U225" s="1"/>
      <c r="V225" s="1"/>
      <c r="W225" s="1"/>
      <c r="X225" s="1"/>
      <c r="Y225" s="1"/>
      <c r="Z225" s="1"/>
    </row>
    <row r="226" spans="1:26">
      <c r="A226" s="1"/>
      <c r="B226" s="6"/>
      <c r="C226" s="80"/>
      <c r="D226" s="2"/>
      <c r="E226" s="174"/>
      <c r="I226" s="1"/>
      <c r="J226" s="1"/>
      <c r="K226" s="1"/>
      <c r="L226" s="1"/>
      <c r="M226" s="1"/>
      <c r="N226" s="1"/>
      <c r="O226" s="1"/>
      <c r="P226" s="1"/>
      <c r="Q226" s="1"/>
      <c r="R226" s="1"/>
      <c r="S226" s="1"/>
      <c r="T226" s="1"/>
      <c r="U226" s="1"/>
      <c r="V226" s="1"/>
      <c r="W226" s="1"/>
      <c r="X226" s="1"/>
      <c r="Y226" s="1"/>
      <c r="Z226" s="1"/>
    </row>
    <row r="227" spans="1:26">
      <c r="A227" s="1"/>
      <c r="B227" s="6"/>
      <c r="C227" s="80"/>
      <c r="D227" s="2"/>
      <c r="E227" s="174"/>
      <c r="I227" s="1"/>
      <c r="J227" s="1"/>
      <c r="K227" s="1"/>
      <c r="L227" s="1"/>
      <c r="M227" s="1"/>
      <c r="N227" s="1"/>
      <c r="O227" s="1"/>
      <c r="P227" s="1"/>
      <c r="Q227" s="1"/>
      <c r="R227" s="1"/>
      <c r="S227" s="1"/>
      <c r="T227" s="1"/>
      <c r="U227" s="1"/>
      <c r="V227" s="1"/>
      <c r="W227" s="1"/>
      <c r="X227" s="1"/>
      <c r="Y227" s="1"/>
      <c r="Z227" s="1"/>
    </row>
    <row r="228" spans="1:26">
      <c r="A228" s="1"/>
      <c r="B228" s="6"/>
      <c r="C228" s="80"/>
      <c r="D228" s="2"/>
      <c r="E228" s="174"/>
      <c r="I228" s="1"/>
      <c r="J228" s="1"/>
      <c r="K228" s="1"/>
      <c r="L228" s="1"/>
      <c r="M228" s="1"/>
      <c r="N228" s="1"/>
      <c r="O228" s="1"/>
      <c r="P228" s="1"/>
      <c r="Q228" s="1"/>
      <c r="R228" s="1"/>
      <c r="S228" s="1"/>
      <c r="T228" s="1"/>
      <c r="U228" s="1"/>
      <c r="V228" s="1"/>
      <c r="W228" s="1"/>
      <c r="X228" s="1"/>
      <c r="Y228" s="1"/>
      <c r="Z228" s="1"/>
    </row>
    <row r="229" spans="1:26">
      <c r="A229" s="1"/>
      <c r="B229" s="6"/>
      <c r="C229" s="80"/>
      <c r="D229" s="2"/>
      <c r="E229" s="174"/>
      <c r="I229" s="1"/>
      <c r="J229" s="1"/>
      <c r="K229" s="1"/>
      <c r="L229" s="1"/>
      <c r="M229" s="1"/>
      <c r="N229" s="1"/>
      <c r="O229" s="1"/>
      <c r="P229" s="1"/>
      <c r="Q229" s="1"/>
      <c r="R229" s="1"/>
      <c r="S229" s="1"/>
      <c r="T229" s="1"/>
      <c r="U229" s="1"/>
      <c r="V229" s="1"/>
      <c r="W229" s="1"/>
      <c r="X229" s="1"/>
      <c r="Y229" s="1"/>
      <c r="Z229" s="1"/>
    </row>
    <row r="230" spans="1:26">
      <c r="A230" s="1"/>
      <c r="B230" s="6"/>
      <c r="C230" s="80"/>
      <c r="D230" s="2"/>
      <c r="E230" s="174"/>
      <c r="I230" s="1"/>
      <c r="J230" s="1"/>
      <c r="K230" s="1"/>
      <c r="L230" s="1"/>
      <c r="M230" s="1"/>
      <c r="N230" s="1"/>
      <c r="O230" s="1"/>
      <c r="P230" s="1"/>
      <c r="Q230" s="1"/>
      <c r="R230" s="1"/>
      <c r="S230" s="1"/>
      <c r="T230" s="1"/>
      <c r="U230" s="1"/>
      <c r="V230" s="1"/>
      <c r="W230" s="1"/>
      <c r="X230" s="1"/>
      <c r="Y230" s="1"/>
      <c r="Z230" s="1"/>
    </row>
    <row r="231" spans="1:26">
      <c r="A231" s="1"/>
      <c r="B231" s="6"/>
      <c r="C231" s="80"/>
      <c r="D231" s="2"/>
      <c r="E231" s="174"/>
      <c r="I231" s="1"/>
      <c r="J231" s="1"/>
      <c r="K231" s="1"/>
      <c r="L231" s="1"/>
      <c r="M231" s="1"/>
      <c r="N231" s="1"/>
      <c r="O231" s="1"/>
      <c r="P231" s="1"/>
      <c r="Q231" s="1"/>
      <c r="R231" s="1"/>
      <c r="S231" s="1"/>
      <c r="T231" s="1"/>
      <c r="U231" s="1"/>
      <c r="V231" s="1"/>
      <c r="W231" s="1"/>
      <c r="X231" s="1"/>
      <c r="Y231" s="1"/>
      <c r="Z231" s="1"/>
    </row>
    <row r="232" spans="1:26">
      <c r="A232" s="1"/>
      <c r="B232" s="6"/>
      <c r="C232" s="80"/>
      <c r="D232" s="2"/>
      <c r="E232" s="174"/>
      <c r="I232" s="1"/>
      <c r="J232" s="1"/>
      <c r="K232" s="1"/>
      <c r="L232" s="1"/>
      <c r="M232" s="1"/>
      <c r="N232" s="1"/>
      <c r="O232" s="1"/>
      <c r="P232" s="1"/>
      <c r="Q232" s="1"/>
      <c r="R232" s="1"/>
      <c r="S232" s="1"/>
      <c r="T232" s="1"/>
      <c r="U232" s="1"/>
      <c r="V232" s="1"/>
      <c r="W232" s="1"/>
      <c r="X232" s="1"/>
      <c r="Y232" s="1"/>
      <c r="Z232" s="1"/>
    </row>
    <row r="233" spans="1:26">
      <c r="A233" s="1"/>
      <c r="B233" s="6"/>
      <c r="C233" s="80"/>
      <c r="D233" s="2"/>
      <c r="E233" s="174"/>
      <c r="I233" s="1"/>
      <c r="J233" s="1"/>
      <c r="K233" s="1"/>
      <c r="L233" s="1"/>
      <c r="M233" s="1"/>
      <c r="N233" s="1"/>
      <c r="O233" s="1"/>
      <c r="P233" s="1"/>
      <c r="Q233" s="1"/>
      <c r="R233" s="1"/>
      <c r="S233" s="1"/>
      <c r="T233" s="1"/>
      <c r="U233" s="1"/>
      <c r="V233" s="1"/>
      <c r="W233" s="1"/>
      <c r="X233" s="1"/>
      <c r="Y233" s="1"/>
      <c r="Z233" s="1"/>
    </row>
    <row r="234" spans="1:26">
      <c r="A234" s="1"/>
      <c r="B234" s="6"/>
      <c r="C234" s="80"/>
      <c r="D234" s="2"/>
      <c r="E234" s="174"/>
      <c r="I234" s="1"/>
      <c r="J234" s="1"/>
      <c r="K234" s="1"/>
      <c r="L234" s="1"/>
      <c r="M234" s="1"/>
      <c r="N234" s="1"/>
      <c r="O234" s="1"/>
      <c r="P234" s="1"/>
      <c r="Q234" s="1"/>
      <c r="R234" s="1"/>
      <c r="S234" s="1"/>
      <c r="T234" s="1"/>
      <c r="U234" s="1"/>
      <c r="V234" s="1"/>
      <c r="W234" s="1"/>
      <c r="X234" s="1"/>
      <c r="Y234" s="1"/>
      <c r="Z234" s="1"/>
    </row>
    <row r="235" spans="1:26">
      <c r="A235" s="1"/>
      <c r="B235" s="6"/>
      <c r="C235" s="80"/>
      <c r="D235" s="2"/>
      <c r="E235" s="174"/>
      <c r="I235" s="1"/>
      <c r="J235" s="1"/>
      <c r="K235" s="1"/>
      <c r="L235" s="1"/>
      <c r="M235" s="1"/>
      <c r="N235" s="1"/>
      <c r="O235" s="1"/>
      <c r="P235" s="1"/>
      <c r="Q235" s="1"/>
      <c r="R235" s="1"/>
      <c r="S235" s="1"/>
      <c r="T235" s="1"/>
      <c r="U235" s="1"/>
      <c r="V235" s="1"/>
      <c r="W235" s="1"/>
      <c r="X235" s="1"/>
      <c r="Y235" s="1"/>
      <c r="Z235" s="1"/>
    </row>
    <row r="236" spans="1:26">
      <c r="A236" s="1"/>
      <c r="B236" s="6"/>
      <c r="C236" s="80"/>
      <c r="D236" s="2"/>
      <c r="E236" s="174"/>
      <c r="I236" s="1"/>
      <c r="J236" s="1"/>
      <c r="K236" s="1"/>
      <c r="L236" s="1"/>
      <c r="M236" s="1"/>
      <c r="N236" s="1"/>
      <c r="O236" s="1"/>
      <c r="P236" s="1"/>
      <c r="Q236" s="1"/>
      <c r="R236" s="1"/>
      <c r="S236" s="1"/>
      <c r="T236" s="1"/>
      <c r="U236" s="1"/>
      <c r="V236" s="1"/>
      <c r="W236" s="1"/>
      <c r="X236" s="1"/>
      <c r="Y236" s="1"/>
      <c r="Z236" s="1"/>
    </row>
    <row r="237" spans="1:26">
      <c r="A237" s="1"/>
      <c r="B237" s="6"/>
      <c r="C237" s="80"/>
      <c r="D237" s="2"/>
      <c r="E237" s="174"/>
      <c r="I237" s="1"/>
      <c r="J237" s="1"/>
      <c r="K237" s="1"/>
      <c r="L237" s="1"/>
      <c r="M237" s="1"/>
      <c r="N237" s="1"/>
      <c r="O237" s="1"/>
      <c r="P237" s="1"/>
      <c r="Q237" s="1"/>
      <c r="R237" s="1"/>
      <c r="S237" s="1"/>
      <c r="T237" s="1"/>
      <c r="U237" s="1"/>
      <c r="V237" s="1"/>
      <c r="W237" s="1"/>
      <c r="X237" s="1"/>
      <c r="Y237" s="1"/>
      <c r="Z237" s="1"/>
    </row>
    <row r="238" spans="1:26">
      <c r="A238" s="1"/>
      <c r="B238" s="6"/>
      <c r="C238" s="80"/>
      <c r="D238" s="2"/>
      <c r="E238" s="174"/>
      <c r="I238" s="1"/>
      <c r="J238" s="1"/>
      <c r="K238" s="1"/>
      <c r="L238" s="1"/>
      <c r="M238" s="1"/>
      <c r="N238" s="1"/>
      <c r="O238" s="1"/>
      <c r="P238" s="1"/>
      <c r="Q238" s="1"/>
      <c r="R238" s="1"/>
      <c r="S238" s="1"/>
      <c r="T238" s="1"/>
      <c r="U238" s="1"/>
      <c r="V238" s="1"/>
      <c r="W238" s="1"/>
      <c r="X238" s="1"/>
      <c r="Y238" s="1"/>
      <c r="Z238" s="1"/>
    </row>
    <row r="239" spans="1:26">
      <c r="A239" s="1"/>
      <c r="B239" s="6"/>
      <c r="C239" s="80"/>
      <c r="D239" s="2"/>
      <c r="E239" s="174"/>
      <c r="I239" s="1"/>
      <c r="J239" s="1"/>
      <c r="K239" s="1"/>
      <c r="L239" s="1"/>
      <c r="M239" s="1"/>
      <c r="N239" s="1"/>
      <c r="O239" s="1"/>
      <c r="P239" s="1"/>
      <c r="Q239" s="1"/>
      <c r="R239" s="1"/>
      <c r="S239" s="1"/>
      <c r="T239" s="1"/>
      <c r="U239" s="1"/>
      <c r="V239" s="1"/>
      <c r="W239" s="1"/>
      <c r="X239" s="1"/>
      <c r="Y239" s="1"/>
      <c r="Z239" s="1"/>
    </row>
    <row r="240" spans="1:26">
      <c r="A240" s="1"/>
      <c r="B240" s="6"/>
      <c r="C240" s="80"/>
      <c r="D240" s="2"/>
      <c r="E240" s="174"/>
      <c r="I240" s="1"/>
      <c r="J240" s="1"/>
      <c r="K240" s="1"/>
      <c r="L240" s="1"/>
      <c r="M240" s="1"/>
      <c r="N240" s="1"/>
      <c r="O240" s="1"/>
      <c r="P240" s="1"/>
      <c r="Q240" s="1"/>
      <c r="R240" s="1"/>
      <c r="S240" s="1"/>
      <c r="T240" s="1"/>
      <c r="U240" s="1"/>
      <c r="V240" s="1"/>
      <c r="W240" s="1"/>
      <c r="X240" s="1"/>
      <c r="Y240" s="1"/>
      <c r="Z240" s="1"/>
    </row>
    <row r="241" spans="1:26">
      <c r="A241" s="1"/>
      <c r="B241" s="6"/>
      <c r="C241" s="80"/>
      <c r="D241" s="2"/>
      <c r="E241" s="174"/>
      <c r="I241" s="1"/>
      <c r="J241" s="1"/>
      <c r="K241" s="1"/>
      <c r="L241" s="1"/>
      <c r="M241" s="1"/>
      <c r="N241" s="1"/>
      <c r="O241" s="1"/>
      <c r="P241" s="1"/>
      <c r="Q241" s="1"/>
      <c r="R241" s="1"/>
      <c r="S241" s="1"/>
      <c r="T241" s="1"/>
      <c r="U241" s="1"/>
      <c r="V241" s="1"/>
      <c r="W241" s="1"/>
      <c r="X241" s="1"/>
      <c r="Y241" s="1"/>
      <c r="Z241" s="1"/>
    </row>
    <row r="242" spans="1:26">
      <c r="A242" s="1"/>
      <c r="B242" s="6"/>
      <c r="C242" s="80"/>
      <c r="D242" s="2"/>
      <c r="E242" s="174"/>
      <c r="I242" s="1"/>
      <c r="J242" s="1"/>
      <c r="K242" s="1"/>
      <c r="L242" s="1"/>
      <c r="M242" s="1"/>
      <c r="N242" s="1"/>
      <c r="O242" s="1"/>
      <c r="P242" s="1"/>
      <c r="Q242" s="1"/>
      <c r="R242" s="1"/>
      <c r="S242" s="1"/>
      <c r="T242" s="1"/>
      <c r="U242" s="1"/>
      <c r="V242" s="1"/>
      <c r="W242" s="1"/>
      <c r="X242" s="1"/>
      <c r="Y242" s="1"/>
      <c r="Z242" s="1"/>
    </row>
    <row r="243" spans="1:26">
      <c r="A243" s="1"/>
      <c r="B243" s="6"/>
      <c r="C243" s="80"/>
      <c r="D243" s="2"/>
      <c r="E243" s="174"/>
      <c r="I243" s="1"/>
      <c r="J243" s="1"/>
      <c r="K243" s="1"/>
      <c r="L243" s="1"/>
      <c r="M243" s="1"/>
      <c r="N243" s="1"/>
      <c r="O243" s="1"/>
      <c r="P243" s="1"/>
      <c r="Q243" s="1"/>
      <c r="R243" s="1"/>
      <c r="S243" s="1"/>
      <c r="T243" s="1"/>
      <c r="U243" s="1"/>
      <c r="V243" s="1"/>
      <c r="W243" s="1"/>
      <c r="X243" s="1"/>
      <c r="Y243" s="1"/>
      <c r="Z243" s="1"/>
    </row>
    <row r="244" spans="1:26">
      <c r="A244" s="1"/>
      <c r="B244" s="6"/>
      <c r="C244" s="80"/>
      <c r="D244" s="2"/>
      <c r="E244" s="174"/>
      <c r="I244" s="1"/>
      <c r="J244" s="1"/>
      <c r="K244" s="1"/>
      <c r="L244" s="1"/>
      <c r="M244" s="1"/>
      <c r="N244" s="1"/>
      <c r="O244" s="1"/>
      <c r="P244" s="1"/>
      <c r="Q244" s="1"/>
      <c r="R244" s="1"/>
      <c r="S244" s="1"/>
      <c r="T244" s="1"/>
      <c r="U244" s="1"/>
      <c r="V244" s="1"/>
      <c r="W244" s="1"/>
      <c r="X244" s="1"/>
      <c r="Y244" s="1"/>
      <c r="Z244" s="1"/>
    </row>
    <row r="245" spans="1:26">
      <c r="A245" s="1"/>
      <c r="B245" s="6"/>
      <c r="C245" s="80"/>
      <c r="D245" s="2"/>
      <c r="E245" s="174"/>
      <c r="I245" s="1"/>
      <c r="J245" s="1"/>
      <c r="K245" s="1"/>
      <c r="L245" s="1"/>
      <c r="M245" s="1"/>
      <c r="N245" s="1"/>
      <c r="O245" s="1"/>
      <c r="P245" s="1"/>
      <c r="Q245" s="1"/>
      <c r="R245" s="1"/>
      <c r="S245" s="1"/>
      <c r="T245" s="1"/>
      <c r="U245" s="1"/>
      <c r="V245" s="1"/>
      <c r="W245" s="1"/>
      <c r="X245" s="1"/>
      <c r="Y245" s="1"/>
      <c r="Z245" s="1"/>
    </row>
    <row r="246" spans="1:26">
      <c r="A246" s="1"/>
      <c r="B246" s="6"/>
      <c r="C246" s="80"/>
      <c r="D246" s="2"/>
      <c r="E246" s="174"/>
      <c r="I246" s="1"/>
      <c r="J246" s="1"/>
      <c r="K246" s="1"/>
      <c r="L246" s="1"/>
      <c r="M246" s="1"/>
      <c r="N246" s="1"/>
      <c r="O246" s="1"/>
      <c r="P246" s="1"/>
      <c r="Q246" s="1"/>
      <c r="R246" s="1"/>
      <c r="S246" s="1"/>
      <c r="T246" s="1"/>
      <c r="U246" s="1"/>
      <c r="V246" s="1"/>
      <c r="W246" s="1"/>
      <c r="X246" s="1"/>
      <c r="Y246" s="1"/>
      <c r="Z246" s="1"/>
    </row>
    <row r="247" spans="1:26">
      <c r="A247" s="1"/>
      <c r="B247" s="6"/>
      <c r="C247" s="80"/>
      <c r="D247" s="2"/>
      <c r="E247" s="174"/>
      <c r="I247" s="1"/>
      <c r="J247" s="1"/>
      <c r="K247" s="1"/>
      <c r="L247" s="1"/>
      <c r="M247" s="1"/>
      <c r="N247" s="1"/>
      <c r="O247" s="1"/>
      <c r="P247" s="1"/>
      <c r="Q247" s="1"/>
      <c r="R247" s="1"/>
      <c r="S247" s="1"/>
      <c r="T247" s="1"/>
      <c r="U247" s="1"/>
      <c r="V247" s="1"/>
      <c r="W247" s="1"/>
      <c r="X247" s="1"/>
      <c r="Y247" s="1"/>
      <c r="Z247" s="1"/>
    </row>
    <row r="248" spans="1:26">
      <c r="A248" s="1"/>
      <c r="B248" s="6"/>
      <c r="C248" s="80"/>
      <c r="D248" s="2"/>
      <c r="E248" s="174"/>
      <c r="I248" s="1"/>
      <c r="J248" s="1"/>
      <c r="K248" s="1"/>
      <c r="L248" s="1"/>
      <c r="M248" s="1"/>
      <c r="N248" s="1"/>
      <c r="O248" s="1"/>
      <c r="P248" s="1"/>
      <c r="Q248" s="1"/>
      <c r="R248" s="1"/>
      <c r="S248" s="1"/>
      <c r="T248" s="1"/>
      <c r="U248" s="1"/>
      <c r="V248" s="1"/>
      <c r="W248" s="1"/>
      <c r="X248" s="1"/>
      <c r="Y248" s="1"/>
      <c r="Z248" s="1"/>
    </row>
    <row r="249" spans="1:26">
      <c r="A249" s="1"/>
      <c r="B249" s="6"/>
      <c r="C249" s="80"/>
      <c r="D249" s="2"/>
      <c r="E249" s="174"/>
      <c r="I249" s="1"/>
      <c r="J249" s="1"/>
      <c r="K249" s="1"/>
      <c r="L249" s="1"/>
      <c r="M249" s="1"/>
      <c r="N249" s="1"/>
      <c r="O249" s="1"/>
      <c r="P249" s="1"/>
      <c r="Q249" s="1"/>
      <c r="R249" s="1"/>
      <c r="S249" s="1"/>
      <c r="T249" s="1"/>
      <c r="U249" s="1"/>
      <c r="V249" s="1"/>
      <c r="W249" s="1"/>
      <c r="X249" s="1"/>
      <c r="Y249" s="1"/>
      <c r="Z249" s="1"/>
    </row>
    <row r="250" spans="1:26">
      <c r="A250" s="1"/>
      <c r="B250" s="6"/>
      <c r="C250" s="80"/>
      <c r="D250" s="2"/>
      <c r="E250" s="174"/>
      <c r="I250" s="1"/>
      <c r="J250" s="1"/>
      <c r="K250" s="1"/>
      <c r="L250" s="1"/>
      <c r="M250" s="1"/>
      <c r="N250" s="1"/>
      <c r="O250" s="1"/>
      <c r="P250" s="1"/>
      <c r="Q250" s="1"/>
      <c r="R250" s="1"/>
      <c r="S250" s="1"/>
      <c r="T250" s="1"/>
      <c r="U250" s="1"/>
      <c r="V250" s="1"/>
      <c r="W250" s="1"/>
      <c r="X250" s="1"/>
      <c r="Y250" s="1"/>
      <c r="Z250" s="1"/>
    </row>
    <row r="251" spans="1:26">
      <c r="A251" s="1"/>
      <c r="B251" s="6"/>
      <c r="C251" s="80"/>
      <c r="D251" s="2"/>
      <c r="E251" s="174"/>
      <c r="I251" s="1"/>
      <c r="J251" s="1"/>
      <c r="K251" s="1"/>
      <c r="L251" s="1"/>
      <c r="M251" s="1"/>
      <c r="N251" s="1"/>
      <c r="O251" s="1"/>
      <c r="P251" s="1"/>
      <c r="Q251" s="1"/>
      <c r="R251" s="1"/>
      <c r="S251" s="1"/>
      <c r="T251" s="1"/>
      <c r="U251" s="1"/>
      <c r="V251" s="1"/>
      <c r="W251" s="1"/>
      <c r="X251" s="1"/>
      <c r="Y251" s="1"/>
      <c r="Z251" s="1"/>
    </row>
    <row r="252" spans="1:26">
      <c r="A252" s="1"/>
      <c r="B252" s="6"/>
      <c r="C252" s="80"/>
      <c r="D252" s="2"/>
      <c r="E252" s="174"/>
      <c r="I252" s="1"/>
      <c r="J252" s="1"/>
      <c r="K252" s="1"/>
      <c r="L252" s="1"/>
      <c r="M252" s="1"/>
      <c r="N252" s="1"/>
      <c r="O252" s="1"/>
      <c r="P252" s="1"/>
      <c r="Q252" s="1"/>
      <c r="R252" s="1"/>
      <c r="S252" s="1"/>
      <c r="T252" s="1"/>
      <c r="U252" s="1"/>
      <c r="V252" s="1"/>
      <c r="W252" s="1"/>
      <c r="X252" s="1"/>
      <c r="Y252" s="1"/>
      <c r="Z252" s="1"/>
    </row>
    <row r="253" spans="1:26">
      <c r="A253" s="1"/>
      <c r="B253" s="6"/>
      <c r="C253" s="80"/>
      <c r="D253" s="2"/>
      <c r="E253" s="174"/>
      <c r="I253" s="1"/>
      <c r="J253" s="1"/>
      <c r="K253" s="1"/>
      <c r="L253" s="1"/>
      <c r="M253" s="1"/>
      <c r="N253" s="1"/>
      <c r="O253" s="1"/>
      <c r="P253" s="1"/>
      <c r="Q253" s="1"/>
      <c r="R253" s="1"/>
      <c r="S253" s="1"/>
      <c r="T253" s="1"/>
      <c r="U253" s="1"/>
      <c r="V253" s="1"/>
      <c r="W253" s="1"/>
      <c r="X253" s="1"/>
      <c r="Y253" s="1"/>
      <c r="Z253" s="1"/>
    </row>
    <row r="254" spans="1:26">
      <c r="A254" s="1"/>
      <c r="B254" s="6"/>
      <c r="C254" s="80"/>
      <c r="D254" s="2"/>
      <c r="E254" s="174"/>
      <c r="I254" s="1"/>
      <c r="J254" s="1"/>
      <c r="K254" s="1"/>
      <c r="L254" s="1"/>
      <c r="M254" s="1"/>
      <c r="N254" s="1"/>
      <c r="O254" s="1"/>
      <c r="P254" s="1"/>
      <c r="Q254" s="1"/>
      <c r="R254" s="1"/>
      <c r="S254" s="1"/>
      <c r="T254" s="1"/>
      <c r="U254" s="1"/>
      <c r="V254" s="1"/>
      <c r="W254" s="1"/>
      <c r="X254" s="1"/>
      <c r="Y254" s="1"/>
      <c r="Z254" s="1"/>
    </row>
    <row r="255" spans="1:26">
      <c r="A255" s="1"/>
      <c r="B255" s="6"/>
      <c r="C255" s="80"/>
      <c r="D255" s="2"/>
      <c r="E255" s="174"/>
      <c r="I255" s="1"/>
      <c r="J255" s="1"/>
      <c r="K255" s="1"/>
      <c r="L255" s="1"/>
      <c r="M255" s="1"/>
      <c r="N255" s="1"/>
      <c r="O255" s="1"/>
      <c r="P255" s="1"/>
      <c r="Q255" s="1"/>
      <c r="R255" s="1"/>
      <c r="S255" s="1"/>
      <c r="T255" s="1"/>
      <c r="U255" s="1"/>
      <c r="V255" s="1"/>
      <c r="W255" s="1"/>
      <c r="X255" s="1"/>
      <c r="Y255" s="1"/>
      <c r="Z255" s="1"/>
    </row>
    <row r="256" spans="1:26">
      <c r="A256" s="1"/>
      <c r="B256" s="6"/>
      <c r="C256" s="80"/>
      <c r="D256" s="2"/>
      <c r="E256" s="174"/>
      <c r="I256" s="1"/>
      <c r="J256" s="1"/>
      <c r="K256" s="1"/>
      <c r="L256" s="1"/>
      <c r="M256" s="1"/>
      <c r="N256" s="1"/>
      <c r="O256" s="1"/>
      <c r="P256" s="1"/>
      <c r="Q256" s="1"/>
      <c r="R256" s="1"/>
      <c r="S256" s="1"/>
      <c r="T256" s="1"/>
      <c r="U256" s="1"/>
      <c r="V256" s="1"/>
      <c r="W256" s="1"/>
      <c r="X256" s="1"/>
      <c r="Y256" s="1"/>
      <c r="Z256" s="1"/>
    </row>
    <row r="257" spans="1:26">
      <c r="A257" s="1"/>
      <c r="B257" s="6"/>
      <c r="C257" s="80"/>
      <c r="D257" s="2"/>
      <c r="E257" s="174"/>
      <c r="I257" s="1"/>
      <c r="J257" s="1"/>
      <c r="K257" s="1"/>
      <c r="L257" s="1"/>
      <c r="M257" s="1"/>
      <c r="N257" s="1"/>
      <c r="O257" s="1"/>
      <c r="P257" s="1"/>
      <c r="Q257" s="1"/>
      <c r="R257" s="1"/>
      <c r="S257" s="1"/>
      <c r="T257" s="1"/>
      <c r="U257" s="1"/>
      <c r="V257" s="1"/>
      <c r="W257" s="1"/>
      <c r="X257" s="1"/>
      <c r="Y257" s="1"/>
      <c r="Z257" s="1"/>
    </row>
    <row r="258" spans="1:26">
      <c r="A258" s="1"/>
      <c r="B258" s="6"/>
      <c r="C258" s="80"/>
      <c r="D258" s="2"/>
      <c r="E258" s="174"/>
      <c r="I258" s="1"/>
      <c r="J258" s="1"/>
      <c r="K258" s="1"/>
      <c r="L258" s="1"/>
      <c r="M258" s="1"/>
      <c r="N258" s="1"/>
      <c r="O258" s="1"/>
      <c r="P258" s="1"/>
      <c r="Q258" s="1"/>
      <c r="R258" s="1"/>
      <c r="S258" s="1"/>
      <c r="T258" s="1"/>
      <c r="U258" s="1"/>
      <c r="V258" s="1"/>
      <c r="W258" s="1"/>
      <c r="X258" s="1"/>
      <c r="Y258" s="1"/>
      <c r="Z258" s="1"/>
    </row>
    <row r="259" spans="1:26">
      <c r="A259" s="1"/>
      <c r="B259" s="6"/>
      <c r="C259" s="80"/>
      <c r="D259" s="2"/>
      <c r="E259" s="174"/>
      <c r="I259" s="1"/>
      <c r="J259" s="1"/>
      <c r="K259" s="1"/>
      <c r="L259" s="1"/>
      <c r="M259" s="1"/>
      <c r="N259" s="1"/>
      <c r="O259" s="1"/>
      <c r="P259" s="1"/>
      <c r="Q259" s="1"/>
      <c r="R259" s="1"/>
      <c r="S259" s="1"/>
      <c r="T259" s="1"/>
      <c r="U259" s="1"/>
      <c r="V259" s="1"/>
      <c r="W259" s="1"/>
      <c r="X259" s="1"/>
      <c r="Y259" s="1"/>
      <c r="Z259" s="1"/>
    </row>
    <row r="260" spans="1:26">
      <c r="A260" s="1"/>
      <c r="B260" s="6"/>
      <c r="C260" s="80"/>
      <c r="D260" s="2"/>
      <c r="E260" s="174"/>
      <c r="I260" s="1"/>
      <c r="J260" s="1"/>
      <c r="K260" s="1"/>
      <c r="L260" s="1"/>
      <c r="M260" s="1"/>
      <c r="N260" s="1"/>
      <c r="O260" s="1"/>
      <c r="P260" s="1"/>
      <c r="Q260" s="1"/>
      <c r="R260" s="1"/>
      <c r="S260" s="1"/>
      <c r="T260" s="1"/>
      <c r="U260" s="1"/>
      <c r="V260" s="1"/>
      <c r="W260" s="1"/>
      <c r="X260" s="1"/>
      <c r="Y260" s="1"/>
      <c r="Z260" s="1"/>
    </row>
    <row r="261" spans="1:26">
      <c r="A261" s="1"/>
      <c r="B261" s="6"/>
      <c r="C261" s="80"/>
      <c r="D261" s="2"/>
      <c r="E261" s="174"/>
      <c r="I261" s="1"/>
      <c r="J261" s="1"/>
      <c r="K261" s="1"/>
      <c r="L261" s="1"/>
      <c r="M261" s="1"/>
      <c r="N261" s="1"/>
      <c r="O261" s="1"/>
      <c r="P261" s="1"/>
      <c r="Q261" s="1"/>
      <c r="R261" s="1"/>
      <c r="S261" s="1"/>
      <c r="T261" s="1"/>
      <c r="U261" s="1"/>
      <c r="V261" s="1"/>
      <c r="W261" s="1"/>
      <c r="X261" s="1"/>
      <c r="Y261" s="1"/>
      <c r="Z261" s="1"/>
    </row>
    <row r="262" spans="1:26">
      <c r="A262" s="1"/>
      <c r="B262" s="6"/>
      <c r="C262" s="80"/>
      <c r="D262" s="2"/>
      <c r="E262" s="174"/>
      <c r="I262" s="1"/>
      <c r="J262" s="1"/>
      <c r="K262" s="1"/>
      <c r="L262" s="1"/>
      <c r="M262" s="1"/>
      <c r="N262" s="1"/>
      <c r="O262" s="1"/>
      <c r="P262" s="1"/>
      <c r="Q262" s="1"/>
      <c r="R262" s="1"/>
      <c r="S262" s="1"/>
      <c r="T262" s="1"/>
      <c r="U262" s="1"/>
      <c r="V262" s="1"/>
      <c r="W262" s="1"/>
      <c r="X262" s="1"/>
      <c r="Y262" s="1"/>
      <c r="Z262" s="1"/>
    </row>
    <row r="263" spans="1:26">
      <c r="A263" s="1"/>
      <c r="B263" s="6"/>
      <c r="C263" s="80"/>
      <c r="D263" s="2"/>
      <c r="E263" s="174"/>
      <c r="I263" s="1"/>
      <c r="J263" s="1"/>
      <c r="K263" s="1"/>
      <c r="L263" s="1"/>
      <c r="M263" s="1"/>
      <c r="N263" s="1"/>
      <c r="O263" s="1"/>
      <c r="P263" s="1"/>
      <c r="Q263" s="1"/>
      <c r="R263" s="1"/>
      <c r="S263" s="1"/>
      <c r="T263" s="1"/>
      <c r="U263" s="1"/>
      <c r="V263" s="1"/>
      <c r="W263" s="1"/>
      <c r="X263" s="1"/>
      <c r="Y263" s="1"/>
      <c r="Z263" s="1"/>
    </row>
    <row r="264" spans="1:26">
      <c r="A264" s="1"/>
      <c r="B264" s="6"/>
      <c r="C264" s="80"/>
      <c r="D264" s="2"/>
      <c r="E264" s="174"/>
      <c r="I264" s="1"/>
      <c r="J264" s="1"/>
      <c r="K264" s="1"/>
      <c r="L264" s="1"/>
      <c r="M264" s="1"/>
      <c r="N264" s="1"/>
      <c r="O264" s="1"/>
      <c r="P264" s="1"/>
      <c r="Q264" s="1"/>
      <c r="R264" s="1"/>
      <c r="S264" s="1"/>
      <c r="T264" s="1"/>
      <c r="U264" s="1"/>
      <c r="V264" s="1"/>
      <c r="W264" s="1"/>
      <c r="X264" s="1"/>
      <c r="Y264" s="1"/>
      <c r="Z264" s="1"/>
    </row>
    <row r="265" spans="1:26">
      <c r="A265" s="1"/>
      <c r="B265" s="6"/>
      <c r="C265" s="80"/>
      <c r="D265" s="2"/>
      <c r="E265" s="174"/>
      <c r="I265" s="1"/>
      <c r="J265" s="1"/>
      <c r="K265" s="1"/>
      <c r="L265" s="1"/>
      <c r="M265" s="1"/>
      <c r="N265" s="1"/>
      <c r="O265" s="1"/>
      <c r="P265" s="1"/>
      <c r="Q265" s="1"/>
      <c r="R265" s="1"/>
      <c r="S265" s="1"/>
      <c r="T265" s="1"/>
      <c r="U265" s="1"/>
      <c r="V265" s="1"/>
      <c r="W265" s="1"/>
      <c r="X265" s="1"/>
      <c r="Y265" s="1"/>
      <c r="Z265" s="1"/>
    </row>
    <row r="266" spans="1:26">
      <c r="A266" s="1"/>
      <c r="B266" s="6"/>
      <c r="C266" s="80"/>
      <c r="D266" s="2"/>
      <c r="E266" s="174"/>
      <c r="I266" s="1"/>
      <c r="J266" s="1"/>
      <c r="K266" s="1"/>
      <c r="L266" s="1"/>
      <c r="M266" s="1"/>
      <c r="N266" s="1"/>
      <c r="O266" s="1"/>
      <c r="P266" s="1"/>
      <c r="Q266" s="1"/>
      <c r="R266" s="1"/>
      <c r="S266" s="1"/>
      <c r="T266" s="1"/>
      <c r="U266" s="1"/>
      <c r="V266" s="1"/>
      <c r="W266" s="1"/>
      <c r="X266" s="1"/>
      <c r="Y266" s="1"/>
      <c r="Z266" s="1"/>
    </row>
    <row r="267" spans="1:26">
      <c r="A267" s="1"/>
      <c r="B267" s="6"/>
      <c r="C267" s="80"/>
      <c r="D267" s="2"/>
      <c r="E267" s="174"/>
      <c r="I267" s="1"/>
      <c r="J267" s="1"/>
      <c r="K267" s="1"/>
      <c r="L267" s="1"/>
      <c r="M267" s="1"/>
      <c r="N267" s="1"/>
      <c r="O267" s="1"/>
      <c r="P267" s="1"/>
      <c r="Q267" s="1"/>
      <c r="R267" s="1"/>
      <c r="S267" s="1"/>
      <c r="T267" s="1"/>
      <c r="U267" s="1"/>
      <c r="V267" s="1"/>
      <c r="W267" s="1"/>
      <c r="X267" s="1"/>
      <c r="Y267" s="1"/>
      <c r="Z267" s="1"/>
    </row>
    <row r="268" spans="1:26">
      <c r="A268" s="1"/>
      <c r="B268" s="6"/>
      <c r="C268" s="80"/>
      <c r="D268" s="2"/>
      <c r="E268" s="174"/>
      <c r="I268" s="1"/>
      <c r="J268" s="1"/>
      <c r="K268" s="1"/>
      <c r="L268" s="1"/>
      <c r="M268" s="1"/>
      <c r="N268" s="1"/>
      <c r="O268" s="1"/>
      <c r="P268" s="1"/>
      <c r="Q268" s="1"/>
      <c r="R268" s="1"/>
      <c r="S268" s="1"/>
      <c r="T268" s="1"/>
      <c r="U268" s="1"/>
      <c r="V268" s="1"/>
      <c r="W268" s="1"/>
      <c r="X268" s="1"/>
      <c r="Y268" s="1"/>
      <c r="Z268" s="1"/>
    </row>
    <row r="269" spans="1:26">
      <c r="A269" s="1"/>
      <c r="B269" s="6"/>
      <c r="C269" s="80"/>
      <c r="D269" s="2"/>
      <c r="E269" s="174"/>
      <c r="I269" s="1"/>
      <c r="J269" s="1"/>
      <c r="K269" s="1"/>
      <c r="L269" s="1"/>
      <c r="M269" s="1"/>
      <c r="N269" s="1"/>
      <c r="O269" s="1"/>
      <c r="P269" s="1"/>
      <c r="Q269" s="1"/>
      <c r="R269" s="1"/>
      <c r="S269" s="1"/>
      <c r="T269" s="1"/>
      <c r="U269" s="1"/>
      <c r="V269" s="1"/>
      <c r="W269" s="1"/>
      <c r="X269" s="1"/>
      <c r="Y269" s="1"/>
      <c r="Z269" s="1"/>
    </row>
    <row r="270" spans="1:26">
      <c r="A270" s="1"/>
      <c r="B270" s="6"/>
      <c r="C270" s="80"/>
      <c r="D270" s="2"/>
      <c r="E270" s="174"/>
      <c r="I270" s="1"/>
      <c r="J270" s="1"/>
      <c r="K270" s="1"/>
      <c r="L270" s="1"/>
      <c r="M270" s="1"/>
      <c r="N270" s="1"/>
      <c r="O270" s="1"/>
      <c r="P270" s="1"/>
      <c r="Q270" s="1"/>
      <c r="R270" s="1"/>
      <c r="S270" s="1"/>
      <c r="T270" s="1"/>
      <c r="U270" s="1"/>
      <c r="V270" s="1"/>
      <c r="W270" s="1"/>
      <c r="X270" s="1"/>
      <c r="Y270" s="1"/>
      <c r="Z270" s="1"/>
    </row>
    <row r="271" spans="1:26">
      <c r="A271" s="1"/>
      <c r="B271" s="6"/>
      <c r="C271" s="80"/>
      <c r="D271" s="2"/>
      <c r="E271" s="174"/>
      <c r="I271" s="1"/>
      <c r="J271" s="1"/>
      <c r="K271" s="1"/>
      <c r="L271" s="1"/>
      <c r="M271" s="1"/>
      <c r="N271" s="1"/>
      <c r="O271" s="1"/>
      <c r="P271" s="1"/>
      <c r="Q271" s="1"/>
      <c r="R271" s="1"/>
      <c r="S271" s="1"/>
      <c r="T271" s="1"/>
      <c r="U271" s="1"/>
      <c r="V271" s="1"/>
      <c r="W271" s="1"/>
      <c r="X271" s="1"/>
      <c r="Y271" s="1"/>
      <c r="Z271" s="1"/>
    </row>
    <row r="272" spans="1:26">
      <c r="A272" s="1"/>
      <c r="B272" s="6"/>
      <c r="C272" s="80"/>
      <c r="D272" s="2"/>
      <c r="E272" s="174"/>
      <c r="I272" s="1"/>
      <c r="J272" s="1"/>
      <c r="K272" s="1"/>
      <c r="L272" s="1"/>
      <c r="M272" s="1"/>
      <c r="N272" s="1"/>
      <c r="O272" s="1"/>
      <c r="P272" s="1"/>
      <c r="Q272" s="1"/>
      <c r="R272" s="1"/>
      <c r="S272" s="1"/>
      <c r="T272" s="1"/>
      <c r="U272" s="1"/>
      <c r="V272" s="1"/>
      <c r="W272" s="1"/>
      <c r="X272" s="1"/>
      <c r="Y272" s="1"/>
      <c r="Z272" s="1"/>
    </row>
    <row r="273" spans="1:26">
      <c r="A273" s="1"/>
      <c r="B273" s="6"/>
      <c r="C273" s="80"/>
      <c r="D273" s="2"/>
      <c r="E273" s="174"/>
      <c r="I273" s="1"/>
      <c r="J273" s="1"/>
      <c r="K273" s="1"/>
      <c r="L273" s="1"/>
      <c r="M273" s="1"/>
      <c r="N273" s="1"/>
      <c r="O273" s="1"/>
      <c r="P273" s="1"/>
      <c r="Q273" s="1"/>
      <c r="R273" s="1"/>
      <c r="S273" s="1"/>
      <c r="T273" s="1"/>
      <c r="U273" s="1"/>
      <c r="V273" s="1"/>
      <c r="W273" s="1"/>
      <c r="X273" s="1"/>
      <c r="Y273" s="1"/>
      <c r="Z273" s="1"/>
    </row>
    <row r="274" spans="1:26">
      <c r="A274" s="1"/>
      <c r="B274" s="6"/>
      <c r="C274" s="80"/>
      <c r="D274" s="2"/>
      <c r="E274" s="174"/>
      <c r="I274" s="1"/>
      <c r="J274" s="1"/>
      <c r="K274" s="1"/>
      <c r="L274" s="1"/>
      <c r="M274" s="1"/>
      <c r="N274" s="1"/>
      <c r="O274" s="1"/>
      <c r="P274" s="1"/>
      <c r="Q274" s="1"/>
      <c r="R274" s="1"/>
      <c r="S274" s="1"/>
      <c r="T274" s="1"/>
      <c r="U274" s="1"/>
      <c r="V274" s="1"/>
      <c r="W274" s="1"/>
      <c r="X274" s="1"/>
      <c r="Y274" s="1"/>
      <c r="Z274" s="1"/>
    </row>
    <row r="275" spans="1:26">
      <c r="A275" s="1"/>
      <c r="B275" s="6"/>
      <c r="C275" s="80"/>
      <c r="D275" s="2"/>
      <c r="E275" s="174"/>
      <c r="I275" s="1"/>
      <c r="J275" s="1"/>
      <c r="K275" s="1"/>
      <c r="L275" s="1"/>
      <c r="M275" s="1"/>
      <c r="N275" s="1"/>
      <c r="O275" s="1"/>
      <c r="P275" s="1"/>
      <c r="Q275" s="1"/>
      <c r="R275" s="1"/>
      <c r="S275" s="1"/>
      <c r="T275" s="1"/>
      <c r="U275" s="1"/>
      <c r="V275" s="1"/>
      <c r="W275" s="1"/>
      <c r="X275" s="1"/>
      <c r="Y275" s="1"/>
      <c r="Z275" s="1"/>
    </row>
    <row r="276" spans="1:26">
      <c r="A276" s="1"/>
      <c r="B276" s="6"/>
      <c r="C276" s="80"/>
      <c r="D276" s="2"/>
      <c r="E276" s="174"/>
      <c r="I276" s="1"/>
      <c r="J276" s="1"/>
      <c r="K276" s="1"/>
      <c r="L276" s="1"/>
      <c r="M276" s="1"/>
      <c r="N276" s="1"/>
      <c r="O276" s="1"/>
      <c r="P276" s="1"/>
      <c r="Q276" s="1"/>
      <c r="R276" s="1"/>
      <c r="S276" s="1"/>
      <c r="T276" s="1"/>
      <c r="U276" s="1"/>
      <c r="V276" s="1"/>
      <c r="W276" s="1"/>
      <c r="X276" s="1"/>
      <c r="Y276" s="1"/>
      <c r="Z276" s="1"/>
    </row>
    <row r="277" spans="1:26">
      <c r="A277" s="1"/>
      <c r="B277" s="6"/>
      <c r="C277" s="80"/>
      <c r="D277" s="2"/>
      <c r="E277" s="174"/>
      <c r="I277" s="1"/>
      <c r="J277" s="1"/>
      <c r="K277" s="1"/>
      <c r="L277" s="1"/>
      <c r="M277" s="1"/>
      <c r="N277" s="1"/>
      <c r="O277" s="1"/>
      <c r="P277" s="1"/>
      <c r="Q277" s="1"/>
      <c r="R277" s="1"/>
      <c r="S277" s="1"/>
      <c r="T277" s="1"/>
      <c r="U277" s="1"/>
      <c r="V277" s="1"/>
      <c r="W277" s="1"/>
      <c r="X277" s="1"/>
      <c r="Y277" s="1"/>
      <c r="Z277" s="1"/>
    </row>
    <row r="278" spans="1:26">
      <c r="A278" s="1"/>
      <c r="B278" s="6"/>
      <c r="C278" s="80"/>
      <c r="D278" s="2"/>
      <c r="E278" s="174"/>
      <c r="I278" s="1"/>
      <c r="J278" s="1"/>
      <c r="K278" s="1"/>
      <c r="L278" s="1"/>
      <c r="M278" s="1"/>
      <c r="N278" s="1"/>
      <c r="O278" s="1"/>
      <c r="P278" s="1"/>
      <c r="Q278" s="1"/>
      <c r="R278" s="1"/>
      <c r="S278" s="1"/>
      <c r="T278" s="1"/>
      <c r="U278" s="1"/>
      <c r="V278" s="1"/>
      <c r="W278" s="1"/>
      <c r="X278" s="1"/>
      <c r="Y278" s="1"/>
      <c r="Z278" s="1"/>
    </row>
    <row r="279" spans="1:26">
      <c r="A279" s="1"/>
      <c r="B279" s="6"/>
      <c r="C279" s="80"/>
      <c r="D279" s="2"/>
      <c r="E279" s="174"/>
      <c r="I279" s="1"/>
      <c r="J279" s="1"/>
      <c r="K279" s="1"/>
      <c r="L279" s="1"/>
      <c r="M279" s="1"/>
      <c r="N279" s="1"/>
      <c r="O279" s="1"/>
      <c r="P279" s="1"/>
      <c r="Q279" s="1"/>
      <c r="R279" s="1"/>
      <c r="S279" s="1"/>
      <c r="T279" s="1"/>
      <c r="U279" s="1"/>
      <c r="V279" s="1"/>
      <c r="W279" s="1"/>
      <c r="X279" s="1"/>
      <c r="Y279" s="1"/>
      <c r="Z279" s="1"/>
    </row>
    <row r="280" spans="1:26">
      <c r="A280" s="1"/>
      <c r="B280" s="6"/>
      <c r="C280" s="80"/>
      <c r="D280" s="2"/>
      <c r="E280" s="174"/>
      <c r="I280" s="1"/>
      <c r="J280" s="1"/>
      <c r="K280" s="1"/>
      <c r="L280" s="1"/>
      <c r="M280" s="1"/>
      <c r="N280" s="1"/>
      <c r="O280" s="1"/>
      <c r="P280" s="1"/>
      <c r="Q280" s="1"/>
      <c r="R280" s="1"/>
      <c r="S280" s="1"/>
      <c r="T280" s="1"/>
      <c r="U280" s="1"/>
      <c r="V280" s="1"/>
      <c r="W280" s="1"/>
      <c r="X280" s="1"/>
      <c r="Y280" s="1"/>
      <c r="Z280" s="1"/>
    </row>
    <row r="281" spans="1:26">
      <c r="A281" s="1"/>
      <c r="B281" s="6"/>
      <c r="C281" s="80"/>
      <c r="D281" s="2"/>
      <c r="E281" s="174"/>
      <c r="I281" s="1"/>
      <c r="J281" s="1"/>
      <c r="K281" s="1"/>
      <c r="L281" s="1"/>
      <c r="M281" s="1"/>
      <c r="N281" s="1"/>
      <c r="O281" s="1"/>
      <c r="P281" s="1"/>
      <c r="Q281" s="1"/>
      <c r="R281" s="1"/>
      <c r="S281" s="1"/>
      <c r="T281" s="1"/>
      <c r="U281" s="1"/>
      <c r="V281" s="1"/>
      <c r="W281" s="1"/>
      <c r="X281" s="1"/>
      <c r="Y281" s="1"/>
      <c r="Z281" s="1"/>
    </row>
    <row r="282" spans="1:26">
      <c r="A282" s="1"/>
      <c r="B282" s="6"/>
      <c r="C282" s="80"/>
      <c r="D282" s="2"/>
      <c r="E282" s="174"/>
      <c r="I282" s="1"/>
      <c r="J282" s="1"/>
      <c r="K282" s="1"/>
      <c r="L282" s="1"/>
      <c r="M282" s="1"/>
      <c r="N282" s="1"/>
      <c r="O282" s="1"/>
      <c r="P282" s="1"/>
      <c r="Q282" s="1"/>
      <c r="R282" s="1"/>
      <c r="S282" s="1"/>
      <c r="T282" s="1"/>
      <c r="U282" s="1"/>
      <c r="V282" s="1"/>
      <c r="W282" s="1"/>
      <c r="X282" s="1"/>
      <c r="Y282" s="1"/>
      <c r="Z282" s="1"/>
    </row>
    <row r="283" spans="1:26">
      <c r="A283" s="1"/>
      <c r="B283" s="6"/>
      <c r="C283" s="80"/>
      <c r="D283" s="2"/>
      <c r="E283" s="174"/>
      <c r="I283" s="1"/>
      <c r="J283" s="1"/>
      <c r="K283" s="1"/>
      <c r="L283" s="1"/>
      <c r="M283" s="1"/>
      <c r="N283" s="1"/>
      <c r="O283" s="1"/>
      <c r="P283" s="1"/>
      <c r="Q283" s="1"/>
      <c r="R283" s="1"/>
      <c r="S283" s="1"/>
      <c r="T283" s="1"/>
      <c r="U283" s="1"/>
      <c r="V283" s="1"/>
      <c r="W283" s="1"/>
      <c r="X283" s="1"/>
      <c r="Y283" s="1"/>
      <c r="Z283" s="1"/>
    </row>
    <row r="284" spans="1:26">
      <c r="A284" s="1"/>
      <c r="B284" s="6"/>
      <c r="C284" s="80"/>
      <c r="D284" s="2"/>
      <c r="E284" s="174"/>
      <c r="I284" s="1"/>
      <c r="J284" s="1"/>
      <c r="K284" s="1"/>
      <c r="L284" s="1"/>
      <c r="M284" s="1"/>
      <c r="N284" s="1"/>
      <c r="O284" s="1"/>
      <c r="P284" s="1"/>
      <c r="Q284" s="1"/>
      <c r="R284" s="1"/>
      <c r="S284" s="1"/>
      <c r="T284" s="1"/>
      <c r="U284" s="1"/>
      <c r="V284" s="1"/>
      <c r="W284" s="1"/>
      <c r="X284" s="1"/>
      <c r="Y284" s="1"/>
      <c r="Z284" s="1"/>
    </row>
    <row r="285" spans="1:26">
      <c r="A285" s="1"/>
      <c r="B285" s="6"/>
      <c r="C285" s="80"/>
      <c r="D285" s="2"/>
      <c r="E285" s="174"/>
      <c r="I285" s="1"/>
      <c r="J285" s="1"/>
      <c r="K285" s="1"/>
      <c r="L285" s="1"/>
      <c r="M285" s="1"/>
      <c r="N285" s="1"/>
      <c r="O285" s="1"/>
      <c r="P285" s="1"/>
      <c r="Q285" s="1"/>
      <c r="R285" s="1"/>
      <c r="S285" s="1"/>
      <c r="T285" s="1"/>
      <c r="U285" s="1"/>
      <c r="V285" s="1"/>
      <c r="W285" s="1"/>
      <c r="X285" s="1"/>
      <c r="Y285" s="1"/>
      <c r="Z285" s="1"/>
    </row>
    <row r="286" spans="1:26">
      <c r="A286" s="1"/>
      <c r="B286" s="6"/>
      <c r="C286" s="80"/>
      <c r="D286" s="2"/>
      <c r="E286" s="174"/>
      <c r="I286" s="1"/>
      <c r="J286" s="1"/>
      <c r="K286" s="1"/>
      <c r="L286" s="1"/>
      <c r="M286" s="1"/>
      <c r="N286" s="1"/>
      <c r="O286" s="1"/>
      <c r="P286" s="1"/>
      <c r="Q286" s="1"/>
      <c r="R286" s="1"/>
      <c r="S286" s="1"/>
      <c r="T286" s="1"/>
      <c r="U286" s="1"/>
      <c r="V286" s="1"/>
      <c r="W286" s="1"/>
      <c r="X286" s="1"/>
      <c r="Y286" s="1"/>
      <c r="Z286" s="1"/>
    </row>
    <row r="287" spans="1:26">
      <c r="A287" s="1"/>
      <c r="B287" s="6"/>
      <c r="C287" s="80"/>
      <c r="D287" s="2"/>
      <c r="E287" s="174"/>
      <c r="I287" s="1"/>
      <c r="J287" s="1"/>
      <c r="K287" s="1"/>
      <c r="L287" s="1"/>
      <c r="M287" s="1"/>
      <c r="N287" s="1"/>
      <c r="O287" s="1"/>
      <c r="P287" s="1"/>
      <c r="Q287" s="1"/>
      <c r="R287" s="1"/>
      <c r="S287" s="1"/>
      <c r="T287" s="1"/>
      <c r="U287" s="1"/>
      <c r="V287" s="1"/>
      <c r="W287" s="1"/>
      <c r="X287" s="1"/>
      <c r="Y287" s="1"/>
      <c r="Z287" s="1"/>
    </row>
    <row r="288" spans="1:26">
      <c r="A288" s="1"/>
      <c r="B288" s="6"/>
      <c r="C288" s="80"/>
      <c r="D288" s="2"/>
      <c r="E288" s="174"/>
      <c r="I288" s="1"/>
      <c r="J288" s="1"/>
      <c r="K288" s="1"/>
      <c r="L288" s="1"/>
      <c r="M288" s="1"/>
      <c r="N288" s="1"/>
      <c r="O288" s="1"/>
      <c r="P288" s="1"/>
      <c r="Q288" s="1"/>
      <c r="R288" s="1"/>
      <c r="S288" s="1"/>
      <c r="T288" s="1"/>
      <c r="U288" s="1"/>
      <c r="V288" s="1"/>
      <c r="W288" s="1"/>
      <c r="X288" s="1"/>
      <c r="Y288" s="1"/>
      <c r="Z288" s="1"/>
    </row>
    <row r="289" spans="1:26">
      <c r="A289" s="1"/>
      <c r="B289" s="6"/>
      <c r="C289" s="80"/>
      <c r="D289" s="2"/>
      <c r="E289" s="174"/>
      <c r="I289" s="1"/>
      <c r="J289" s="1"/>
      <c r="K289" s="1"/>
      <c r="L289" s="1"/>
      <c r="M289" s="1"/>
      <c r="N289" s="1"/>
      <c r="O289" s="1"/>
      <c r="P289" s="1"/>
      <c r="Q289" s="1"/>
      <c r="R289" s="1"/>
      <c r="S289" s="1"/>
      <c r="T289" s="1"/>
      <c r="U289" s="1"/>
      <c r="V289" s="1"/>
      <c r="W289" s="1"/>
      <c r="X289" s="1"/>
      <c r="Y289" s="1"/>
      <c r="Z289" s="1"/>
    </row>
    <row r="290" spans="1:26">
      <c r="A290" s="1"/>
      <c r="B290" s="6"/>
      <c r="C290" s="80"/>
      <c r="D290" s="2"/>
      <c r="E290" s="174"/>
      <c r="I290" s="1"/>
      <c r="J290" s="1"/>
      <c r="K290" s="1"/>
      <c r="L290" s="1"/>
      <c r="M290" s="1"/>
      <c r="N290" s="1"/>
      <c r="O290" s="1"/>
      <c r="P290" s="1"/>
      <c r="Q290" s="1"/>
      <c r="R290" s="1"/>
      <c r="S290" s="1"/>
      <c r="T290" s="1"/>
      <c r="U290" s="1"/>
      <c r="V290" s="1"/>
      <c r="W290" s="1"/>
      <c r="X290" s="1"/>
      <c r="Y290" s="1"/>
      <c r="Z290" s="1"/>
    </row>
    <row r="291" spans="1:26">
      <c r="A291" s="1"/>
      <c r="B291" s="6"/>
      <c r="C291" s="80"/>
      <c r="D291" s="2"/>
      <c r="E291" s="174"/>
      <c r="I291" s="1"/>
      <c r="J291" s="1"/>
      <c r="K291" s="1"/>
      <c r="L291" s="1"/>
      <c r="M291" s="1"/>
      <c r="N291" s="1"/>
      <c r="O291" s="1"/>
      <c r="P291" s="1"/>
      <c r="Q291" s="1"/>
      <c r="R291" s="1"/>
      <c r="S291" s="1"/>
      <c r="T291" s="1"/>
      <c r="U291" s="1"/>
      <c r="V291" s="1"/>
      <c r="W291" s="1"/>
      <c r="X291" s="1"/>
      <c r="Y291" s="1"/>
      <c r="Z291" s="1"/>
    </row>
    <row r="292" spans="1:26">
      <c r="A292" s="1"/>
      <c r="B292" s="6"/>
      <c r="C292" s="80"/>
      <c r="D292" s="2"/>
      <c r="E292" s="174"/>
      <c r="I292" s="1"/>
      <c r="J292" s="1"/>
      <c r="K292" s="1"/>
      <c r="L292" s="1"/>
      <c r="M292" s="1"/>
      <c r="N292" s="1"/>
      <c r="O292" s="1"/>
      <c r="P292" s="1"/>
      <c r="Q292" s="1"/>
      <c r="R292" s="1"/>
      <c r="S292" s="1"/>
      <c r="T292" s="1"/>
      <c r="U292" s="1"/>
      <c r="V292" s="1"/>
      <c r="W292" s="1"/>
      <c r="X292" s="1"/>
      <c r="Y292" s="1"/>
      <c r="Z292" s="1"/>
    </row>
    <row r="293" spans="1:26">
      <c r="A293" s="1"/>
      <c r="B293" s="6"/>
      <c r="C293" s="80"/>
      <c r="D293" s="2"/>
      <c r="E293" s="174"/>
      <c r="I293" s="1"/>
      <c r="J293" s="1"/>
      <c r="K293" s="1"/>
      <c r="L293" s="1"/>
      <c r="M293" s="1"/>
      <c r="N293" s="1"/>
      <c r="O293" s="1"/>
      <c r="P293" s="1"/>
      <c r="Q293" s="1"/>
      <c r="R293" s="1"/>
      <c r="S293" s="1"/>
      <c r="T293" s="1"/>
      <c r="U293" s="1"/>
      <c r="V293" s="1"/>
      <c r="W293" s="1"/>
      <c r="X293" s="1"/>
      <c r="Y293" s="1"/>
      <c r="Z293" s="1"/>
    </row>
    <row r="294" spans="1:26">
      <c r="A294" s="1"/>
      <c r="B294" s="6"/>
      <c r="C294" s="80"/>
      <c r="D294" s="2"/>
      <c r="E294" s="174"/>
      <c r="I294" s="1"/>
      <c r="J294" s="1"/>
      <c r="K294" s="1"/>
      <c r="L294" s="1"/>
      <c r="M294" s="1"/>
      <c r="N294" s="1"/>
      <c r="O294" s="1"/>
      <c r="P294" s="1"/>
      <c r="Q294" s="1"/>
      <c r="R294" s="1"/>
      <c r="S294" s="1"/>
      <c r="T294" s="1"/>
      <c r="U294" s="1"/>
      <c r="V294" s="1"/>
      <c r="W294" s="1"/>
      <c r="X294" s="1"/>
      <c r="Y294" s="1"/>
      <c r="Z294" s="1"/>
    </row>
    <row r="295" spans="1:26">
      <c r="A295" s="1"/>
      <c r="B295" s="6"/>
      <c r="C295" s="80"/>
      <c r="D295" s="2"/>
      <c r="E295" s="174"/>
      <c r="I295" s="1"/>
      <c r="J295" s="1"/>
      <c r="K295" s="1"/>
      <c r="L295" s="1"/>
      <c r="M295" s="1"/>
      <c r="N295" s="1"/>
      <c r="O295" s="1"/>
      <c r="P295" s="1"/>
      <c r="Q295" s="1"/>
      <c r="R295" s="1"/>
      <c r="S295" s="1"/>
      <c r="T295" s="1"/>
      <c r="U295" s="1"/>
      <c r="V295" s="1"/>
      <c r="W295" s="1"/>
      <c r="X295" s="1"/>
      <c r="Y295" s="1"/>
      <c r="Z295" s="1"/>
    </row>
    <row r="296" spans="1:26">
      <c r="A296" s="1"/>
      <c r="B296" s="6"/>
      <c r="C296" s="80"/>
      <c r="D296" s="2"/>
      <c r="E296" s="174"/>
      <c r="I296" s="1"/>
      <c r="J296" s="1"/>
      <c r="K296" s="1"/>
      <c r="L296" s="1"/>
      <c r="M296" s="1"/>
      <c r="N296" s="1"/>
      <c r="O296" s="1"/>
      <c r="P296" s="1"/>
      <c r="Q296" s="1"/>
      <c r="R296" s="1"/>
      <c r="S296" s="1"/>
      <c r="T296" s="1"/>
      <c r="U296" s="1"/>
      <c r="V296" s="1"/>
      <c r="W296" s="1"/>
      <c r="X296" s="1"/>
      <c r="Y296" s="1"/>
      <c r="Z296" s="1"/>
    </row>
    <row r="297" spans="1:26">
      <c r="A297" s="1"/>
      <c r="B297" s="6"/>
      <c r="C297" s="80"/>
      <c r="D297" s="2"/>
      <c r="E297" s="174"/>
      <c r="I297" s="1"/>
      <c r="J297" s="1"/>
      <c r="K297" s="1"/>
      <c r="L297" s="1"/>
      <c r="M297" s="1"/>
      <c r="N297" s="1"/>
      <c r="O297" s="1"/>
      <c r="P297" s="1"/>
      <c r="Q297" s="1"/>
      <c r="R297" s="1"/>
      <c r="S297" s="1"/>
      <c r="T297" s="1"/>
      <c r="U297" s="1"/>
      <c r="V297" s="1"/>
      <c r="W297" s="1"/>
      <c r="X297" s="1"/>
      <c r="Y297" s="1"/>
      <c r="Z297" s="1"/>
    </row>
    <row r="298" spans="1:26">
      <c r="A298" s="1"/>
      <c r="B298" s="6"/>
      <c r="C298" s="80"/>
      <c r="D298" s="2"/>
      <c r="E298" s="174"/>
      <c r="I298" s="1"/>
      <c r="J298" s="1"/>
      <c r="K298" s="1"/>
      <c r="L298" s="1"/>
      <c r="M298" s="1"/>
      <c r="N298" s="1"/>
      <c r="O298" s="1"/>
      <c r="P298" s="1"/>
      <c r="Q298" s="1"/>
      <c r="R298" s="1"/>
      <c r="S298" s="1"/>
      <c r="T298" s="1"/>
      <c r="U298" s="1"/>
      <c r="V298" s="1"/>
      <c r="W298" s="1"/>
      <c r="X298" s="1"/>
      <c r="Y298" s="1"/>
      <c r="Z298" s="1"/>
    </row>
    <row r="299" spans="1:26">
      <c r="A299" s="1"/>
      <c r="B299" s="6"/>
      <c r="C299" s="80"/>
      <c r="D299" s="2"/>
      <c r="E299" s="174"/>
      <c r="I299" s="1"/>
      <c r="J299" s="1"/>
      <c r="K299" s="1"/>
      <c r="L299" s="1"/>
      <c r="M299" s="1"/>
      <c r="N299" s="1"/>
      <c r="O299" s="1"/>
      <c r="P299" s="1"/>
      <c r="Q299" s="1"/>
      <c r="R299" s="1"/>
      <c r="S299" s="1"/>
      <c r="T299" s="1"/>
      <c r="U299" s="1"/>
      <c r="V299" s="1"/>
      <c r="W299" s="1"/>
      <c r="X299" s="1"/>
      <c r="Y299" s="1"/>
      <c r="Z299" s="1"/>
    </row>
    <row r="300" spans="1:26">
      <c r="A300" s="1"/>
      <c r="B300" s="6"/>
      <c r="C300" s="80"/>
      <c r="D300" s="2"/>
      <c r="E300" s="174"/>
      <c r="I300" s="1"/>
      <c r="J300" s="1"/>
      <c r="K300" s="1"/>
      <c r="L300" s="1"/>
      <c r="M300" s="1"/>
      <c r="N300" s="1"/>
      <c r="O300" s="1"/>
      <c r="P300" s="1"/>
      <c r="Q300" s="1"/>
      <c r="R300" s="1"/>
      <c r="S300" s="1"/>
      <c r="T300" s="1"/>
      <c r="U300" s="1"/>
      <c r="V300" s="1"/>
      <c r="W300" s="1"/>
      <c r="X300" s="1"/>
      <c r="Y300" s="1"/>
      <c r="Z300" s="1"/>
    </row>
    <row r="301" spans="1:26">
      <c r="A301" s="1"/>
      <c r="B301" s="6"/>
      <c r="C301" s="80"/>
      <c r="D301" s="2"/>
      <c r="E301" s="174"/>
      <c r="I301" s="1"/>
      <c r="J301" s="1"/>
      <c r="K301" s="1"/>
      <c r="L301" s="1"/>
      <c r="M301" s="1"/>
      <c r="N301" s="1"/>
      <c r="O301" s="1"/>
      <c r="P301" s="1"/>
      <c r="Q301" s="1"/>
      <c r="R301" s="1"/>
      <c r="S301" s="1"/>
      <c r="T301" s="1"/>
      <c r="U301" s="1"/>
      <c r="V301" s="1"/>
      <c r="W301" s="1"/>
      <c r="X301" s="1"/>
      <c r="Y301" s="1"/>
      <c r="Z301" s="1"/>
    </row>
    <row r="302" spans="1:26">
      <c r="A302" s="1"/>
      <c r="B302" s="6"/>
      <c r="C302" s="80"/>
      <c r="D302" s="2"/>
      <c r="E302" s="174"/>
      <c r="I302" s="1"/>
      <c r="J302" s="1"/>
      <c r="K302" s="1"/>
      <c r="L302" s="1"/>
      <c r="M302" s="1"/>
      <c r="N302" s="1"/>
      <c r="O302" s="1"/>
      <c r="P302" s="1"/>
      <c r="Q302" s="1"/>
      <c r="R302" s="1"/>
      <c r="S302" s="1"/>
      <c r="T302" s="1"/>
      <c r="U302" s="1"/>
      <c r="V302" s="1"/>
      <c r="W302" s="1"/>
      <c r="X302" s="1"/>
      <c r="Y302" s="1"/>
      <c r="Z302" s="1"/>
    </row>
    <row r="303" spans="1:26">
      <c r="A303" s="1"/>
      <c r="B303" s="6"/>
      <c r="C303" s="80"/>
      <c r="D303" s="2"/>
      <c r="E303" s="174"/>
      <c r="I303" s="1"/>
      <c r="J303" s="1"/>
      <c r="K303" s="1"/>
      <c r="L303" s="1"/>
      <c r="M303" s="1"/>
      <c r="N303" s="1"/>
      <c r="O303" s="1"/>
      <c r="P303" s="1"/>
      <c r="Q303" s="1"/>
      <c r="R303" s="1"/>
      <c r="S303" s="1"/>
      <c r="T303" s="1"/>
      <c r="U303" s="1"/>
      <c r="V303" s="1"/>
      <c r="W303" s="1"/>
      <c r="X303" s="1"/>
      <c r="Y303" s="1"/>
      <c r="Z303" s="1"/>
    </row>
    <row r="304" spans="1:26">
      <c r="A304" s="1"/>
      <c r="B304" s="6"/>
      <c r="C304" s="80"/>
      <c r="D304" s="2"/>
      <c r="E304" s="174"/>
      <c r="I304" s="1"/>
      <c r="J304" s="1"/>
      <c r="K304" s="1"/>
      <c r="L304" s="1"/>
      <c r="M304" s="1"/>
      <c r="N304" s="1"/>
      <c r="O304" s="1"/>
      <c r="P304" s="1"/>
      <c r="Q304" s="1"/>
      <c r="R304" s="1"/>
      <c r="S304" s="1"/>
      <c r="T304" s="1"/>
      <c r="U304" s="1"/>
      <c r="V304" s="1"/>
      <c r="W304" s="1"/>
      <c r="X304" s="1"/>
      <c r="Y304" s="1"/>
      <c r="Z304" s="1"/>
    </row>
    <row r="305" spans="1:26">
      <c r="A305" s="1"/>
      <c r="B305" s="6"/>
      <c r="C305" s="80"/>
      <c r="D305" s="2"/>
      <c r="E305" s="174"/>
      <c r="I305" s="1"/>
      <c r="J305" s="1"/>
      <c r="K305" s="1"/>
      <c r="L305" s="1"/>
      <c r="M305" s="1"/>
      <c r="N305" s="1"/>
      <c r="O305" s="1"/>
      <c r="P305" s="1"/>
      <c r="Q305" s="1"/>
      <c r="R305" s="1"/>
      <c r="S305" s="1"/>
      <c r="T305" s="1"/>
      <c r="U305" s="1"/>
      <c r="V305" s="1"/>
      <c r="W305" s="1"/>
      <c r="X305" s="1"/>
      <c r="Y305" s="1"/>
      <c r="Z305" s="1"/>
    </row>
    <row r="306" spans="1:26">
      <c r="A306" s="1"/>
      <c r="B306" s="6"/>
      <c r="C306" s="80"/>
      <c r="D306" s="2"/>
      <c r="E306" s="174"/>
      <c r="I306" s="1"/>
      <c r="J306" s="1"/>
      <c r="K306" s="1"/>
      <c r="L306" s="1"/>
      <c r="M306" s="1"/>
      <c r="N306" s="1"/>
      <c r="O306" s="1"/>
      <c r="P306" s="1"/>
      <c r="Q306" s="1"/>
      <c r="R306" s="1"/>
      <c r="S306" s="1"/>
      <c r="T306" s="1"/>
      <c r="U306" s="1"/>
      <c r="V306" s="1"/>
      <c r="W306" s="1"/>
      <c r="X306" s="1"/>
      <c r="Y306" s="1"/>
      <c r="Z306" s="1"/>
    </row>
    <row r="307" spans="1:26">
      <c r="A307" s="1"/>
      <c r="B307" s="6"/>
      <c r="C307" s="80"/>
      <c r="D307" s="2"/>
      <c r="E307" s="174"/>
      <c r="I307" s="1"/>
      <c r="J307" s="1"/>
      <c r="K307" s="1"/>
      <c r="L307" s="1"/>
      <c r="M307" s="1"/>
      <c r="N307" s="1"/>
      <c r="O307" s="1"/>
      <c r="P307" s="1"/>
      <c r="Q307" s="1"/>
      <c r="R307" s="1"/>
      <c r="S307" s="1"/>
      <c r="T307" s="1"/>
      <c r="U307" s="1"/>
      <c r="V307" s="1"/>
      <c r="W307" s="1"/>
      <c r="X307" s="1"/>
      <c r="Y307" s="1"/>
      <c r="Z307" s="1"/>
    </row>
    <row r="308" spans="1:26">
      <c r="A308" s="1"/>
      <c r="B308" s="6"/>
      <c r="C308" s="80"/>
      <c r="D308" s="2"/>
      <c r="E308" s="174"/>
      <c r="I308" s="1"/>
      <c r="J308" s="1"/>
      <c r="K308" s="1"/>
      <c r="L308" s="1"/>
      <c r="M308" s="1"/>
      <c r="N308" s="1"/>
      <c r="O308" s="1"/>
      <c r="P308" s="1"/>
      <c r="Q308" s="1"/>
      <c r="R308" s="1"/>
      <c r="S308" s="1"/>
      <c r="T308" s="1"/>
      <c r="U308" s="1"/>
      <c r="V308" s="1"/>
      <c r="W308" s="1"/>
      <c r="X308" s="1"/>
      <c r="Y308" s="1"/>
      <c r="Z308" s="1"/>
    </row>
    <row r="309" spans="1:26">
      <c r="A309" s="1"/>
      <c r="B309" s="6"/>
      <c r="C309" s="80"/>
      <c r="D309" s="2"/>
      <c r="E309" s="174"/>
      <c r="I309" s="1"/>
      <c r="J309" s="1"/>
      <c r="K309" s="1"/>
      <c r="L309" s="1"/>
      <c r="M309" s="1"/>
      <c r="N309" s="1"/>
      <c r="O309" s="1"/>
      <c r="P309" s="1"/>
      <c r="Q309" s="1"/>
      <c r="R309" s="1"/>
      <c r="S309" s="1"/>
      <c r="T309" s="1"/>
      <c r="U309" s="1"/>
      <c r="V309" s="1"/>
      <c r="W309" s="1"/>
      <c r="X309" s="1"/>
      <c r="Y309" s="1"/>
      <c r="Z309" s="1"/>
    </row>
    <row r="310" spans="1:26">
      <c r="A310" s="1"/>
      <c r="B310" s="6"/>
      <c r="C310" s="80"/>
      <c r="D310" s="2"/>
      <c r="E310" s="174"/>
      <c r="I310" s="1"/>
      <c r="J310" s="1"/>
      <c r="K310" s="1"/>
      <c r="L310" s="1"/>
      <c r="M310" s="1"/>
      <c r="N310" s="1"/>
      <c r="O310" s="1"/>
      <c r="P310" s="1"/>
      <c r="Q310" s="1"/>
      <c r="R310" s="1"/>
      <c r="S310" s="1"/>
      <c r="T310" s="1"/>
      <c r="U310" s="1"/>
      <c r="V310" s="1"/>
      <c r="W310" s="1"/>
      <c r="X310" s="1"/>
      <c r="Y310" s="1"/>
      <c r="Z310" s="1"/>
    </row>
    <row r="311" spans="1:26">
      <c r="A311" s="1"/>
      <c r="B311" s="6"/>
      <c r="C311" s="80"/>
      <c r="D311" s="2"/>
      <c r="E311" s="174"/>
      <c r="I311" s="1"/>
      <c r="J311" s="1"/>
      <c r="K311" s="1"/>
      <c r="L311" s="1"/>
      <c r="M311" s="1"/>
      <c r="N311" s="1"/>
      <c r="O311" s="1"/>
      <c r="P311" s="1"/>
      <c r="Q311" s="1"/>
      <c r="R311" s="1"/>
      <c r="S311" s="1"/>
      <c r="T311" s="1"/>
      <c r="U311" s="1"/>
      <c r="V311" s="1"/>
      <c r="W311" s="1"/>
      <c r="X311" s="1"/>
      <c r="Y311" s="1"/>
      <c r="Z311" s="1"/>
    </row>
    <row r="312" spans="1:26">
      <c r="A312" s="1"/>
      <c r="B312" s="6"/>
      <c r="C312" s="80"/>
      <c r="D312" s="2"/>
      <c r="E312" s="174"/>
      <c r="I312" s="1"/>
      <c r="J312" s="1"/>
      <c r="K312" s="1"/>
      <c r="L312" s="1"/>
      <c r="M312" s="1"/>
      <c r="N312" s="1"/>
      <c r="O312" s="1"/>
      <c r="P312" s="1"/>
      <c r="Q312" s="1"/>
      <c r="R312" s="1"/>
      <c r="S312" s="1"/>
      <c r="T312" s="1"/>
      <c r="U312" s="1"/>
      <c r="V312" s="1"/>
      <c r="W312" s="1"/>
      <c r="X312" s="1"/>
      <c r="Y312" s="1"/>
      <c r="Z312" s="1"/>
    </row>
    <row r="313" spans="1:26">
      <c r="A313" s="1"/>
      <c r="B313" s="6"/>
      <c r="C313" s="80"/>
      <c r="D313" s="2"/>
      <c r="E313" s="174"/>
      <c r="I313" s="1"/>
      <c r="J313" s="1"/>
      <c r="K313" s="1"/>
      <c r="L313" s="1"/>
      <c r="M313" s="1"/>
      <c r="N313" s="1"/>
      <c r="O313" s="1"/>
      <c r="P313" s="1"/>
      <c r="Q313" s="1"/>
      <c r="R313" s="1"/>
      <c r="S313" s="1"/>
      <c r="T313" s="1"/>
      <c r="U313" s="1"/>
      <c r="V313" s="1"/>
      <c r="W313" s="1"/>
      <c r="X313" s="1"/>
      <c r="Y313" s="1"/>
      <c r="Z313" s="1"/>
    </row>
    <row r="314" spans="1:26">
      <c r="A314" s="1"/>
      <c r="B314" s="6"/>
      <c r="C314" s="80"/>
      <c r="D314" s="2"/>
      <c r="E314" s="174"/>
      <c r="I314" s="1"/>
      <c r="J314" s="1"/>
      <c r="K314" s="1"/>
      <c r="L314" s="1"/>
      <c r="M314" s="1"/>
      <c r="N314" s="1"/>
      <c r="O314" s="1"/>
      <c r="P314" s="1"/>
      <c r="Q314" s="1"/>
      <c r="R314" s="1"/>
      <c r="S314" s="1"/>
      <c r="T314" s="1"/>
      <c r="U314" s="1"/>
      <c r="V314" s="1"/>
      <c r="W314" s="1"/>
      <c r="X314" s="1"/>
      <c r="Y314" s="1"/>
      <c r="Z314" s="1"/>
    </row>
    <row r="315" spans="1:26">
      <c r="A315" s="1"/>
      <c r="B315" s="6"/>
      <c r="C315" s="80"/>
      <c r="D315" s="2"/>
      <c r="E315" s="174"/>
      <c r="I315" s="1"/>
      <c r="J315" s="1"/>
      <c r="K315" s="1"/>
      <c r="L315" s="1"/>
      <c r="M315" s="1"/>
      <c r="N315" s="1"/>
      <c r="O315" s="1"/>
      <c r="P315" s="1"/>
      <c r="Q315" s="1"/>
      <c r="R315" s="1"/>
      <c r="S315" s="1"/>
      <c r="T315" s="1"/>
      <c r="U315" s="1"/>
      <c r="V315" s="1"/>
      <c r="W315" s="1"/>
      <c r="X315" s="1"/>
      <c r="Y315" s="1"/>
      <c r="Z315" s="1"/>
    </row>
    <row r="316" spans="1:26">
      <c r="A316" s="1"/>
      <c r="B316" s="6"/>
      <c r="C316" s="80"/>
      <c r="D316" s="2"/>
      <c r="E316" s="174"/>
      <c r="I316" s="1"/>
      <c r="J316" s="1"/>
      <c r="K316" s="1"/>
      <c r="L316" s="1"/>
      <c r="M316" s="1"/>
      <c r="N316" s="1"/>
      <c r="O316" s="1"/>
      <c r="P316" s="1"/>
      <c r="Q316" s="1"/>
      <c r="R316" s="1"/>
      <c r="S316" s="1"/>
      <c r="T316" s="1"/>
      <c r="U316" s="1"/>
      <c r="V316" s="1"/>
      <c r="W316" s="1"/>
      <c r="X316" s="1"/>
      <c r="Y316" s="1"/>
      <c r="Z316" s="1"/>
    </row>
    <row r="317" spans="1:26">
      <c r="A317" s="1"/>
      <c r="B317" s="6"/>
      <c r="C317" s="80"/>
      <c r="D317" s="2"/>
      <c r="E317" s="174"/>
      <c r="I317" s="1"/>
      <c r="J317" s="1"/>
      <c r="K317" s="1"/>
      <c r="L317" s="1"/>
      <c r="M317" s="1"/>
      <c r="N317" s="1"/>
      <c r="O317" s="1"/>
      <c r="P317" s="1"/>
      <c r="Q317" s="1"/>
      <c r="R317" s="1"/>
      <c r="S317" s="1"/>
      <c r="T317" s="1"/>
      <c r="U317" s="1"/>
      <c r="V317" s="1"/>
      <c r="W317" s="1"/>
      <c r="X317" s="1"/>
      <c r="Y317" s="1"/>
      <c r="Z317" s="1"/>
    </row>
    <row r="318" spans="1:26">
      <c r="A318" s="1"/>
      <c r="B318" s="6"/>
      <c r="C318" s="80"/>
      <c r="D318" s="2"/>
      <c r="E318" s="174"/>
      <c r="I318" s="1"/>
      <c r="J318" s="1"/>
      <c r="K318" s="1"/>
      <c r="L318" s="1"/>
      <c r="M318" s="1"/>
      <c r="N318" s="1"/>
      <c r="O318" s="1"/>
      <c r="P318" s="1"/>
      <c r="Q318" s="1"/>
      <c r="R318" s="1"/>
      <c r="S318" s="1"/>
      <c r="T318" s="1"/>
      <c r="U318" s="1"/>
      <c r="V318" s="1"/>
      <c r="W318" s="1"/>
      <c r="X318" s="1"/>
      <c r="Y318" s="1"/>
      <c r="Z318" s="1"/>
    </row>
    <row r="319" spans="1:26">
      <c r="A319" s="1"/>
      <c r="B319" s="6"/>
      <c r="C319" s="80"/>
      <c r="D319" s="2"/>
      <c r="E319" s="174"/>
      <c r="I319" s="1"/>
      <c r="J319" s="1"/>
      <c r="K319" s="1"/>
      <c r="L319" s="1"/>
      <c r="M319" s="1"/>
      <c r="N319" s="1"/>
      <c r="O319" s="1"/>
      <c r="P319" s="1"/>
      <c r="Q319" s="1"/>
      <c r="R319" s="1"/>
      <c r="S319" s="1"/>
      <c r="T319" s="1"/>
      <c r="U319" s="1"/>
      <c r="V319" s="1"/>
      <c r="W319" s="1"/>
      <c r="X319" s="1"/>
      <c r="Y319" s="1"/>
      <c r="Z319" s="1"/>
    </row>
    <row r="320" spans="1:26">
      <c r="A320" s="1"/>
      <c r="B320" s="6"/>
      <c r="C320" s="80"/>
      <c r="D320" s="2"/>
      <c r="E320" s="174"/>
      <c r="I320" s="1"/>
      <c r="J320" s="1"/>
      <c r="K320" s="1"/>
      <c r="L320" s="1"/>
      <c r="M320" s="1"/>
      <c r="N320" s="1"/>
      <c r="O320" s="1"/>
      <c r="P320" s="1"/>
      <c r="Q320" s="1"/>
      <c r="R320" s="1"/>
      <c r="S320" s="1"/>
      <c r="T320" s="1"/>
      <c r="U320" s="1"/>
      <c r="V320" s="1"/>
      <c r="W320" s="1"/>
      <c r="X320" s="1"/>
      <c r="Y320" s="1"/>
      <c r="Z320" s="1"/>
    </row>
    <row r="321" spans="1:26">
      <c r="A321" s="1"/>
      <c r="B321" s="6"/>
      <c r="C321" s="80"/>
      <c r="D321" s="2"/>
      <c r="E321" s="174"/>
      <c r="I321" s="1"/>
      <c r="J321" s="1"/>
      <c r="K321" s="1"/>
      <c r="L321" s="1"/>
      <c r="M321" s="1"/>
      <c r="N321" s="1"/>
      <c r="O321" s="1"/>
      <c r="P321" s="1"/>
      <c r="Q321" s="1"/>
      <c r="R321" s="1"/>
      <c r="S321" s="1"/>
      <c r="T321" s="1"/>
      <c r="U321" s="1"/>
      <c r="V321" s="1"/>
      <c r="W321" s="1"/>
      <c r="X321" s="1"/>
      <c r="Y321" s="1"/>
      <c r="Z321" s="1"/>
    </row>
    <row r="322" spans="1:26">
      <c r="A322" s="1"/>
      <c r="B322" s="6"/>
      <c r="C322" s="80"/>
      <c r="D322" s="2"/>
      <c r="E322" s="174"/>
      <c r="I322" s="1"/>
      <c r="J322" s="1"/>
      <c r="K322" s="1"/>
      <c r="L322" s="1"/>
      <c r="M322" s="1"/>
      <c r="N322" s="1"/>
      <c r="O322" s="1"/>
      <c r="P322" s="1"/>
      <c r="Q322" s="1"/>
      <c r="R322" s="1"/>
      <c r="S322" s="1"/>
      <c r="T322" s="1"/>
      <c r="U322" s="1"/>
      <c r="V322" s="1"/>
      <c r="W322" s="1"/>
      <c r="X322" s="1"/>
      <c r="Y322" s="1"/>
      <c r="Z322" s="1"/>
    </row>
    <row r="323" spans="1:26">
      <c r="A323" s="1"/>
      <c r="B323" s="6"/>
      <c r="C323" s="80"/>
      <c r="D323" s="2"/>
      <c r="E323" s="174"/>
      <c r="I323" s="1"/>
      <c r="J323" s="1"/>
      <c r="K323" s="1"/>
      <c r="L323" s="1"/>
      <c r="M323" s="1"/>
      <c r="N323" s="1"/>
      <c r="O323" s="1"/>
      <c r="P323" s="1"/>
      <c r="Q323" s="1"/>
      <c r="R323" s="1"/>
      <c r="S323" s="1"/>
      <c r="T323" s="1"/>
      <c r="U323" s="1"/>
      <c r="V323" s="1"/>
      <c r="W323" s="1"/>
      <c r="X323" s="1"/>
      <c r="Y323" s="1"/>
      <c r="Z323" s="1"/>
    </row>
    <row r="324" spans="1:26">
      <c r="A324" s="1"/>
      <c r="B324" s="6"/>
      <c r="C324" s="80"/>
      <c r="D324" s="2"/>
      <c r="E324" s="174"/>
      <c r="I324" s="1"/>
      <c r="J324" s="1"/>
      <c r="K324" s="1"/>
      <c r="L324" s="1"/>
      <c r="M324" s="1"/>
      <c r="N324" s="1"/>
      <c r="O324" s="1"/>
      <c r="P324" s="1"/>
      <c r="Q324" s="1"/>
      <c r="R324" s="1"/>
      <c r="S324" s="1"/>
      <c r="T324" s="1"/>
      <c r="U324" s="1"/>
      <c r="V324" s="1"/>
      <c r="W324" s="1"/>
      <c r="X324" s="1"/>
      <c r="Y324" s="1"/>
      <c r="Z324" s="1"/>
    </row>
    <row r="325" spans="1:26">
      <c r="A325" s="1"/>
      <c r="B325" s="6"/>
      <c r="C325" s="80"/>
      <c r="D325" s="2"/>
      <c r="E325" s="174"/>
      <c r="I325" s="1"/>
      <c r="J325" s="1"/>
      <c r="K325" s="1"/>
      <c r="L325" s="1"/>
      <c r="M325" s="1"/>
      <c r="N325" s="1"/>
      <c r="O325" s="1"/>
      <c r="P325" s="1"/>
      <c r="Q325" s="1"/>
      <c r="R325" s="1"/>
      <c r="S325" s="1"/>
      <c r="T325" s="1"/>
      <c r="U325" s="1"/>
      <c r="V325" s="1"/>
      <c r="W325" s="1"/>
      <c r="X325" s="1"/>
      <c r="Y325" s="1"/>
      <c r="Z325" s="1"/>
    </row>
    <row r="326" spans="1:26">
      <c r="A326" s="1"/>
      <c r="B326" s="6"/>
      <c r="C326" s="80"/>
      <c r="D326" s="2"/>
      <c r="E326" s="174"/>
      <c r="I326" s="1"/>
      <c r="J326" s="1"/>
      <c r="K326" s="1"/>
      <c r="L326" s="1"/>
      <c r="M326" s="1"/>
      <c r="N326" s="1"/>
      <c r="O326" s="1"/>
      <c r="P326" s="1"/>
      <c r="Q326" s="1"/>
      <c r="R326" s="1"/>
      <c r="S326" s="1"/>
      <c r="T326" s="1"/>
      <c r="U326" s="1"/>
      <c r="V326" s="1"/>
      <c r="W326" s="1"/>
      <c r="X326" s="1"/>
      <c r="Y326" s="1"/>
      <c r="Z326" s="1"/>
    </row>
    <row r="327" spans="1:26">
      <c r="A327" s="1"/>
      <c r="B327" s="6"/>
      <c r="C327" s="80"/>
      <c r="D327" s="2"/>
      <c r="E327" s="174"/>
      <c r="I327" s="1"/>
      <c r="J327" s="1"/>
      <c r="K327" s="1"/>
      <c r="L327" s="1"/>
      <c r="M327" s="1"/>
      <c r="N327" s="1"/>
      <c r="O327" s="1"/>
      <c r="P327" s="1"/>
      <c r="Q327" s="1"/>
      <c r="R327" s="1"/>
      <c r="S327" s="1"/>
      <c r="T327" s="1"/>
      <c r="U327" s="1"/>
      <c r="V327" s="1"/>
      <c r="W327" s="1"/>
      <c r="X327" s="1"/>
      <c r="Y327" s="1"/>
      <c r="Z327" s="1"/>
    </row>
    <row r="328" spans="1:26">
      <c r="A328" s="1"/>
      <c r="B328" s="6"/>
      <c r="C328" s="80"/>
      <c r="D328" s="2"/>
      <c r="E328" s="174"/>
      <c r="I328" s="1"/>
      <c r="J328" s="1"/>
      <c r="K328" s="1"/>
      <c r="L328" s="1"/>
      <c r="M328" s="1"/>
      <c r="N328" s="1"/>
      <c r="O328" s="1"/>
      <c r="P328" s="1"/>
      <c r="Q328" s="1"/>
      <c r="R328" s="1"/>
      <c r="S328" s="1"/>
      <c r="T328" s="1"/>
      <c r="U328" s="1"/>
      <c r="V328" s="1"/>
      <c r="W328" s="1"/>
      <c r="X328" s="1"/>
      <c r="Y328" s="1"/>
      <c r="Z328" s="1"/>
    </row>
    <row r="329" spans="1:26">
      <c r="A329" s="1"/>
      <c r="B329" s="6"/>
      <c r="C329" s="80"/>
      <c r="D329" s="2"/>
      <c r="E329" s="174"/>
      <c r="I329" s="1"/>
      <c r="J329" s="1"/>
      <c r="K329" s="1"/>
      <c r="L329" s="1"/>
      <c r="M329" s="1"/>
      <c r="N329" s="1"/>
      <c r="O329" s="1"/>
      <c r="P329" s="1"/>
      <c r="Q329" s="1"/>
      <c r="R329" s="1"/>
      <c r="S329" s="1"/>
      <c r="T329" s="1"/>
      <c r="U329" s="1"/>
      <c r="V329" s="1"/>
      <c r="W329" s="1"/>
      <c r="X329" s="1"/>
      <c r="Y329" s="1"/>
      <c r="Z329" s="1"/>
    </row>
    <row r="330" spans="1:26">
      <c r="A330" s="1"/>
      <c r="B330" s="6"/>
      <c r="C330" s="80"/>
      <c r="D330" s="2"/>
      <c r="E330" s="174"/>
      <c r="I330" s="1"/>
      <c r="J330" s="1"/>
      <c r="K330" s="1"/>
      <c r="L330" s="1"/>
      <c r="M330" s="1"/>
      <c r="N330" s="1"/>
      <c r="O330" s="1"/>
      <c r="P330" s="1"/>
      <c r="Q330" s="1"/>
      <c r="R330" s="1"/>
      <c r="S330" s="1"/>
      <c r="T330" s="1"/>
      <c r="U330" s="1"/>
      <c r="V330" s="1"/>
      <c r="W330" s="1"/>
      <c r="X330" s="1"/>
      <c r="Y330" s="1"/>
      <c r="Z330" s="1"/>
    </row>
    <row r="331" spans="1:26">
      <c r="A331" s="1"/>
      <c r="B331" s="6"/>
      <c r="C331" s="80"/>
      <c r="D331" s="2"/>
      <c r="E331" s="174"/>
      <c r="I331" s="1"/>
      <c r="J331" s="1"/>
      <c r="K331" s="1"/>
      <c r="L331" s="1"/>
      <c r="M331" s="1"/>
      <c r="N331" s="1"/>
      <c r="O331" s="1"/>
      <c r="P331" s="1"/>
      <c r="Q331" s="1"/>
      <c r="R331" s="1"/>
      <c r="S331" s="1"/>
      <c r="T331" s="1"/>
      <c r="U331" s="1"/>
      <c r="V331" s="1"/>
      <c r="W331" s="1"/>
      <c r="X331" s="1"/>
      <c r="Y331" s="1"/>
      <c r="Z331" s="1"/>
    </row>
    <row r="332" spans="1:26">
      <c r="A332" s="1"/>
      <c r="B332" s="6"/>
      <c r="C332" s="80"/>
      <c r="D332" s="2"/>
      <c r="E332" s="174"/>
      <c r="I332" s="1"/>
      <c r="J332" s="1"/>
      <c r="K332" s="1"/>
      <c r="L332" s="1"/>
      <c r="M332" s="1"/>
      <c r="N332" s="1"/>
      <c r="O332" s="1"/>
      <c r="P332" s="1"/>
      <c r="Q332" s="1"/>
      <c r="R332" s="1"/>
      <c r="S332" s="1"/>
      <c r="T332" s="1"/>
      <c r="U332" s="1"/>
      <c r="V332" s="1"/>
      <c r="W332" s="1"/>
      <c r="X332" s="1"/>
      <c r="Y332" s="1"/>
      <c r="Z332" s="1"/>
    </row>
    <row r="333" spans="1:26">
      <c r="A333" s="1"/>
      <c r="B333" s="6"/>
      <c r="C333" s="80"/>
      <c r="D333" s="2"/>
      <c r="E333" s="174"/>
      <c r="I333" s="1"/>
      <c r="J333" s="1"/>
      <c r="K333" s="1"/>
      <c r="L333" s="1"/>
      <c r="M333" s="1"/>
      <c r="N333" s="1"/>
      <c r="O333" s="1"/>
      <c r="P333" s="1"/>
      <c r="Q333" s="1"/>
      <c r="R333" s="1"/>
      <c r="S333" s="1"/>
      <c r="T333" s="1"/>
      <c r="U333" s="1"/>
      <c r="V333" s="1"/>
      <c r="W333" s="1"/>
      <c r="X333" s="1"/>
      <c r="Y333" s="1"/>
      <c r="Z333" s="1"/>
    </row>
    <row r="334" spans="1:26">
      <c r="A334" s="1"/>
      <c r="B334" s="6"/>
      <c r="C334" s="80"/>
      <c r="D334" s="2"/>
      <c r="E334" s="174"/>
      <c r="I334" s="1"/>
      <c r="J334" s="1"/>
      <c r="K334" s="1"/>
      <c r="L334" s="1"/>
      <c r="M334" s="1"/>
      <c r="N334" s="1"/>
      <c r="O334" s="1"/>
      <c r="P334" s="1"/>
      <c r="Q334" s="1"/>
      <c r="R334" s="1"/>
      <c r="S334" s="1"/>
      <c r="T334" s="1"/>
      <c r="U334" s="1"/>
      <c r="V334" s="1"/>
      <c r="W334" s="1"/>
      <c r="X334" s="1"/>
      <c r="Y334" s="1"/>
      <c r="Z334" s="1"/>
    </row>
    <row r="335" spans="1:26">
      <c r="A335" s="1"/>
      <c r="B335" s="6"/>
      <c r="C335" s="80"/>
      <c r="D335" s="2"/>
      <c r="E335" s="174"/>
      <c r="I335" s="1"/>
      <c r="J335" s="1"/>
      <c r="K335" s="1"/>
      <c r="L335" s="1"/>
      <c r="M335" s="1"/>
      <c r="N335" s="1"/>
      <c r="O335" s="1"/>
      <c r="P335" s="1"/>
      <c r="Q335" s="1"/>
      <c r="R335" s="1"/>
      <c r="S335" s="1"/>
      <c r="T335" s="1"/>
      <c r="U335" s="1"/>
      <c r="V335" s="1"/>
      <c r="W335" s="1"/>
      <c r="X335" s="1"/>
      <c r="Y335" s="1"/>
      <c r="Z335" s="1"/>
    </row>
    <row r="336" spans="1:26">
      <c r="A336" s="1"/>
      <c r="B336" s="6"/>
      <c r="C336" s="80"/>
      <c r="D336" s="2"/>
      <c r="E336" s="174"/>
      <c r="I336" s="1"/>
      <c r="J336" s="1"/>
      <c r="K336" s="1"/>
      <c r="L336" s="1"/>
      <c r="M336" s="1"/>
      <c r="N336" s="1"/>
      <c r="O336" s="1"/>
      <c r="P336" s="1"/>
      <c r="Q336" s="1"/>
      <c r="R336" s="1"/>
      <c r="S336" s="1"/>
      <c r="T336" s="1"/>
      <c r="U336" s="1"/>
      <c r="V336" s="1"/>
      <c r="W336" s="1"/>
      <c r="X336" s="1"/>
      <c r="Y336" s="1"/>
      <c r="Z336" s="1"/>
    </row>
    <row r="337" spans="1:26">
      <c r="A337" s="1"/>
      <c r="B337" s="6"/>
      <c r="C337" s="80"/>
      <c r="D337" s="2"/>
      <c r="E337" s="174"/>
      <c r="I337" s="1"/>
      <c r="J337" s="1"/>
      <c r="K337" s="1"/>
      <c r="L337" s="1"/>
      <c r="M337" s="1"/>
      <c r="N337" s="1"/>
      <c r="O337" s="1"/>
      <c r="P337" s="1"/>
      <c r="Q337" s="1"/>
      <c r="R337" s="1"/>
      <c r="S337" s="1"/>
      <c r="T337" s="1"/>
      <c r="U337" s="1"/>
      <c r="V337" s="1"/>
      <c r="W337" s="1"/>
      <c r="X337" s="1"/>
      <c r="Y337" s="1"/>
      <c r="Z337" s="1"/>
    </row>
    <row r="338" spans="1:26">
      <c r="A338" s="1"/>
      <c r="B338" s="6"/>
      <c r="C338" s="80"/>
      <c r="D338" s="2"/>
      <c r="E338" s="174"/>
      <c r="I338" s="1"/>
      <c r="J338" s="1"/>
      <c r="K338" s="1"/>
      <c r="L338" s="1"/>
      <c r="M338" s="1"/>
      <c r="N338" s="1"/>
      <c r="O338" s="1"/>
      <c r="P338" s="1"/>
      <c r="Q338" s="1"/>
      <c r="R338" s="1"/>
      <c r="S338" s="1"/>
      <c r="T338" s="1"/>
      <c r="U338" s="1"/>
      <c r="V338" s="1"/>
      <c r="W338" s="1"/>
      <c r="X338" s="1"/>
      <c r="Y338" s="1"/>
      <c r="Z338" s="1"/>
    </row>
    <row r="339" spans="1:26">
      <c r="A339" s="1"/>
      <c r="B339" s="6"/>
      <c r="C339" s="80"/>
      <c r="D339" s="2"/>
      <c r="E339" s="174"/>
      <c r="I339" s="1"/>
      <c r="J339" s="1"/>
      <c r="K339" s="1"/>
      <c r="L339" s="1"/>
      <c r="M339" s="1"/>
      <c r="N339" s="1"/>
      <c r="O339" s="1"/>
      <c r="P339" s="1"/>
      <c r="Q339" s="1"/>
      <c r="R339" s="1"/>
      <c r="S339" s="1"/>
      <c r="T339" s="1"/>
      <c r="U339" s="1"/>
      <c r="V339" s="1"/>
      <c r="W339" s="1"/>
      <c r="X339" s="1"/>
      <c r="Y339" s="1"/>
      <c r="Z339" s="1"/>
    </row>
    <row r="340" spans="1:26">
      <c r="A340" s="1"/>
      <c r="B340" s="6"/>
      <c r="C340" s="80"/>
      <c r="D340" s="2"/>
      <c r="E340" s="174"/>
      <c r="I340" s="1"/>
      <c r="J340" s="1"/>
      <c r="K340" s="1"/>
      <c r="L340" s="1"/>
      <c r="M340" s="1"/>
      <c r="N340" s="1"/>
      <c r="O340" s="1"/>
      <c r="P340" s="1"/>
      <c r="Q340" s="1"/>
      <c r="R340" s="1"/>
      <c r="S340" s="1"/>
      <c r="T340" s="1"/>
      <c r="U340" s="1"/>
      <c r="V340" s="1"/>
      <c r="W340" s="1"/>
      <c r="X340" s="1"/>
      <c r="Y340" s="1"/>
      <c r="Z340" s="1"/>
    </row>
    <row r="341" spans="1:26">
      <c r="A341" s="1"/>
      <c r="B341" s="6"/>
      <c r="C341" s="80"/>
      <c r="D341" s="2"/>
      <c r="E341" s="174"/>
      <c r="I341" s="1"/>
      <c r="J341" s="1"/>
      <c r="K341" s="1"/>
      <c r="L341" s="1"/>
      <c r="M341" s="1"/>
      <c r="N341" s="1"/>
      <c r="O341" s="1"/>
      <c r="P341" s="1"/>
      <c r="Q341" s="1"/>
      <c r="R341" s="1"/>
      <c r="S341" s="1"/>
      <c r="T341" s="1"/>
      <c r="U341" s="1"/>
      <c r="V341" s="1"/>
      <c r="W341" s="1"/>
      <c r="X341" s="1"/>
      <c r="Y341" s="1"/>
      <c r="Z341" s="1"/>
    </row>
    <row r="342" spans="1:26">
      <c r="A342" s="1"/>
      <c r="B342" s="6"/>
      <c r="C342" s="80"/>
      <c r="D342" s="2"/>
      <c r="E342" s="174"/>
      <c r="I342" s="1"/>
      <c r="J342" s="1"/>
      <c r="K342" s="1"/>
      <c r="L342" s="1"/>
      <c r="M342" s="1"/>
      <c r="N342" s="1"/>
      <c r="O342" s="1"/>
      <c r="P342" s="1"/>
      <c r="Q342" s="1"/>
      <c r="R342" s="1"/>
      <c r="S342" s="1"/>
      <c r="T342" s="1"/>
      <c r="U342" s="1"/>
      <c r="V342" s="1"/>
      <c r="W342" s="1"/>
      <c r="X342" s="1"/>
      <c r="Y342" s="1"/>
      <c r="Z342" s="1"/>
    </row>
    <row r="343" spans="1:26">
      <c r="A343" s="1"/>
      <c r="B343" s="6"/>
      <c r="C343" s="80"/>
      <c r="D343" s="2"/>
      <c r="E343" s="174"/>
      <c r="I343" s="1"/>
      <c r="J343" s="1"/>
      <c r="K343" s="1"/>
      <c r="L343" s="1"/>
      <c r="M343" s="1"/>
      <c r="N343" s="1"/>
      <c r="O343" s="1"/>
      <c r="P343" s="1"/>
      <c r="Q343" s="1"/>
      <c r="R343" s="1"/>
      <c r="S343" s="1"/>
      <c r="T343" s="1"/>
      <c r="U343" s="1"/>
      <c r="V343" s="1"/>
      <c r="W343" s="1"/>
      <c r="X343" s="1"/>
      <c r="Y343" s="1"/>
      <c r="Z343" s="1"/>
    </row>
    <row r="344" spans="1:26">
      <c r="A344" s="1"/>
      <c r="B344" s="6"/>
      <c r="C344" s="80"/>
      <c r="D344" s="2"/>
      <c r="E344" s="174"/>
      <c r="I344" s="1"/>
      <c r="J344" s="1"/>
      <c r="K344" s="1"/>
      <c r="L344" s="1"/>
      <c r="M344" s="1"/>
      <c r="N344" s="1"/>
      <c r="O344" s="1"/>
      <c r="P344" s="1"/>
      <c r="Q344" s="1"/>
      <c r="R344" s="1"/>
      <c r="S344" s="1"/>
      <c r="T344" s="1"/>
      <c r="U344" s="1"/>
      <c r="V344" s="1"/>
      <c r="W344" s="1"/>
      <c r="X344" s="1"/>
      <c r="Y344" s="1"/>
      <c r="Z344" s="1"/>
    </row>
    <row r="345" spans="1:26">
      <c r="A345" s="1"/>
      <c r="B345" s="6"/>
      <c r="C345" s="80"/>
      <c r="D345" s="2"/>
      <c r="E345" s="174"/>
      <c r="I345" s="1"/>
      <c r="J345" s="1"/>
      <c r="K345" s="1"/>
      <c r="L345" s="1"/>
      <c r="M345" s="1"/>
      <c r="N345" s="1"/>
      <c r="O345" s="1"/>
      <c r="P345" s="1"/>
      <c r="Q345" s="1"/>
      <c r="R345" s="1"/>
      <c r="S345" s="1"/>
      <c r="T345" s="1"/>
      <c r="U345" s="1"/>
      <c r="V345" s="1"/>
      <c r="W345" s="1"/>
      <c r="X345" s="1"/>
      <c r="Y345" s="1"/>
      <c r="Z345" s="1"/>
    </row>
    <row r="346" spans="1:26">
      <c r="A346" s="1"/>
      <c r="B346" s="6"/>
      <c r="C346" s="80"/>
      <c r="D346" s="2"/>
      <c r="E346" s="174"/>
      <c r="I346" s="1"/>
      <c r="J346" s="1"/>
      <c r="K346" s="1"/>
      <c r="L346" s="1"/>
      <c r="M346" s="1"/>
      <c r="N346" s="1"/>
      <c r="O346" s="1"/>
      <c r="P346" s="1"/>
      <c r="Q346" s="1"/>
      <c r="R346" s="1"/>
      <c r="S346" s="1"/>
      <c r="T346" s="1"/>
      <c r="U346" s="1"/>
      <c r="V346" s="1"/>
      <c r="W346" s="1"/>
      <c r="X346" s="1"/>
      <c r="Y346" s="1"/>
      <c r="Z346" s="1"/>
    </row>
    <row r="347" spans="1:26">
      <c r="A347" s="1"/>
      <c r="B347" s="6"/>
      <c r="C347" s="80"/>
      <c r="D347" s="2"/>
      <c r="E347" s="174"/>
      <c r="I347" s="1"/>
      <c r="J347" s="1"/>
      <c r="K347" s="1"/>
      <c r="L347" s="1"/>
      <c r="M347" s="1"/>
      <c r="N347" s="1"/>
      <c r="O347" s="1"/>
      <c r="P347" s="1"/>
      <c r="Q347" s="1"/>
      <c r="R347" s="1"/>
      <c r="S347" s="1"/>
      <c r="T347" s="1"/>
      <c r="U347" s="1"/>
      <c r="V347" s="1"/>
      <c r="W347" s="1"/>
      <c r="X347" s="1"/>
      <c r="Y347" s="1"/>
      <c r="Z347" s="1"/>
    </row>
    <row r="348" spans="1:26">
      <c r="A348" s="1"/>
      <c r="B348" s="6"/>
      <c r="C348" s="80"/>
      <c r="D348" s="2"/>
      <c r="E348" s="174"/>
      <c r="I348" s="1"/>
      <c r="J348" s="1"/>
      <c r="K348" s="1"/>
      <c r="L348" s="1"/>
      <c r="M348" s="1"/>
      <c r="N348" s="1"/>
      <c r="O348" s="1"/>
      <c r="P348" s="1"/>
      <c r="Q348" s="1"/>
      <c r="R348" s="1"/>
      <c r="S348" s="1"/>
      <c r="T348" s="1"/>
      <c r="U348" s="1"/>
      <c r="V348" s="1"/>
      <c r="W348" s="1"/>
      <c r="X348" s="1"/>
      <c r="Y348" s="1"/>
      <c r="Z348" s="1"/>
    </row>
    <row r="349" spans="1:26">
      <c r="A349" s="1"/>
      <c r="B349" s="6"/>
      <c r="C349" s="80"/>
      <c r="D349" s="2"/>
      <c r="E349" s="174"/>
      <c r="I349" s="1"/>
      <c r="J349" s="1"/>
      <c r="K349" s="1"/>
      <c r="L349" s="1"/>
      <c r="M349" s="1"/>
      <c r="N349" s="1"/>
      <c r="O349" s="1"/>
      <c r="P349" s="1"/>
      <c r="Q349" s="1"/>
      <c r="R349" s="1"/>
      <c r="S349" s="1"/>
      <c r="T349" s="1"/>
      <c r="U349" s="1"/>
      <c r="V349" s="1"/>
      <c r="W349" s="1"/>
      <c r="X349" s="1"/>
      <c r="Y349" s="1"/>
      <c r="Z349" s="1"/>
    </row>
    <row r="350" spans="1:26">
      <c r="A350" s="1"/>
      <c r="B350" s="6"/>
      <c r="C350" s="80"/>
      <c r="D350" s="2"/>
      <c r="E350" s="174"/>
      <c r="I350" s="1"/>
      <c r="J350" s="1"/>
      <c r="K350" s="1"/>
      <c r="L350" s="1"/>
      <c r="M350" s="1"/>
      <c r="N350" s="1"/>
      <c r="O350" s="1"/>
      <c r="P350" s="1"/>
      <c r="Q350" s="1"/>
      <c r="R350" s="1"/>
      <c r="S350" s="1"/>
      <c r="T350" s="1"/>
      <c r="U350" s="1"/>
      <c r="V350" s="1"/>
      <c r="W350" s="1"/>
      <c r="X350" s="1"/>
      <c r="Y350" s="1"/>
      <c r="Z350" s="1"/>
    </row>
    <row r="351" spans="1:26">
      <c r="A351" s="1"/>
      <c r="B351" s="6"/>
      <c r="C351" s="80"/>
      <c r="D351" s="2"/>
      <c r="E351" s="174"/>
      <c r="I351" s="1"/>
      <c r="J351" s="1"/>
      <c r="K351" s="1"/>
      <c r="L351" s="1"/>
      <c r="M351" s="1"/>
      <c r="N351" s="1"/>
      <c r="O351" s="1"/>
      <c r="P351" s="1"/>
      <c r="Q351" s="1"/>
      <c r="R351" s="1"/>
      <c r="S351" s="1"/>
      <c r="T351" s="1"/>
      <c r="U351" s="1"/>
      <c r="V351" s="1"/>
      <c r="W351" s="1"/>
      <c r="X351" s="1"/>
      <c r="Y351" s="1"/>
      <c r="Z351" s="1"/>
    </row>
    <row r="352" spans="1:26">
      <c r="A352" s="1"/>
      <c r="B352" s="6"/>
      <c r="C352" s="80"/>
      <c r="D352" s="2"/>
      <c r="E352" s="174"/>
      <c r="I352" s="1"/>
      <c r="J352" s="1"/>
      <c r="K352" s="1"/>
      <c r="L352" s="1"/>
      <c r="M352" s="1"/>
      <c r="N352" s="1"/>
      <c r="O352" s="1"/>
      <c r="P352" s="1"/>
      <c r="Q352" s="1"/>
      <c r="R352" s="1"/>
      <c r="S352" s="1"/>
      <c r="T352" s="1"/>
      <c r="U352" s="1"/>
      <c r="V352" s="1"/>
      <c r="W352" s="1"/>
      <c r="X352" s="1"/>
      <c r="Y352" s="1"/>
      <c r="Z352" s="1"/>
    </row>
    <row r="353" spans="1:26">
      <c r="A353" s="1"/>
      <c r="B353" s="6"/>
      <c r="C353" s="80"/>
      <c r="D353" s="2"/>
      <c r="E353" s="174"/>
      <c r="I353" s="1"/>
      <c r="J353" s="1"/>
      <c r="K353" s="1"/>
      <c r="L353" s="1"/>
      <c r="M353" s="1"/>
      <c r="N353" s="1"/>
      <c r="O353" s="1"/>
      <c r="P353" s="1"/>
      <c r="Q353" s="1"/>
      <c r="R353" s="1"/>
      <c r="S353" s="1"/>
      <c r="T353" s="1"/>
      <c r="U353" s="1"/>
      <c r="V353" s="1"/>
      <c r="W353" s="1"/>
      <c r="X353" s="1"/>
      <c r="Y353" s="1"/>
      <c r="Z353" s="1"/>
    </row>
    <row r="354" spans="1:26">
      <c r="A354" s="1"/>
      <c r="B354" s="6"/>
      <c r="C354" s="80"/>
      <c r="D354" s="2"/>
      <c r="E354" s="174"/>
      <c r="I354" s="1"/>
      <c r="J354" s="1"/>
      <c r="K354" s="1"/>
      <c r="L354" s="1"/>
      <c r="M354" s="1"/>
      <c r="N354" s="1"/>
      <c r="O354" s="1"/>
      <c r="P354" s="1"/>
      <c r="Q354" s="1"/>
      <c r="R354" s="1"/>
      <c r="S354" s="1"/>
      <c r="T354" s="1"/>
      <c r="U354" s="1"/>
      <c r="V354" s="1"/>
      <c r="W354" s="1"/>
      <c r="X354" s="1"/>
      <c r="Y354" s="1"/>
      <c r="Z354" s="1"/>
    </row>
    <row r="355" spans="1:26">
      <c r="A355" s="1"/>
      <c r="B355" s="6"/>
      <c r="C355" s="80"/>
      <c r="D355" s="2"/>
      <c r="E355" s="174"/>
      <c r="I355" s="1"/>
      <c r="J355" s="1"/>
      <c r="K355" s="1"/>
      <c r="L355" s="1"/>
      <c r="M355" s="1"/>
      <c r="N355" s="1"/>
      <c r="O355" s="1"/>
      <c r="P355" s="1"/>
      <c r="Q355" s="1"/>
      <c r="R355" s="1"/>
      <c r="S355" s="1"/>
      <c r="T355" s="1"/>
      <c r="U355" s="1"/>
      <c r="V355" s="1"/>
      <c r="W355" s="1"/>
      <c r="X355" s="1"/>
      <c r="Y355" s="1"/>
      <c r="Z355" s="1"/>
    </row>
    <row r="356" spans="1:26">
      <c r="A356" s="1"/>
      <c r="B356" s="6"/>
      <c r="C356" s="80"/>
      <c r="D356" s="2"/>
      <c r="E356" s="174"/>
      <c r="I356" s="1"/>
      <c r="J356" s="1"/>
      <c r="K356" s="1"/>
      <c r="L356" s="1"/>
      <c r="M356" s="1"/>
      <c r="N356" s="1"/>
      <c r="O356" s="1"/>
      <c r="P356" s="1"/>
      <c r="Q356" s="1"/>
      <c r="R356" s="1"/>
      <c r="S356" s="1"/>
      <c r="T356" s="1"/>
      <c r="U356" s="1"/>
      <c r="V356" s="1"/>
      <c r="W356" s="1"/>
      <c r="X356" s="1"/>
      <c r="Y356" s="1"/>
      <c r="Z356" s="1"/>
    </row>
    <row r="357" spans="1:26">
      <c r="A357" s="1"/>
      <c r="B357" s="6"/>
      <c r="C357" s="80"/>
      <c r="D357" s="2"/>
      <c r="E357" s="174"/>
      <c r="I357" s="1"/>
      <c r="J357" s="1"/>
      <c r="K357" s="1"/>
      <c r="L357" s="1"/>
      <c r="M357" s="1"/>
      <c r="N357" s="1"/>
      <c r="O357" s="1"/>
      <c r="P357" s="1"/>
      <c r="Q357" s="1"/>
      <c r="R357" s="1"/>
      <c r="S357" s="1"/>
      <c r="T357" s="1"/>
      <c r="U357" s="1"/>
      <c r="V357" s="1"/>
      <c r="W357" s="1"/>
      <c r="X357" s="1"/>
      <c r="Y357" s="1"/>
      <c r="Z357" s="1"/>
    </row>
    <row r="358" spans="1:26">
      <c r="A358" s="1"/>
      <c r="B358" s="6"/>
      <c r="C358" s="80"/>
      <c r="D358" s="2"/>
      <c r="E358" s="174"/>
      <c r="I358" s="1"/>
      <c r="J358" s="1"/>
      <c r="K358" s="1"/>
      <c r="L358" s="1"/>
      <c r="M358" s="1"/>
      <c r="N358" s="1"/>
      <c r="O358" s="1"/>
      <c r="P358" s="1"/>
      <c r="Q358" s="1"/>
      <c r="R358" s="1"/>
      <c r="S358" s="1"/>
      <c r="T358" s="1"/>
      <c r="U358" s="1"/>
      <c r="V358" s="1"/>
      <c r="W358" s="1"/>
      <c r="X358" s="1"/>
      <c r="Y358" s="1"/>
      <c r="Z358" s="1"/>
    </row>
    <row r="359" spans="1:26">
      <c r="A359" s="1"/>
      <c r="B359" s="6"/>
      <c r="C359" s="80"/>
      <c r="D359" s="2"/>
      <c r="E359" s="174"/>
      <c r="I359" s="1"/>
      <c r="J359" s="1"/>
      <c r="K359" s="1"/>
      <c r="L359" s="1"/>
      <c r="M359" s="1"/>
      <c r="N359" s="1"/>
      <c r="O359" s="1"/>
      <c r="P359" s="1"/>
      <c r="Q359" s="1"/>
      <c r="R359" s="1"/>
      <c r="S359" s="1"/>
      <c r="T359" s="1"/>
      <c r="U359" s="1"/>
      <c r="V359" s="1"/>
      <c r="W359" s="1"/>
      <c r="X359" s="1"/>
      <c r="Y359" s="1"/>
      <c r="Z359" s="1"/>
    </row>
    <row r="360" spans="1:26">
      <c r="A360" s="1"/>
      <c r="B360" s="6"/>
      <c r="C360" s="80"/>
      <c r="D360" s="2"/>
      <c r="E360" s="174"/>
      <c r="I360" s="1"/>
      <c r="J360" s="1"/>
      <c r="K360" s="1"/>
      <c r="L360" s="1"/>
      <c r="M360" s="1"/>
      <c r="N360" s="1"/>
      <c r="O360" s="1"/>
      <c r="P360" s="1"/>
      <c r="Q360" s="1"/>
      <c r="R360" s="1"/>
      <c r="S360" s="1"/>
      <c r="T360" s="1"/>
      <c r="U360" s="1"/>
      <c r="V360" s="1"/>
      <c r="W360" s="1"/>
      <c r="X360" s="1"/>
      <c r="Y360" s="1"/>
      <c r="Z360" s="1"/>
    </row>
    <row r="361" spans="1:26">
      <c r="A361" s="1"/>
      <c r="B361" s="6"/>
      <c r="C361" s="80"/>
      <c r="D361" s="2"/>
      <c r="E361" s="174"/>
      <c r="I361" s="1"/>
      <c r="J361" s="1"/>
      <c r="K361" s="1"/>
      <c r="L361" s="1"/>
      <c r="M361" s="1"/>
      <c r="N361" s="1"/>
      <c r="O361" s="1"/>
      <c r="P361" s="1"/>
      <c r="Q361" s="1"/>
      <c r="R361" s="1"/>
      <c r="S361" s="1"/>
      <c r="T361" s="1"/>
      <c r="U361" s="1"/>
      <c r="V361" s="1"/>
      <c r="W361" s="1"/>
      <c r="X361" s="1"/>
      <c r="Y361" s="1"/>
      <c r="Z361" s="1"/>
    </row>
    <row r="362" spans="1:26">
      <c r="A362" s="1"/>
      <c r="B362" s="6"/>
      <c r="C362" s="80"/>
      <c r="D362" s="2"/>
      <c r="E362" s="174"/>
      <c r="I362" s="1"/>
      <c r="J362" s="1"/>
      <c r="K362" s="1"/>
      <c r="L362" s="1"/>
      <c r="M362" s="1"/>
      <c r="N362" s="1"/>
      <c r="O362" s="1"/>
      <c r="P362" s="1"/>
      <c r="Q362" s="1"/>
      <c r="R362" s="1"/>
      <c r="S362" s="1"/>
      <c r="T362" s="1"/>
      <c r="U362" s="1"/>
      <c r="V362" s="1"/>
      <c r="W362" s="1"/>
      <c r="X362" s="1"/>
      <c r="Y362" s="1"/>
      <c r="Z362" s="1"/>
    </row>
    <row r="363" spans="1:26">
      <c r="A363" s="1"/>
      <c r="B363" s="6"/>
      <c r="C363" s="80"/>
      <c r="D363" s="2"/>
      <c r="E363" s="174"/>
      <c r="I363" s="1"/>
      <c r="J363" s="1"/>
      <c r="K363" s="1"/>
      <c r="L363" s="1"/>
      <c r="M363" s="1"/>
      <c r="N363" s="1"/>
      <c r="O363" s="1"/>
      <c r="P363" s="1"/>
      <c r="Q363" s="1"/>
      <c r="R363" s="1"/>
      <c r="S363" s="1"/>
      <c r="T363" s="1"/>
      <c r="U363" s="1"/>
      <c r="V363" s="1"/>
      <c r="W363" s="1"/>
      <c r="X363" s="1"/>
      <c r="Y363" s="1"/>
      <c r="Z363" s="1"/>
    </row>
    <row r="364" spans="1:26">
      <c r="A364" s="1"/>
      <c r="B364" s="6"/>
      <c r="C364" s="80"/>
      <c r="D364" s="2"/>
      <c r="E364" s="174"/>
      <c r="I364" s="1"/>
      <c r="J364" s="1"/>
      <c r="K364" s="1"/>
      <c r="L364" s="1"/>
      <c r="M364" s="1"/>
      <c r="N364" s="1"/>
      <c r="O364" s="1"/>
      <c r="P364" s="1"/>
      <c r="Q364" s="1"/>
      <c r="R364" s="1"/>
      <c r="S364" s="1"/>
      <c r="T364" s="1"/>
      <c r="U364" s="1"/>
      <c r="V364" s="1"/>
      <c r="W364" s="1"/>
      <c r="X364" s="1"/>
      <c r="Y364" s="1"/>
      <c r="Z364" s="1"/>
    </row>
    <row r="365" spans="1:26">
      <c r="A365" s="1"/>
      <c r="B365" s="6"/>
      <c r="C365" s="80"/>
      <c r="D365" s="2"/>
      <c r="E365" s="174"/>
      <c r="I365" s="1"/>
      <c r="J365" s="1"/>
      <c r="K365" s="1"/>
      <c r="L365" s="1"/>
      <c r="M365" s="1"/>
      <c r="N365" s="1"/>
      <c r="O365" s="1"/>
      <c r="P365" s="1"/>
      <c r="Q365" s="1"/>
      <c r="R365" s="1"/>
      <c r="S365" s="1"/>
      <c r="T365" s="1"/>
      <c r="U365" s="1"/>
      <c r="V365" s="1"/>
      <c r="W365" s="1"/>
      <c r="X365" s="1"/>
      <c r="Y365" s="1"/>
      <c r="Z365" s="1"/>
    </row>
    <row r="366" spans="1:26">
      <c r="A366" s="1"/>
      <c r="B366" s="6"/>
      <c r="C366" s="80"/>
      <c r="D366" s="2"/>
      <c r="E366" s="174"/>
      <c r="I366" s="1"/>
      <c r="J366" s="1"/>
      <c r="K366" s="1"/>
      <c r="L366" s="1"/>
      <c r="M366" s="1"/>
      <c r="N366" s="1"/>
      <c r="O366" s="1"/>
      <c r="P366" s="1"/>
      <c r="Q366" s="1"/>
      <c r="R366" s="1"/>
      <c r="S366" s="1"/>
      <c r="T366" s="1"/>
      <c r="U366" s="1"/>
      <c r="V366" s="1"/>
      <c r="W366" s="1"/>
      <c r="X366" s="1"/>
      <c r="Y366" s="1"/>
      <c r="Z366" s="1"/>
    </row>
    <row r="367" spans="1:26">
      <c r="A367" s="1"/>
      <c r="B367" s="6"/>
      <c r="C367" s="80"/>
      <c r="D367" s="2"/>
      <c r="E367" s="174"/>
      <c r="I367" s="1"/>
      <c r="J367" s="1"/>
      <c r="K367" s="1"/>
      <c r="L367" s="1"/>
      <c r="M367" s="1"/>
      <c r="N367" s="1"/>
      <c r="O367" s="1"/>
      <c r="P367" s="1"/>
      <c r="Q367" s="1"/>
      <c r="R367" s="1"/>
      <c r="S367" s="1"/>
      <c r="T367" s="1"/>
      <c r="U367" s="1"/>
      <c r="V367" s="1"/>
      <c r="W367" s="1"/>
      <c r="X367" s="1"/>
      <c r="Y367" s="1"/>
      <c r="Z367" s="1"/>
    </row>
    <row r="368" spans="1:26">
      <c r="A368" s="1"/>
      <c r="B368" s="6"/>
      <c r="C368" s="80"/>
      <c r="D368" s="2"/>
      <c r="E368" s="174"/>
      <c r="I368" s="1"/>
      <c r="J368" s="1"/>
      <c r="K368" s="1"/>
      <c r="L368" s="1"/>
      <c r="M368" s="1"/>
      <c r="N368" s="1"/>
      <c r="O368" s="1"/>
      <c r="P368" s="1"/>
      <c r="Q368" s="1"/>
      <c r="R368" s="1"/>
      <c r="S368" s="1"/>
      <c r="T368" s="1"/>
      <c r="U368" s="1"/>
      <c r="V368" s="1"/>
      <c r="W368" s="1"/>
      <c r="X368" s="1"/>
      <c r="Y368" s="1"/>
      <c r="Z368" s="1"/>
    </row>
    <row r="369" spans="1:26">
      <c r="A369" s="1"/>
      <c r="B369" s="6"/>
      <c r="C369" s="80"/>
      <c r="D369" s="2"/>
      <c r="E369" s="174"/>
      <c r="I369" s="1"/>
      <c r="J369" s="1"/>
      <c r="K369" s="1"/>
      <c r="L369" s="1"/>
      <c r="M369" s="1"/>
      <c r="N369" s="1"/>
      <c r="O369" s="1"/>
      <c r="P369" s="1"/>
      <c r="Q369" s="1"/>
      <c r="R369" s="1"/>
      <c r="S369" s="1"/>
      <c r="T369" s="1"/>
      <c r="U369" s="1"/>
      <c r="V369" s="1"/>
      <c r="W369" s="1"/>
      <c r="X369" s="1"/>
      <c r="Y369" s="1"/>
      <c r="Z369" s="1"/>
    </row>
    <row r="370" spans="1:26">
      <c r="A370" s="1"/>
      <c r="B370" s="6"/>
      <c r="C370" s="80"/>
      <c r="D370" s="2"/>
      <c r="E370" s="174"/>
      <c r="I370" s="1"/>
      <c r="J370" s="1"/>
      <c r="K370" s="1"/>
      <c r="L370" s="1"/>
      <c r="M370" s="1"/>
      <c r="N370" s="1"/>
      <c r="O370" s="1"/>
      <c r="P370" s="1"/>
      <c r="Q370" s="1"/>
      <c r="R370" s="1"/>
      <c r="S370" s="1"/>
      <c r="T370" s="1"/>
      <c r="U370" s="1"/>
      <c r="V370" s="1"/>
      <c r="W370" s="1"/>
      <c r="X370" s="1"/>
      <c r="Y370" s="1"/>
      <c r="Z370" s="1"/>
    </row>
    <row r="371" spans="1:26">
      <c r="A371" s="1"/>
      <c r="B371" s="6"/>
      <c r="C371" s="80"/>
      <c r="D371" s="2"/>
      <c r="E371" s="174"/>
      <c r="I371" s="1"/>
      <c r="J371" s="1"/>
      <c r="K371" s="1"/>
      <c r="L371" s="1"/>
      <c r="M371" s="1"/>
      <c r="N371" s="1"/>
      <c r="O371" s="1"/>
      <c r="P371" s="1"/>
      <c r="Q371" s="1"/>
      <c r="R371" s="1"/>
      <c r="S371" s="1"/>
      <c r="T371" s="1"/>
      <c r="U371" s="1"/>
      <c r="V371" s="1"/>
      <c r="W371" s="1"/>
      <c r="X371" s="1"/>
      <c r="Y371" s="1"/>
      <c r="Z371" s="1"/>
    </row>
    <row r="372" spans="1:26">
      <c r="A372" s="1"/>
      <c r="B372" s="6"/>
      <c r="C372" s="80"/>
      <c r="D372" s="2"/>
      <c r="E372" s="174"/>
      <c r="I372" s="1"/>
      <c r="J372" s="1"/>
      <c r="K372" s="1"/>
      <c r="L372" s="1"/>
      <c r="M372" s="1"/>
      <c r="N372" s="1"/>
      <c r="O372" s="1"/>
      <c r="P372" s="1"/>
      <c r="Q372" s="1"/>
      <c r="R372" s="1"/>
      <c r="S372" s="1"/>
      <c r="T372" s="1"/>
      <c r="U372" s="1"/>
      <c r="V372" s="1"/>
      <c r="W372" s="1"/>
      <c r="X372" s="1"/>
      <c r="Y372" s="1"/>
      <c r="Z372" s="1"/>
    </row>
    <row r="373" spans="1:26">
      <c r="A373" s="1"/>
      <c r="B373" s="6"/>
      <c r="C373" s="80"/>
      <c r="D373" s="2"/>
      <c r="E373" s="174"/>
      <c r="I373" s="1"/>
      <c r="J373" s="1"/>
      <c r="K373" s="1"/>
      <c r="L373" s="1"/>
      <c r="M373" s="1"/>
      <c r="N373" s="1"/>
      <c r="O373" s="1"/>
      <c r="P373" s="1"/>
      <c r="Q373" s="1"/>
      <c r="R373" s="1"/>
      <c r="S373" s="1"/>
      <c r="T373" s="1"/>
      <c r="U373" s="1"/>
      <c r="V373" s="1"/>
      <c r="W373" s="1"/>
      <c r="X373" s="1"/>
      <c r="Y373" s="1"/>
      <c r="Z373" s="1"/>
    </row>
    <row r="374" spans="1:26">
      <c r="A374" s="1"/>
      <c r="B374" s="6"/>
      <c r="C374" s="80"/>
      <c r="D374" s="2"/>
      <c r="E374" s="174"/>
      <c r="I374" s="1"/>
      <c r="J374" s="1"/>
      <c r="K374" s="1"/>
      <c r="L374" s="1"/>
      <c r="M374" s="1"/>
      <c r="N374" s="1"/>
      <c r="O374" s="1"/>
      <c r="P374" s="1"/>
      <c r="Q374" s="1"/>
      <c r="R374" s="1"/>
      <c r="S374" s="1"/>
      <c r="T374" s="1"/>
      <c r="U374" s="1"/>
      <c r="V374" s="1"/>
      <c r="W374" s="1"/>
      <c r="X374" s="1"/>
      <c r="Y374" s="1"/>
      <c r="Z374" s="1"/>
    </row>
    <row r="375" spans="1:26">
      <c r="A375" s="1"/>
      <c r="B375" s="6"/>
      <c r="C375" s="80"/>
      <c r="D375" s="2"/>
      <c r="E375" s="174"/>
      <c r="I375" s="1"/>
      <c r="J375" s="1"/>
      <c r="K375" s="1"/>
      <c r="L375" s="1"/>
      <c r="M375" s="1"/>
      <c r="N375" s="1"/>
      <c r="O375" s="1"/>
      <c r="P375" s="1"/>
      <c r="Q375" s="1"/>
      <c r="R375" s="1"/>
      <c r="S375" s="1"/>
      <c r="T375" s="1"/>
      <c r="U375" s="1"/>
      <c r="V375" s="1"/>
      <c r="W375" s="1"/>
      <c r="X375" s="1"/>
      <c r="Y375" s="1"/>
      <c r="Z375" s="1"/>
    </row>
    <row r="376" spans="1:26">
      <c r="A376" s="1"/>
      <c r="B376" s="6"/>
      <c r="C376" s="80"/>
      <c r="D376" s="2"/>
      <c r="E376" s="174"/>
      <c r="I376" s="1"/>
      <c r="J376" s="1"/>
      <c r="K376" s="1"/>
      <c r="L376" s="1"/>
      <c r="M376" s="1"/>
      <c r="N376" s="1"/>
      <c r="O376" s="1"/>
      <c r="P376" s="1"/>
      <c r="Q376" s="1"/>
      <c r="R376" s="1"/>
      <c r="S376" s="1"/>
      <c r="T376" s="1"/>
      <c r="U376" s="1"/>
      <c r="V376" s="1"/>
      <c r="W376" s="1"/>
      <c r="X376" s="1"/>
      <c r="Y376" s="1"/>
      <c r="Z376" s="1"/>
    </row>
    <row r="377" spans="1:26">
      <c r="A377" s="1"/>
      <c r="B377" s="6"/>
      <c r="C377" s="80"/>
      <c r="D377" s="2"/>
      <c r="E377" s="174"/>
      <c r="I377" s="1"/>
      <c r="J377" s="1"/>
      <c r="K377" s="1"/>
      <c r="L377" s="1"/>
      <c r="M377" s="1"/>
      <c r="N377" s="1"/>
      <c r="O377" s="1"/>
      <c r="P377" s="1"/>
      <c r="Q377" s="1"/>
      <c r="R377" s="1"/>
      <c r="S377" s="1"/>
      <c r="T377" s="1"/>
      <c r="U377" s="1"/>
      <c r="V377" s="1"/>
      <c r="W377" s="1"/>
      <c r="X377" s="1"/>
      <c r="Y377" s="1"/>
      <c r="Z377" s="1"/>
    </row>
    <row r="378" spans="1:26">
      <c r="A378" s="1"/>
      <c r="B378" s="6"/>
      <c r="C378" s="80"/>
      <c r="D378" s="2"/>
      <c r="E378" s="174"/>
      <c r="I378" s="1"/>
      <c r="J378" s="1"/>
      <c r="K378" s="1"/>
      <c r="L378" s="1"/>
      <c r="M378" s="1"/>
      <c r="N378" s="1"/>
      <c r="O378" s="1"/>
      <c r="P378" s="1"/>
      <c r="Q378" s="1"/>
      <c r="R378" s="1"/>
      <c r="S378" s="1"/>
      <c r="T378" s="1"/>
      <c r="U378" s="1"/>
      <c r="V378" s="1"/>
      <c r="W378" s="1"/>
      <c r="X378" s="1"/>
      <c r="Y378" s="1"/>
      <c r="Z378" s="1"/>
    </row>
    <row r="379" spans="1:26">
      <c r="A379" s="1"/>
      <c r="B379" s="6"/>
      <c r="C379" s="80"/>
      <c r="D379" s="2"/>
      <c r="E379" s="174"/>
      <c r="I379" s="1"/>
      <c r="J379" s="1"/>
      <c r="K379" s="1"/>
      <c r="L379" s="1"/>
      <c r="M379" s="1"/>
      <c r="N379" s="1"/>
      <c r="O379" s="1"/>
      <c r="P379" s="1"/>
      <c r="Q379" s="1"/>
      <c r="R379" s="1"/>
      <c r="S379" s="1"/>
      <c r="T379" s="1"/>
      <c r="U379" s="1"/>
      <c r="V379" s="1"/>
      <c r="W379" s="1"/>
      <c r="X379" s="1"/>
      <c r="Y379" s="1"/>
      <c r="Z379" s="1"/>
    </row>
    <row r="380" spans="1:26">
      <c r="A380" s="1"/>
      <c r="B380" s="6"/>
      <c r="C380" s="80"/>
      <c r="D380" s="2"/>
      <c r="E380" s="174"/>
      <c r="I380" s="1"/>
      <c r="J380" s="1"/>
      <c r="K380" s="1"/>
      <c r="L380" s="1"/>
      <c r="M380" s="1"/>
      <c r="N380" s="1"/>
      <c r="O380" s="1"/>
      <c r="P380" s="1"/>
      <c r="Q380" s="1"/>
      <c r="R380" s="1"/>
      <c r="S380" s="1"/>
      <c r="T380" s="1"/>
      <c r="U380" s="1"/>
      <c r="V380" s="1"/>
      <c r="W380" s="1"/>
      <c r="X380" s="1"/>
      <c r="Y380" s="1"/>
      <c r="Z380" s="1"/>
    </row>
    <row r="381" spans="1:26">
      <c r="A381" s="1"/>
      <c r="B381" s="6"/>
      <c r="C381" s="80"/>
      <c r="D381" s="2"/>
      <c r="E381" s="174"/>
      <c r="I381" s="1"/>
      <c r="J381" s="1"/>
      <c r="K381" s="1"/>
      <c r="L381" s="1"/>
      <c r="M381" s="1"/>
      <c r="N381" s="1"/>
      <c r="O381" s="1"/>
      <c r="P381" s="1"/>
      <c r="Q381" s="1"/>
      <c r="R381" s="1"/>
      <c r="S381" s="1"/>
      <c r="T381" s="1"/>
      <c r="U381" s="1"/>
      <c r="V381" s="1"/>
      <c r="W381" s="1"/>
      <c r="X381" s="1"/>
      <c r="Y381" s="1"/>
      <c r="Z381" s="1"/>
    </row>
    <row r="382" spans="1:26">
      <c r="A382" s="1"/>
      <c r="B382" s="6"/>
      <c r="C382" s="80"/>
      <c r="D382" s="2"/>
      <c r="E382" s="174"/>
      <c r="I382" s="1"/>
      <c r="J382" s="1"/>
      <c r="K382" s="1"/>
      <c r="L382" s="1"/>
      <c r="M382" s="1"/>
      <c r="N382" s="1"/>
      <c r="O382" s="1"/>
      <c r="P382" s="1"/>
      <c r="Q382" s="1"/>
      <c r="R382" s="1"/>
      <c r="S382" s="1"/>
      <c r="T382" s="1"/>
      <c r="U382" s="1"/>
      <c r="V382" s="1"/>
      <c r="W382" s="1"/>
      <c r="X382" s="1"/>
      <c r="Y382" s="1"/>
      <c r="Z382" s="1"/>
    </row>
    <row r="383" spans="1:26">
      <c r="A383" s="1"/>
      <c r="B383" s="6"/>
      <c r="C383" s="80"/>
      <c r="D383" s="2"/>
      <c r="E383" s="174"/>
      <c r="I383" s="1"/>
      <c r="J383" s="1"/>
      <c r="K383" s="1"/>
      <c r="L383" s="1"/>
      <c r="M383" s="1"/>
      <c r="N383" s="1"/>
      <c r="O383" s="1"/>
      <c r="P383" s="1"/>
      <c r="Q383" s="1"/>
      <c r="R383" s="1"/>
      <c r="S383" s="1"/>
      <c r="T383" s="1"/>
      <c r="U383" s="1"/>
      <c r="V383" s="1"/>
      <c r="W383" s="1"/>
      <c r="X383" s="1"/>
      <c r="Y383" s="1"/>
      <c r="Z383" s="1"/>
    </row>
    <row r="384" spans="1:26">
      <c r="A384" s="1"/>
      <c r="B384" s="6"/>
      <c r="C384" s="80"/>
      <c r="D384" s="2"/>
      <c r="E384" s="174"/>
      <c r="I384" s="1"/>
      <c r="J384" s="1"/>
      <c r="K384" s="1"/>
      <c r="L384" s="1"/>
      <c r="M384" s="1"/>
      <c r="N384" s="1"/>
      <c r="O384" s="1"/>
      <c r="P384" s="1"/>
      <c r="Q384" s="1"/>
      <c r="R384" s="1"/>
      <c r="S384" s="1"/>
      <c r="T384" s="1"/>
      <c r="U384" s="1"/>
      <c r="V384" s="1"/>
      <c r="W384" s="1"/>
      <c r="X384" s="1"/>
      <c r="Y384" s="1"/>
      <c r="Z384" s="1"/>
    </row>
    <row r="385" spans="1:26">
      <c r="A385" s="1"/>
      <c r="B385" s="6"/>
      <c r="C385" s="80"/>
      <c r="D385" s="2"/>
      <c r="E385" s="174"/>
      <c r="I385" s="1"/>
      <c r="J385" s="1"/>
      <c r="K385" s="1"/>
      <c r="L385" s="1"/>
      <c r="M385" s="1"/>
      <c r="N385" s="1"/>
      <c r="O385" s="1"/>
      <c r="P385" s="1"/>
      <c r="Q385" s="1"/>
      <c r="R385" s="1"/>
      <c r="S385" s="1"/>
      <c r="T385" s="1"/>
      <c r="U385" s="1"/>
      <c r="V385" s="1"/>
      <c r="W385" s="1"/>
      <c r="X385" s="1"/>
      <c r="Y385" s="1"/>
      <c r="Z385" s="1"/>
    </row>
    <row r="386" spans="1:26">
      <c r="A386" s="1"/>
      <c r="B386" s="6"/>
      <c r="C386" s="80"/>
      <c r="D386" s="2"/>
      <c r="E386" s="174"/>
      <c r="I386" s="1"/>
      <c r="J386" s="1"/>
      <c r="K386" s="1"/>
      <c r="L386" s="1"/>
      <c r="M386" s="1"/>
      <c r="N386" s="1"/>
      <c r="O386" s="1"/>
      <c r="P386" s="1"/>
      <c r="Q386" s="1"/>
      <c r="R386" s="1"/>
      <c r="S386" s="1"/>
      <c r="T386" s="1"/>
      <c r="U386" s="1"/>
      <c r="V386" s="1"/>
      <c r="W386" s="1"/>
      <c r="X386" s="1"/>
      <c r="Y386" s="1"/>
      <c r="Z386" s="1"/>
    </row>
    <row r="387" spans="1:26">
      <c r="A387" s="1"/>
      <c r="B387" s="6"/>
      <c r="C387" s="80"/>
      <c r="D387" s="2"/>
      <c r="E387" s="174"/>
      <c r="I387" s="1"/>
      <c r="J387" s="1"/>
      <c r="K387" s="1"/>
      <c r="L387" s="1"/>
      <c r="M387" s="1"/>
      <c r="N387" s="1"/>
      <c r="O387" s="1"/>
      <c r="P387" s="1"/>
      <c r="Q387" s="1"/>
      <c r="R387" s="1"/>
      <c r="S387" s="1"/>
      <c r="T387" s="1"/>
      <c r="U387" s="1"/>
      <c r="V387" s="1"/>
      <c r="W387" s="1"/>
      <c r="X387" s="1"/>
      <c r="Y387" s="1"/>
      <c r="Z387" s="1"/>
    </row>
    <row r="388" spans="1:26">
      <c r="A388" s="1"/>
      <c r="B388" s="6"/>
      <c r="C388" s="80"/>
      <c r="D388" s="2"/>
      <c r="E388" s="174"/>
      <c r="I388" s="1"/>
      <c r="J388" s="1"/>
      <c r="K388" s="1"/>
      <c r="L388" s="1"/>
      <c r="M388" s="1"/>
      <c r="N388" s="1"/>
      <c r="O388" s="1"/>
      <c r="P388" s="1"/>
      <c r="Q388" s="1"/>
      <c r="R388" s="1"/>
      <c r="S388" s="1"/>
      <c r="T388" s="1"/>
      <c r="U388" s="1"/>
      <c r="V388" s="1"/>
      <c r="W388" s="1"/>
      <c r="X388" s="1"/>
      <c r="Y388" s="1"/>
      <c r="Z388" s="1"/>
    </row>
    <row r="389" spans="1:26">
      <c r="A389" s="1"/>
      <c r="B389" s="6"/>
      <c r="C389" s="80"/>
      <c r="D389" s="2"/>
      <c r="E389" s="174"/>
      <c r="I389" s="1"/>
      <c r="J389" s="1"/>
      <c r="K389" s="1"/>
      <c r="L389" s="1"/>
      <c r="M389" s="1"/>
      <c r="N389" s="1"/>
      <c r="O389" s="1"/>
      <c r="P389" s="1"/>
      <c r="Q389" s="1"/>
      <c r="R389" s="1"/>
      <c r="S389" s="1"/>
      <c r="T389" s="1"/>
      <c r="U389" s="1"/>
      <c r="V389" s="1"/>
      <c r="W389" s="1"/>
      <c r="X389" s="1"/>
      <c r="Y389" s="1"/>
      <c r="Z389" s="1"/>
    </row>
    <row r="390" spans="1:26">
      <c r="A390" s="1"/>
      <c r="B390" s="6"/>
      <c r="C390" s="80"/>
      <c r="D390" s="2"/>
      <c r="E390" s="174"/>
      <c r="I390" s="1"/>
      <c r="J390" s="1"/>
      <c r="K390" s="1"/>
      <c r="L390" s="1"/>
      <c r="M390" s="1"/>
      <c r="N390" s="1"/>
      <c r="O390" s="1"/>
      <c r="P390" s="1"/>
      <c r="Q390" s="1"/>
      <c r="R390" s="1"/>
      <c r="S390" s="1"/>
      <c r="T390" s="1"/>
      <c r="U390" s="1"/>
      <c r="V390" s="1"/>
      <c r="W390" s="1"/>
      <c r="X390" s="1"/>
      <c r="Y390" s="1"/>
      <c r="Z390" s="1"/>
    </row>
    <row r="391" spans="1:26">
      <c r="A391" s="1"/>
      <c r="B391" s="6"/>
      <c r="C391" s="80"/>
      <c r="D391" s="2"/>
      <c r="E391" s="174"/>
      <c r="I391" s="1"/>
      <c r="J391" s="1"/>
      <c r="K391" s="1"/>
      <c r="L391" s="1"/>
      <c r="M391" s="1"/>
      <c r="N391" s="1"/>
      <c r="O391" s="1"/>
      <c r="P391" s="1"/>
      <c r="Q391" s="1"/>
      <c r="R391" s="1"/>
      <c r="S391" s="1"/>
      <c r="T391" s="1"/>
      <c r="U391" s="1"/>
      <c r="V391" s="1"/>
      <c r="W391" s="1"/>
      <c r="X391" s="1"/>
      <c r="Y391" s="1"/>
      <c r="Z391" s="1"/>
    </row>
    <row r="392" spans="1:26">
      <c r="A392" s="1"/>
      <c r="B392" s="6"/>
      <c r="C392" s="80"/>
      <c r="D392" s="2"/>
      <c r="E392" s="174"/>
      <c r="I392" s="1"/>
      <c r="J392" s="1"/>
      <c r="K392" s="1"/>
      <c r="L392" s="1"/>
      <c r="M392" s="1"/>
      <c r="N392" s="1"/>
      <c r="O392" s="1"/>
      <c r="P392" s="1"/>
      <c r="Q392" s="1"/>
      <c r="R392" s="1"/>
      <c r="S392" s="1"/>
      <c r="T392" s="1"/>
      <c r="U392" s="1"/>
      <c r="V392" s="1"/>
      <c r="W392" s="1"/>
      <c r="X392" s="1"/>
      <c r="Y392" s="1"/>
      <c r="Z392" s="1"/>
    </row>
    <row r="393" spans="1:26">
      <c r="A393" s="1"/>
      <c r="B393" s="6"/>
      <c r="C393" s="80"/>
      <c r="D393" s="2"/>
      <c r="E393" s="174"/>
      <c r="I393" s="1"/>
      <c r="J393" s="1"/>
      <c r="K393" s="1"/>
      <c r="L393" s="1"/>
      <c r="M393" s="1"/>
      <c r="N393" s="1"/>
      <c r="O393" s="1"/>
      <c r="P393" s="1"/>
      <c r="Q393" s="1"/>
      <c r="R393" s="1"/>
      <c r="S393" s="1"/>
      <c r="T393" s="1"/>
      <c r="U393" s="1"/>
      <c r="V393" s="1"/>
      <c r="W393" s="1"/>
      <c r="X393" s="1"/>
      <c r="Y393" s="1"/>
      <c r="Z393" s="1"/>
    </row>
    <row r="394" spans="1:26">
      <c r="A394" s="1"/>
      <c r="B394" s="6"/>
      <c r="C394" s="80"/>
      <c r="D394" s="2"/>
      <c r="E394" s="174"/>
      <c r="I394" s="1"/>
      <c r="J394" s="1"/>
      <c r="K394" s="1"/>
      <c r="L394" s="1"/>
      <c r="M394" s="1"/>
      <c r="N394" s="1"/>
      <c r="O394" s="1"/>
      <c r="P394" s="1"/>
      <c r="Q394" s="1"/>
      <c r="R394" s="1"/>
      <c r="S394" s="1"/>
      <c r="T394" s="1"/>
      <c r="U394" s="1"/>
      <c r="V394" s="1"/>
      <c r="W394" s="1"/>
      <c r="X394" s="1"/>
      <c r="Y394" s="1"/>
      <c r="Z394" s="1"/>
    </row>
    <row r="395" spans="1:26">
      <c r="A395" s="1"/>
      <c r="B395" s="6"/>
      <c r="C395" s="80"/>
      <c r="D395" s="2"/>
      <c r="E395" s="174"/>
      <c r="I395" s="1"/>
      <c r="J395" s="1"/>
      <c r="K395" s="1"/>
      <c r="L395" s="1"/>
      <c r="M395" s="1"/>
      <c r="N395" s="1"/>
      <c r="O395" s="1"/>
      <c r="P395" s="1"/>
      <c r="Q395" s="1"/>
      <c r="R395" s="1"/>
      <c r="S395" s="1"/>
      <c r="T395" s="1"/>
      <c r="U395" s="1"/>
      <c r="V395" s="1"/>
      <c r="W395" s="1"/>
      <c r="X395" s="1"/>
      <c r="Y395" s="1"/>
      <c r="Z395" s="1"/>
    </row>
    <row r="396" spans="1:26">
      <c r="A396" s="1"/>
      <c r="B396" s="6"/>
      <c r="C396" s="80"/>
      <c r="D396" s="2"/>
      <c r="E396" s="174"/>
      <c r="I396" s="1"/>
      <c r="J396" s="1"/>
      <c r="K396" s="1"/>
      <c r="L396" s="1"/>
      <c r="M396" s="1"/>
      <c r="N396" s="1"/>
      <c r="O396" s="1"/>
      <c r="P396" s="1"/>
      <c r="Q396" s="1"/>
      <c r="R396" s="1"/>
      <c r="S396" s="1"/>
      <c r="T396" s="1"/>
      <c r="U396" s="1"/>
      <c r="V396" s="1"/>
      <c r="W396" s="1"/>
      <c r="X396" s="1"/>
      <c r="Y396" s="1"/>
      <c r="Z396" s="1"/>
    </row>
    <row r="397" spans="1:26">
      <c r="A397" s="1"/>
      <c r="B397" s="6"/>
      <c r="C397" s="80"/>
      <c r="D397" s="2"/>
      <c r="E397" s="174"/>
      <c r="I397" s="1"/>
      <c r="J397" s="1"/>
      <c r="K397" s="1"/>
      <c r="L397" s="1"/>
      <c r="M397" s="1"/>
      <c r="N397" s="1"/>
      <c r="O397" s="1"/>
      <c r="P397" s="1"/>
      <c r="Q397" s="1"/>
      <c r="R397" s="1"/>
      <c r="S397" s="1"/>
      <c r="T397" s="1"/>
      <c r="U397" s="1"/>
      <c r="V397" s="1"/>
      <c r="W397" s="1"/>
      <c r="X397" s="1"/>
      <c r="Y397" s="1"/>
      <c r="Z397" s="1"/>
    </row>
    <row r="398" spans="1:26">
      <c r="A398" s="1"/>
      <c r="B398" s="6"/>
      <c r="C398" s="80"/>
      <c r="D398" s="2"/>
      <c r="E398" s="174"/>
      <c r="I398" s="1"/>
      <c r="J398" s="1"/>
      <c r="K398" s="1"/>
      <c r="L398" s="1"/>
      <c r="M398" s="1"/>
      <c r="N398" s="1"/>
      <c r="O398" s="1"/>
      <c r="P398" s="1"/>
      <c r="Q398" s="1"/>
      <c r="R398" s="1"/>
      <c r="S398" s="1"/>
      <c r="T398" s="1"/>
      <c r="U398" s="1"/>
      <c r="V398" s="1"/>
      <c r="W398" s="1"/>
      <c r="X398" s="1"/>
      <c r="Y398" s="1"/>
      <c r="Z398" s="1"/>
    </row>
    <row r="399" spans="1:26">
      <c r="A399" s="1"/>
      <c r="B399" s="6"/>
      <c r="C399" s="80"/>
      <c r="D399" s="2"/>
      <c r="E399" s="174"/>
      <c r="I399" s="1"/>
      <c r="J399" s="1"/>
      <c r="K399" s="1"/>
      <c r="L399" s="1"/>
      <c r="M399" s="1"/>
      <c r="N399" s="1"/>
      <c r="O399" s="1"/>
      <c r="P399" s="1"/>
      <c r="Q399" s="1"/>
      <c r="R399" s="1"/>
      <c r="S399" s="1"/>
      <c r="T399" s="1"/>
      <c r="U399" s="1"/>
      <c r="V399" s="1"/>
      <c r="W399" s="1"/>
      <c r="X399" s="1"/>
      <c r="Y399" s="1"/>
      <c r="Z399" s="1"/>
    </row>
    <row r="400" spans="1:26">
      <c r="A400" s="1"/>
      <c r="B400" s="6"/>
      <c r="C400" s="80"/>
      <c r="D400" s="2"/>
      <c r="E400" s="174"/>
      <c r="I400" s="1"/>
      <c r="J400" s="1"/>
      <c r="K400" s="1"/>
      <c r="L400" s="1"/>
      <c r="M400" s="1"/>
      <c r="N400" s="1"/>
      <c r="O400" s="1"/>
      <c r="P400" s="1"/>
      <c r="Q400" s="1"/>
      <c r="R400" s="1"/>
      <c r="S400" s="1"/>
      <c r="T400" s="1"/>
      <c r="U400" s="1"/>
      <c r="V400" s="1"/>
      <c r="W400" s="1"/>
      <c r="X400" s="1"/>
      <c r="Y400" s="1"/>
      <c r="Z400" s="1"/>
    </row>
    <row r="401" spans="1:26">
      <c r="A401" s="1"/>
      <c r="B401" s="6"/>
      <c r="C401" s="80"/>
      <c r="D401" s="2"/>
      <c r="E401" s="174"/>
      <c r="I401" s="1"/>
      <c r="J401" s="1"/>
      <c r="K401" s="1"/>
      <c r="L401" s="1"/>
      <c r="M401" s="1"/>
      <c r="N401" s="1"/>
      <c r="O401" s="1"/>
      <c r="P401" s="1"/>
      <c r="Q401" s="1"/>
      <c r="R401" s="1"/>
      <c r="S401" s="1"/>
      <c r="T401" s="1"/>
      <c r="U401" s="1"/>
      <c r="V401" s="1"/>
      <c r="W401" s="1"/>
      <c r="X401" s="1"/>
      <c r="Y401" s="1"/>
      <c r="Z401" s="1"/>
    </row>
    <row r="402" spans="1:26">
      <c r="A402" s="1"/>
      <c r="B402" s="6"/>
      <c r="C402" s="80"/>
      <c r="D402" s="2"/>
      <c r="E402" s="174"/>
      <c r="I402" s="1"/>
      <c r="J402" s="1"/>
      <c r="K402" s="1"/>
      <c r="L402" s="1"/>
      <c r="M402" s="1"/>
      <c r="N402" s="1"/>
      <c r="O402" s="1"/>
      <c r="P402" s="1"/>
      <c r="Q402" s="1"/>
      <c r="R402" s="1"/>
      <c r="S402" s="1"/>
      <c r="T402" s="1"/>
      <c r="U402" s="1"/>
      <c r="V402" s="1"/>
      <c r="W402" s="1"/>
      <c r="X402" s="1"/>
      <c r="Y402" s="1"/>
      <c r="Z402" s="1"/>
    </row>
    <row r="403" spans="1:26">
      <c r="A403" s="1"/>
      <c r="B403" s="6"/>
      <c r="C403" s="80"/>
      <c r="D403" s="2"/>
      <c r="E403" s="174"/>
      <c r="I403" s="1"/>
      <c r="J403" s="1"/>
      <c r="K403" s="1"/>
      <c r="L403" s="1"/>
      <c r="M403" s="1"/>
      <c r="N403" s="1"/>
      <c r="O403" s="1"/>
      <c r="P403" s="1"/>
      <c r="Q403" s="1"/>
      <c r="R403" s="1"/>
      <c r="S403" s="1"/>
      <c r="T403" s="1"/>
      <c r="U403" s="1"/>
      <c r="V403" s="1"/>
      <c r="W403" s="1"/>
      <c r="X403" s="1"/>
      <c r="Y403" s="1"/>
      <c r="Z403" s="1"/>
    </row>
    <row r="404" spans="1:26">
      <c r="A404" s="1"/>
      <c r="B404" s="6"/>
      <c r="C404" s="80"/>
      <c r="D404" s="2"/>
      <c r="E404" s="174"/>
      <c r="I404" s="1"/>
      <c r="J404" s="1"/>
      <c r="K404" s="1"/>
      <c r="L404" s="1"/>
      <c r="M404" s="1"/>
      <c r="N404" s="1"/>
      <c r="O404" s="1"/>
      <c r="P404" s="1"/>
      <c r="Q404" s="1"/>
      <c r="R404" s="1"/>
      <c r="S404" s="1"/>
      <c r="T404" s="1"/>
      <c r="U404" s="1"/>
      <c r="V404" s="1"/>
      <c r="W404" s="1"/>
      <c r="X404" s="1"/>
      <c r="Y404" s="1"/>
      <c r="Z404" s="1"/>
    </row>
    <row r="405" spans="1:26">
      <c r="A405" s="1"/>
      <c r="B405" s="6"/>
      <c r="C405" s="80"/>
      <c r="D405" s="2"/>
      <c r="E405" s="174"/>
      <c r="I405" s="1"/>
      <c r="J405" s="1"/>
      <c r="K405" s="1"/>
      <c r="L405" s="1"/>
      <c r="M405" s="1"/>
      <c r="N405" s="1"/>
      <c r="O405" s="1"/>
      <c r="P405" s="1"/>
      <c r="Q405" s="1"/>
      <c r="R405" s="1"/>
      <c r="S405" s="1"/>
      <c r="T405" s="1"/>
      <c r="U405" s="1"/>
      <c r="V405" s="1"/>
      <c r="W405" s="1"/>
      <c r="X405" s="1"/>
      <c r="Y405" s="1"/>
      <c r="Z405" s="1"/>
    </row>
    <row r="406" spans="1:26">
      <c r="A406" s="1"/>
      <c r="B406" s="6"/>
      <c r="C406" s="80"/>
      <c r="D406" s="2"/>
      <c r="E406" s="174"/>
      <c r="I406" s="1"/>
      <c r="J406" s="1"/>
      <c r="K406" s="1"/>
      <c r="L406" s="1"/>
      <c r="M406" s="1"/>
      <c r="N406" s="1"/>
      <c r="O406" s="1"/>
      <c r="P406" s="1"/>
      <c r="Q406" s="1"/>
      <c r="R406" s="1"/>
      <c r="S406" s="1"/>
      <c r="T406" s="1"/>
      <c r="U406" s="1"/>
      <c r="V406" s="1"/>
      <c r="W406" s="1"/>
      <c r="X406" s="1"/>
      <c r="Y406" s="1"/>
      <c r="Z406" s="1"/>
    </row>
    <row r="407" spans="1:26">
      <c r="A407" s="1"/>
      <c r="B407" s="6"/>
      <c r="C407" s="80"/>
      <c r="D407" s="2"/>
      <c r="E407" s="174"/>
      <c r="I407" s="1"/>
      <c r="J407" s="1"/>
      <c r="K407" s="1"/>
      <c r="L407" s="1"/>
      <c r="M407" s="1"/>
      <c r="N407" s="1"/>
      <c r="O407" s="1"/>
      <c r="P407" s="1"/>
      <c r="Q407" s="1"/>
      <c r="R407" s="1"/>
      <c r="S407" s="1"/>
      <c r="T407" s="1"/>
      <c r="U407" s="1"/>
      <c r="V407" s="1"/>
      <c r="W407" s="1"/>
      <c r="X407" s="1"/>
      <c r="Y407" s="1"/>
      <c r="Z407" s="1"/>
    </row>
    <row r="408" spans="1:26">
      <c r="A408" s="1"/>
      <c r="B408" s="6"/>
      <c r="C408" s="80"/>
      <c r="D408" s="2"/>
      <c r="E408" s="174"/>
      <c r="I408" s="1"/>
      <c r="J408" s="1"/>
      <c r="K408" s="1"/>
      <c r="L408" s="1"/>
      <c r="M408" s="1"/>
      <c r="N408" s="1"/>
      <c r="O408" s="1"/>
      <c r="P408" s="1"/>
      <c r="Q408" s="1"/>
      <c r="R408" s="1"/>
      <c r="S408" s="1"/>
      <c r="T408" s="1"/>
      <c r="U408" s="1"/>
      <c r="V408" s="1"/>
      <c r="W408" s="1"/>
      <c r="X408" s="1"/>
      <c r="Y408" s="1"/>
      <c r="Z408" s="1"/>
    </row>
    <row r="409" spans="1:26">
      <c r="A409" s="1"/>
      <c r="B409" s="6"/>
      <c r="C409" s="80"/>
      <c r="D409" s="2"/>
      <c r="E409" s="174"/>
      <c r="I409" s="1"/>
      <c r="J409" s="1"/>
      <c r="K409" s="1"/>
      <c r="L409" s="1"/>
      <c r="M409" s="1"/>
      <c r="N409" s="1"/>
      <c r="O409" s="1"/>
      <c r="P409" s="1"/>
      <c r="Q409" s="1"/>
      <c r="R409" s="1"/>
      <c r="S409" s="1"/>
      <c r="T409" s="1"/>
      <c r="U409" s="1"/>
      <c r="V409" s="1"/>
      <c r="W409" s="1"/>
      <c r="X409" s="1"/>
      <c r="Y409" s="1"/>
      <c r="Z409" s="1"/>
    </row>
    <row r="410" spans="1:26">
      <c r="A410" s="1"/>
      <c r="B410" s="6"/>
      <c r="C410" s="80"/>
      <c r="D410" s="2"/>
      <c r="E410" s="174"/>
      <c r="I410" s="1"/>
      <c r="J410" s="1"/>
      <c r="K410" s="1"/>
      <c r="L410" s="1"/>
      <c r="M410" s="1"/>
      <c r="N410" s="1"/>
      <c r="O410" s="1"/>
      <c r="P410" s="1"/>
      <c r="Q410" s="1"/>
      <c r="R410" s="1"/>
      <c r="S410" s="1"/>
      <c r="T410" s="1"/>
      <c r="U410" s="1"/>
      <c r="V410" s="1"/>
      <c r="W410" s="1"/>
      <c r="X410" s="1"/>
      <c r="Y410" s="1"/>
      <c r="Z410" s="1"/>
    </row>
    <row r="411" spans="1:26">
      <c r="A411" s="1"/>
      <c r="B411" s="6"/>
      <c r="C411" s="80"/>
      <c r="D411" s="2"/>
      <c r="E411" s="174"/>
      <c r="I411" s="1"/>
      <c r="J411" s="1"/>
      <c r="K411" s="1"/>
      <c r="L411" s="1"/>
      <c r="M411" s="1"/>
      <c r="N411" s="1"/>
      <c r="O411" s="1"/>
      <c r="P411" s="1"/>
      <c r="Q411" s="1"/>
      <c r="R411" s="1"/>
      <c r="S411" s="1"/>
      <c r="T411" s="1"/>
      <c r="U411" s="1"/>
      <c r="V411" s="1"/>
      <c r="W411" s="1"/>
      <c r="X411" s="1"/>
      <c r="Y411" s="1"/>
      <c r="Z411" s="1"/>
    </row>
    <row r="412" spans="1:26">
      <c r="A412" s="1"/>
      <c r="B412" s="6"/>
      <c r="C412" s="80"/>
      <c r="D412" s="2"/>
      <c r="E412" s="174"/>
      <c r="I412" s="1"/>
      <c r="J412" s="1"/>
      <c r="K412" s="1"/>
      <c r="L412" s="1"/>
      <c r="M412" s="1"/>
      <c r="N412" s="1"/>
      <c r="O412" s="1"/>
      <c r="P412" s="1"/>
      <c r="Q412" s="1"/>
      <c r="R412" s="1"/>
      <c r="S412" s="1"/>
      <c r="T412" s="1"/>
      <c r="U412" s="1"/>
      <c r="V412" s="1"/>
      <c r="W412" s="1"/>
      <c r="X412" s="1"/>
      <c r="Y412" s="1"/>
      <c r="Z412" s="1"/>
    </row>
    <row r="413" spans="1:26">
      <c r="A413" s="1"/>
      <c r="B413" s="6"/>
      <c r="C413" s="80"/>
      <c r="D413" s="2"/>
      <c r="E413" s="174"/>
      <c r="I413" s="1"/>
      <c r="J413" s="1"/>
      <c r="K413" s="1"/>
      <c r="L413" s="1"/>
      <c r="M413" s="1"/>
      <c r="N413" s="1"/>
      <c r="O413" s="1"/>
      <c r="P413" s="1"/>
      <c r="Q413" s="1"/>
      <c r="R413" s="1"/>
      <c r="S413" s="1"/>
      <c r="T413" s="1"/>
      <c r="U413" s="1"/>
      <c r="V413" s="1"/>
      <c r="W413" s="1"/>
      <c r="X413" s="1"/>
      <c r="Y413" s="1"/>
      <c r="Z413" s="1"/>
    </row>
    <row r="414" spans="1:26">
      <c r="A414" s="1"/>
      <c r="B414" s="6"/>
      <c r="C414" s="80"/>
      <c r="D414" s="2"/>
      <c r="E414" s="174"/>
      <c r="I414" s="1"/>
      <c r="J414" s="1"/>
      <c r="K414" s="1"/>
      <c r="L414" s="1"/>
      <c r="M414" s="1"/>
      <c r="N414" s="1"/>
      <c r="O414" s="1"/>
      <c r="P414" s="1"/>
      <c r="Q414" s="1"/>
      <c r="R414" s="1"/>
      <c r="S414" s="1"/>
      <c r="T414" s="1"/>
      <c r="U414" s="1"/>
      <c r="V414" s="1"/>
      <c r="W414" s="1"/>
      <c r="X414" s="1"/>
      <c r="Y414" s="1"/>
      <c r="Z414" s="1"/>
    </row>
    <row r="415" spans="1:26">
      <c r="A415" s="1"/>
      <c r="B415" s="6"/>
      <c r="C415" s="80"/>
      <c r="D415" s="2"/>
      <c r="E415" s="174"/>
      <c r="I415" s="1"/>
      <c r="J415" s="1"/>
      <c r="K415" s="1"/>
      <c r="L415" s="1"/>
      <c r="M415" s="1"/>
      <c r="N415" s="1"/>
      <c r="O415" s="1"/>
      <c r="P415" s="1"/>
      <c r="Q415" s="1"/>
      <c r="R415" s="1"/>
      <c r="S415" s="1"/>
      <c r="T415" s="1"/>
      <c r="U415" s="1"/>
      <c r="V415" s="1"/>
      <c r="W415" s="1"/>
      <c r="X415" s="1"/>
      <c r="Y415" s="1"/>
      <c r="Z415" s="1"/>
    </row>
    <row r="416" spans="1:26">
      <c r="A416" s="1"/>
      <c r="B416" s="6"/>
      <c r="C416" s="80"/>
      <c r="D416" s="2"/>
      <c r="E416" s="174"/>
      <c r="I416" s="1"/>
      <c r="J416" s="1"/>
      <c r="K416" s="1"/>
      <c r="L416" s="1"/>
      <c r="M416" s="1"/>
      <c r="N416" s="1"/>
      <c r="O416" s="1"/>
      <c r="P416" s="1"/>
      <c r="Q416" s="1"/>
      <c r="R416" s="1"/>
      <c r="S416" s="1"/>
      <c r="T416" s="1"/>
      <c r="U416" s="1"/>
      <c r="V416" s="1"/>
      <c r="W416" s="1"/>
      <c r="X416" s="1"/>
      <c r="Y416" s="1"/>
      <c r="Z416" s="1"/>
    </row>
    <row r="417" spans="1:26">
      <c r="A417" s="1"/>
      <c r="B417" s="6"/>
      <c r="C417" s="80"/>
      <c r="D417" s="2"/>
      <c r="E417" s="174"/>
      <c r="I417" s="1"/>
      <c r="J417" s="1"/>
      <c r="K417" s="1"/>
      <c r="L417" s="1"/>
      <c r="M417" s="1"/>
      <c r="N417" s="1"/>
      <c r="O417" s="1"/>
      <c r="P417" s="1"/>
      <c r="Q417" s="1"/>
      <c r="R417" s="1"/>
      <c r="S417" s="1"/>
      <c r="T417" s="1"/>
      <c r="U417" s="1"/>
      <c r="V417" s="1"/>
      <c r="W417" s="1"/>
      <c r="X417" s="1"/>
      <c r="Y417" s="1"/>
      <c r="Z417" s="1"/>
    </row>
    <row r="418" spans="1:26">
      <c r="A418" s="1"/>
      <c r="B418" s="6"/>
      <c r="C418" s="80"/>
      <c r="D418" s="2"/>
      <c r="E418" s="174"/>
      <c r="I418" s="1"/>
      <c r="J418" s="1"/>
      <c r="K418" s="1"/>
      <c r="L418" s="1"/>
      <c r="M418" s="1"/>
      <c r="N418" s="1"/>
      <c r="O418" s="1"/>
      <c r="P418" s="1"/>
      <c r="Q418" s="1"/>
      <c r="R418" s="1"/>
      <c r="S418" s="1"/>
      <c r="T418" s="1"/>
      <c r="U418" s="1"/>
      <c r="V418" s="1"/>
      <c r="W418" s="1"/>
      <c r="X418" s="1"/>
      <c r="Y418" s="1"/>
      <c r="Z418" s="1"/>
    </row>
    <row r="419" spans="1:26">
      <c r="A419" s="1"/>
      <c r="B419" s="6"/>
      <c r="C419" s="80"/>
      <c r="D419" s="2"/>
      <c r="E419" s="174"/>
      <c r="I419" s="1"/>
      <c r="J419" s="1"/>
      <c r="K419" s="1"/>
      <c r="L419" s="1"/>
      <c r="M419" s="1"/>
      <c r="N419" s="1"/>
      <c r="O419" s="1"/>
      <c r="P419" s="1"/>
      <c r="Q419" s="1"/>
      <c r="R419" s="1"/>
      <c r="S419" s="1"/>
      <c r="T419" s="1"/>
      <c r="U419" s="1"/>
      <c r="V419" s="1"/>
      <c r="W419" s="1"/>
      <c r="X419" s="1"/>
      <c r="Y419" s="1"/>
      <c r="Z419" s="1"/>
    </row>
    <row r="420" spans="1:26">
      <c r="A420" s="1"/>
      <c r="B420" s="6"/>
      <c r="C420" s="80"/>
      <c r="D420" s="2"/>
      <c r="E420" s="174"/>
      <c r="I420" s="1"/>
      <c r="J420" s="1"/>
      <c r="K420" s="1"/>
      <c r="L420" s="1"/>
      <c r="M420" s="1"/>
      <c r="N420" s="1"/>
      <c r="O420" s="1"/>
      <c r="P420" s="1"/>
      <c r="Q420" s="1"/>
      <c r="R420" s="1"/>
      <c r="S420" s="1"/>
      <c r="T420" s="1"/>
      <c r="U420" s="1"/>
      <c r="V420" s="1"/>
      <c r="W420" s="1"/>
      <c r="X420" s="1"/>
      <c r="Y420" s="1"/>
      <c r="Z420" s="1"/>
    </row>
    <row r="421" spans="1:26">
      <c r="A421" s="1"/>
      <c r="B421" s="6"/>
      <c r="C421" s="80"/>
      <c r="D421" s="2"/>
      <c r="E421" s="174"/>
      <c r="I421" s="1"/>
      <c r="J421" s="1"/>
      <c r="K421" s="1"/>
      <c r="L421" s="1"/>
      <c r="M421" s="1"/>
      <c r="N421" s="1"/>
      <c r="O421" s="1"/>
      <c r="P421" s="1"/>
      <c r="Q421" s="1"/>
      <c r="R421" s="1"/>
      <c r="S421" s="1"/>
      <c r="T421" s="1"/>
      <c r="U421" s="1"/>
      <c r="V421" s="1"/>
      <c r="W421" s="1"/>
      <c r="X421" s="1"/>
      <c r="Y421" s="1"/>
      <c r="Z421" s="1"/>
    </row>
    <row r="422" spans="1:26">
      <c r="A422" s="1"/>
      <c r="B422" s="6"/>
      <c r="C422" s="80"/>
      <c r="D422" s="2"/>
      <c r="E422" s="174"/>
      <c r="I422" s="1"/>
      <c r="J422" s="1"/>
      <c r="K422" s="1"/>
      <c r="L422" s="1"/>
      <c r="M422" s="1"/>
      <c r="N422" s="1"/>
      <c r="O422" s="1"/>
      <c r="P422" s="1"/>
      <c r="Q422" s="1"/>
      <c r="R422" s="1"/>
      <c r="S422" s="1"/>
      <c r="T422" s="1"/>
      <c r="U422" s="1"/>
      <c r="V422" s="1"/>
      <c r="W422" s="1"/>
      <c r="X422" s="1"/>
      <c r="Y422" s="1"/>
      <c r="Z422" s="1"/>
    </row>
    <row r="423" spans="1:26">
      <c r="A423" s="1"/>
      <c r="B423" s="6"/>
      <c r="C423" s="80"/>
      <c r="D423" s="2"/>
      <c r="E423" s="174"/>
      <c r="I423" s="1"/>
      <c r="J423" s="1"/>
      <c r="K423" s="1"/>
      <c r="L423" s="1"/>
      <c r="M423" s="1"/>
      <c r="N423" s="1"/>
      <c r="O423" s="1"/>
      <c r="P423" s="1"/>
      <c r="Q423" s="1"/>
      <c r="R423" s="1"/>
      <c r="S423" s="1"/>
      <c r="T423" s="1"/>
      <c r="U423" s="1"/>
      <c r="V423" s="1"/>
      <c r="W423" s="1"/>
      <c r="X423" s="1"/>
      <c r="Y423" s="1"/>
      <c r="Z423" s="1"/>
    </row>
    <row r="424" spans="1:26">
      <c r="A424" s="1"/>
      <c r="B424" s="6"/>
      <c r="C424" s="80"/>
      <c r="D424" s="2"/>
      <c r="E424" s="174"/>
      <c r="I424" s="1"/>
      <c r="J424" s="1"/>
      <c r="K424" s="1"/>
      <c r="L424" s="1"/>
      <c r="M424" s="1"/>
      <c r="N424" s="1"/>
      <c r="O424" s="1"/>
      <c r="P424" s="1"/>
      <c r="Q424" s="1"/>
      <c r="R424" s="1"/>
      <c r="S424" s="1"/>
      <c r="T424" s="1"/>
      <c r="U424" s="1"/>
      <c r="V424" s="1"/>
      <c r="W424" s="1"/>
      <c r="X424" s="1"/>
      <c r="Y424" s="1"/>
      <c r="Z424" s="1"/>
    </row>
    <row r="425" spans="1:26">
      <c r="A425" s="1"/>
      <c r="B425" s="6"/>
      <c r="C425" s="80"/>
      <c r="D425" s="2"/>
      <c r="E425" s="174"/>
      <c r="I425" s="1"/>
      <c r="J425" s="1"/>
      <c r="K425" s="1"/>
      <c r="L425" s="1"/>
      <c r="M425" s="1"/>
      <c r="N425" s="1"/>
      <c r="O425" s="1"/>
      <c r="P425" s="1"/>
      <c r="Q425" s="1"/>
      <c r="R425" s="1"/>
      <c r="S425" s="1"/>
      <c r="T425" s="1"/>
      <c r="U425" s="1"/>
      <c r="V425" s="1"/>
      <c r="W425" s="1"/>
      <c r="X425" s="1"/>
      <c r="Y425" s="1"/>
      <c r="Z425" s="1"/>
    </row>
    <row r="426" spans="1:26">
      <c r="A426" s="1"/>
      <c r="B426" s="6"/>
      <c r="C426" s="80"/>
      <c r="D426" s="2"/>
      <c r="E426" s="174"/>
      <c r="I426" s="1"/>
      <c r="J426" s="1"/>
      <c r="K426" s="1"/>
      <c r="L426" s="1"/>
      <c r="M426" s="1"/>
      <c r="N426" s="1"/>
      <c r="O426" s="1"/>
      <c r="P426" s="1"/>
      <c r="Q426" s="1"/>
      <c r="R426" s="1"/>
      <c r="S426" s="1"/>
      <c r="T426" s="1"/>
      <c r="U426" s="1"/>
      <c r="V426" s="1"/>
      <c r="W426" s="1"/>
      <c r="X426" s="1"/>
      <c r="Y426" s="1"/>
      <c r="Z426" s="1"/>
    </row>
    <row r="427" spans="1:26">
      <c r="A427" s="1"/>
      <c r="B427" s="6"/>
      <c r="C427" s="80"/>
      <c r="D427" s="2"/>
      <c r="E427" s="174"/>
      <c r="I427" s="1"/>
      <c r="J427" s="1"/>
      <c r="K427" s="1"/>
      <c r="L427" s="1"/>
      <c r="M427" s="1"/>
      <c r="N427" s="1"/>
      <c r="O427" s="1"/>
      <c r="P427" s="1"/>
      <c r="Q427" s="1"/>
      <c r="R427" s="1"/>
      <c r="S427" s="1"/>
      <c r="T427" s="1"/>
      <c r="U427" s="1"/>
      <c r="V427" s="1"/>
      <c r="W427" s="1"/>
      <c r="X427" s="1"/>
      <c r="Y427" s="1"/>
      <c r="Z427" s="1"/>
    </row>
    <row r="428" spans="1:26">
      <c r="A428" s="1"/>
      <c r="B428" s="6"/>
      <c r="C428" s="80"/>
      <c r="D428" s="2"/>
      <c r="E428" s="174"/>
      <c r="I428" s="1"/>
      <c r="J428" s="1"/>
      <c r="K428" s="1"/>
      <c r="L428" s="1"/>
      <c r="M428" s="1"/>
      <c r="N428" s="1"/>
      <c r="O428" s="1"/>
      <c r="P428" s="1"/>
      <c r="Q428" s="1"/>
      <c r="R428" s="1"/>
      <c r="S428" s="1"/>
      <c r="T428" s="1"/>
      <c r="U428" s="1"/>
      <c r="V428" s="1"/>
      <c r="W428" s="1"/>
      <c r="X428" s="1"/>
      <c r="Y428" s="1"/>
      <c r="Z428" s="1"/>
    </row>
    <row r="429" spans="1:26">
      <c r="A429" s="1"/>
      <c r="B429" s="6"/>
      <c r="C429" s="80"/>
      <c r="D429" s="2"/>
      <c r="E429" s="174"/>
      <c r="I429" s="1"/>
      <c r="J429" s="1"/>
      <c r="K429" s="1"/>
      <c r="L429" s="1"/>
      <c r="M429" s="1"/>
      <c r="N429" s="1"/>
      <c r="O429" s="1"/>
      <c r="P429" s="1"/>
      <c r="Q429" s="1"/>
      <c r="R429" s="1"/>
      <c r="S429" s="1"/>
      <c r="T429" s="1"/>
      <c r="U429" s="1"/>
      <c r="V429" s="1"/>
      <c r="W429" s="1"/>
      <c r="X429" s="1"/>
      <c r="Y429" s="1"/>
      <c r="Z429" s="1"/>
    </row>
    <row r="430" spans="1:26">
      <c r="A430" s="1"/>
      <c r="B430" s="6"/>
      <c r="C430" s="80"/>
      <c r="D430" s="2"/>
      <c r="E430" s="174"/>
      <c r="I430" s="1"/>
      <c r="J430" s="1"/>
      <c r="K430" s="1"/>
      <c r="L430" s="1"/>
      <c r="M430" s="1"/>
      <c r="N430" s="1"/>
      <c r="O430" s="1"/>
      <c r="P430" s="1"/>
      <c r="Q430" s="1"/>
      <c r="R430" s="1"/>
      <c r="S430" s="1"/>
      <c r="T430" s="1"/>
      <c r="U430" s="1"/>
      <c r="V430" s="1"/>
      <c r="W430" s="1"/>
      <c r="X430" s="1"/>
      <c r="Y430" s="1"/>
      <c r="Z430" s="1"/>
    </row>
    <row r="431" spans="1:26">
      <c r="A431" s="1"/>
      <c r="B431" s="6"/>
      <c r="C431" s="80"/>
      <c r="D431" s="2"/>
      <c r="E431" s="174"/>
      <c r="I431" s="1"/>
      <c r="J431" s="1"/>
      <c r="K431" s="1"/>
      <c r="L431" s="1"/>
      <c r="M431" s="1"/>
      <c r="N431" s="1"/>
      <c r="O431" s="1"/>
      <c r="P431" s="1"/>
      <c r="Q431" s="1"/>
      <c r="R431" s="1"/>
      <c r="S431" s="1"/>
      <c r="T431" s="1"/>
      <c r="U431" s="1"/>
      <c r="V431" s="1"/>
      <c r="W431" s="1"/>
      <c r="X431" s="1"/>
      <c r="Y431" s="1"/>
      <c r="Z431" s="1"/>
    </row>
    <row r="432" spans="1:26">
      <c r="A432" s="1"/>
      <c r="B432" s="6"/>
      <c r="C432" s="80"/>
      <c r="D432" s="2"/>
      <c r="E432" s="174"/>
      <c r="I432" s="1"/>
      <c r="J432" s="1"/>
      <c r="K432" s="1"/>
      <c r="L432" s="1"/>
      <c r="M432" s="1"/>
      <c r="N432" s="1"/>
      <c r="O432" s="1"/>
      <c r="P432" s="1"/>
      <c r="Q432" s="1"/>
      <c r="R432" s="1"/>
      <c r="S432" s="1"/>
      <c r="T432" s="1"/>
      <c r="U432" s="1"/>
      <c r="V432" s="1"/>
      <c r="W432" s="1"/>
      <c r="X432" s="1"/>
      <c r="Y432" s="1"/>
      <c r="Z432" s="1"/>
    </row>
    <row r="433" spans="1:26">
      <c r="A433" s="1"/>
      <c r="B433" s="6"/>
      <c r="C433" s="80"/>
      <c r="D433" s="2"/>
      <c r="E433" s="174"/>
      <c r="I433" s="1"/>
      <c r="J433" s="1"/>
      <c r="K433" s="1"/>
      <c r="L433" s="1"/>
      <c r="M433" s="1"/>
      <c r="N433" s="1"/>
      <c r="O433" s="1"/>
      <c r="P433" s="1"/>
      <c r="Q433" s="1"/>
      <c r="R433" s="1"/>
      <c r="S433" s="1"/>
      <c r="T433" s="1"/>
      <c r="U433" s="1"/>
      <c r="V433" s="1"/>
      <c r="W433" s="1"/>
      <c r="X433" s="1"/>
      <c r="Y433" s="1"/>
      <c r="Z433" s="1"/>
    </row>
    <row r="434" spans="1:26">
      <c r="A434" s="1"/>
      <c r="B434" s="6"/>
      <c r="C434" s="80"/>
      <c r="D434" s="2"/>
      <c r="E434" s="174"/>
      <c r="I434" s="1"/>
      <c r="J434" s="1"/>
      <c r="K434" s="1"/>
      <c r="L434" s="1"/>
      <c r="M434" s="1"/>
      <c r="N434" s="1"/>
      <c r="O434" s="1"/>
      <c r="P434" s="1"/>
      <c r="Q434" s="1"/>
      <c r="R434" s="1"/>
      <c r="S434" s="1"/>
      <c r="T434" s="1"/>
      <c r="U434" s="1"/>
      <c r="V434" s="1"/>
      <c r="W434" s="1"/>
      <c r="X434" s="1"/>
      <c r="Y434" s="1"/>
      <c r="Z434" s="1"/>
    </row>
    <row r="435" spans="1:26">
      <c r="A435" s="1"/>
      <c r="B435" s="6"/>
      <c r="C435" s="80"/>
      <c r="D435" s="2"/>
      <c r="E435" s="174"/>
      <c r="I435" s="1"/>
      <c r="J435" s="1"/>
      <c r="K435" s="1"/>
      <c r="L435" s="1"/>
      <c r="M435" s="1"/>
      <c r="N435" s="1"/>
      <c r="O435" s="1"/>
      <c r="P435" s="1"/>
      <c r="Q435" s="1"/>
      <c r="R435" s="1"/>
      <c r="S435" s="1"/>
      <c r="T435" s="1"/>
      <c r="U435" s="1"/>
      <c r="V435" s="1"/>
      <c r="W435" s="1"/>
      <c r="X435" s="1"/>
      <c r="Y435" s="1"/>
      <c r="Z435" s="1"/>
    </row>
    <row r="436" spans="1:26">
      <c r="A436" s="1"/>
      <c r="B436" s="6"/>
      <c r="C436" s="80"/>
      <c r="D436" s="2"/>
      <c r="E436" s="174"/>
      <c r="I436" s="1"/>
      <c r="J436" s="1"/>
      <c r="K436" s="1"/>
      <c r="L436" s="1"/>
      <c r="M436" s="1"/>
      <c r="N436" s="1"/>
      <c r="O436" s="1"/>
      <c r="P436" s="1"/>
      <c r="Q436" s="1"/>
      <c r="R436" s="1"/>
      <c r="S436" s="1"/>
      <c r="T436" s="1"/>
      <c r="U436" s="1"/>
      <c r="V436" s="1"/>
      <c r="W436" s="1"/>
      <c r="X436" s="1"/>
      <c r="Y436" s="1"/>
      <c r="Z436" s="1"/>
    </row>
    <row r="437" spans="1:26">
      <c r="A437" s="1"/>
      <c r="B437" s="6"/>
      <c r="C437" s="80"/>
      <c r="D437" s="2"/>
      <c r="E437" s="174"/>
      <c r="I437" s="1"/>
      <c r="J437" s="1"/>
      <c r="K437" s="1"/>
      <c r="L437" s="1"/>
      <c r="M437" s="1"/>
      <c r="N437" s="1"/>
      <c r="O437" s="1"/>
      <c r="P437" s="1"/>
      <c r="Q437" s="1"/>
      <c r="R437" s="1"/>
      <c r="S437" s="1"/>
      <c r="T437" s="1"/>
      <c r="U437" s="1"/>
      <c r="V437" s="1"/>
      <c r="W437" s="1"/>
      <c r="X437" s="1"/>
      <c r="Y437" s="1"/>
      <c r="Z437" s="1"/>
    </row>
    <row r="438" spans="1:26">
      <c r="A438" s="1"/>
      <c r="B438" s="6"/>
      <c r="C438" s="80"/>
      <c r="D438" s="2"/>
      <c r="E438" s="174"/>
      <c r="I438" s="1"/>
      <c r="J438" s="1"/>
      <c r="K438" s="1"/>
      <c r="L438" s="1"/>
      <c r="M438" s="1"/>
      <c r="N438" s="1"/>
      <c r="O438" s="1"/>
      <c r="P438" s="1"/>
      <c r="Q438" s="1"/>
      <c r="R438" s="1"/>
      <c r="S438" s="1"/>
      <c r="T438" s="1"/>
      <c r="U438" s="1"/>
      <c r="V438" s="1"/>
      <c r="W438" s="1"/>
      <c r="X438" s="1"/>
      <c r="Y438" s="1"/>
      <c r="Z438" s="1"/>
    </row>
    <row r="439" spans="1:26">
      <c r="A439" s="1"/>
      <c r="B439" s="6"/>
      <c r="C439" s="80"/>
      <c r="D439" s="2"/>
      <c r="E439" s="174"/>
      <c r="I439" s="1"/>
      <c r="J439" s="1"/>
      <c r="K439" s="1"/>
      <c r="L439" s="1"/>
      <c r="M439" s="1"/>
      <c r="N439" s="1"/>
      <c r="O439" s="1"/>
      <c r="P439" s="1"/>
      <c r="Q439" s="1"/>
      <c r="R439" s="1"/>
      <c r="S439" s="1"/>
      <c r="T439" s="1"/>
      <c r="U439" s="1"/>
      <c r="V439" s="1"/>
      <c r="W439" s="1"/>
      <c r="X439" s="1"/>
      <c r="Y439" s="1"/>
      <c r="Z439" s="1"/>
    </row>
    <row r="440" spans="1:26">
      <c r="A440" s="1"/>
      <c r="B440" s="6"/>
      <c r="C440" s="80"/>
      <c r="D440" s="2"/>
      <c r="E440" s="174"/>
      <c r="I440" s="1"/>
      <c r="J440" s="1"/>
      <c r="K440" s="1"/>
      <c r="L440" s="1"/>
      <c r="M440" s="1"/>
      <c r="N440" s="1"/>
      <c r="O440" s="1"/>
      <c r="P440" s="1"/>
      <c r="Q440" s="1"/>
      <c r="R440" s="1"/>
      <c r="S440" s="1"/>
      <c r="T440" s="1"/>
      <c r="U440" s="1"/>
      <c r="V440" s="1"/>
      <c r="W440" s="1"/>
      <c r="X440" s="1"/>
      <c r="Y440" s="1"/>
      <c r="Z440" s="1"/>
    </row>
    <row r="441" spans="1:26">
      <c r="A441" s="1"/>
      <c r="B441" s="6"/>
      <c r="C441" s="80"/>
      <c r="D441" s="2"/>
      <c r="E441" s="174"/>
      <c r="I441" s="1"/>
      <c r="J441" s="1"/>
      <c r="K441" s="1"/>
      <c r="L441" s="1"/>
      <c r="M441" s="1"/>
      <c r="N441" s="1"/>
      <c r="O441" s="1"/>
      <c r="P441" s="1"/>
      <c r="Q441" s="1"/>
      <c r="R441" s="1"/>
      <c r="S441" s="1"/>
      <c r="T441" s="1"/>
      <c r="U441" s="1"/>
      <c r="V441" s="1"/>
      <c r="W441" s="1"/>
      <c r="X441" s="1"/>
      <c r="Y441" s="1"/>
      <c r="Z441" s="1"/>
    </row>
    <row r="442" spans="1:26">
      <c r="A442" s="1"/>
      <c r="B442" s="6"/>
      <c r="C442" s="80"/>
      <c r="D442" s="2"/>
      <c r="E442" s="174"/>
      <c r="I442" s="1"/>
      <c r="J442" s="1"/>
      <c r="K442" s="1"/>
      <c r="L442" s="1"/>
      <c r="M442" s="1"/>
      <c r="N442" s="1"/>
      <c r="O442" s="1"/>
      <c r="P442" s="1"/>
      <c r="Q442" s="1"/>
      <c r="R442" s="1"/>
      <c r="S442" s="1"/>
      <c r="T442" s="1"/>
      <c r="U442" s="1"/>
      <c r="V442" s="1"/>
      <c r="W442" s="1"/>
      <c r="X442" s="1"/>
      <c r="Y442" s="1"/>
      <c r="Z442" s="1"/>
    </row>
    <row r="443" spans="1:26">
      <c r="A443" s="1"/>
      <c r="B443" s="6"/>
      <c r="C443" s="80"/>
      <c r="D443" s="2"/>
      <c r="E443" s="174"/>
      <c r="I443" s="1"/>
      <c r="J443" s="1"/>
      <c r="K443" s="1"/>
      <c r="L443" s="1"/>
      <c r="M443" s="1"/>
      <c r="N443" s="1"/>
      <c r="O443" s="1"/>
      <c r="P443" s="1"/>
      <c r="Q443" s="1"/>
      <c r="R443" s="1"/>
      <c r="S443" s="1"/>
      <c r="T443" s="1"/>
      <c r="U443" s="1"/>
      <c r="V443" s="1"/>
      <c r="W443" s="1"/>
      <c r="X443" s="1"/>
      <c r="Y443" s="1"/>
      <c r="Z443" s="1"/>
    </row>
    <row r="444" spans="1:26">
      <c r="A444" s="1"/>
      <c r="B444" s="6"/>
      <c r="C444" s="80"/>
      <c r="D444" s="2"/>
      <c r="E444" s="174"/>
      <c r="I444" s="1"/>
      <c r="J444" s="1"/>
      <c r="K444" s="1"/>
      <c r="L444" s="1"/>
      <c r="M444" s="1"/>
      <c r="N444" s="1"/>
      <c r="O444" s="1"/>
      <c r="P444" s="1"/>
      <c r="Q444" s="1"/>
      <c r="R444" s="1"/>
      <c r="S444" s="1"/>
      <c r="T444" s="1"/>
      <c r="U444" s="1"/>
      <c r="V444" s="1"/>
      <c r="W444" s="1"/>
      <c r="X444" s="1"/>
      <c r="Y444" s="1"/>
      <c r="Z444" s="1"/>
    </row>
    <row r="445" spans="1:26">
      <c r="A445" s="1"/>
      <c r="B445" s="6"/>
      <c r="C445" s="80"/>
      <c r="D445" s="2"/>
      <c r="E445" s="174"/>
      <c r="I445" s="1"/>
      <c r="J445" s="1"/>
      <c r="K445" s="1"/>
      <c r="L445" s="1"/>
      <c r="M445" s="1"/>
      <c r="N445" s="1"/>
      <c r="O445" s="1"/>
      <c r="P445" s="1"/>
      <c r="Q445" s="1"/>
      <c r="R445" s="1"/>
      <c r="S445" s="1"/>
      <c r="T445" s="1"/>
      <c r="U445" s="1"/>
      <c r="V445" s="1"/>
      <c r="W445" s="1"/>
      <c r="X445" s="1"/>
      <c r="Y445" s="1"/>
      <c r="Z445" s="1"/>
    </row>
    <row r="446" spans="1:26">
      <c r="A446" s="1"/>
      <c r="B446" s="6"/>
      <c r="C446" s="80"/>
      <c r="D446" s="2"/>
      <c r="E446" s="174"/>
      <c r="I446" s="1"/>
      <c r="J446" s="1"/>
      <c r="K446" s="1"/>
      <c r="L446" s="1"/>
      <c r="M446" s="1"/>
      <c r="N446" s="1"/>
      <c r="O446" s="1"/>
      <c r="P446" s="1"/>
      <c r="Q446" s="1"/>
      <c r="R446" s="1"/>
      <c r="S446" s="1"/>
      <c r="T446" s="1"/>
      <c r="U446" s="1"/>
      <c r="V446" s="1"/>
      <c r="W446" s="1"/>
      <c r="X446" s="1"/>
      <c r="Y446" s="1"/>
      <c r="Z446" s="1"/>
    </row>
    <row r="447" spans="1:26">
      <c r="A447" s="1"/>
      <c r="B447" s="6"/>
      <c r="C447" s="80"/>
      <c r="D447" s="2"/>
      <c r="E447" s="174"/>
      <c r="I447" s="1"/>
      <c r="J447" s="1"/>
      <c r="K447" s="1"/>
      <c r="L447" s="1"/>
      <c r="M447" s="1"/>
      <c r="N447" s="1"/>
      <c r="O447" s="1"/>
      <c r="P447" s="1"/>
      <c r="Q447" s="1"/>
      <c r="R447" s="1"/>
      <c r="S447" s="1"/>
      <c r="T447" s="1"/>
      <c r="U447" s="1"/>
      <c r="V447" s="1"/>
      <c r="W447" s="1"/>
      <c r="X447" s="1"/>
      <c r="Y447" s="1"/>
      <c r="Z447" s="1"/>
    </row>
    <row r="448" spans="1:26">
      <c r="A448" s="1"/>
      <c r="B448" s="6"/>
      <c r="C448" s="80"/>
      <c r="D448" s="2"/>
      <c r="E448" s="174"/>
      <c r="I448" s="1"/>
      <c r="J448" s="1"/>
      <c r="K448" s="1"/>
      <c r="L448" s="1"/>
      <c r="M448" s="1"/>
      <c r="N448" s="1"/>
      <c r="O448" s="1"/>
      <c r="P448" s="1"/>
      <c r="Q448" s="1"/>
      <c r="R448" s="1"/>
      <c r="S448" s="1"/>
      <c r="T448" s="1"/>
      <c r="U448" s="1"/>
      <c r="V448" s="1"/>
      <c r="W448" s="1"/>
      <c r="X448" s="1"/>
      <c r="Y448" s="1"/>
      <c r="Z448" s="1"/>
    </row>
    <row r="449" spans="1:26">
      <c r="A449" s="1"/>
      <c r="B449" s="6"/>
      <c r="C449" s="80"/>
      <c r="D449" s="2"/>
      <c r="E449" s="174"/>
      <c r="I449" s="1"/>
      <c r="J449" s="1"/>
      <c r="K449" s="1"/>
      <c r="L449" s="1"/>
      <c r="M449" s="1"/>
      <c r="N449" s="1"/>
      <c r="O449" s="1"/>
      <c r="P449" s="1"/>
      <c r="Q449" s="1"/>
      <c r="R449" s="1"/>
      <c r="S449" s="1"/>
      <c r="T449" s="1"/>
      <c r="U449" s="1"/>
      <c r="V449" s="1"/>
      <c r="W449" s="1"/>
      <c r="X449" s="1"/>
      <c r="Y449" s="1"/>
      <c r="Z449" s="1"/>
    </row>
    <row r="450" spans="1:26">
      <c r="A450" s="1"/>
      <c r="B450" s="6"/>
      <c r="C450" s="80"/>
      <c r="D450" s="2"/>
      <c r="E450" s="174"/>
      <c r="I450" s="1"/>
      <c r="J450" s="1"/>
      <c r="K450" s="1"/>
      <c r="L450" s="1"/>
      <c r="M450" s="1"/>
      <c r="N450" s="1"/>
      <c r="O450" s="1"/>
      <c r="P450" s="1"/>
      <c r="Q450" s="1"/>
      <c r="R450" s="1"/>
      <c r="S450" s="1"/>
      <c r="T450" s="1"/>
      <c r="U450" s="1"/>
      <c r="V450" s="1"/>
      <c r="W450" s="1"/>
      <c r="X450" s="1"/>
      <c r="Y450" s="1"/>
      <c r="Z450" s="1"/>
    </row>
    <row r="451" spans="1:26">
      <c r="A451" s="1"/>
      <c r="B451" s="6"/>
      <c r="C451" s="80"/>
      <c r="D451" s="2"/>
      <c r="E451" s="174"/>
      <c r="I451" s="1"/>
      <c r="J451" s="1"/>
      <c r="K451" s="1"/>
      <c r="L451" s="1"/>
      <c r="M451" s="1"/>
      <c r="N451" s="1"/>
      <c r="O451" s="1"/>
      <c r="P451" s="1"/>
      <c r="Q451" s="1"/>
      <c r="R451" s="1"/>
      <c r="S451" s="1"/>
      <c r="T451" s="1"/>
      <c r="U451" s="1"/>
      <c r="V451" s="1"/>
      <c r="W451" s="1"/>
      <c r="X451" s="1"/>
      <c r="Y451" s="1"/>
      <c r="Z451" s="1"/>
    </row>
    <row r="452" spans="1:26">
      <c r="A452" s="1"/>
      <c r="B452" s="6"/>
      <c r="C452" s="80"/>
      <c r="D452" s="2"/>
      <c r="E452" s="174"/>
      <c r="I452" s="1"/>
      <c r="J452" s="1"/>
      <c r="K452" s="1"/>
      <c r="L452" s="1"/>
      <c r="M452" s="1"/>
      <c r="N452" s="1"/>
      <c r="O452" s="1"/>
      <c r="P452" s="1"/>
      <c r="Q452" s="1"/>
      <c r="R452" s="1"/>
      <c r="S452" s="1"/>
      <c r="T452" s="1"/>
      <c r="U452" s="1"/>
      <c r="V452" s="1"/>
      <c r="W452" s="1"/>
      <c r="X452" s="1"/>
      <c r="Y452" s="1"/>
      <c r="Z452" s="1"/>
    </row>
    <row r="453" spans="1:26">
      <c r="A453" s="1"/>
      <c r="B453" s="6"/>
      <c r="C453" s="80"/>
      <c r="D453" s="2"/>
      <c r="E453" s="174"/>
      <c r="I453" s="1"/>
      <c r="J453" s="1"/>
      <c r="K453" s="1"/>
      <c r="L453" s="1"/>
      <c r="M453" s="1"/>
      <c r="N453" s="1"/>
      <c r="O453" s="1"/>
      <c r="P453" s="1"/>
      <c r="Q453" s="1"/>
      <c r="R453" s="1"/>
      <c r="S453" s="1"/>
      <c r="T453" s="1"/>
      <c r="U453" s="1"/>
      <c r="V453" s="1"/>
      <c r="W453" s="1"/>
      <c r="X453" s="1"/>
      <c r="Y453" s="1"/>
      <c r="Z453" s="1"/>
    </row>
    <row r="454" spans="1:26">
      <c r="A454" s="1"/>
      <c r="B454" s="6"/>
      <c r="C454" s="80"/>
      <c r="D454" s="2"/>
      <c r="E454" s="174"/>
      <c r="I454" s="1"/>
      <c r="J454" s="1"/>
      <c r="K454" s="1"/>
      <c r="L454" s="1"/>
      <c r="M454" s="1"/>
      <c r="N454" s="1"/>
      <c r="O454" s="1"/>
      <c r="P454" s="1"/>
      <c r="Q454" s="1"/>
      <c r="R454" s="1"/>
      <c r="S454" s="1"/>
      <c r="T454" s="1"/>
      <c r="U454" s="1"/>
      <c r="V454" s="1"/>
      <c r="W454" s="1"/>
      <c r="X454" s="1"/>
      <c r="Y454" s="1"/>
      <c r="Z454" s="1"/>
    </row>
    <row r="455" spans="1:26">
      <c r="A455" s="1"/>
      <c r="B455" s="6"/>
      <c r="C455" s="80"/>
      <c r="D455" s="2"/>
      <c r="E455" s="174"/>
      <c r="I455" s="1"/>
      <c r="J455" s="1"/>
      <c r="K455" s="1"/>
      <c r="L455" s="1"/>
      <c r="M455" s="1"/>
      <c r="N455" s="1"/>
      <c r="O455" s="1"/>
      <c r="P455" s="1"/>
      <c r="Q455" s="1"/>
      <c r="R455" s="1"/>
      <c r="S455" s="1"/>
      <c r="T455" s="1"/>
      <c r="U455" s="1"/>
      <c r="V455" s="1"/>
      <c r="W455" s="1"/>
      <c r="X455" s="1"/>
      <c r="Y455" s="1"/>
      <c r="Z455" s="1"/>
    </row>
    <row r="456" spans="1:26">
      <c r="A456" s="1"/>
      <c r="B456" s="6"/>
      <c r="C456" s="80"/>
      <c r="D456" s="2"/>
      <c r="E456" s="174"/>
      <c r="I456" s="1"/>
      <c r="J456" s="1"/>
      <c r="K456" s="1"/>
      <c r="L456" s="1"/>
      <c r="M456" s="1"/>
      <c r="N456" s="1"/>
      <c r="O456" s="1"/>
      <c r="P456" s="1"/>
      <c r="Q456" s="1"/>
      <c r="R456" s="1"/>
      <c r="S456" s="1"/>
      <c r="T456" s="1"/>
      <c r="U456" s="1"/>
      <c r="V456" s="1"/>
      <c r="W456" s="1"/>
      <c r="X456" s="1"/>
      <c r="Y456" s="1"/>
      <c r="Z456" s="1"/>
    </row>
    <row r="457" spans="1:26">
      <c r="A457" s="1"/>
      <c r="B457" s="6"/>
      <c r="C457" s="80"/>
      <c r="D457" s="2"/>
      <c r="E457" s="174"/>
      <c r="I457" s="1"/>
      <c r="J457" s="1"/>
      <c r="K457" s="1"/>
      <c r="L457" s="1"/>
      <c r="M457" s="1"/>
      <c r="N457" s="1"/>
      <c r="O457" s="1"/>
      <c r="P457" s="1"/>
      <c r="Q457" s="1"/>
      <c r="R457" s="1"/>
      <c r="S457" s="1"/>
      <c r="T457" s="1"/>
      <c r="U457" s="1"/>
      <c r="V457" s="1"/>
      <c r="W457" s="1"/>
      <c r="X457" s="1"/>
      <c r="Y457" s="1"/>
      <c r="Z457" s="1"/>
    </row>
    <row r="458" spans="1:26">
      <c r="A458" s="1"/>
      <c r="B458" s="6"/>
      <c r="C458" s="80"/>
      <c r="D458" s="2"/>
      <c r="E458" s="174"/>
      <c r="I458" s="1"/>
      <c r="J458" s="1"/>
      <c r="K458" s="1"/>
      <c r="L458" s="1"/>
      <c r="M458" s="1"/>
      <c r="N458" s="1"/>
      <c r="O458" s="1"/>
      <c r="P458" s="1"/>
      <c r="Q458" s="1"/>
      <c r="R458" s="1"/>
      <c r="S458" s="1"/>
      <c r="T458" s="1"/>
      <c r="U458" s="1"/>
      <c r="V458" s="1"/>
      <c r="W458" s="1"/>
      <c r="X458" s="1"/>
      <c r="Y458" s="1"/>
      <c r="Z458" s="1"/>
    </row>
    <row r="459" spans="1:26">
      <c r="A459" s="1"/>
      <c r="B459" s="6"/>
      <c r="C459" s="80"/>
      <c r="D459" s="2"/>
      <c r="E459" s="174"/>
      <c r="I459" s="1"/>
      <c r="J459" s="1"/>
      <c r="K459" s="1"/>
      <c r="L459" s="1"/>
      <c r="M459" s="1"/>
      <c r="N459" s="1"/>
      <c r="O459" s="1"/>
      <c r="P459" s="1"/>
      <c r="Q459" s="1"/>
      <c r="R459" s="1"/>
      <c r="S459" s="1"/>
      <c r="T459" s="1"/>
      <c r="U459" s="1"/>
      <c r="V459" s="1"/>
      <c r="W459" s="1"/>
      <c r="X459" s="1"/>
      <c r="Y459" s="1"/>
      <c r="Z459" s="1"/>
    </row>
    <row r="460" spans="1:26">
      <c r="A460" s="1"/>
      <c r="B460" s="6"/>
      <c r="C460" s="80"/>
      <c r="D460" s="2"/>
      <c r="E460" s="174"/>
      <c r="I460" s="1"/>
      <c r="J460" s="1"/>
      <c r="K460" s="1"/>
      <c r="L460" s="1"/>
      <c r="M460" s="1"/>
      <c r="N460" s="1"/>
      <c r="O460" s="1"/>
      <c r="P460" s="1"/>
      <c r="Q460" s="1"/>
      <c r="R460" s="1"/>
      <c r="S460" s="1"/>
      <c r="T460" s="1"/>
      <c r="U460" s="1"/>
      <c r="V460" s="1"/>
      <c r="W460" s="1"/>
      <c r="X460" s="1"/>
      <c r="Y460" s="1"/>
      <c r="Z460" s="1"/>
    </row>
    <row r="461" spans="1:26">
      <c r="A461" s="1"/>
      <c r="B461" s="6"/>
      <c r="C461" s="80"/>
      <c r="D461" s="2"/>
      <c r="E461" s="174"/>
      <c r="I461" s="1"/>
      <c r="J461" s="1"/>
      <c r="K461" s="1"/>
      <c r="L461" s="1"/>
      <c r="M461" s="1"/>
      <c r="N461" s="1"/>
      <c r="O461" s="1"/>
      <c r="P461" s="1"/>
      <c r="Q461" s="1"/>
      <c r="R461" s="1"/>
      <c r="S461" s="1"/>
      <c r="T461" s="1"/>
      <c r="U461" s="1"/>
      <c r="V461" s="1"/>
      <c r="W461" s="1"/>
      <c r="X461" s="1"/>
      <c r="Y461" s="1"/>
      <c r="Z461" s="1"/>
    </row>
    <row r="462" spans="1:26">
      <c r="A462" s="1"/>
      <c r="B462" s="6"/>
      <c r="C462" s="80"/>
      <c r="D462" s="2"/>
      <c r="E462" s="174"/>
      <c r="I462" s="1"/>
      <c r="J462" s="1"/>
      <c r="K462" s="1"/>
      <c r="L462" s="1"/>
      <c r="M462" s="1"/>
      <c r="N462" s="1"/>
      <c r="O462" s="1"/>
      <c r="P462" s="1"/>
      <c r="Q462" s="1"/>
      <c r="R462" s="1"/>
      <c r="S462" s="1"/>
      <c r="T462" s="1"/>
      <c r="U462" s="1"/>
      <c r="V462" s="1"/>
      <c r="W462" s="1"/>
      <c r="X462" s="1"/>
      <c r="Y462" s="1"/>
      <c r="Z462" s="1"/>
    </row>
    <row r="463" spans="1:26">
      <c r="A463" s="1"/>
      <c r="B463" s="6"/>
      <c r="C463" s="80"/>
      <c r="D463" s="2"/>
      <c r="E463" s="174"/>
      <c r="I463" s="1"/>
      <c r="J463" s="1"/>
      <c r="K463" s="1"/>
      <c r="L463" s="1"/>
      <c r="M463" s="1"/>
      <c r="N463" s="1"/>
      <c r="O463" s="1"/>
      <c r="P463" s="1"/>
      <c r="Q463" s="1"/>
      <c r="R463" s="1"/>
      <c r="S463" s="1"/>
      <c r="T463" s="1"/>
      <c r="U463" s="1"/>
      <c r="V463" s="1"/>
      <c r="W463" s="1"/>
      <c r="X463" s="1"/>
      <c r="Y463" s="1"/>
      <c r="Z463" s="1"/>
    </row>
    <row r="464" spans="1:26">
      <c r="A464" s="1"/>
      <c r="B464" s="6"/>
      <c r="C464" s="80"/>
      <c r="D464" s="2"/>
      <c r="E464" s="174"/>
      <c r="I464" s="1"/>
      <c r="J464" s="1"/>
      <c r="K464" s="1"/>
      <c r="L464" s="1"/>
      <c r="M464" s="1"/>
      <c r="N464" s="1"/>
      <c r="O464" s="1"/>
      <c r="P464" s="1"/>
      <c r="Q464" s="1"/>
      <c r="R464" s="1"/>
      <c r="S464" s="1"/>
      <c r="T464" s="1"/>
      <c r="U464" s="1"/>
      <c r="V464" s="1"/>
      <c r="W464" s="1"/>
      <c r="X464" s="1"/>
      <c r="Y464" s="1"/>
      <c r="Z464" s="1"/>
    </row>
    <row r="465" spans="1:26">
      <c r="A465" s="1"/>
      <c r="B465" s="6"/>
      <c r="C465" s="80"/>
      <c r="D465" s="2"/>
      <c r="E465" s="174"/>
      <c r="I465" s="1"/>
      <c r="J465" s="1"/>
      <c r="K465" s="1"/>
      <c r="L465" s="1"/>
      <c r="M465" s="1"/>
      <c r="N465" s="1"/>
      <c r="O465" s="1"/>
      <c r="P465" s="1"/>
      <c r="Q465" s="1"/>
      <c r="R465" s="1"/>
      <c r="S465" s="1"/>
      <c r="T465" s="1"/>
      <c r="U465" s="1"/>
      <c r="V465" s="1"/>
      <c r="W465" s="1"/>
      <c r="X465" s="1"/>
      <c r="Y465" s="1"/>
      <c r="Z465" s="1"/>
    </row>
    <row r="466" spans="1:26">
      <c r="A466" s="1"/>
      <c r="B466" s="6"/>
      <c r="C466" s="80"/>
      <c r="D466" s="2"/>
      <c r="E466" s="174"/>
      <c r="I466" s="1"/>
      <c r="J466" s="1"/>
      <c r="K466" s="1"/>
      <c r="L466" s="1"/>
      <c r="M466" s="1"/>
      <c r="N466" s="1"/>
      <c r="O466" s="1"/>
      <c r="P466" s="1"/>
      <c r="Q466" s="1"/>
      <c r="R466" s="1"/>
      <c r="S466" s="1"/>
      <c r="T466" s="1"/>
      <c r="U466" s="1"/>
      <c r="V466" s="1"/>
      <c r="W466" s="1"/>
      <c r="X466" s="1"/>
      <c r="Y466" s="1"/>
      <c r="Z466" s="1"/>
    </row>
    <row r="467" spans="1:26">
      <c r="A467" s="1"/>
      <c r="B467" s="6"/>
      <c r="C467" s="80"/>
      <c r="D467" s="2"/>
      <c r="E467" s="174"/>
      <c r="I467" s="1"/>
      <c r="J467" s="1"/>
      <c r="K467" s="1"/>
      <c r="L467" s="1"/>
      <c r="M467" s="1"/>
      <c r="N467" s="1"/>
      <c r="O467" s="1"/>
      <c r="P467" s="1"/>
      <c r="Q467" s="1"/>
      <c r="R467" s="1"/>
      <c r="S467" s="1"/>
      <c r="T467" s="1"/>
      <c r="U467" s="1"/>
      <c r="V467" s="1"/>
      <c r="W467" s="1"/>
      <c r="X467" s="1"/>
      <c r="Y467" s="1"/>
      <c r="Z467" s="1"/>
    </row>
    <row r="468" spans="1:26">
      <c r="A468" s="1"/>
      <c r="B468" s="6"/>
      <c r="C468" s="80"/>
      <c r="D468" s="2"/>
      <c r="E468" s="174"/>
      <c r="I468" s="1"/>
      <c r="J468" s="1"/>
      <c r="K468" s="1"/>
      <c r="L468" s="1"/>
      <c r="M468" s="1"/>
      <c r="N468" s="1"/>
      <c r="O468" s="1"/>
      <c r="P468" s="1"/>
      <c r="Q468" s="1"/>
      <c r="R468" s="1"/>
      <c r="S468" s="1"/>
      <c r="T468" s="1"/>
      <c r="U468" s="1"/>
      <c r="V468" s="1"/>
      <c r="W468" s="1"/>
      <c r="X468" s="1"/>
      <c r="Y468" s="1"/>
      <c r="Z468" s="1"/>
    </row>
    <row r="469" spans="1:26">
      <c r="A469" s="1"/>
      <c r="B469" s="6"/>
      <c r="C469" s="80"/>
      <c r="D469" s="2"/>
      <c r="E469" s="174"/>
      <c r="I469" s="1"/>
      <c r="J469" s="1"/>
      <c r="K469" s="1"/>
      <c r="L469" s="1"/>
      <c r="M469" s="1"/>
      <c r="N469" s="1"/>
      <c r="O469" s="1"/>
      <c r="P469" s="1"/>
      <c r="Q469" s="1"/>
      <c r="R469" s="1"/>
      <c r="S469" s="1"/>
      <c r="T469" s="1"/>
      <c r="U469" s="1"/>
      <c r="V469" s="1"/>
      <c r="W469" s="1"/>
      <c r="X469" s="1"/>
      <c r="Y469" s="1"/>
      <c r="Z469" s="1"/>
    </row>
    <row r="470" spans="1:26">
      <c r="A470" s="1"/>
      <c r="B470" s="6"/>
      <c r="C470" s="80"/>
      <c r="D470" s="2"/>
      <c r="E470" s="174"/>
      <c r="I470" s="1"/>
      <c r="J470" s="1"/>
      <c r="K470" s="1"/>
      <c r="L470" s="1"/>
      <c r="M470" s="1"/>
      <c r="N470" s="1"/>
      <c r="O470" s="1"/>
      <c r="P470" s="1"/>
      <c r="Q470" s="1"/>
      <c r="R470" s="1"/>
      <c r="S470" s="1"/>
      <c r="T470" s="1"/>
      <c r="U470" s="1"/>
      <c r="V470" s="1"/>
      <c r="W470" s="1"/>
      <c r="X470" s="1"/>
      <c r="Y470" s="1"/>
      <c r="Z470" s="1"/>
    </row>
    <row r="471" spans="1:26">
      <c r="A471" s="1"/>
      <c r="B471" s="6"/>
      <c r="C471" s="80"/>
      <c r="D471" s="2"/>
      <c r="E471" s="174"/>
      <c r="I471" s="1"/>
      <c r="J471" s="1"/>
      <c r="K471" s="1"/>
      <c r="L471" s="1"/>
      <c r="M471" s="1"/>
      <c r="N471" s="1"/>
      <c r="O471" s="1"/>
      <c r="P471" s="1"/>
      <c r="Q471" s="1"/>
      <c r="R471" s="1"/>
      <c r="S471" s="1"/>
      <c r="T471" s="1"/>
      <c r="U471" s="1"/>
      <c r="V471" s="1"/>
      <c r="W471" s="1"/>
      <c r="X471" s="1"/>
      <c r="Y471" s="1"/>
      <c r="Z471" s="1"/>
    </row>
    <row r="472" spans="1:26">
      <c r="A472" s="1"/>
      <c r="B472" s="6"/>
      <c r="C472" s="80"/>
      <c r="D472" s="2"/>
      <c r="E472" s="174"/>
      <c r="I472" s="1"/>
      <c r="J472" s="1"/>
      <c r="K472" s="1"/>
      <c r="L472" s="1"/>
      <c r="M472" s="1"/>
      <c r="N472" s="1"/>
      <c r="O472" s="1"/>
      <c r="P472" s="1"/>
      <c r="Q472" s="1"/>
      <c r="R472" s="1"/>
      <c r="S472" s="1"/>
      <c r="T472" s="1"/>
      <c r="U472" s="1"/>
      <c r="V472" s="1"/>
      <c r="W472" s="1"/>
      <c r="X472" s="1"/>
      <c r="Y472" s="1"/>
      <c r="Z472" s="1"/>
    </row>
    <row r="473" spans="1:26">
      <c r="A473" s="1"/>
      <c r="B473" s="6"/>
      <c r="C473" s="80"/>
      <c r="D473" s="2"/>
      <c r="E473" s="174"/>
      <c r="I473" s="1"/>
      <c r="J473" s="1"/>
      <c r="K473" s="1"/>
      <c r="L473" s="1"/>
      <c r="M473" s="1"/>
      <c r="N473" s="1"/>
      <c r="O473" s="1"/>
      <c r="P473" s="1"/>
      <c r="Q473" s="1"/>
      <c r="R473" s="1"/>
      <c r="S473" s="1"/>
      <c r="T473" s="1"/>
      <c r="U473" s="1"/>
      <c r="V473" s="1"/>
      <c r="W473" s="1"/>
      <c r="X473" s="1"/>
      <c r="Y473" s="1"/>
      <c r="Z473" s="1"/>
    </row>
    <row r="474" spans="1:26">
      <c r="A474" s="1"/>
      <c r="B474" s="6"/>
      <c r="C474" s="80"/>
      <c r="D474" s="2"/>
      <c r="E474" s="174"/>
      <c r="I474" s="1"/>
      <c r="J474" s="1"/>
      <c r="K474" s="1"/>
      <c r="L474" s="1"/>
      <c r="M474" s="1"/>
      <c r="N474" s="1"/>
      <c r="O474" s="1"/>
      <c r="P474" s="1"/>
      <c r="Q474" s="1"/>
      <c r="R474" s="1"/>
      <c r="S474" s="1"/>
      <c r="T474" s="1"/>
      <c r="U474" s="1"/>
      <c r="V474" s="1"/>
      <c r="W474" s="1"/>
      <c r="X474" s="1"/>
      <c r="Y474" s="1"/>
      <c r="Z474" s="1"/>
    </row>
    <row r="475" spans="1:26">
      <c r="A475" s="1"/>
      <c r="B475" s="6"/>
      <c r="C475" s="80"/>
      <c r="D475" s="2"/>
      <c r="E475" s="174"/>
      <c r="I475" s="1"/>
      <c r="J475" s="1"/>
      <c r="K475" s="1"/>
      <c r="L475" s="1"/>
      <c r="M475" s="1"/>
      <c r="N475" s="1"/>
      <c r="O475" s="1"/>
      <c r="P475" s="1"/>
      <c r="Q475" s="1"/>
      <c r="R475" s="1"/>
      <c r="S475" s="1"/>
      <c r="T475" s="1"/>
      <c r="U475" s="1"/>
      <c r="V475" s="1"/>
      <c r="W475" s="1"/>
      <c r="X475" s="1"/>
      <c r="Y475" s="1"/>
      <c r="Z475" s="1"/>
    </row>
    <row r="476" spans="1:26">
      <c r="A476" s="1"/>
      <c r="B476" s="6"/>
      <c r="C476" s="80"/>
      <c r="D476" s="2"/>
      <c r="E476" s="174"/>
      <c r="I476" s="1"/>
      <c r="J476" s="1"/>
      <c r="K476" s="1"/>
      <c r="L476" s="1"/>
      <c r="M476" s="1"/>
      <c r="N476" s="1"/>
      <c r="O476" s="1"/>
      <c r="P476" s="1"/>
      <c r="Q476" s="1"/>
      <c r="R476" s="1"/>
      <c r="S476" s="1"/>
      <c r="T476" s="1"/>
      <c r="U476" s="1"/>
      <c r="V476" s="1"/>
      <c r="W476" s="1"/>
      <c r="X476" s="1"/>
      <c r="Y476" s="1"/>
      <c r="Z476" s="1"/>
    </row>
    <row r="477" spans="1:26">
      <c r="A477" s="1"/>
      <c r="B477" s="6"/>
      <c r="C477" s="80"/>
      <c r="D477" s="2"/>
      <c r="E477" s="174"/>
      <c r="I477" s="1"/>
      <c r="J477" s="1"/>
      <c r="K477" s="1"/>
      <c r="L477" s="1"/>
      <c r="M477" s="1"/>
      <c r="N477" s="1"/>
      <c r="O477" s="1"/>
      <c r="P477" s="1"/>
      <c r="Q477" s="1"/>
      <c r="R477" s="1"/>
      <c r="S477" s="1"/>
      <c r="T477" s="1"/>
      <c r="U477" s="1"/>
      <c r="V477" s="1"/>
      <c r="W477" s="1"/>
      <c r="X477" s="1"/>
      <c r="Y477" s="1"/>
      <c r="Z477" s="1"/>
    </row>
    <row r="478" spans="1:26">
      <c r="A478" s="1"/>
      <c r="B478" s="6"/>
      <c r="C478" s="80"/>
      <c r="D478" s="2"/>
      <c r="E478" s="174"/>
      <c r="I478" s="1"/>
      <c r="J478" s="1"/>
      <c r="K478" s="1"/>
      <c r="L478" s="1"/>
      <c r="M478" s="1"/>
      <c r="N478" s="1"/>
      <c r="O478" s="1"/>
      <c r="P478" s="1"/>
      <c r="Q478" s="1"/>
      <c r="R478" s="1"/>
      <c r="S478" s="1"/>
      <c r="T478" s="1"/>
      <c r="U478" s="1"/>
      <c r="V478" s="1"/>
      <c r="W478" s="1"/>
      <c r="X478" s="1"/>
      <c r="Y478" s="1"/>
      <c r="Z478" s="1"/>
    </row>
    <row r="479" spans="1:26">
      <c r="A479" s="1"/>
      <c r="B479" s="6"/>
      <c r="C479" s="80"/>
      <c r="D479" s="2"/>
      <c r="E479" s="174"/>
      <c r="I479" s="1"/>
      <c r="J479" s="1"/>
      <c r="K479" s="1"/>
      <c r="L479" s="1"/>
      <c r="M479" s="1"/>
      <c r="N479" s="1"/>
      <c r="O479" s="1"/>
      <c r="P479" s="1"/>
      <c r="Q479" s="1"/>
      <c r="R479" s="1"/>
      <c r="S479" s="1"/>
      <c r="T479" s="1"/>
      <c r="U479" s="1"/>
      <c r="V479" s="1"/>
      <c r="W479" s="1"/>
      <c r="X479" s="1"/>
      <c r="Y479" s="1"/>
      <c r="Z479" s="1"/>
    </row>
    <row r="480" spans="1:26">
      <c r="A480" s="1"/>
      <c r="B480" s="6"/>
      <c r="C480" s="80"/>
      <c r="D480" s="2"/>
      <c r="E480" s="174"/>
      <c r="I480" s="1"/>
      <c r="J480" s="1"/>
      <c r="K480" s="1"/>
      <c r="L480" s="1"/>
      <c r="M480" s="1"/>
      <c r="N480" s="1"/>
      <c r="O480" s="1"/>
      <c r="P480" s="1"/>
      <c r="Q480" s="1"/>
      <c r="R480" s="1"/>
      <c r="S480" s="1"/>
      <c r="T480" s="1"/>
      <c r="U480" s="1"/>
      <c r="V480" s="1"/>
      <c r="W480" s="1"/>
      <c r="X480" s="1"/>
      <c r="Y480" s="1"/>
      <c r="Z480" s="1"/>
    </row>
    <row r="481" spans="1:26">
      <c r="A481" s="1"/>
      <c r="B481" s="6"/>
      <c r="C481" s="80"/>
      <c r="D481" s="2"/>
      <c r="E481" s="174"/>
      <c r="I481" s="1"/>
      <c r="J481" s="1"/>
      <c r="K481" s="1"/>
      <c r="L481" s="1"/>
      <c r="M481" s="1"/>
      <c r="N481" s="1"/>
      <c r="O481" s="1"/>
      <c r="P481" s="1"/>
      <c r="Q481" s="1"/>
      <c r="R481" s="1"/>
      <c r="S481" s="1"/>
      <c r="T481" s="1"/>
      <c r="U481" s="1"/>
      <c r="V481" s="1"/>
      <c r="W481" s="1"/>
      <c r="X481" s="1"/>
      <c r="Y481" s="1"/>
      <c r="Z481" s="1"/>
    </row>
    <row r="482" spans="1:26">
      <c r="A482" s="1"/>
      <c r="B482" s="6"/>
      <c r="C482" s="80"/>
      <c r="D482" s="2"/>
      <c r="E482" s="174"/>
      <c r="I482" s="1"/>
      <c r="J482" s="1"/>
      <c r="K482" s="1"/>
      <c r="L482" s="1"/>
      <c r="M482" s="1"/>
      <c r="N482" s="1"/>
      <c r="O482" s="1"/>
      <c r="P482" s="1"/>
      <c r="Q482" s="1"/>
      <c r="R482" s="1"/>
      <c r="S482" s="1"/>
      <c r="T482" s="1"/>
      <c r="U482" s="1"/>
      <c r="V482" s="1"/>
      <c r="W482" s="1"/>
      <c r="X482" s="1"/>
      <c r="Y482" s="1"/>
      <c r="Z482" s="1"/>
    </row>
    <row r="483" spans="1:26">
      <c r="A483" s="1"/>
      <c r="B483" s="6"/>
      <c r="C483" s="80"/>
      <c r="D483" s="2"/>
      <c r="E483" s="174"/>
      <c r="I483" s="1"/>
      <c r="J483" s="1"/>
      <c r="K483" s="1"/>
      <c r="L483" s="1"/>
      <c r="M483" s="1"/>
      <c r="N483" s="1"/>
      <c r="O483" s="1"/>
      <c r="P483" s="1"/>
      <c r="Q483" s="1"/>
      <c r="R483" s="1"/>
      <c r="S483" s="1"/>
      <c r="T483" s="1"/>
      <c r="U483" s="1"/>
      <c r="V483" s="1"/>
      <c r="W483" s="1"/>
      <c r="X483" s="1"/>
      <c r="Y483" s="1"/>
      <c r="Z483" s="1"/>
    </row>
    <row r="484" spans="1:26">
      <c r="A484" s="1"/>
      <c r="B484" s="6"/>
      <c r="C484" s="80"/>
      <c r="D484" s="2"/>
      <c r="E484" s="174"/>
      <c r="I484" s="1"/>
      <c r="J484" s="1"/>
      <c r="K484" s="1"/>
      <c r="L484" s="1"/>
      <c r="M484" s="1"/>
      <c r="N484" s="1"/>
      <c r="O484" s="1"/>
      <c r="P484" s="1"/>
      <c r="Q484" s="1"/>
      <c r="R484" s="1"/>
      <c r="S484" s="1"/>
      <c r="T484" s="1"/>
      <c r="U484" s="1"/>
      <c r="V484" s="1"/>
      <c r="W484" s="1"/>
      <c r="X484" s="1"/>
      <c r="Y484" s="1"/>
      <c r="Z484" s="1"/>
    </row>
    <row r="485" spans="1:26">
      <c r="A485" s="1"/>
      <c r="B485" s="6"/>
      <c r="C485" s="80"/>
      <c r="D485" s="2"/>
      <c r="E485" s="174"/>
      <c r="I485" s="1"/>
      <c r="J485" s="1"/>
      <c r="K485" s="1"/>
      <c r="L485" s="1"/>
      <c r="M485" s="1"/>
      <c r="N485" s="1"/>
      <c r="O485" s="1"/>
      <c r="P485" s="1"/>
      <c r="Q485" s="1"/>
      <c r="R485" s="1"/>
      <c r="S485" s="1"/>
      <c r="T485" s="1"/>
      <c r="U485" s="1"/>
      <c r="V485" s="1"/>
      <c r="W485" s="1"/>
      <c r="X485" s="1"/>
      <c r="Y485" s="1"/>
      <c r="Z485" s="1"/>
    </row>
    <row r="486" spans="1:26">
      <c r="A486" s="1"/>
      <c r="B486" s="6"/>
      <c r="C486" s="80"/>
      <c r="D486" s="2"/>
      <c r="E486" s="174"/>
      <c r="I486" s="1"/>
      <c r="J486" s="1"/>
      <c r="K486" s="1"/>
      <c r="L486" s="1"/>
      <c r="M486" s="1"/>
      <c r="N486" s="1"/>
      <c r="O486" s="1"/>
      <c r="P486" s="1"/>
      <c r="Q486" s="1"/>
      <c r="R486" s="1"/>
      <c r="S486" s="1"/>
      <c r="T486" s="1"/>
      <c r="U486" s="1"/>
      <c r="V486" s="1"/>
      <c r="W486" s="1"/>
      <c r="X486" s="1"/>
      <c r="Y486" s="1"/>
      <c r="Z486" s="1"/>
    </row>
    <row r="487" spans="1:26">
      <c r="A487" s="1"/>
      <c r="B487" s="6"/>
      <c r="C487" s="80"/>
      <c r="D487" s="2"/>
      <c r="E487" s="174"/>
      <c r="I487" s="1"/>
      <c r="J487" s="1"/>
      <c r="K487" s="1"/>
      <c r="L487" s="1"/>
      <c r="M487" s="1"/>
      <c r="N487" s="1"/>
      <c r="O487" s="1"/>
      <c r="P487" s="1"/>
      <c r="Q487" s="1"/>
      <c r="R487" s="1"/>
      <c r="S487" s="1"/>
      <c r="T487" s="1"/>
      <c r="U487" s="1"/>
      <c r="V487" s="1"/>
      <c r="W487" s="1"/>
      <c r="X487" s="1"/>
      <c r="Y487" s="1"/>
      <c r="Z487" s="1"/>
    </row>
    <row r="488" spans="1:26">
      <c r="A488" s="1"/>
      <c r="B488" s="6"/>
      <c r="C488" s="80"/>
      <c r="D488" s="2"/>
      <c r="E488" s="174"/>
      <c r="I488" s="1"/>
      <c r="J488" s="1"/>
      <c r="K488" s="1"/>
      <c r="L488" s="1"/>
      <c r="M488" s="1"/>
      <c r="N488" s="1"/>
      <c r="O488" s="1"/>
      <c r="P488" s="1"/>
      <c r="Q488" s="1"/>
      <c r="R488" s="1"/>
      <c r="S488" s="1"/>
      <c r="T488" s="1"/>
      <c r="U488" s="1"/>
      <c r="V488" s="1"/>
      <c r="W488" s="1"/>
      <c r="X488" s="1"/>
      <c r="Y488" s="1"/>
      <c r="Z488" s="1"/>
    </row>
    <row r="489" spans="1:26">
      <c r="A489" s="1"/>
      <c r="B489" s="6"/>
      <c r="C489" s="80"/>
      <c r="D489" s="2"/>
      <c r="E489" s="174"/>
      <c r="I489" s="1"/>
      <c r="J489" s="1"/>
      <c r="K489" s="1"/>
      <c r="L489" s="1"/>
      <c r="M489" s="1"/>
      <c r="N489" s="1"/>
      <c r="O489" s="1"/>
      <c r="P489" s="1"/>
      <c r="Q489" s="1"/>
      <c r="R489" s="1"/>
      <c r="S489" s="1"/>
      <c r="T489" s="1"/>
      <c r="U489" s="1"/>
      <c r="V489" s="1"/>
      <c r="W489" s="1"/>
      <c r="X489" s="1"/>
      <c r="Y489" s="1"/>
      <c r="Z489" s="1"/>
    </row>
    <row r="490" spans="1:26">
      <c r="A490" s="1"/>
      <c r="B490" s="6"/>
      <c r="C490" s="80"/>
      <c r="D490" s="2"/>
      <c r="E490" s="174"/>
      <c r="I490" s="1"/>
      <c r="J490" s="1"/>
      <c r="K490" s="1"/>
      <c r="L490" s="1"/>
      <c r="M490" s="1"/>
      <c r="N490" s="1"/>
      <c r="O490" s="1"/>
      <c r="P490" s="1"/>
      <c r="Q490" s="1"/>
      <c r="R490" s="1"/>
      <c r="S490" s="1"/>
      <c r="T490" s="1"/>
      <c r="U490" s="1"/>
      <c r="V490" s="1"/>
      <c r="W490" s="1"/>
      <c r="X490" s="1"/>
      <c r="Y490" s="1"/>
      <c r="Z490" s="1"/>
    </row>
    <row r="491" spans="1:26">
      <c r="A491" s="1"/>
      <c r="B491" s="6"/>
      <c r="C491" s="80"/>
      <c r="D491" s="2"/>
      <c r="E491" s="174"/>
      <c r="I491" s="1"/>
      <c r="J491" s="1"/>
      <c r="K491" s="1"/>
      <c r="L491" s="1"/>
      <c r="M491" s="1"/>
      <c r="N491" s="1"/>
      <c r="O491" s="1"/>
      <c r="P491" s="1"/>
      <c r="Q491" s="1"/>
      <c r="R491" s="1"/>
      <c r="S491" s="1"/>
      <c r="T491" s="1"/>
      <c r="U491" s="1"/>
      <c r="V491" s="1"/>
      <c r="W491" s="1"/>
      <c r="X491" s="1"/>
      <c r="Y491" s="1"/>
      <c r="Z491" s="1"/>
    </row>
    <row r="492" spans="1:26">
      <c r="A492" s="1"/>
      <c r="B492" s="6"/>
      <c r="C492" s="80"/>
      <c r="D492" s="2"/>
      <c r="E492" s="174"/>
      <c r="I492" s="1"/>
      <c r="J492" s="1"/>
      <c r="K492" s="1"/>
      <c r="L492" s="1"/>
      <c r="M492" s="1"/>
      <c r="N492" s="1"/>
      <c r="O492" s="1"/>
      <c r="P492" s="1"/>
      <c r="Q492" s="1"/>
      <c r="R492" s="1"/>
      <c r="S492" s="1"/>
      <c r="T492" s="1"/>
      <c r="U492" s="1"/>
      <c r="V492" s="1"/>
      <c r="W492" s="1"/>
      <c r="X492" s="1"/>
      <c r="Y492" s="1"/>
      <c r="Z492" s="1"/>
    </row>
    <row r="493" spans="1:26">
      <c r="A493" s="1"/>
      <c r="B493" s="6"/>
      <c r="C493" s="80"/>
      <c r="D493" s="2"/>
      <c r="E493" s="174"/>
      <c r="I493" s="1"/>
      <c r="J493" s="1"/>
      <c r="K493" s="1"/>
      <c r="L493" s="1"/>
      <c r="M493" s="1"/>
      <c r="N493" s="1"/>
      <c r="O493" s="1"/>
      <c r="P493" s="1"/>
      <c r="Q493" s="1"/>
      <c r="R493" s="1"/>
      <c r="S493" s="1"/>
      <c r="T493" s="1"/>
      <c r="U493" s="1"/>
      <c r="V493" s="1"/>
      <c r="W493" s="1"/>
      <c r="X493" s="1"/>
      <c r="Y493" s="1"/>
      <c r="Z493" s="1"/>
    </row>
    <row r="494" spans="1:26">
      <c r="A494" s="1"/>
      <c r="B494" s="6"/>
      <c r="C494" s="80"/>
      <c r="D494" s="2"/>
      <c r="E494" s="174"/>
      <c r="I494" s="1"/>
      <c r="J494" s="1"/>
      <c r="K494" s="1"/>
      <c r="L494" s="1"/>
      <c r="M494" s="1"/>
      <c r="N494" s="1"/>
      <c r="O494" s="1"/>
      <c r="P494" s="1"/>
      <c r="Q494" s="1"/>
      <c r="R494" s="1"/>
      <c r="S494" s="1"/>
      <c r="T494" s="1"/>
      <c r="U494" s="1"/>
      <c r="V494" s="1"/>
      <c r="W494" s="1"/>
      <c r="X494" s="1"/>
      <c r="Y494" s="1"/>
      <c r="Z494" s="1"/>
    </row>
    <row r="495" spans="1:26">
      <c r="A495" s="1"/>
      <c r="B495" s="6"/>
      <c r="C495" s="80"/>
      <c r="D495" s="2"/>
      <c r="E495" s="174"/>
      <c r="I495" s="1"/>
      <c r="J495" s="1"/>
      <c r="K495" s="1"/>
      <c r="L495" s="1"/>
      <c r="M495" s="1"/>
      <c r="N495" s="1"/>
      <c r="O495" s="1"/>
      <c r="P495" s="1"/>
      <c r="Q495" s="1"/>
      <c r="R495" s="1"/>
      <c r="S495" s="1"/>
      <c r="T495" s="1"/>
      <c r="U495" s="1"/>
      <c r="V495" s="1"/>
      <c r="W495" s="1"/>
      <c r="X495" s="1"/>
      <c r="Y495" s="1"/>
      <c r="Z495" s="1"/>
    </row>
    <row r="496" spans="1:26">
      <c r="A496" s="1"/>
      <c r="B496" s="6"/>
      <c r="C496" s="80"/>
      <c r="D496" s="2"/>
      <c r="E496" s="174"/>
      <c r="I496" s="1"/>
      <c r="J496" s="1"/>
      <c r="K496" s="1"/>
      <c r="L496" s="1"/>
      <c r="M496" s="1"/>
      <c r="N496" s="1"/>
      <c r="O496" s="1"/>
      <c r="P496" s="1"/>
      <c r="Q496" s="1"/>
      <c r="R496" s="1"/>
      <c r="S496" s="1"/>
      <c r="T496" s="1"/>
      <c r="U496" s="1"/>
      <c r="V496" s="1"/>
      <c r="W496" s="1"/>
      <c r="X496" s="1"/>
      <c r="Y496" s="1"/>
      <c r="Z496" s="1"/>
    </row>
    <row r="497" spans="1:26">
      <c r="A497" s="1"/>
      <c r="B497" s="6"/>
      <c r="C497" s="80"/>
      <c r="D497" s="2"/>
      <c r="E497" s="174"/>
      <c r="I497" s="1"/>
      <c r="J497" s="1"/>
      <c r="K497" s="1"/>
      <c r="L497" s="1"/>
      <c r="M497" s="1"/>
      <c r="N497" s="1"/>
      <c r="O497" s="1"/>
      <c r="P497" s="1"/>
      <c r="Q497" s="1"/>
      <c r="R497" s="1"/>
      <c r="S497" s="1"/>
      <c r="T497" s="1"/>
      <c r="U497" s="1"/>
      <c r="V497" s="1"/>
      <c r="W497" s="1"/>
      <c r="X497" s="1"/>
      <c r="Y497" s="1"/>
      <c r="Z497" s="1"/>
    </row>
    <row r="498" spans="1:26">
      <c r="A498" s="1"/>
      <c r="B498" s="6"/>
      <c r="C498" s="80"/>
      <c r="D498" s="2"/>
      <c r="E498" s="174"/>
      <c r="I498" s="1"/>
      <c r="J498" s="1"/>
      <c r="K498" s="1"/>
      <c r="L498" s="1"/>
      <c r="M498" s="1"/>
      <c r="N498" s="1"/>
      <c r="O498" s="1"/>
      <c r="P498" s="1"/>
      <c r="Q498" s="1"/>
      <c r="R498" s="1"/>
      <c r="S498" s="1"/>
      <c r="T498" s="1"/>
      <c r="U498" s="1"/>
      <c r="V498" s="1"/>
      <c r="W498" s="1"/>
      <c r="X498" s="1"/>
      <c r="Y498" s="1"/>
      <c r="Z498" s="1"/>
    </row>
    <row r="499" spans="1:26">
      <c r="A499" s="1"/>
      <c r="B499" s="6"/>
      <c r="C499" s="80"/>
      <c r="D499" s="2"/>
      <c r="E499" s="174"/>
      <c r="I499" s="1"/>
      <c r="J499" s="1"/>
      <c r="K499" s="1"/>
      <c r="L499" s="1"/>
      <c r="M499" s="1"/>
      <c r="N499" s="1"/>
      <c r="O499" s="1"/>
      <c r="P499" s="1"/>
      <c r="Q499" s="1"/>
      <c r="R499" s="1"/>
      <c r="S499" s="1"/>
      <c r="T499" s="1"/>
      <c r="U499" s="1"/>
      <c r="V499" s="1"/>
      <c r="W499" s="1"/>
      <c r="X499" s="1"/>
      <c r="Y499" s="1"/>
      <c r="Z499" s="1"/>
    </row>
    <row r="500" spans="1:26">
      <c r="A500" s="1"/>
      <c r="B500" s="6"/>
      <c r="C500" s="80"/>
      <c r="D500" s="2"/>
      <c r="E500" s="174"/>
      <c r="I500" s="1"/>
      <c r="J500" s="1"/>
      <c r="K500" s="1"/>
      <c r="L500" s="1"/>
      <c r="M500" s="1"/>
      <c r="N500" s="1"/>
      <c r="O500" s="1"/>
      <c r="P500" s="1"/>
      <c r="Q500" s="1"/>
      <c r="R500" s="1"/>
      <c r="S500" s="1"/>
      <c r="T500" s="1"/>
      <c r="U500" s="1"/>
      <c r="V500" s="1"/>
      <c r="W500" s="1"/>
      <c r="X500" s="1"/>
      <c r="Y500" s="1"/>
      <c r="Z500" s="1"/>
    </row>
    <row r="501" spans="1:26">
      <c r="A501" s="1"/>
      <c r="B501" s="6"/>
      <c r="C501" s="80"/>
      <c r="D501" s="2"/>
      <c r="E501" s="174"/>
      <c r="I501" s="1"/>
      <c r="J501" s="1"/>
      <c r="K501" s="1"/>
      <c r="L501" s="1"/>
      <c r="M501" s="1"/>
      <c r="N501" s="1"/>
      <c r="O501" s="1"/>
      <c r="P501" s="1"/>
      <c r="Q501" s="1"/>
      <c r="R501" s="1"/>
      <c r="S501" s="1"/>
      <c r="T501" s="1"/>
      <c r="U501" s="1"/>
      <c r="V501" s="1"/>
      <c r="W501" s="1"/>
      <c r="X501" s="1"/>
      <c r="Y501" s="1"/>
      <c r="Z501" s="1"/>
    </row>
    <row r="502" spans="1:26">
      <c r="A502" s="1"/>
      <c r="B502" s="6"/>
      <c r="C502" s="80"/>
      <c r="D502" s="2"/>
      <c r="E502" s="174"/>
      <c r="I502" s="1"/>
      <c r="J502" s="1"/>
      <c r="K502" s="1"/>
      <c r="L502" s="1"/>
      <c r="M502" s="1"/>
      <c r="N502" s="1"/>
      <c r="O502" s="1"/>
      <c r="P502" s="1"/>
      <c r="Q502" s="1"/>
      <c r="R502" s="1"/>
      <c r="S502" s="1"/>
      <c r="T502" s="1"/>
      <c r="U502" s="1"/>
      <c r="V502" s="1"/>
      <c r="W502" s="1"/>
      <c r="X502" s="1"/>
      <c r="Y502" s="1"/>
      <c r="Z502" s="1"/>
    </row>
    <row r="503" spans="1:26">
      <c r="A503" s="1"/>
      <c r="B503" s="6"/>
      <c r="C503" s="80"/>
      <c r="D503" s="2"/>
      <c r="E503" s="174"/>
      <c r="I503" s="1"/>
      <c r="J503" s="1"/>
      <c r="K503" s="1"/>
      <c r="L503" s="1"/>
      <c r="M503" s="1"/>
      <c r="N503" s="1"/>
      <c r="O503" s="1"/>
      <c r="P503" s="1"/>
      <c r="Q503" s="1"/>
      <c r="R503" s="1"/>
      <c r="S503" s="1"/>
      <c r="T503" s="1"/>
      <c r="U503" s="1"/>
      <c r="V503" s="1"/>
      <c r="W503" s="1"/>
      <c r="X503" s="1"/>
      <c r="Y503" s="1"/>
      <c r="Z503" s="1"/>
    </row>
    <row r="504" spans="1:26">
      <c r="A504" s="1"/>
      <c r="B504" s="6"/>
      <c r="C504" s="80"/>
      <c r="D504" s="2"/>
      <c r="E504" s="174"/>
      <c r="I504" s="1"/>
      <c r="J504" s="1"/>
      <c r="K504" s="1"/>
      <c r="L504" s="1"/>
      <c r="M504" s="1"/>
      <c r="N504" s="1"/>
      <c r="O504" s="1"/>
      <c r="P504" s="1"/>
      <c r="Q504" s="1"/>
      <c r="R504" s="1"/>
      <c r="S504" s="1"/>
      <c r="T504" s="1"/>
      <c r="U504" s="1"/>
      <c r="V504" s="1"/>
      <c r="W504" s="1"/>
      <c r="X504" s="1"/>
      <c r="Y504" s="1"/>
      <c r="Z504" s="1"/>
    </row>
    <row r="505" spans="1:26">
      <c r="A505" s="1"/>
      <c r="B505" s="6"/>
      <c r="C505" s="80"/>
      <c r="D505" s="2"/>
      <c r="E505" s="174"/>
      <c r="I505" s="1"/>
      <c r="J505" s="1"/>
      <c r="K505" s="1"/>
      <c r="L505" s="1"/>
      <c r="M505" s="1"/>
      <c r="N505" s="1"/>
      <c r="O505" s="1"/>
      <c r="P505" s="1"/>
      <c r="Q505" s="1"/>
      <c r="R505" s="1"/>
      <c r="S505" s="1"/>
      <c r="T505" s="1"/>
      <c r="U505" s="1"/>
      <c r="V505" s="1"/>
      <c r="W505" s="1"/>
      <c r="X505" s="1"/>
      <c r="Y505" s="1"/>
      <c r="Z505" s="1"/>
    </row>
    <row r="506" spans="1:26">
      <c r="A506" s="1"/>
      <c r="B506" s="6"/>
      <c r="C506" s="80"/>
      <c r="D506" s="2"/>
      <c r="E506" s="174"/>
      <c r="I506" s="1"/>
      <c r="J506" s="1"/>
      <c r="K506" s="1"/>
      <c r="L506" s="1"/>
      <c r="M506" s="1"/>
      <c r="N506" s="1"/>
      <c r="O506" s="1"/>
      <c r="P506" s="1"/>
      <c r="Q506" s="1"/>
      <c r="R506" s="1"/>
      <c r="S506" s="1"/>
      <c r="T506" s="1"/>
      <c r="U506" s="1"/>
      <c r="V506" s="1"/>
      <c r="W506" s="1"/>
      <c r="X506" s="1"/>
      <c r="Y506" s="1"/>
      <c r="Z506" s="1"/>
    </row>
    <row r="507" spans="1:26">
      <c r="A507" s="1"/>
      <c r="B507" s="6"/>
      <c r="C507" s="80"/>
      <c r="D507" s="2"/>
      <c r="E507" s="174"/>
      <c r="I507" s="1"/>
      <c r="J507" s="1"/>
      <c r="K507" s="1"/>
      <c r="L507" s="1"/>
      <c r="M507" s="1"/>
      <c r="N507" s="1"/>
      <c r="O507" s="1"/>
      <c r="P507" s="1"/>
      <c r="Q507" s="1"/>
      <c r="R507" s="1"/>
      <c r="S507" s="1"/>
      <c r="T507" s="1"/>
      <c r="U507" s="1"/>
      <c r="V507" s="1"/>
      <c r="W507" s="1"/>
      <c r="X507" s="1"/>
      <c r="Y507" s="1"/>
      <c r="Z507" s="1"/>
    </row>
    <row r="508" spans="1:26">
      <c r="A508" s="1"/>
      <c r="B508" s="6"/>
      <c r="C508" s="80"/>
      <c r="D508" s="2"/>
      <c r="E508" s="174"/>
      <c r="I508" s="1"/>
      <c r="J508" s="1"/>
      <c r="K508" s="1"/>
      <c r="L508" s="1"/>
      <c r="M508" s="1"/>
      <c r="N508" s="1"/>
      <c r="O508" s="1"/>
      <c r="P508" s="1"/>
      <c r="Q508" s="1"/>
      <c r="R508" s="1"/>
      <c r="S508" s="1"/>
      <c r="T508" s="1"/>
      <c r="U508" s="1"/>
      <c r="V508" s="1"/>
      <c r="W508" s="1"/>
      <c r="X508" s="1"/>
      <c r="Y508" s="1"/>
      <c r="Z508" s="1"/>
    </row>
    <row r="509" spans="1:26">
      <c r="A509" s="1"/>
      <c r="B509" s="6"/>
      <c r="C509" s="80"/>
      <c r="D509" s="2"/>
      <c r="E509" s="174"/>
      <c r="I509" s="1"/>
      <c r="J509" s="1"/>
      <c r="K509" s="1"/>
      <c r="L509" s="1"/>
      <c r="M509" s="1"/>
      <c r="N509" s="1"/>
      <c r="O509" s="1"/>
      <c r="P509" s="1"/>
      <c r="Q509" s="1"/>
      <c r="R509" s="1"/>
      <c r="S509" s="1"/>
      <c r="T509" s="1"/>
      <c r="U509" s="1"/>
      <c r="V509" s="1"/>
      <c r="W509" s="1"/>
      <c r="X509" s="1"/>
      <c r="Y509" s="1"/>
      <c r="Z509" s="1"/>
    </row>
    <row r="510" spans="1:26">
      <c r="A510" s="1"/>
      <c r="B510" s="6"/>
      <c r="C510" s="80"/>
      <c r="D510" s="2"/>
      <c r="E510" s="174"/>
      <c r="I510" s="1"/>
      <c r="J510" s="1"/>
      <c r="K510" s="1"/>
      <c r="L510" s="1"/>
      <c r="M510" s="1"/>
      <c r="N510" s="1"/>
      <c r="O510" s="1"/>
      <c r="P510" s="1"/>
      <c r="Q510" s="1"/>
      <c r="R510" s="1"/>
      <c r="S510" s="1"/>
      <c r="T510" s="1"/>
      <c r="U510" s="1"/>
      <c r="V510" s="1"/>
      <c r="W510" s="1"/>
      <c r="X510" s="1"/>
      <c r="Y510" s="1"/>
      <c r="Z510" s="1"/>
    </row>
    <row r="511" spans="1:26">
      <c r="A511" s="1"/>
      <c r="B511" s="6"/>
      <c r="C511" s="80"/>
      <c r="D511" s="2"/>
      <c r="E511" s="174"/>
      <c r="I511" s="1"/>
      <c r="J511" s="1"/>
      <c r="K511" s="1"/>
      <c r="L511" s="1"/>
      <c r="M511" s="1"/>
      <c r="N511" s="1"/>
      <c r="O511" s="1"/>
      <c r="P511" s="1"/>
      <c r="Q511" s="1"/>
      <c r="R511" s="1"/>
      <c r="S511" s="1"/>
      <c r="T511" s="1"/>
      <c r="U511" s="1"/>
      <c r="V511" s="1"/>
      <c r="W511" s="1"/>
      <c r="X511" s="1"/>
      <c r="Y511" s="1"/>
      <c r="Z511" s="1"/>
    </row>
    <row r="512" spans="1:26">
      <c r="A512" s="1"/>
      <c r="B512" s="6"/>
      <c r="C512" s="80"/>
      <c r="D512" s="2"/>
      <c r="E512" s="174"/>
      <c r="I512" s="1"/>
      <c r="J512" s="1"/>
      <c r="K512" s="1"/>
      <c r="L512" s="1"/>
      <c r="M512" s="1"/>
      <c r="N512" s="1"/>
      <c r="O512" s="1"/>
      <c r="P512" s="1"/>
      <c r="Q512" s="1"/>
      <c r="R512" s="1"/>
      <c r="S512" s="1"/>
      <c r="T512" s="1"/>
      <c r="U512" s="1"/>
      <c r="V512" s="1"/>
      <c r="W512" s="1"/>
      <c r="X512" s="1"/>
      <c r="Y512" s="1"/>
      <c r="Z512" s="1"/>
    </row>
    <row r="513" spans="1:26">
      <c r="A513" s="1"/>
      <c r="B513" s="6"/>
      <c r="C513" s="80"/>
      <c r="D513" s="2"/>
      <c r="E513" s="174"/>
      <c r="I513" s="1"/>
      <c r="J513" s="1"/>
      <c r="K513" s="1"/>
      <c r="L513" s="1"/>
      <c r="M513" s="1"/>
      <c r="N513" s="1"/>
      <c r="O513" s="1"/>
      <c r="P513" s="1"/>
      <c r="Q513" s="1"/>
      <c r="R513" s="1"/>
      <c r="S513" s="1"/>
      <c r="T513" s="1"/>
      <c r="U513" s="1"/>
      <c r="V513" s="1"/>
      <c r="W513" s="1"/>
      <c r="X513" s="1"/>
      <c r="Y513" s="1"/>
      <c r="Z513" s="1"/>
    </row>
    <row r="514" spans="1:26">
      <c r="A514" s="1"/>
      <c r="B514" s="6"/>
      <c r="C514" s="80"/>
      <c r="D514" s="2"/>
      <c r="E514" s="174"/>
      <c r="I514" s="1"/>
      <c r="J514" s="1"/>
      <c r="K514" s="1"/>
      <c r="L514" s="1"/>
      <c r="M514" s="1"/>
      <c r="N514" s="1"/>
      <c r="O514" s="1"/>
      <c r="P514" s="1"/>
      <c r="Q514" s="1"/>
      <c r="R514" s="1"/>
      <c r="S514" s="1"/>
      <c r="T514" s="1"/>
      <c r="U514" s="1"/>
      <c r="V514" s="1"/>
      <c r="W514" s="1"/>
      <c r="X514" s="1"/>
      <c r="Y514" s="1"/>
      <c r="Z514" s="1"/>
    </row>
    <row r="515" spans="1:26">
      <c r="A515" s="1"/>
      <c r="B515" s="6"/>
      <c r="C515" s="80"/>
      <c r="D515" s="2"/>
      <c r="E515" s="174"/>
      <c r="I515" s="1"/>
      <c r="J515" s="1"/>
      <c r="K515" s="1"/>
      <c r="L515" s="1"/>
      <c r="M515" s="1"/>
      <c r="N515" s="1"/>
      <c r="O515" s="1"/>
      <c r="P515" s="1"/>
      <c r="Q515" s="1"/>
      <c r="R515" s="1"/>
      <c r="S515" s="1"/>
      <c r="T515" s="1"/>
      <c r="U515" s="1"/>
      <c r="V515" s="1"/>
      <c r="W515" s="1"/>
      <c r="X515" s="1"/>
      <c r="Y515" s="1"/>
      <c r="Z515" s="1"/>
    </row>
    <row r="516" spans="1:26">
      <c r="A516" s="1"/>
      <c r="B516" s="6"/>
      <c r="C516" s="80"/>
      <c r="D516" s="2"/>
      <c r="E516" s="174"/>
      <c r="I516" s="1"/>
      <c r="J516" s="1"/>
      <c r="K516" s="1"/>
      <c r="L516" s="1"/>
      <c r="M516" s="1"/>
      <c r="N516" s="1"/>
      <c r="O516" s="1"/>
      <c r="P516" s="1"/>
      <c r="Q516" s="1"/>
      <c r="R516" s="1"/>
      <c r="S516" s="1"/>
      <c r="T516" s="1"/>
      <c r="U516" s="1"/>
      <c r="V516" s="1"/>
      <c r="W516" s="1"/>
      <c r="X516" s="1"/>
      <c r="Y516" s="1"/>
      <c r="Z516" s="1"/>
    </row>
    <row r="517" spans="1:26">
      <c r="A517" s="1"/>
      <c r="B517" s="6"/>
      <c r="C517" s="80"/>
      <c r="D517" s="2"/>
      <c r="E517" s="174"/>
      <c r="I517" s="1"/>
      <c r="J517" s="1"/>
      <c r="K517" s="1"/>
      <c r="L517" s="1"/>
      <c r="M517" s="1"/>
      <c r="N517" s="1"/>
      <c r="O517" s="1"/>
      <c r="P517" s="1"/>
      <c r="Q517" s="1"/>
      <c r="R517" s="1"/>
      <c r="S517" s="1"/>
      <c r="T517" s="1"/>
      <c r="U517" s="1"/>
      <c r="V517" s="1"/>
      <c r="W517" s="1"/>
      <c r="X517" s="1"/>
      <c r="Y517" s="1"/>
      <c r="Z517" s="1"/>
    </row>
    <row r="518" spans="1:26">
      <c r="A518" s="1"/>
      <c r="B518" s="6"/>
      <c r="C518" s="80"/>
      <c r="D518" s="2"/>
      <c r="E518" s="174"/>
      <c r="I518" s="1"/>
      <c r="J518" s="1"/>
      <c r="K518" s="1"/>
      <c r="L518" s="1"/>
      <c r="M518" s="1"/>
      <c r="N518" s="1"/>
      <c r="O518" s="1"/>
      <c r="P518" s="1"/>
      <c r="Q518" s="1"/>
      <c r="R518" s="1"/>
      <c r="S518" s="1"/>
      <c r="T518" s="1"/>
      <c r="U518" s="1"/>
      <c r="V518" s="1"/>
      <c r="W518" s="1"/>
      <c r="X518" s="1"/>
      <c r="Y518" s="1"/>
      <c r="Z518" s="1"/>
    </row>
    <row r="519" spans="1:26">
      <c r="A519" s="1"/>
      <c r="B519" s="6"/>
      <c r="C519" s="80"/>
      <c r="D519" s="2"/>
      <c r="E519" s="174"/>
      <c r="I519" s="1"/>
      <c r="J519" s="1"/>
      <c r="K519" s="1"/>
      <c r="L519" s="1"/>
      <c r="M519" s="1"/>
      <c r="N519" s="1"/>
      <c r="O519" s="1"/>
      <c r="P519" s="1"/>
      <c r="Q519" s="1"/>
      <c r="R519" s="1"/>
      <c r="S519" s="1"/>
      <c r="T519" s="1"/>
      <c r="U519" s="1"/>
      <c r="V519" s="1"/>
      <c r="W519" s="1"/>
      <c r="X519" s="1"/>
      <c r="Y519" s="1"/>
      <c r="Z519" s="1"/>
    </row>
    <row r="520" spans="1:26">
      <c r="A520" s="1"/>
      <c r="B520" s="6"/>
      <c r="C520" s="80"/>
      <c r="D520" s="2"/>
      <c r="E520" s="174"/>
      <c r="I520" s="1"/>
      <c r="J520" s="1"/>
      <c r="K520" s="1"/>
      <c r="L520" s="1"/>
      <c r="M520" s="1"/>
      <c r="N520" s="1"/>
      <c r="O520" s="1"/>
      <c r="P520" s="1"/>
      <c r="Q520" s="1"/>
      <c r="R520" s="1"/>
      <c r="S520" s="1"/>
      <c r="T520" s="1"/>
      <c r="U520" s="1"/>
      <c r="V520" s="1"/>
      <c r="W520" s="1"/>
      <c r="X520" s="1"/>
      <c r="Y520" s="1"/>
      <c r="Z520" s="1"/>
    </row>
    <row r="521" spans="1:26">
      <c r="A521" s="1"/>
      <c r="B521" s="6"/>
      <c r="C521" s="80"/>
      <c r="D521" s="2"/>
      <c r="E521" s="174"/>
      <c r="I521" s="1"/>
      <c r="J521" s="1"/>
      <c r="K521" s="1"/>
      <c r="L521" s="1"/>
      <c r="M521" s="1"/>
      <c r="N521" s="1"/>
      <c r="O521" s="1"/>
      <c r="P521" s="1"/>
      <c r="Q521" s="1"/>
      <c r="R521" s="1"/>
      <c r="S521" s="1"/>
      <c r="T521" s="1"/>
      <c r="U521" s="1"/>
      <c r="V521" s="1"/>
      <c r="W521" s="1"/>
      <c r="X521" s="1"/>
      <c r="Y521" s="1"/>
      <c r="Z521" s="1"/>
    </row>
    <row r="522" spans="1:26">
      <c r="A522" s="1"/>
      <c r="B522" s="6"/>
      <c r="C522" s="80"/>
      <c r="D522" s="2"/>
      <c r="E522" s="174"/>
      <c r="I522" s="1"/>
      <c r="J522" s="1"/>
      <c r="K522" s="1"/>
      <c r="L522" s="1"/>
      <c r="M522" s="1"/>
      <c r="N522" s="1"/>
      <c r="O522" s="1"/>
      <c r="P522" s="1"/>
      <c r="Q522" s="1"/>
      <c r="R522" s="1"/>
      <c r="S522" s="1"/>
      <c r="T522" s="1"/>
      <c r="U522" s="1"/>
      <c r="V522" s="1"/>
      <c r="W522" s="1"/>
      <c r="X522" s="1"/>
      <c r="Y522" s="1"/>
      <c r="Z522" s="1"/>
    </row>
    <row r="523" spans="1:26">
      <c r="A523" s="1"/>
      <c r="B523" s="6"/>
      <c r="C523" s="80"/>
      <c r="D523" s="2"/>
      <c r="E523" s="174"/>
      <c r="I523" s="1"/>
      <c r="J523" s="1"/>
      <c r="K523" s="1"/>
      <c r="L523" s="1"/>
      <c r="M523" s="1"/>
      <c r="N523" s="1"/>
      <c r="O523" s="1"/>
      <c r="P523" s="1"/>
      <c r="Q523" s="1"/>
      <c r="R523" s="1"/>
      <c r="S523" s="1"/>
      <c r="T523" s="1"/>
      <c r="U523" s="1"/>
      <c r="V523" s="1"/>
      <c r="W523" s="1"/>
      <c r="X523" s="1"/>
      <c r="Y523" s="1"/>
      <c r="Z523" s="1"/>
    </row>
    <row r="524" spans="1:26">
      <c r="A524" s="1"/>
      <c r="B524" s="6"/>
      <c r="C524" s="80"/>
      <c r="D524" s="2"/>
      <c r="E524" s="174"/>
      <c r="I524" s="1"/>
      <c r="J524" s="1"/>
      <c r="K524" s="1"/>
      <c r="L524" s="1"/>
      <c r="M524" s="1"/>
      <c r="N524" s="1"/>
      <c r="O524" s="1"/>
      <c r="P524" s="1"/>
      <c r="Q524" s="1"/>
      <c r="R524" s="1"/>
      <c r="S524" s="1"/>
      <c r="T524" s="1"/>
      <c r="U524" s="1"/>
      <c r="V524" s="1"/>
      <c r="W524" s="1"/>
      <c r="X524" s="1"/>
      <c r="Y524" s="1"/>
      <c r="Z524" s="1"/>
    </row>
    <row r="525" spans="1:26">
      <c r="A525" s="1"/>
      <c r="B525" s="6"/>
      <c r="C525" s="80"/>
      <c r="D525" s="2"/>
      <c r="E525" s="174"/>
      <c r="I525" s="1"/>
      <c r="J525" s="1"/>
      <c r="K525" s="1"/>
      <c r="L525" s="1"/>
      <c r="M525" s="1"/>
      <c r="N525" s="1"/>
      <c r="O525" s="1"/>
      <c r="P525" s="1"/>
      <c r="Q525" s="1"/>
      <c r="R525" s="1"/>
      <c r="S525" s="1"/>
      <c r="T525" s="1"/>
      <c r="U525" s="1"/>
      <c r="V525" s="1"/>
      <c r="W525" s="1"/>
      <c r="X525" s="1"/>
      <c r="Y525" s="1"/>
      <c r="Z525" s="1"/>
    </row>
    <row r="526" spans="1:26">
      <c r="A526" s="1"/>
      <c r="B526" s="6"/>
      <c r="C526" s="80"/>
      <c r="D526" s="2"/>
      <c r="E526" s="174"/>
      <c r="I526" s="1"/>
      <c r="J526" s="1"/>
      <c r="K526" s="1"/>
      <c r="L526" s="1"/>
      <c r="M526" s="1"/>
      <c r="N526" s="1"/>
      <c r="O526" s="1"/>
      <c r="P526" s="1"/>
      <c r="Q526" s="1"/>
      <c r="R526" s="1"/>
      <c r="S526" s="1"/>
      <c r="T526" s="1"/>
      <c r="U526" s="1"/>
      <c r="V526" s="1"/>
      <c r="W526" s="1"/>
      <c r="X526" s="1"/>
      <c r="Y526" s="1"/>
      <c r="Z526" s="1"/>
    </row>
    <row r="527" spans="1:26">
      <c r="A527" s="1"/>
      <c r="B527" s="6"/>
      <c r="C527" s="80"/>
      <c r="D527" s="2"/>
      <c r="E527" s="174"/>
      <c r="I527" s="1"/>
      <c r="J527" s="1"/>
      <c r="K527" s="1"/>
      <c r="L527" s="1"/>
      <c r="M527" s="1"/>
      <c r="N527" s="1"/>
      <c r="O527" s="1"/>
      <c r="P527" s="1"/>
      <c r="Q527" s="1"/>
      <c r="R527" s="1"/>
      <c r="S527" s="1"/>
      <c r="T527" s="1"/>
      <c r="U527" s="1"/>
      <c r="V527" s="1"/>
      <c r="W527" s="1"/>
      <c r="X527" s="1"/>
      <c r="Y527" s="1"/>
      <c r="Z527" s="1"/>
    </row>
    <row r="528" spans="1:26">
      <c r="A528" s="1"/>
      <c r="B528" s="6"/>
      <c r="C528" s="80"/>
      <c r="D528" s="2"/>
      <c r="E528" s="174"/>
      <c r="I528" s="1"/>
      <c r="J528" s="1"/>
      <c r="K528" s="1"/>
      <c r="L528" s="1"/>
      <c r="M528" s="1"/>
      <c r="N528" s="1"/>
      <c r="O528" s="1"/>
      <c r="P528" s="1"/>
      <c r="Q528" s="1"/>
      <c r="R528" s="1"/>
      <c r="S528" s="1"/>
      <c r="T528" s="1"/>
      <c r="U528" s="1"/>
      <c r="V528" s="1"/>
      <c r="W528" s="1"/>
      <c r="X528" s="1"/>
      <c r="Y528" s="1"/>
      <c r="Z528" s="1"/>
    </row>
    <row r="529" spans="1:26">
      <c r="A529" s="1"/>
      <c r="B529" s="6"/>
      <c r="C529" s="80"/>
      <c r="D529" s="2"/>
      <c r="E529" s="174"/>
      <c r="I529" s="1"/>
      <c r="J529" s="1"/>
      <c r="K529" s="1"/>
      <c r="L529" s="1"/>
      <c r="M529" s="1"/>
      <c r="N529" s="1"/>
      <c r="O529" s="1"/>
      <c r="P529" s="1"/>
      <c r="Q529" s="1"/>
      <c r="R529" s="1"/>
      <c r="S529" s="1"/>
      <c r="T529" s="1"/>
      <c r="U529" s="1"/>
      <c r="V529" s="1"/>
      <c r="W529" s="1"/>
      <c r="X529" s="1"/>
      <c r="Y529" s="1"/>
      <c r="Z529" s="1"/>
    </row>
    <row r="530" spans="1:26">
      <c r="A530" s="1"/>
      <c r="B530" s="6"/>
      <c r="C530" s="80"/>
      <c r="D530" s="2"/>
      <c r="E530" s="174"/>
      <c r="I530" s="1"/>
      <c r="J530" s="1"/>
      <c r="K530" s="1"/>
      <c r="L530" s="1"/>
      <c r="M530" s="1"/>
      <c r="N530" s="1"/>
      <c r="O530" s="1"/>
      <c r="P530" s="1"/>
      <c r="Q530" s="1"/>
      <c r="R530" s="1"/>
      <c r="S530" s="1"/>
      <c r="T530" s="1"/>
      <c r="U530" s="1"/>
      <c r="V530" s="1"/>
      <c r="W530" s="1"/>
      <c r="X530" s="1"/>
      <c r="Y530" s="1"/>
      <c r="Z530" s="1"/>
    </row>
    <row r="531" spans="1:26">
      <c r="A531" s="1"/>
      <c r="B531" s="6"/>
      <c r="C531" s="80"/>
      <c r="D531" s="2"/>
      <c r="E531" s="174"/>
      <c r="I531" s="1"/>
      <c r="J531" s="1"/>
      <c r="K531" s="1"/>
      <c r="L531" s="1"/>
      <c r="M531" s="1"/>
      <c r="N531" s="1"/>
      <c r="O531" s="1"/>
      <c r="P531" s="1"/>
      <c r="Q531" s="1"/>
      <c r="R531" s="1"/>
      <c r="S531" s="1"/>
      <c r="T531" s="1"/>
      <c r="U531" s="1"/>
      <c r="V531" s="1"/>
      <c r="W531" s="1"/>
      <c r="X531" s="1"/>
      <c r="Y531" s="1"/>
      <c r="Z531" s="1"/>
    </row>
    <row r="532" spans="1:26">
      <c r="A532" s="1"/>
      <c r="B532" s="6"/>
      <c r="C532" s="80"/>
      <c r="D532" s="2"/>
      <c r="E532" s="174"/>
      <c r="I532" s="1"/>
      <c r="J532" s="1"/>
      <c r="K532" s="1"/>
      <c r="L532" s="1"/>
      <c r="M532" s="1"/>
      <c r="N532" s="1"/>
      <c r="O532" s="1"/>
      <c r="P532" s="1"/>
      <c r="Q532" s="1"/>
      <c r="R532" s="1"/>
      <c r="S532" s="1"/>
      <c r="T532" s="1"/>
      <c r="U532" s="1"/>
      <c r="V532" s="1"/>
      <c r="W532" s="1"/>
      <c r="X532" s="1"/>
      <c r="Y532" s="1"/>
      <c r="Z532" s="1"/>
    </row>
    <row r="533" spans="1:26">
      <c r="A533" s="1"/>
      <c r="B533" s="6"/>
      <c r="C533" s="80"/>
      <c r="D533" s="2"/>
      <c r="E533" s="174"/>
      <c r="I533" s="1"/>
      <c r="J533" s="1"/>
      <c r="K533" s="1"/>
      <c r="L533" s="1"/>
      <c r="M533" s="1"/>
      <c r="N533" s="1"/>
      <c r="O533" s="1"/>
      <c r="P533" s="1"/>
      <c r="Q533" s="1"/>
      <c r="R533" s="1"/>
      <c r="S533" s="1"/>
      <c r="T533" s="1"/>
      <c r="U533" s="1"/>
      <c r="V533" s="1"/>
      <c r="W533" s="1"/>
      <c r="X533" s="1"/>
      <c r="Y533" s="1"/>
      <c r="Z533" s="1"/>
    </row>
    <row r="534" spans="1:26">
      <c r="A534" s="1"/>
      <c r="B534" s="6"/>
      <c r="C534" s="80"/>
      <c r="D534" s="2"/>
      <c r="E534" s="174"/>
      <c r="I534" s="1"/>
      <c r="J534" s="1"/>
      <c r="K534" s="1"/>
      <c r="L534" s="1"/>
      <c r="M534" s="1"/>
      <c r="N534" s="1"/>
      <c r="O534" s="1"/>
      <c r="P534" s="1"/>
      <c r="Q534" s="1"/>
      <c r="R534" s="1"/>
      <c r="S534" s="1"/>
      <c r="T534" s="1"/>
      <c r="U534" s="1"/>
      <c r="V534" s="1"/>
      <c r="W534" s="1"/>
      <c r="X534" s="1"/>
      <c r="Y534" s="1"/>
      <c r="Z534" s="1"/>
    </row>
    <row r="535" spans="1:26">
      <c r="A535" s="1"/>
      <c r="B535" s="6"/>
      <c r="C535" s="80"/>
      <c r="D535" s="2"/>
      <c r="E535" s="174"/>
      <c r="I535" s="1"/>
      <c r="J535" s="1"/>
      <c r="K535" s="1"/>
      <c r="L535" s="1"/>
      <c r="M535" s="1"/>
      <c r="N535" s="1"/>
      <c r="O535" s="1"/>
      <c r="P535" s="1"/>
      <c r="Q535" s="1"/>
      <c r="R535" s="1"/>
      <c r="S535" s="1"/>
      <c r="T535" s="1"/>
      <c r="U535" s="1"/>
      <c r="V535" s="1"/>
      <c r="W535" s="1"/>
      <c r="X535" s="1"/>
      <c r="Y535" s="1"/>
      <c r="Z535" s="1"/>
    </row>
    <row r="536" spans="1:26">
      <c r="A536" s="1"/>
      <c r="B536" s="6"/>
      <c r="C536" s="80"/>
      <c r="D536" s="2"/>
      <c r="E536" s="174"/>
      <c r="I536" s="1"/>
      <c r="J536" s="1"/>
      <c r="K536" s="1"/>
      <c r="L536" s="1"/>
      <c r="M536" s="1"/>
      <c r="N536" s="1"/>
      <c r="O536" s="1"/>
      <c r="P536" s="1"/>
      <c r="Q536" s="1"/>
      <c r="R536" s="1"/>
      <c r="S536" s="1"/>
      <c r="T536" s="1"/>
      <c r="U536" s="1"/>
      <c r="V536" s="1"/>
      <c r="W536" s="1"/>
      <c r="X536" s="1"/>
      <c r="Y536" s="1"/>
      <c r="Z536" s="1"/>
    </row>
    <row r="537" spans="1:26">
      <c r="A537" s="1"/>
      <c r="B537" s="6"/>
      <c r="C537" s="80"/>
      <c r="D537" s="2"/>
      <c r="E537" s="174"/>
      <c r="I537" s="1"/>
      <c r="J537" s="1"/>
      <c r="K537" s="1"/>
      <c r="L537" s="1"/>
      <c r="M537" s="1"/>
      <c r="N537" s="1"/>
      <c r="O537" s="1"/>
      <c r="P537" s="1"/>
      <c r="Q537" s="1"/>
      <c r="R537" s="1"/>
      <c r="S537" s="1"/>
      <c r="T537" s="1"/>
      <c r="U537" s="1"/>
      <c r="V537" s="1"/>
      <c r="W537" s="1"/>
      <c r="X537" s="1"/>
      <c r="Y537" s="1"/>
      <c r="Z537" s="1"/>
    </row>
    <row r="538" spans="1:26">
      <c r="A538" s="1"/>
      <c r="B538" s="6"/>
      <c r="C538" s="80"/>
      <c r="D538" s="2"/>
      <c r="E538" s="174"/>
      <c r="I538" s="1"/>
      <c r="J538" s="1"/>
      <c r="K538" s="1"/>
      <c r="L538" s="1"/>
      <c r="M538" s="1"/>
      <c r="N538" s="1"/>
      <c r="O538" s="1"/>
      <c r="P538" s="1"/>
      <c r="Q538" s="1"/>
      <c r="R538" s="1"/>
      <c r="S538" s="1"/>
      <c r="T538" s="1"/>
      <c r="U538" s="1"/>
      <c r="V538" s="1"/>
      <c r="W538" s="1"/>
      <c r="X538" s="1"/>
      <c r="Y538" s="1"/>
      <c r="Z538" s="1"/>
    </row>
    <row r="539" spans="1:26">
      <c r="A539" s="1"/>
      <c r="B539" s="6"/>
      <c r="C539" s="80"/>
      <c r="D539" s="2"/>
      <c r="E539" s="174"/>
      <c r="I539" s="1"/>
      <c r="J539" s="1"/>
      <c r="K539" s="1"/>
      <c r="L539" s="1"/>
      <c r="M539" s="1"/>
      <c r="N539" s="1"/>
      <c r="O539" s="1"/>
      <c r="P539" s="1"/>
      <c r="Q539" s="1"/>
      <c r="R539" s="1"/>
      <c r="S539" s="1"/>
      <c r="T539" s="1"/>
      <c r="U539" s="1"/>
      <c r="V539" s="1"/>
      <c r="W539" s="1"/>
      <c r="X539" s="1"/>
      <c r="Y539" s="1"/>
      <c r="Z539" s="1"/>
    </row>
    <row r="540" spans="1:26">
      <c r="A540" s="1"/>
      <c r="B540" s="6"/>
      <c r="C540" s="80"/>
      <c r="D540" s="2"/>
      <c r="E540" s="174"/>
      <c r="I540" s="1"/>
      <c r="J540" s="1"/>
      <c r="K540" s="1"/>
      <c r="L540" s="1"/>
      <c r="M540" s="1"/>
      <c r="N540" s="1"/>
      <c r="O540" s="1"/>
      <c r="P540" s="1"/>
      <c r="Q540" s="1"/>
      <c r="R540" s="1"/>
      <c r="S540" s="1"/>
      <c r="T540" s="1"/>
      <c r="U540" s="1"/>
      <c r="V540" s="1"/>
      <c r="W540" s="1"/>
      <c r="X540" s="1"/>
      <c r="Y540" s="1"/>
      <c r="Z540" s="1"/>
    </row>
    <row r="541" spans="1:26">
      <c r="A541" s="1"/>
      <c r="B541" s="6"/>
      <c r="C541" s="80"/>
      <c r="D541" s="2"/>
      <c r="E541" s="174"/>
      <c r="I541" s="1"/>
      <c r="J541" s="1"/>
      <c r="K541" s="1"/>
      <c r="L541" s="1"/>
      <c r="M541" s="1"/>
      <c r="N541" s="1"/>
      <c r="O541" s="1"/>
      <c r="P541" s="1"/>
      <c r="Q541" s="1"/>
      <c r="R541" s="1"/>
      <c r="S541" s="1"/>
      <c r="T541" s="1"/>
      <c r="U541" s="1"/>
      <c r="V541" s="1"/>
      <c r="W541" s="1"/>
      <c r="X541" s="1"/>
      <c r="Y541" s="1"/>
      <c r="Z541" s="1"/>
    </row>
    <row r="542" spans="1:26">
      <c r="A542" s="1"/>
      <c r="B542" s="6"/>
      <c r="C542" s="80"/>
      <c r="D542" s="2"/>
      <c r="E542" s="174"/>
      <c r="I542" s="1"/>
      <c r="J542" s="1"/>
      <c r="K542" s="1"/>
      <c r="L542" s="1"/>
      <c r="M542" s="1"/>
      <c r="N542" s="1"/>
      <c r="O542" s="1"/>
      <c r="P542" s="1"/>
      <c r="Q542" s="1"/>
      <c r="R542" s="1"/>
      <c r="S542" s="1"/>
      <c r="T542" s="1"/>
      <c r="U542" s="1"/>
      <c r="V542" s="1"/>
      <c r="W542" s="1"/>
      <c r="X542" s="1"/>
      <c r="Y542" s="1"/>
      <c r="Z542" s="1"/>
    </row>
    <row r="543" spans="1:26">
      <c r="A543" s="1"/>
      <c r="B543" s="6"/>
      <c r="C543" s="80"/>
      <c r="D543" s="2"/>
      <c r="E543" s="174"/>
      <c r="I543" s="1"/>
      <c r="J543" s="1"/>
      <c r="K543" s="1"/>
      <c r="L543" s="1"/>
      <c r="M543" s="1"/>
      <c r="N543" s="1"/>
      <c r="O543" s="1"/>
      <c r="P543" s="1"/>
      <c r="Q543" s="1"/>
      <c r="R543" s="1"/>
      <c r="S543" s="1"/>
      <c r="T543" s="1"/>
      <c r="U543" s="1"/>
      <c r="V543" s="1"/>
      <c r="W543" s="1"/>
      <c r="X543" s="1"/>
      <c r="Y543" s="1"/>
      <c r="Z543" s="1"/>
    </row>
    <row r="544" spans="1:26">
      <c r="A544" s="1"/>
      <c r="B544" s="6"/>
      <c r="C544" s="80"/>
      <c r="D544" s="2"/>
      <c r="E544" s="174"/>
      <c r="I544" s="1"/>
      <c r="J544" s="1"/>
      <c r="K544" s="1"/>
      <c r="L544" s="1"/>
      <c r="M544" s="1"/>
      <c r="N544" s="1"/>
      <c r="O544" s="1"/>
      <c r="P544" s="1"/>
      <c r="Q544" s="1"/>
      <c r="R544" s="1"/>
      <c r="S544" s="1"/>
      <c r="T544" s="1"/>
      <c r="U544" s="1"/>
      <c r="V544" s="1"/>
      <c r="W544" s="1"/>
      <c r="X544" s="1"/>
      <c r="Y544" s="1"/>
      <c r="Z544" s="1"/>
    </row>
    <row r="545" spans="1:26">
      <c r="A545" s="1"/>
      <c r="B545" s="6"/>
      <c r="C545" s="80"/>
      <c r="D545" s="2"/>
      <c r="E545" s="174"/>
      <c r="I545" s="1"/>
      <c r="J545" s="1"/>
      <c r="K545" s="1"/>
      <c r="L545" s="1"/>
      <c r="M545" s="1"/>
      <c r="N545" s="1"/>
      <c r="O545" s="1"/>
      <c r="P545" s="1"/>
      <c r="Q545" s="1"/>
      <c r="R545" s="1"/>
      <c r="S545" s="1"/>
      <c r="T545" s="1"/>
      <c r="U545" s="1"/>
      <c r="V545" s="1"/>
      <c r="W545" s="1"/>
      <c r="X545" s="1"/>
      <c r="Y545" s="1"/>
      <c r="Z545" s="1"/>
    </row>
    <row r="546" spans="1:26">
      <c r="A546" s="1"/>
      <c r="B546" s="6"/>
      <c r="C546" s="80"/>
      <c r="D546" s="2"/>
      <c r="E546" s="174"/>
      <c r="I546" s="1"/>
      <c r="J546" s="1"/>
      <c r="K546" s="1"/>
      <c r="L546" s="1"/>
      <c r="M546" s="1"/>
      <c r="N546" s="1"/>
      <c r="O546" s="1"/>
      <c r="P546" s="1"/>
      <c r="Q546" s="1"/>
      <c r="R546" s="1"/>
      <c r="S546" s="1"/>
      <c r="T546" s="1"/>
      <c r="U546" s="1"/>
      <c r="V546" s="1"/>
      <c r="W546" s="1"/>
      <c r="X546" s="1"/>
      <c r="Y546" s="1"/>
      <c r="Z546" s="1"/>
    </row>
    <row r="547" spans="1:26">
      <c r="A547" s="1"/>
      <c r="B547" s="6"/>
      <c r="C547" s="80"/>
      <c r="D547" s="2"/>
      <c r="E547" s="174"/>
      <c r="I547" s="1"/>
      <c r="J547" s="1"/>
      <c r="K547" s="1"/>
      <c r="L547" s="1"/>
      <c r="M547" s="1"/>
      <c r="N547" s="1"/>
      <c r="O547" s="1"/>
      <c r="P547" s="1"/>
      <c r="Q547" s="1"/>
      <c r="R547" s="1"/>
      <c r="S547" s="1"/>
      <c r="T547" s="1"/>
      <c r="U547" s="1"/>
      <c r="V547" s="1"/>
      <c r="W547" s="1"/>
      <c r="X547" s="1"/>
      <c r="Y547" s="1"/>
      <c r="Z547" s="1"/>
    </row>
    <row r="548" spans="1:26">
      <c r="A548" s="1"/>
      <c r="B548" s="6"/>
      <c r="C548" s="80"/>
      <c r="D548" s="2"/>
      <c r="E548" s="174"/>
      <c r="I548" s="1"/>
      <c r="J548" s="1"/>
      <c r="K548" s="1"/>
      <c r="L548" s="1"/>
      <c r="M548" s="1"/>
      <c r="N548" s="1"/>
      <c r="O548" s="1"/>
      <c r="P548" s="1"/>
      <c r="Q548" s="1"/>
      <c r="R548" s="1"/>
      <c r="S548" s="1"/>
      <c r="T548" s="1"/>
      <c r="U548" s="1"/>
      <c r="V548" s="1"/>
      <c r="W548" s="1"/>
      <c r="X548" s="1"/>
      <c r="Y548" s="1"/>
      <c r="Z548" s="1"/>
    </row>
    <row r="549" spans="1:26">
      <c r="A549" s="1"/>
      <c r="B549" s="6"/>
      <c r="C549" s="80"/>
      <c r="D549" s="2"/>
      <c r="E549" s="174"/>
      <c r="I549" s="1"/>
      <c r="J549" s="1"/>
      <c r="K549" s="1"/>
      <c r="L549" s="1"/>
      <c r="M549" s="1"/>
      <c r="N549" s="1"/>
      <c r="O549" s="1"/>
      <c r="P549" s="1"/>
      <c r="Q549" s="1"/>
      <c r="R549" s="1"/>
      <c r="S549" s="1"/>
      <c r="T549" s="1"/>
      <c r="U549" s="1"/>
      <c r="V549" s="1"/>
      <c r="W549" s="1"/>
      <c r="X549" s="1"/>
      <c r="Y549" s="1"/>
      <c r="Z549" s="1"/>
    </row>
    <row r="550" spans="1:26">
      <c r="A550" s="1"/>
      <c r="B550" s="6"/>
      <c r="C550" s="80"/>
      <c r="D550" s="2"/>
      <c r="E550" s="174"/>
      <c r="I550" s="1"/>
      <c r="J550" s="1"/>
      <c r="K550" s="1"/>
      <c r="L550" s="1"/>
      <c r="M550" s="1"/>
      <c r="N550" s="1"/>
      <c r="O550" s="1"/>
      <c r="P550" s="1"/>
      <c r="Q550" s="1"/>
      <c r="R550" s="1"/>
      <c r="S550" s="1"/>
      <c r="T550" s="1"/>
      <c r="U550" s="1"/>
      <c r="V550" s="1"/>
      <c r="W550" s="1"/>
      <c r="X550" s="1"/>
      <c r="Y550" s="1"/>
      <c r="Z550" s="1"/>
    </row>
    <row r="551" spans="1:26">
      <c r="A551" s="1"/>
      <c r="B551" s="6"/>
      <c r="C551" s="80"/>
      <c r="D551" s="2"/>
      <c r="E551" s="174"/>
      <c r="I551" s="1"/>
      <c r="J551" s="1"/>
      <c r="K551" s="1"/>
      <c r="L551" s="1"/>
      <c r="M551" s="1"/>
      <c r="N551" s="1"/>
      <c r="O551" s="1"/>
      <c r="P551" s="1"/>
      <c r="Q551" s="1"/>
      <c r="R551" s="1"/>
      <c r="S551" s="1"/>
      <c r="T551" s="1"/>
      <c r="U551" s="1"/>
      <c r="V551" s="1"/>
      <c r="W551" s="1"/>
      <c r="X551" s="1"/>
      <c r="Y551" s="1"/>
      <c r="Z551" s="1"/>
    </row>
    <row r="552" spans="1:26">
      <c r="A552" s="1"/>
      <c r="B552" s="6"/>
      <c r="C552" s="80"/>
      <c r="D552" s="2"/>
      <c r="E552" s="174"/>
      <c r="I552" s="1"/>
      <c r="J552" s="1"/>
      <c r="K552" s="1"/>
      <c r="L552" s="1"/>
      <c r="M552" s="1"/>
      <c r="N552" s="1"/>
      <c r="O552" s="1"/>
      <c r="P552" s="1"/>
      <c r="Q552" s="1"/>
      <c r="R552" s="1"/>
      <c r="S552" s="1"/>
      <c r="T552" s="1"/>
      <c r="U552" s="1"/>
      <c r="V552" s="1"/>
      <c r="W552" s="1"/>
      <c r="X552" s="1"/>
      <c r="Y552" s="1"/>
      <c r="Z552" s="1"/>
    </row>
    <row r="553" spans="1:26">
      <c r="A553" s="1"/>
      <c r="B553" s="6"/>
      <c r="C553" s="80"/>
      <c r="D553" s="2"/>
      <c r="E553" s="174"/>
      <c r="I553" s="1"/>
      <c r="J553" s="1"/>
      <c r="K553" s="1"/>
      <c r="L553" s="1"/>
      <c r="M553" s="1"/>
      <c r="N553" s="1"/>
      <c r="O553" s="1"/>
      <c r="P553" s="1"/>
      <c r="Q553" s="1"/>
      <c r="R553" s="1"/>
      <c r="S553" s="1"/>
      <c r="T553" s="1"/>
      <c r="U553" s="1"/>
      <c r="V553" s="1"/>
      <c r="W553" s="1"/>
      <c r="X553" s="1"/>
      <c r="Y553" s="1"/>
      <c r="Z553" s="1"/>
    </row>
    <row r="554" spans="1:26">
      <c r="A554" s="1"/>
      <c r="B554" s="6"/>
      <c r="C554" s="80"/>
      <c r="D554" s="2"/>
      <c r="E554" s="174"/>
      <c r="I554" s="1"/>
      <c r="J554" s="1"/>
      <c r="K554" s="1"/>
      <c r="L554" s="1"/>
      <c r="M554" s="1"/>
      <c r="N554" s="1"/>
      <c r="O554" s="1"/>
      <c r="P554" s="1"/>
      <c r="Q554" s="1"/>
      <c r="R554" s="1"/>
      <c r="S554" s="1"/>
      <c r="T554" s="1"/>
      <c r="U554" s="1"/>
      <c r="V554" s="1"/>
      <c r="W554" s="1"/>
      <c r="X554" s="1"/>
      <c r="Y554" s="1"/>
      <c r="Z554" s="1"/>
    </row>
    <row r="555" spans="1:26">
      <c r="A555" s="1"/>
      <c r="B555" s="6"/>
      <c r="C555" s="80"/>
      <c r="D555" s="2"/>
      <c r="E555" s="174"/>
      <c r="I555" s="1"/>
      <c r="J555" s="1"/>
      <c r="K555" s="1"/>
      <c r="L555" s="1"/>
      <c r="M555" s="1"/>
      <c r="N555" s="1"/>
      <c r="O555" s="1"/>
      <c r="P555" s="1"/>
      <c r="Q555" s="1"/>
      <c r="R555" s="1"/>
      <c r="S555" s="1"/>
      <c r="T555" s="1"/>
      <c r="U555" s="1"/>
      <c r="V555" s="1"/>
      <c r="W555" s="1"/>
      <c r="X555" s="1"/>
      <c r="Y555" s="1"/>
      <c r="Z555" s="1"/>
    </row>
    <row r="556" spans="1:26">
      <c r="A556" s="1"/>
      <c r="B556" s="6"/>
      <c r="C556" s="80"/>
      <c r="D556" s="2"/>
      <c r="E556" s="174"/>
      <c r="I556" s="1"/>
      <c r="J556" s="1"/>
      <c r="K556" s="1"/>
      <c r="L556" s="1"/>
      <c r="M556" s="1"/>
      <c r="N556" s="1"/>
      <c r="O556" s="1"/>
      <c r="P556" s="1"/>
      <c r="Q556" s="1"/>
      <c r="R556" s="1"/>
      <c r="S556" s="1"/>
      <c r="T556" s="1"/>
      <c r="U556" s="1"/>
      <c r="V556" s="1"/>
      <c r="W556" s="1"/>
      <c r="X556" s="1"/>
      <c r="Y556" s="1"/>
      <c r="Z556" s="1"/>
    </row>
    <row r="557" spans="1:26">
      <c r="A557" s="1"/>
      <c r="B557" s="6"/>
      <c r="C557" s="80"/>
      <c r="D557" s="2"/>
      <c r="E557" s="174"/>
      <c r="I557" s="1"/>
      <c r="J557" s="1"/>
      <c r="K557" s="1"/>
      <c r="L557" s="1"/>
      <c r="M557" s="1"/>
      <c r="N557" s="1"/>
      <c r="O557" s="1"/>
      <c r="P557" s="1"/>
      <c r="Q557" s="1"/>
      <c r="R557" s="1"/>
      <c r="S557" s="1"/>
      <c r="T557" s="1"/>
      <c r="U557" s="1"/>
      <c r="V557" s="1"/>
      <c r="W557" s="1"/>
      <c r="X557" s="1"/>
      <c r="Y557" s="1"/>
      <c r="Z557" s="1"/>
    </row>
    <row r="558" spans="1:26">
      <c r="A558" s="1"/>
      <c r="B558" s="6"/>
      <c r="C558" s="80"/>
      <c r="D558" s="2"/>
      <c r="E558" s="174"/>
      <c r="I558" s="1"/>
      <c r="J558" s="1"/>
      <c r="K558" s="1"/>
      <c r="L558" s="1"/>
      <c r="M558" s="1"/>
      <c r="N558" s="1"/>
      <c r="O558" s="1"/>
      <c r="P558" s="1"/>
      <c r="Q558" s="1"/>
      <c r="R558" s="1"/>
      <c r="S558" s="1"/>
      <c r="T558" s="1"/>
      <c r="U558" s="1"/>
      <c r="V558" s="1"/>
      <c r="W558" s="1"/>
      <c r="X558" s="1"/>
      <c r="Y558" s="1"/>
      <c r="Z558" s="1"/>
    </row>
    <row r="559" spans="1:26">
      <c r="A559" s="1"/>
      <c r="B559" s="6"/>
      <c r="C559" s="80"/>
      <c r="D559" s="2"/>
      <c r="E559" s="174"/>
      <c r="I559" s="1"/>
      <c r="J559" s="1"/>
      <c r="K559" s="1"/>
      <c r="L559" s="1"/>
      <c r="M559" s="1"/>
      <c r="N559" s="1"/>
      <c r="O559" s="1"/>
      <c r="P559" s="1"/>
      <c r="Q559" s="1"/>
      <c r="R559" s="1"/>
      <c r="S559" s="1"/>
      <c r="T559" s="1"/>
      <c r="U559" s="1"/>
      <c r="V559" s="1"/>
      <c r="W559" s="1"/>
      <c r="X559" s="1"/>
      <c r="Y559" s="1"/>
      <c r="Z559" s="1"/>
    </row>
    <row r="560" spans="1:26">
      <c r="A560" s="1"/>
      <c r="B560" s="6"/>
      <c r="C560" s="80"/>
      <c r="D560" s="2"/>
      <c r="E560" s="174"/>
      <c r="I560" s="1"/>
      <c r="J560" s="1"/>
      <c r="K560" s="1"/>
      <c r="L560" s="1"/>
      <c r="M560" s="1"/>
      <c r="N560" s="1"/>
      <c r="O560" s="1"/>
      <c r="P560" s="1"/>
      <c r="Q560" s="1"/>
      <c r="R560" s="1"/>
      <c r="S560" s="1"/>
      <c r="T560" s="1"/>
      <c r="U560" s="1"/>
      <c r="V560" s="1"/>
      <c r="W560" s="1"/>
      <c r="X560" s="1"/>
      <c r="Y560" s="1"/>
      <c r="Z560" s="1"/>
    </row>
    <row r="561" spans="1:26">
      <c r="A561" s="1"/>
      <c r="B561" s="6"/>
      <c r="C561" s="80"/>
      <c r="D561" s="2"/>
      <c r="E561" s="174"/>
      <c r="I561" s="1"/>
      <c r="J561" s="1"/>
      <c r="K561" s="1"/>
      <c r="L561" s="1"/>
      <c r="M561" s="1"/>
      <c r="N561" s="1"/>
      <c r="O561" s="1"/>
      <c r="P561" s="1"/>
      <c r="Q561" s="1"/>
      <c r="R561" s="1"/>
      <c r="S561" s="1"/>
      <c r="T561" s="1"/>
      <c r="U561" s="1"/>
      <c r="V561" s="1"/>
      <c r="W561" s="1"/>
      <c r="X561" s="1"/>
      <c r="Y561" s="1"/>
      <c r="Z561" s="1"/>
    </row>
    <row r="562" spans="1:26">
      <c r="A562" s="1"/>
      <c r="B562" s="6"/>
      <c r="C562" s="80"/>
      <c r="D562" s="2"/>
      <c r="E562" s="174"/>
      <c r="I562" s="1"/>
      <c r="J562" s="1"/>
      <c r="K562" s="1"/>
      <c r="L562" s="1"/>
      <c r="M562" s="1"/>
      <c r="N562" s="1"/>
      <c r="O562" s="1"/>
      <c r="P562" s="1"/>
      <c r="Q562" s="1"/>
      <c r="R562" s="1"/>
      <c r="S562" s="1"/>
      <c r="T562" s="1"/>
      <c r="U562" s="1"/>
      <c r="V562" s="1"/>
      <c r="W562" s="1"/>
      <c r="X562" s="1"/>
      <c r="Y562" s="1"/>
      <c r="Z562" s="1"/>
    </row>
    <row r="563" spans="1:26">
      <c r="A563" s="1"/>
      <c r="B563" s="6"/>
      <c r="C563" s="80"/>
      <c r="D563" s="2"/>
      <c r="E563" s="174"/>
      <c r="I563" s="1"/>
      <c r="J563" s="1"/>
      <c r="K563" s="1"/>
      <c r="L563" s="1"/>
      <c r="M563" s="1"/>
      <c r="N563" s="1"/>
      <c r="O563" s="1"/>
      <c r="P563" s="1"/>
      <c r="Q563" s="1"/>
      <c r="R563" s="1"/>
      <c r="S563" s="1"/>
      <c r="T563" s="1"/>
      <c r="U563" s="1"/>
      <c r="V563" s="1"/>
      <c r="W563" s="1"/>
      <c r="X563" s="1"/>
      <c r="Y563" s="1"/>
      <c r="Z563" s="1"/>
    </row>
    <row r="564" spans="1:26">
      <c r="A564" s="1"/>
      <c r="B564" s="6"/>
      <c r="C564" s="80"/>
      <c r="D564" s="2"/>
      <c r="E564" s="174"/>
      <c r="I564" s="1"/>
      <c r="J564" s="1"/>
      <c r="K564" s="1"/>
      <c r="L564" s="1"/>
      <c r="M564" s="1"/>
      <c r="N564" s="1"/>
      <c r="O564" s="1"/>
      <c r="P564" s="1"/>
      <c r="Q564" s="1"/>
      <c r="R564" s="1"/>
      <c r="S564" s="1"/>
      <c r="T564" s="1"/>
      <c r="U564" s="1"/>
      <c r="V564" s="1"/>
      <c r="W564" s="1"/>
      <c r="X564" s="1"/>
      <c r="Y564" s="1"/>
      <c r="Z564" s="1"/>
    </row>
    <row r="565" spans="1:26">
      <c r="A565" s="1"/>
      <c r="B565" s="6"/>
      <c r="C565" s="80"/>
      <c r="D565" s="2"/>
      <c r="E565" s="174"/>
      <c r="I565" s="1"/>
      <c r="J565" s="1"/>
      <c r="K565" s="1"/>
      <c r="L565" s="1"/>
      <c r="M565" s="1"/>
      <c r="N565" s="1"/>
      <c r="O565" s="1"/>
      <c r="P565" s="1"/>
      <c r="Q565" s="1"/>
      <c r="R565" s="1"/>
      <c r="S565" s="1"/>
      <c r="T565" s="1"/>
      <c r="U565" s="1"/>
      <c r="V565" s="1"/>
      <c r="W565" s="1"/>
      <c r="X565" s="1"/>
      <c r="Y565" s="1"/>
      <c r="Z565" s="1"/>
    </row>
    <row r="566" spans="1:26">
      <c r="A566" s="1"/>
      <c r="B566" s="6"/>
      <c r="C566" s="80"/>
      <c r="D566" s="2"/>
      <c r="E566" s="174"/>
      <c r="I566" s="1"/>
      <c r="J566" s="1"/>
      <c r="K566" s="1"/>
      <c r="L566" s="1"/>
      <c r="M566" s="1"/>
      <c r="N566" s="1"/>
      <c r="O566" s="1"/>
      <c r="P566" s="1"/>
      <c r="Q566" s="1"/>
      <c r="R566" s="1"/>
      <c r="S566" s="1"/>
      <c r="T566" s="1"/>
      <c r="U566" s="1"/>
      <c r="V566" s="1"/>
      <c r="W566" s="1"/>
      <c r="X566" s="1"/>
      <c r="Y566" s="1"/>
      <c r="Z566" s="1"/>
    </row>
    <row r="567" spans="1:26">
      <c r="A567" s="1"/>
      <c r="B567" s="6"/>
      <c r="C567" s="80"/>
      <c r="D567" s="2"/>
      <c r="E567" s="174"/>
      <c r="I567" s="1"/>
      <c r="J567" s="1"/>
      <c r="K567" s="1"/>
      <c r="L567" s="1"/>
      <c r="M567" s="1"/>
      <c r="N567" s="1"/>
      <c r="O567" s="1"/>
      <c r="P567" s="1"/>
      <c r="Q567" s="1"/>
      <c r="R567" s="1"/>
      <c r="S567" s="1"/>
      <c r="T567" s="1"/>
      <c r="U567" s="1"/>
      <c r="V567" s="1"/>
      <c r="W567" s="1"/>
      <c r="X567" s="1"/>
      <c r="Y567" s="1"/>
      <c r="Z567" s="1"/>
    </row>
    <row r="568" spans="1:26">
      <c r="A568" s="1"/>
      <c r="B568" s="6"/>
      <c r="C568" s="80"/>
      <c r="D568" s="2"/>
      <c r="E568" s="174"/>
      <c r="I568" s="1"/>
      <c r="J568" s="1"/>
      <c r="K568" s="1"/>
      <c r="L568" s="1"/>
      <c r="M568" s="1"/>
      <c r="N568" s="1"/>
      <c r="O568" s="1"/>
      <c r="P568" s="1"/>
      <c r="Q568" s="1"/>
      <c r="R568" s="1"/>
      <c r="S568" s="1"/>
      <c r="T568" s="1"/>
      <c r="U568" s="1"/>
      <c r="V568" s="1"/>
      <c r="W568" s="1"/>
      <c r="X568" s="1"/>
      <c r="Y568" s="1"/>
      <c r="Z568" s="1"/>
    </row>
    <row r="569" spans="1:26">
      <c r="A569" s="1"/>
      <c r="B569" s="6"/>
      <c r="C569" s="80"/>
      <c r="D569" s="2"/>
      <c r="E569" s="174"/>
      <c r="I569" s="1"/>
      <c r="J569" s="1"/>
      <c r="K569" s="1"/>
      <c r="L569" s="1"/>
      <c r="M569" s="1"/>
      <c r="N569" s="1"/>
      <c r="O569" s="1"/>
      <c r="P569" s="1"/>
      <c r="Q569" s="1"/>
      <c r="R569" s="1"/>
      <c r="S569" s="1"/>
      <c r="T569" s="1"/>
      <c r="U569" s="1"/>
      <c r="V569" s="1"/>
      <c r="W569" s="1"/>
      <c r="X569" s="1"/>
      <c r="Y569" s="1"/>
      <c r="Z569" s="1"/>
    </row>
    <row r="570" spans="1:26">
      <c r="A570" s="1"/>
      <c r="B570" s="6"/>
      <c r="C570" s="80"/>
      <c r="D570" s="2"/>
      <c r="E570" s="174"/>
      <c r="I570" s="1"/>
      <c r="J570" s="1"/>
      <c r="K570" s="1"/>
      <c r="L570" s="1"/>
      <c r="M570" s="1"/>
      <c r="N570" s="1"/>
      <c r="O570" s="1"/>
      <c r="P570" s="1"/>
      <c r="Q570" s="1"/>
      <c r="R570" s="1"/>
      <c r="S570" s="1"/>
      <c r="T570" s="1"/>
      <c r="U570" s="1"/>
      <c r="V570" s="1"/>
      <c r="W570" s="1"/>
      <c r="X570" s="1"/>
      <c r="Y570" s="1"/>
      <c r="Z570" s="1"/>
    </row>
    <row r="571" spans="1:26">
      <c r="A571" s="1"/>
      <c r="B571" s="6"/>
      <c r="C571" s="80"/>
      <c r="D571" s="2"/>
      <c r="E571" s="174"/>
      <c r="I571" s="1"/>
      <c r="J571" s="1"/>
      <c r="K571" s="1"/>
      <c r="L571" s="1"/>
      <c r="M571" s="1"/>
      <c r="N571" s="1"/>
      <c r="O571" s="1"/>
      <c r="P571" s="1"/>
      <c r="Q571" s="1"/>
      <c r="R571" s="1"/>
      <c r="S571" s="1"/>
      <c r="T571" s="1"/>
      <c r="U571" s="1"/>
      <c r="V571" s="1"/>
      <c r="W571" s="1"/>
      <c r="X571" s="1"/>
      <c r="Y571" s="1"/>
      <c r="Z571" s="1"/>
    </row>
    <row r="572" spans="1:26">
      <c r="A572" s="1"/>
      <c r="B572" s="6"/>
      <c r="C572" s="80"/>
      <c r="D572" s="2"/>
      <c r="E572" s="174"/>
      <c r="I572" s="1"/>
      <c r="J572" s="1"/>
      <c r="K572" s="1"/>
      <c r="L572" s="1"/>
      <c r="M572" s="1"/>
      <c r="N572" s="1"/>
      <c r="O572" s="1"/>
      <c r="P572" s="1"/>
      <c r="Q572" s="1"/>
      <c r="R572" s="1"/>
      <c r="S572" s="1"/>
      <c r="T572" s="1"/>
      <c r="U572" s="1"/>
      <c r="V572" s="1"/>
      <c r="W572" s="1"/>
      <c r="X572" s="1"/>
      <c r="Y572" s="1"/>
      <c r="Z572" s="1"/>
    </row>
    <row r="573" spans="1:26">
      <c r="A573" s="1"/>
      <c r="B573" s="6"/>
      <c r="C573" s="80"/>
      <c r="D573" s="2"/>
      <c r="E573" s="174"/>
      <c r="I573" s="1"/>
      <c r="J573" s="1"/>
      <c r="K573" s="1"/>
      <c r="L573" s="1"/>
      <c r="M573" s="1"/>
      <c r="N573" s="1"/>
      <c r="O573" s="1"/>
      <c r="P573" s="1"/>
      <c r="Q573" s="1"/>
      <c r="R573" s="1"/>
      <c r="S573" s="1"/>
      <c r="T573" s="1"/>
      <c r="U573" s="1"/>
      <c r="V573" s="1"/>
      <c r="W573" s="1"/>
      <c r="X573" s="1"/>
      <c r="Y573" s="1"/>
      <c r="Z573" s="1"/>
    </row>
    <row r="574" spans="1:26">
      <c r="A574" s="1"/>
      <c r="B574" s="6"/>
      <c r="C574" s="80"/>
      <c r="D574" s="2"/>
      <c r="E574" s="174"/>
      <c r="I574" s="1"/>
      <c r="J574" s="1"/>
      <c r="K574" s="1"/>
      <c r="L574" s="1"/>
      <c r="M574" s="1"/>
      <c r="N574" s="1"/>
      <c r="O574" s="1"/>
      <c r="P574" s="1"/>
      <c r="Q574" s="1"/>
      <c r="R574" s="1"/>
      <c r="S574" s="1"/>
      <c r="T574" s="1"/>
      <c r="U574" s="1"/>
      <c r="V574" s="1"/>
      <c r="W574" s="1"/>
      <c r="X574" s="1"/>
      <c r="Y574" s="1"/>
      <c r="Z574" s="1"/>
    </row>
    <row r="575" spans="1:26">
      <c r="A575" s="1"/>
      <c r="B575" s="6"/>
      <c r="C575" s="80"/>
      <c r="D575" s="2"/>
      <c r="E575" s="174"/>
      <c r="I575" s="1"/>
      <c r="J575" s="1"/>
      <c r="K575" s="1"/>
      <c r="L575" s="1"/>
      <c r="M575" s="1"/>
      <c r="N575" s="1"/>
      <c r="O575" s="1"/>
      <c r="P575" s="1"/>
      <c r="Q575" s="1"/>
      <c r="R575" s="1"/>
      <c r="S575" s="1"/>
      <c r="T575" s="1"/>
      <c r="U575" s="1"/>
      <c r="V575" s="1"/>
      <c r="W575" s="1"/>
      <c r="X575" s="1"/>
      <c r="Y575" s="1"/>
      <c r="Z575" s="1"/>
    </row>
    <row r="576" spans="1:26">
      <c r="A576" s="1"/>
      <c r="B576" s="6"/>
      <c r="C576" s="80"/>
      <c r="D576" s="2"/>
      <c r="E576" s="174"/>
      <c r="I576" s="1"/>
      <c r="J576" s="1"/>
      <c r="K576" s="1"/>
      <c r="L576" s="1"/>
      <c r="M576" s="1"/>
      <c r="N576" s="1"/>
      <c r="O576" s="1"/>
      <c r="P576" s="1"/>
      <c r="Q576" s="1"/>
      <c r="R576" s="1"/>
      <c r="S576" s="1"/>
      <c r="T576" s="1"/>
      <c r="U576" s="1"/>
      <c r="V576" s="1"/>
      <c r="W576" s="1"/>
      <c r="X576" s="1"/>
      <c r="Y576" s="1"/>
      <c r="Z576" s="1"/>
    </row>
    <row r="577" spans="1:26">
      <c r="A577" s="1"/>
      <c r="B577" s="6"/>
      <c r="C577" s="80"/>
      <c r="D577" s="2"/>
      <c r="E577" s="174"/>
      <c r="I577" s="1"/>
      <c r="J577" s="1"/>
      <c r="K577" s="1"/>
      <c r="L577" s="1"/>
      <c r="M577" s="1"/>
      <c r="N577" s="1"/>
      <c r="O577" s="1"/>
      <c r="P577" s="1"/>
      <c r="Q577" s="1"/>
      <c r="R577" s="1"/>
      <c r="S577" s="1"/>
      <c r="T577" s="1"/>
      <c r="U577" s="1"/>
      <c r="V577" s="1"/>
      <c r="W577" s="1"/>
      <c r="X577" s="1"/>
      <c r="Y577" s="1"/>
      <c r="Z577" s="1"/>
    </row>
    <row r="578" spans="1:26">
      <c r="A578" s="1"/>
      <c r="B578" s="6"/>
      <c r="C578" s="80"/>
      <c r="D578" s="2"/>
      <c r="E578" s="174"/>
      <c r="I578" s="1"/>
      <c r="J578" s="1"/>
      <c r="K578" s="1"/>
      <c r="L578" s="1"/>
      <c r="M578" s="1"/>
      <c r="N578" s="1"/>
      <c r="O578" s="1"/>
      <c r="P578" s="1"/>
      <c r="Q578" s="1"/>
      <c r="R578" s="1"/>
      <c r="S578" s="1"/>
      <c r="T578" s="1"/>
      <c r="U578" s="1"/>
      <c r="V578" s="1"/>
      <c r="W578" s="1"/>
      <c r="X578" s="1"/>
      <c r="Y578" s="1"/>
      <c r="Z578" s="1"/>
    </row>
    <row r="579" spans="1:26">
      <c r="A579" s="1"/>
      <c r="B579" s="6"/>
      <c r="C579" s="80"/>
      <c r="D579" s="2"/>
      <c r="E579" s="174"/>
      <c r="I579" s="1"/>
      <c r="J579" s="1"/>
      <c r="K579" s="1"/>
      <c r="L579" s="1"/>
      <c r="M579" s="1"/>
      <c r="N579" s="1"/>
      <c r="O579" s="1"/>
      <c r="P579" s="1"/>
      <c r="Q579" s="1"/>
      <c r="R579" s="1"/>
      <c r="S579" s="1"/>
      <c r="T579" s="1"/>
      <c r="U579" s="1"/>
      <c r="V579" s="1"/>
      <c r="W579" s="1"/>
      <c r="X579" s="1"/>
      <c r="Y579" s="1"/>
      <c r="Z579" s="1"/>
    </row>
    <row r="580" spans="1:26">
      <c r="A580" s="1"/>
      <c r="B580" s="6"/>
      <c r="C580" s="80"/>
      <c r="D580" s="2"/>
      <c r="E580" s="174"/>
      <c r="I580" s="1"/>
      <c r="J580" s="1"/>
      <c r="K580" s="1"/>
      <c r="L580" s="1"/>
      <c r="M580" s="1"/>
      <c r="N580" s="1"/>
      <c r="O580" s="1"/>
      <c r="P580" s="1"/>
      <c r="Q580" s="1"/>
      <c r="R580" s="1"/>
      <c r="S580" s="1"/>
      <c r="T580" s="1"/>
      <c r="U580" s="1"/>
      <c r="V580" s="1"/>
      <c r="W580" s="1"/>
      <c r="X580" s="1"/>
      <c r="Y580" s="1"/>
      <c r="Z580" s="1"/>
    </row>
    <row r="581" spans="1:26">
      <c r="A581" s="1"/>
      <c r="B581" s="6"/>
      <c r="C581" s="80"/>
      <c r="D581" s="2"/>
      <c r="E581" s="174"/>
      <c r="I581" s="1"/>
      <c r="J581" s="1"/>
      <c r="K581" s="1"/>
      <c r="L581" s="1"/>
      <c r="M581" s="1"/>
      <c r="N581" s="1"/>
      <c r="O581" s="1"/>
      <c r="P581" s="1"/>
      <c r="Q581" s="1"/>
      <c r="R581" s="1"/>
      <c r="S581" s="1"/>
      <c r="T581" s="1"/>
      <c r="U581" s="1"/>
      <c r="V581" s="1"/>
      <c r="W581" s="1"/>
      <c r="X581" s="1"/>
      <c r="Y581" s="1"/>
      <c r="Z581" s="1"/>
    </row>
    <row r="582" spans="1:26">
      <c r="A582" s="1"/>
      <c r="B582" s="6"/>
      <c r="C582" s="80"/>
      <c r="D582" s="2"/>
      <c r="E582" s="174"/>
      <c r="I582" s="1"/>
      <c r="J582" s="1"/>
      <c r="K582" s="1"/>
      <c r="L582" s="1"/>
      <c r="M582" s="1"/>
      <c r="N582" s="1"/>
      <c r="O582" s="1"/>
      <c r="P582" s="1"/>
      <c r="Q582" s="1"/>
      <c r="R582" s="1"/>
      <c r="S582" s="1"/>
      <c r="T582" s="1"/>
      <c r="U582" s="1"/>
      <c r="V582" s="1"/>
      <c r="W582" s="1"/>
      <c r="X582" s="1"/>
      <c r="Y582" s="1"/>
      <c r="Z582" s="1"/>
    </row>
    <row r="583" spans="1:26">
      <c r="A583" s="1"/>
      <c r="B583" s="6"/>
      <c r="C583" s="80"/>
      <c r="D583" s="2"/>
      <c r="E583" s="174"/>
      <c r="I583" s="1"/>
      <c r="J583" s="1"/>
      <c r="K583" s="1"/>
      <c r="L583" s="1"/>
      <c r="M583" s="1"/>
      <c r="N583" s="1"/>
      <c r="O583" s="1"/>
      <c r="P583" s="1"/>
      <c r="Q583" s="1"/>
      <c r="R583" s="1"/>
      <c r="S583" s="1"/>
      <c r="T583" s="1"/>
      <c r="U583" s="1"/>
      <c r="V583" s="1"/>
      <c r="W583" s="1"/>
      <c r="X583" s="1"/>
      <c r="Y583" s="1"/>
      <c r="Z583" s="1"/>
    </row>
    <row r="584" spans="1:26">
      <c r="A584" s="1"/>
      <c r="B584" s="6"/>
      <c r="C584" s="80"/>
      <c r="D584" s="2"/>
      <c r="E584" s="174"/>
      <c r="I584" s="1"/>
      <c r="J584" s="1"/>
      <c r="K584" s="1"/>
      <c r="L584" s="1"/>
      <c r="M584" s="1"/>
      <c r="N584" s="1"/>
      <c r="O584" s="1"/>
      <c r="P584" s="1"/>
      <c r="Q584" s="1"/>
      <c r="R584" s="1"/>
      <c r="S584" s="1"/>
      <c r="T584" s="1"/>
      <c r="U584" s="1"/>
      <c r="V584" s="1"/>
      <c r="W584" s="1"/>
      <c r="X584" s="1"/>
      <c r="Y584" s="1"/>
      <c r="Z584" s="1"/>
    </row>
    <row r="585" spans="1:26">
      <c r="A585" s="1"/>
      <c r="B585" s="6"/>
      <c r="C585" s="80"/>
      <c r="D585" s="2"/>
      <c r="E585" s="174"/>
      <c r="I585" s="1"/>
      <c r="J585" s="1"/>
      <c r="K585" s="1"/>
      <c r="L585" s="1"/>
      <c r="M585" s="1"/>
      <c r="N585" s="1"/>
      <c r="O585" s="1"/>
      <c r="P585" s="1"/>
      <c r="Q585" s="1"/>
      <c r="R585" s="1"/>
      <c r="S585" s="1"/>
      <c r="T585" s="1"/>
      <c r="U585" s="1"/>
      <c r="V585" s="1"/>
      <c r="W585" s="1"/>
      <c r="X585" s="1"/>
      <c r="Y585" s="1"/>
      <c r="Z585" s="1"/>
    </row>
    <row r="586" spans="1:26">
      <c r="A586" s="1"/>
      <c r="B586" s="6"/>
      <c r="C586" s="80"/>
      <c r="D586" s="2"/>
      <c r="E586" s="174"/>
      <c r="I586" s="1"/>
      <c r="J586" s="1"/>
      <c r="K586" s="1"/>
      <c r="L586" s="1"/>
      <c r="M586" s="1"/>
      <c r="N586" s="1"/>
      <c r="O586" s="1"/>
      <c r="P586" s="1"/>
      <c r="Q586" s="1"/>
      <c r="R586" s="1"/>
      <c r="S586" s="1"/>
      <c r="T586" s="1"/>
      <c r="U586" s="1"/>
      <c r="V586" s="1"/>
      <c r="W586" s="1"/>
      <c r="X586" s="1"/>
      <c r="Y586" s="1"/>
      <c r="Z586" s="1"/>
    </row>
    <row r="587" spans="1:26">
      <c r="A587" s="1"/>
      <c r="B587" s="6"/>
      <c r="C587" s="80"/>
      <c r="D587" s="2"/>
      <c r="E587" s="174"/>
      <c r="I587" s="1"/>
      <c r="J587" s="1"/>
      <c r="K587" s="1"/>
      <c r="L587" s="1"/>
      <c r="M587" s="1"/>
      <c r="N587" s="1"/>
      <c r="O587" s="1"/>
      <c r="P587" s="1"/>
      <c r="Q587" s="1"/>
      <c r="R587" s="1"/>
      <c r="S587" s="1"/>
      <c r="T587" s="1"/>
      <c r="U587" s="1"/>
      <c r="V587" s="1"/>
      <c r="W587" s="1"/>
      <c r="X587" s="1"/>
      <c r="Y587" s="1"/>
      <c r="Z587" s="1"/>
    </row>
    <row r="588" spans="1:26">
      <c r="A588" s="1"/>
      <c r="B588" s="6"/>
      <c r="C588" s="80"/>
      <c r="D588" s="2"/>
      <c r="E588" s="174"/>
      <c r="I588" s="1"/>
      <c r="J588" s="1"/>
      <c r="K588" s="1"/>
      <c r="L588" s="1"/>
      <c r="M588" s="1"/>
      <c r="N588" s="1"/>
      <c r="O588" s="1"/>
      <c r="P588" s="1"/>
      <c r="Q588" s="1"/>
      <c r="R588" s="1"/>
      <c r="S588" s="1"/>
      <c r="T588" s="1"/>
      <c r="U588" s="1"/>
      <c r="V588" s="1"/>
      <c r="W588" s="1"/>
      <c r="X588" s="1"/>
      <c r="Y588" s="1"/>
      <c r="Z588" s="1"/>
    </row>
    <row r="589" spans="1:26">
      <c r="A589" s="1"/>
      <c r="B589" s="6"/>
      <c r="C589" s="80"/>
      <c r="D589" s="2"/>
      <c r="E589" s="174"/>
      <c r="I589" s="1"/>
      <c r="J589" s="1"/>
      <c r="K589" s="1"/>
      <c r="L589" s="1"/>
      <c r="M589" s="1"/>
      <c r="N589" s="1"/>
      <c r="O589" s="1"/>
      <c r="P589" s="1"/>
      <c r="Q589" s="1"/>
      <c r="R589" s="1"/>
      <c r="S589" s="1"/>
      <c r="T589" s="1"/>
      <c r="U589" s="1"/>
      <c r="V589" s="1"/>
      <c r="W589" s="1"/>
      <c r="X589" s="1"/>
      <c r="Y589" s="1"/>
      <c r="Z589" s="1"/>
    </row>
    <row r="590" spans="1:26">
      <c r="A590" s="1"/>
      <c r="B590" s="6"/>
      <c r="C590" s="80"/>
      <c r="D590" s="2"/>
      <c r="E590" s="174"/>
      <c r="I590" s="1"/>
      <c r="J590" s="1"/>
      <c r="K590" s="1"/>
      <c r="L590" s="1"/>
      <c r="M590" s="1"/>
      <c r="N590" s="1"/>
      <c r="O590" s="1"/>
      <c r="P590" s="1"/>
      <c r="Q590" s="1"/>
      <c r="R590" s="1"/>
      <c r="S590" s="1"/>
      <c r="T590" s="1"/>
      <c r="U590" s="1"/>
      <c r="V590" s="1"/>
      <c r="W590" s="1"/>
      <c r="X590" s="1"/>
      <c r="Y590" s="1"/>
      <c r="Z590" s="1"/>
    </row>
    <row r="591" spans="1:26">
      <c r="A591" s="1"/>
      <c r="B591" s="6"/>
      <c r="C591" s="80"/>
      <c r="D591" s="2"/>
      <c r="E591" s="174"/>
      <c r="I591" s="1"/>
      <c r="J591" s="1"/>
      <c r="K591" s="1"/>
      <c r="L591" s="1"/>
      <c r="M591" s="1"/>
      <c r="N591" s="1"/>
      <c r="O591" s="1"/>
      <c r="P591" s="1"/>
      <c r="Q591" s="1"/>
      <c r="R591" s="1"/>
      <c r="S591" s="1"/>
      <c r="T591" s="1"/>
      <c r="U591" s="1"/>
      <c r="V591" s="1"/>
      <c r="W591" s="1"/>
      <c r="X591" s="1"/>
      <c r="Y591" s="1"/>
      <c r="Z591" s="1"/>
    </row>
    <row r="592" spans="1:26">
      <c r="A592" s="1"/>
      <c r="B592" s="6"/>
      <c r="C592" s="80"/>
      <c r="D592" s="2"/>
      <c r="E592" s="174"/>
      <c r="I592" s="1"/>
      <c r="J592" s="1"/>
      <c r="K592" s="1"/>
      <c r="L592" s="1"/>
      <c r="M592" s="1"/>
      <c r="N592" s="1"/>
      <c r="O592" s="1"/>
      <c r="P592" s="1"/>
      <c r="Q592" s="1"/>
      <c r="R592" s="1"/>
      <c r="S592" s="1"/>
      <c r="T592" s="1"/>
      <c r="U592" s="1"/>
      <c r="V592" s="1"/>
      <c r="W592" s="1"/>
      <c r="X592" s="1"/>
      <c r="Y592" s="1"/>
      <c r="Z592" s="1"/>
    </row>
    <row r="593" spans="1:26">
      <c r="A593" s="1"/>
      <c r="B593" s="6"/>
      <c r="C593" s="80"/>
      <c r="D593" s="2"/>
      <c r="E593" s="174"/>
      <c r="I593" s="1"/>
      <c r="J593" s="1"/>
      <c r="K593" s="1"/>
      <c r="L593" s="1"/>
      <c r="M593" s="1"/>
      <c r="N593" s="1"/>
      <c r="O593" s="1"/>
      <c r="P593" s="1"/>
      <c r="Q593" s="1"/>
      <c r="R593" s="1"/>
      <c r="S593" s="1"/>
      <c r="T593" s="1"/>
      <c r="U593" s="1"/>
      <c r="V593" s="1"/>
      <c r="W593" s="1"/>
      <c r="X593" s="1"/>
      <c r="Y593" s="1"/>
      <c r="Z593" s="1"/>
    </row>
    <row r="594" spans="1:26">
      <c r="A594" s="1"/>
      <c r="B594" s="6"/>
      <c r="C594" s="80"/>
      <c r="D594" s="2"/>
      <c r="E594" s="174"/>
      <c r="I594" s="1"/>
      <c r="J594" s="1"/>
      <c r="K594" s="1"/>
      <c r="L594" s="1"/>
      <c r="M594" s="1"/>
      <c r="N594" s="1"/>
      <c r="O594" s="1"/>
      <c r="P594" s="1"/>
      <c r="Q594" s="1"/>
      <c r="R594" s="1"/>
      <c r="S594" s="1"/>
      <c r="T594" s="1"/>
      <c r="U594" s="1"/>
      <c r="V594" s="1"/>
      <c r="W594" s="1"/>
      <c r="X594" s="1"/>
      <c r="Y594" s="1"/>
      <c r="Z594" s="1"/>
    </row>
    <row r="595" spans="1:26">
      <c r="A595" s="1"/>
      <c r="B595" s="6"/>
      <c r="C595" s="80"/>
      <c r="D595" s="2"/>
      <c r="E595" s="174"/>
      <c r="I595" s="1"/>
      <c r="J595" s="1"/>
      <c r="K595" s="1"/>
      <c r="L595" s="1"/>
      <c r="M595" s="1"/>
      <c r="N595" s="1"/>
      <c r="O595" s="1"/>
      <c r="P595" s="1"/>
      <c r="Q595" s="1"/>
      <c r="R595" s="1"/>
      <c r="S595" s="1"/>
      <c r="T595" s="1"/>
      <c r="U595" s="1"/>
      <c r="V595" s="1"/>
      <c r="W595" s="1"/>
      <c r="X595" s="1"/>
      <c r="Y595" s="1"/>
      <c r="Z595" s="1"/>
    </row>
    <row r="596" spans="1:26">
      <c r="A596" s="1"/>
      <c r="B596" s="6"/>
      <c r="C596" s="80"/>
      <c r="D596" s="2"/>
      <c r="E596" s="174"/>
      <c r="I596" s="1"/>
      <c r="J596" s="1"/>
      <c r="K596" s="1"/>
      <c r="L596" s="1"/>
      <c r="M596" s="1"/>
      <c r="N596" s="1"/>
      <c r="O596" s="1"/>
      <c r="P596" s="1"/>
      <c r="Q596" s="1"/>
      <c r="R596" s="1"/>
      <c r="S596" s="1"/>
      <c r="T596" s="1"/>
      <c r="U596" s="1"/>
      <c r="V596" s="1"/>
      <c r="W596" s="1"/>
      <c r="X596" s="1"/>
      <c r="Y596" s="1"/>
      <c r="Z596" s="1"/>
    </row>
    <row r="597" spans="1:26">
      <c r="A597" s="1"/>
      <c r="B597" s="6"/>
      <c r="C597" s="80"/>
      <c r="D597" s="2"/>
      <c r="E597" s="174"/>
      <c r="I597" s="1"/>
      <c r="J597" s="1"/>
      <c r="K597" s="1"/>
      <c r="L597" s="1"/>
      <c r="M597" s="1"/>
      <c r="N597" s="1"/>
      <c r="O597" s="1"/>
      <c r="P597" s="1"/>
      <c r="Q597" s="1"/>
      <c r="R597" s="1"/>
      <c r="S597" s="1"/>
      <c r="T597" s="1"/>
      <c r="U597" s="1"/>
      <c r="V597" s="1"/>
      <c r="W597" s="1"/>
      <c r="X597" s="1"/>
      <c r="Y597" s="1"/>
      <c r="Z597" s="1"/>
    </row>
    <row r="598" spans="1:26">
      <c r="A598" s="1"/>
      <c r="B598" s="6"/>
      <c r="C598" s="80"/>
      <c r="D598" s="2"/>
      <c r="E598" s="174"/>
      <c r="I598" s="1"/>
      <c r="J598" s="1"/>
      <c r="K598" s="1"/>
      <c r="L598" s="1"/>
      <c r="M598" s="1"/>
      <c r="N598" s="1"/>
      <c r="O598" s="1"/>
      <c r="P598" s="1"/>
      <c r="Q598" s="1"/>
      <c r="R598" s="1"/>
      <c r="S598" s="1"/>
      <c r="T598" s="1"/>
      <c r="U598" s="1"/>
      <c r="V598" s="1"/>
      <c r="W598" s="1"/>
      <c r="X598" s="1"/>
      <c r="Y598" s="1"/>
      <c r="Z598" s="1"/>
    </row>
    <row r="599" spans="1:26">
      <c r="A599" s="1"/>
      <c r="B599" s="6"/>
      <c r="C599" s="80"/>
      <c r="D599" s="2"/>
      <c r="E599" s="174"/>
      <c r="I599" s="1"/>
      <c r="J599" s="1"/>
      <c r="K599" s="1"/>
      <c r="L599" s="1"/>
      <c r="M599" s="1"/>
      <c r="N599" s="1"/>
      <c r="O599" s="1"/>
      <c r="P599" s="1"/>
      <c r="Q599" s="1"/>
      <c r="R599" s="1"/>
      <c r="S599" s="1"/>
      <c r="T599" s="1"/>
      <c r="U599" s="1"/>
      <c r="V599" s="1"/>
      <c r="W599" s="1"/>
      <c r="X599" s="1"/>
      <c r="Y599" s="1"/>
      <c r="Z599" s="1"/>
    </row>
    <row r="600" spans="1:26">
      <c r="A600" s="1"/>
      <c r="B600" s="6"/>
      <c r="C600" s="80"/>
      <c r="D600" s="2"/>
      <c r="E600" s="174"/>
      <c r="I600" s="1"/>
      <c r="J600" s="1"/>
      <c r="K600" s="1"/>
      <c r="L600" s="1"/>
      <c r="M600" s="1"/>
      <c r="N600" s="1"/>
      <c r="O600" s="1"/>
      <c r="P600" s="1"/>
      <c r="Q600" s="1"/>
      <c r="R600" s="1"/>
      <c r="S600" s="1"/>
      <c r="T600" s="1"/>
      <c r="U600" s="1"/>
      <c r="V600" s="1"/>
      <c r="W600" s="1"/>
      <c r="X600" s="1"/>
      <c r="Y600" s="1"/>
      <c r="Z600" s="1"/>
    </row>
    <row r="601" spans="1:26">
      <c r="A601" s="1"/>
      <c r="B601" s="6"/>
      <c r="C601" s="80"/>
      <c r="D601" s="2"/>
      <c r="E601" s="174"/>
      <c r="I601" s="1"/>
      <c r="J601" s="1"/>
      <c r="K601" s="1"/>
      <c r="L601" s="1"/>
      <c r="M601" s="1"/>
      <c r="N601" s="1"/>
      <c r="O601" s="1"/>
      <c r="P601" s="1"/>
      <c r="Q601" s="1"/>
      <c r="R601" s="1"/>
      <c r="S601" s="1"/>
      <c r="T601" s="1"/>
      <c r="U601" s="1"/>
      <c r="V601" s="1"/>
      <c r="W601" s="1"/>
      <c r="X601" s="1"/>
      <c r="Y601" s="1"/>
      <c r="Z601" s="1"/>
    </row>
    <row r="602" spans="1:26">
      <c r="A602" s="1"/>
      <c r="B602" s="6"/>
      <c r="C602" s="80"/>
      <c r="D602" s="2"/>
      <c r="E602" s="174"/>
      <c r="I602" s="1"/>
      <c r="J602" s="1"/>
      <c r="K602" s="1"/>
      <c r="L602" s="1"/>
      <c r="M602" s="1"/>
      <c r="N602" s="1"/>
      <c r="O602" s="1"/>
      <c r="P602" s="1"/>
      <c r="Q602" s="1"/>
      <c r="R602" s="1"/>
      <c r="S602" s="1"/>
      <c r="T602" s="1"/>
      <c r="U602" s="1"/>
      <c r="V602" s="1"/>
      <c r="W602" s="1"/>
      <c r="X602" s="1"/>
      <c r="Y602" s="1"/>
      <c r="Z602" s="1"/>
    </row>
    <row r="603" spans="1:26">
      <c r="A603" s="1"/>
      <c r="B603" s="6"/>
      <c r="C603" s="80"/>
      <c r="D603" s="2"/>
      <c r="E603" s="174"/>
      <c r="I603" s="1"/>
      <c r="J603" s="1"/>
      <c r="K603" s="1"/>
      <c r="L603" s="1"/>
      <c r="M603" s="1"/>
      <c r="N603" s="1"/>
      <c r="O603" s="1"/>
      <c r="P603" s="1"/>
      <c r="Q603" s="1"/>
      <c r="R603" s="1"/>
      <c r="S603" s="1"/>
      <c r="T603" s="1"/>
      <c r="U603" s="1"/>
      <c r="V603" s="1"/>
      <c r="W603" s="1"/>
      <c r="X603" s="1"/>
      <c r="Y603" s="1"/>
      <c r="Z603" s="1"/>
    </row>
    <row r="604" spans="1:26">
      <c r="A604" s="1"/>
      <c r="B604" s="6"/>
      <c r="C604" s="80"/>
      <c r="D604" s="2"/>
      <c r="E604" s="174"/>
      <c r="I604" s="1"/>
      <c r="J604" s="1"/>
      <c r="K604" s="1"/>
      <c r="L604" s="1"/>
      <c r="M604" s="1"/>
      <c r="N604" s="1"/>
      <c r="O604" s="1"/>
      <c r="P604" s="1"/>
      <c r="Q604" s="1"/>
      <c r="R604" s="1"/>
      <c r="S604" s="1"/>
      <c r="T604" s="1"/>
      <c r="U604" s="1"/>
      <c r="V604" s="1"/>
      <c r="W604" s="1"/>
      <c r="X604" s="1"/>
      <c r="Y604" s="1"/>
      <c r="Z604" s="1"/>
    </row>
    <row r="605" spans="1:26">
      <c r="A605" s="1"/>
      <c r="B605" s="6"/>
      <c r="C605" s="80"/>
      <c r="D605" s="2"/>
      <c r="E605" s="174"/>
      <c r="I605" s="1"/>
      <c r="J605" s="1"/>
      <c r="K605" s="1"/>
      <c r="L605" s="1"/>
      <c r="M605" s="1"/>
      <c r="N605" s="1"/>
      <c r="O605" s="1"/>
      <c r="P605" s="1"/>
      <c r="Q605" s="1"/>
      <c r="R605" s="1"/>
      <c r="S605" s="1"/>
      <c r="T605" s="1"/>
      <c r="U605" s="1"/>
      <c r="V605" s="1"/>
      <c r="W605" s="1"/>
      <c r="X605" s="1"/>
      <c r="Y605" s="1"/>
      <c r="Z605" s="1"/>
    </row>
    <row r="606" spans="1:26">
      <c r="A606" s="1"/>
      <c r="B606" s="6"/>
      <c r="C606" s="80"/>
      <c r="D606" s="2"/>
      <c r="E606" s="174"/>
      <c r="I606" s="1"/>
      <c r="J606" s="1"/>
      <c r="K606" s="1"/>
      <c r="L606" s="1"/>
      <c r="M606" s="1"/>
      <c r="N606" s="1"/>
      <c r="O606" s="1"/>
      <c r="P606" s="1"/>
      <c r="Q606" s="1"/>
      <c r="R606" s="1"/>
      <c r="S606" s="1"/>
      <c r="T606" s="1"/>
      <c r="U606" s="1"/>
      <c r="V606" s="1"/>
      <c r="W606" s="1"/>
      <c r="X606" s="1"/>
      <c r="Y606" s="1"/>
      <c r="Z606" s="1"/>
    </row>
    <row r="607" spans="1:26">
      <c r="A607" s="1"/>
      <c r="B607" s="6"/>
      <c r="C607" s="80"/>
      <c r="D607" s="2"/>
      <c r="E607" s="174"/>
      <c r="I607" s="1"/>
      <c r="J607" s="1"/>
      <c r="K607" s="1"/>
      <c r="L607" s="1"/>
      <c r="M607" s="1"/>
      <c r="N607" s="1"/>
      <c r="O607" s="1"/>
      <c r="P607" s="1"/>
      <c r="Q607" s="1"/>
      <c r="R607" s="1"/>
      <c r="S607" s="1"/>
      <c r="T607" s="1"/>
      <c r="U607" s="1"/>
      <c r="V607" s="1"/>
      <c r="W607" s="1"/>
      <c r="X607" s="1"/>
      <c r="Y607" s="1"/>
      <c r="Z607" s="1"/>
    </row>
    <row r="608" spans="1:26">
      <c r="A608" s="1"/>
      <c r="B608" s="6"/>
      <c r="C608" s="80"/>
      <c r="D608" s="2"/>
      <c r="E608" s="174"/>
      <c r="I608" s="1"/>
      <c r="J608" s="1"/>
      <c r="K608" s="1"/>
      <c r="L608" s="1"/>
      <c r="M608" s="1"/>
      <c r="N608" s="1"/>
      <c r="O608" s="1"/>
      <c r="P608" s="1"/>
      <c r="Q608" s="1"/>
      <c r="R608" s="1"/>
      <c r="S608" s="1"/>
      <c r="T608" s="1"/>
      <c r="U608" s="1"/>
      <c r="V608" s="1"/>
      <c r="W608" s="1"/>
      <c r="X608" s="1"/>
      <c r="Y608" s="1"/>
      <c r="Z608" s="1"/>
    </row>
    <row r="609" spans="1:26">
      <c r="A609" s="1"/>
      <c r="B609" s="6"/>
      <c r="C609" s="80"/>
      <c r="D609" s="2"/>
      <c r="E609" s="174"/>
      <c r="I609" s="1"/>
      <c r="J609" s="1"/>
      <c r="K609" s="1"/>
      <c r="L609" s="1"/>
      <c r="M609" s="1"/>
      <c r="N609" s="1"/>
      <c r="O609" s="1"/>
      <c r="P609" s="1"/>
      <c r="Q609" s="1"/>
      <c r="R609" s="1"/>
      <c r="S609" s="1"/>
      <c r="T609" s="1"/>
      <c r="U609" s="1"/>
      <c r="V609" s="1"/>
      <c r="W609" s="1"/>
      <c r="X609" s="1"/>
      <c r="Y609" s="1"/>
      <c r="Z609" s="1"/>
    </row>
    <row r="610" spans="1:26">
      <c r="A610" s="1"/>
      <c r="B610" s="6"/>
      <c r="C610" s="80"/>
      <c r="D610" s="2"/>
      <c r="E610" s="174"/>
      <c r="I610" s="1"/>
      <c r="J610" s="1"/>
      <c r="K610" s="1"/>
      <c r="L610" s="1"/>
      <c r="M610" s="1"/>
      <c r="N610" s="1"/>
      <c r="O610" s="1"/>
      <c r="P610" s="1"/>
      <c r="Q610" s="1"/>
      <c r="R610" s="1"/>
      <c r="S610" s="1"/>
      <c r="T610" s="1"/>
      <c r="U610" s="1"/>
      <c r="V610" s="1"/>
      <c r="W610" s="1"/>
      <c r="X610" s="1"/>
      <c r="Y610" s="1"/>
      <c r="Z610" s="1"/>
    </row>
    <row r="611" spans="1:26">
      <c r="A611" s="1"/>
      <c r="B611" s="6"/>
      <c r="C611" s="80"/>
      <c r="D611" s="2"/>
      <c r="E611" s="174"/>
      <c r="I611" s="1"/>
      <c r="J611" s="1"/>
      <c r="K611" s="1"/>
      <c r="L611" s="1"/>
      <c r="M611" s="1"/>
      <c r="N611" s="1"/>
      <c r="O611" s="1"/>
      <c r="P611" s="1"/>
      <c r="Q611" s="1"/>
      <c r="R611" s="1"/>
      <c r="S611" s="1"/>
      <c r="T611" s="1"/>
      <c r="U611" s="1"/>
      <c r="V611" s="1"/>
      <c r="W611" s="1"/>
      <c r="X611" s="1"/>
      <c r="Y611" s="1"/>
      <c r="Z611" s="1"/>
    </row>
    <row r="612" spans="1:26">
      <c r="A612" s="1"/>
      <c r="B612" s="6"/>
      <c r="C612" s="80"/>
      <c r="D612" s="2"/>
      <c r="E612" s="174"/>
      <c r="I612" s="1"/>
      <c r="J612" s="1"/>
      <c r="K612" s="1"/>
      <c r="L612" s="1"/>
      <c r="M612" s="1"/>
      <c r="N612" s="1"/>
      <c r="O612" s="1"/>
      <c r="P612" s="1"/>
      <c r="Q612" s="1"/>
      <c r="R612" s="1"/>
      <c r="S612" s="1"/>
      <c r="T612" s="1"/>
      <c r="U612" s="1"/>
      <c r="V612" s="1"/>
      <c r="W612" s="1"/>
      <c r="X612" s="1"/>
      <c r="Y612" s="1"/>
      <c r="Z612" s="1"/>
    </row>
    <row r="613" spans="1:26">
      <c r="A613" s="1"/>
      <c r="B613" s="6"/>
      <c r="C613" s="80"/>
      <c r="D613" s="2"/>
      <c r="E613" s="174"/>
      <c r="I613" s="1"/>
      <c r="J613" s="1"/>
      <c r="K613" s="1"/>
      <c r="L613" s="1"/>
      <c r="M613" s="1"/>
      <c r="N613" s="1"/>
      <c r="O613" s="1"/>
      <c r="P613" s="1"/>
      <c r="Q613" s="1"/>
      <c r="R613" s="1"/>
      <c r="S613" s="1"/>
      <c r="T613" s="1"/>
      <c r="U613" s="1"/>
      <c r="V613" s="1"/>
      <c r="W613" s="1"/>
      <c r="X613" s="1"/>
      <c r="Y613" s="1"/>
      <c r="Z613" s="1"/>
    </row>
    <row r="614" spans="1:26">
      <c r="A614" s="1"/>
      <c r="B614" s="6"/>
      <c r="C614" s="80"/>
      <c r="D614" s="2"/>
      <c r="E614" s="174"/>
      <c r="I614" s="1"/>
      <c r="J614" s="1"/>
      <c r="K614" s="1"/>
      <c r="L614" s="1"/>
      <c r="M614" s="1"/>
      <c r="N614" s="1"/>
      <c r="O614" s="1"/>
      <c r="P614" s="1"/>
      <c r="Q614" s="1"/>
      <c r="R614" s="1"/>
      <c r="S614" s="1"/>
      <c r="T614" s="1"/>
      <c r="U614" s="1"/>
      <c r="V614" s="1"/>
      <c r="W614" s="1"/>
      <c r="X614" s="1"/>
      <c r="Y614" s="1"/>
      <c r="Z614" s="1"/>
    </row>
    <row r="615" spans="1:26">
      <c r="A615" s="1"/>
      <c r="B615" s="6"/>
      <c r="C615" s="80"/>
      <c r="D615" s="2"/>
      <c r="E615" s="174"/>
      <c r="I615" s="1"/>
      <c r="J615" s="1"/>
      <c r="K615" s="1"/>
      <c r="L615" s="1"/>
      <c r="M615" s="1"/>
      <c r="N615" s="1"/>
      <c r="O615" s="1"/>
      <c r="P615" s="1"/>
      <c r="Q615" s="1"/>
      <c r="R615" s="1"/>
      <c r="S615" s="1"/>
      <c r="T615" s="1"/>
      <c r="U615" s="1"/>
      <c r="V615" s="1"/>
      <c r="W615" s="1"/>
      <c r="X615" s="1"/>
      <c r="Y615" s="1"/>
      <c r="Z615" s="1"/>
    </row>
    <row r="616" spans="1:26">
      <c r="A616" s="1"/>
      <c r="B616" s="6"/>
      <c r="C616" s="80"/>
      <c r="D616" s="2"/>
      <c r="E616" s="174"/>
      <c r="I616" s="1"/>
      <c r="J616" s="1"/>
      <c r="K616" s="1"/>
      <c r="L616" s="1"/>
      <c r="M616" s="1"/>
      <c r="N616" s="1"/>
      <c r="O616" s="1"/>
      <c r="P616" s="1"/>
      <c r="Q616" s="1"/>
      <c r="R616" s="1"/>
      <c r="S616" s="1"/>
      <c r="T616" s="1"/>
      <c r="U616" s="1"/>
      <c r="V616" s="1"/>
      <c r="W616" s="1"/>
      <c r="X616" s="1"/>
      <c r="Y616" s="1"/>
      <c r="Z616" s="1"/>
    </row>
    <row r="617" spans="1:26">
      <c r="A617" s="1"/>
      <c r="B617" s="6"/>
      <c r="C617" s="80"/>
      <c r="D617" s="2"/>
      <c r="E617" s="174"/>
      <c r="I617" s="1"/>
      <c r="J617" s="1"/>
      <c r="K617" s="1"/>
      <c r="L617" s="1"/>
      <c r="M617" s="1"/>
      <c r="N617" s="1"/>
      <c r="O617" s="1"/>
      <c r="P617" s="1"/>
      <c r="Q617" s="1"/>
      <c r="R617" s="1"/>
      <c r="S617" s="1"/>
      <c r="T617" s="1"/>
      <c r="U617" s="1"/>
      <c r="V617" s="1"/>
      <c r="W617" s="1"/>
      <c r="X617" s="1"/>
      <c r="Y617" s="1"/>
      <c r="Z617" s="1"/>
    </row>
    <row r="618" spans="1:26">
      <c r="A618" s="1"/>
      <c r="B618" s="6"/>
      <c r="C618" s="80"/>
      <c r="D618" s="2"/>
      <c r="E618" s="174"/>
      <c r="I618" s="1"/>
      <c r="J618" s="1"/>
      <c r="K618" s="1"/>
      <c r="L618" s="1"/>
      <c r="M618" s="1"/>
      <c r="N618" s="1"/>
      <c r="O618" s="1"/>
      <c r="P618" s="1"/>
      <c r="Q618" s="1"/>
      <c r="R618" s="1"/>
      <c r="S618" s="1"/>
      <c r="T618" s="1"/>
      <c r="U618" s="1"/>
      <c r="V618" s="1"/>
      <c r="W618" s="1"/>
      <c r="X618" s="1"/>
      <c r="Y618" s="1"/>
      <c r="Z618" s="1"/>
    </row>
    <row r="619" spans="1:26">
      <c r="A619" s="1"/>
      <c r="B619" s="6"/>
      <c r="C619" s="80"/>
      <c r="D619" s="2"/>
      <c r="E619" s="174"/>
      <c r="I619" s="1"/>
      <c r="J619" s="1"/>
      <c r="K619" s="1"/>
      <c r="L619" s="1"/>
      <c r="M619" s="1"/>
      <c r="N619" s="1"/>
      <c r="O619" s="1"/>
      <c r="P619" s="1"/>
      <c r="Q619" s="1"/>
      <c r="R619" s="1"/>
      <c r="S619" s="1"/>
      <c r="T619" s="1"/>
      <c r="U619" s="1"/>
      <c r="V619" s="1"/>
      <c r="W619" s="1"/>
      <c r="X619" s="1"/>
      <c r="Y619" s="1"/>
      <c r="Z619" s="1"/>
    </row>
    <row r="620" spans="1:26">
      <c r="A620" s="1"/>
      <c r="B620" s="6"/>
      <c r="C620" s="80"/>
      <c r="D620" s="2"/>
      <c r="E620" s="174"/>
      <c r="I620" s="1"/>
      <c r="J620" s="1"/>
      <c r="K620" s="1"/>
      <c r="L620" s="1"/>
      <c r="M620" s="1"/>
      <c r="N620" s="1"/>
      <c r="O620" s="1"/>
      <c r="P620" s="1"/>
      <c r="Q620" s="1"/>
      <c r="R620" s="1"/>
      <c r="S620" s="1"/>
      <c r="T620" s="1"/>
      <c r="U620" s="1"/>
      <c r="V620" s="1"/>
      <c r="W620" s="1"/>
      <c r="X620" s="1"/>
      <c r="Y620" s="1"/>
      <c r="Z620" s="1"/>
    </row>
    <row r="621" spans="1:26">
      <c r="A621" s="1"/>
      <c r="B621" s="6"/>
      <c r="C621" s="80"/>
      <c r="D621" s="2"/>
      <c r="E621" s="174"/>
      <c r="I621" s="1"/>
      <c r="J621" s="1"/>
      <c r="K621" s="1"/>
      <c r="L621" s="1"/>
      <c r="M621" s="1"/>
      <c r="N621" s="1"/>
      <c r="O621" s="1"/>
      <c r="P621" s="1"/>
      <c r="Q621" s="1"/>
      <c r="R621" s="1"/>
      <c r="S621" s="1"/>
      <c r="T621" s="1"/>
      <c r="U621" s="1"/>
      <c r="V621" s="1"/>
      <c r="W621" s="1"/>
      <c r="X621" s="1"/>
      <c r="Y621" s="1"/>
      <c r="Z621" s="1"/>
    </row>
    <row r="622" spans="1:26">
      <c r="A622" s="1"/>
      <c r="B622" s="6"/>
      <c r="C622" s="80"/>
      <c r="D622" s="2"/>
      <c r="E622" s="174"/>
      <c r="I622" s="1"/>
      <c r="J622" s="1"/>
      <c r="K622" s="1"/>
      <c r="L622" s="1"/>
      <c r="M622" s="1"/>
      <c r="N622" s="1"/>
      <c r="O622" s="1"/>
      <c r="P622" s="1"/>
      <c r="Q622" s="1"/>
      <c r="R622" s="1"/>
      <c r="S622" s="1"/>
      <c r="T622" s="1"/>
      <c r="U622" s="1"/>
      <c r="V622" s="1"/>
      <c r="W622" s="1"/>
      <c r="X622" s="1"/>
      <c r="Y622" s="1"/>
      <c r="Z622" s="1"/>
    </row>
    <row r="623" spans="1:26">
      <c r="A623" s="1"/>
      <c r="B623" s="6"/>
      <c r="C623" s="80"/>
      <c r="D623" s="2"/>
      <c r="E623" s="174"/>
      <c r="I623" s="1"/>
      <c r="J623" s="1"/>
      <c r="K623" s="1"/>
      <c r="L623" s="1"/>
      <c r="M623" s="1"/>
      <c r="N623" s="1"/>
      <c r="O623" s="1"/>
      <c r="P623" s="1"/>
      <c r="Q623" s="1"/>
      <c r="R623" s="1"/>
      <c r="S623" s="1"/>
      <c r="T623" s="1"/>
      <c r="U623" s="1"/>
      <c r="V623" s="1"/>
      <c r="W623" s="1"/>
      <c r="X623" s="1"/>
      <c r="Y623" s="1"/>
      <c r="Z623" s="1"/>
    </row>
    <row r="624" spans="1:26">
      <c r="A624" s="1"/>
      <c r="B624" s="6"/>
      <c r="C624" s="80"/>
      <c r="D624" s="2"/>
      <c r="E624" s="174"/>
      <c r="I624" s="1"/>
      <c r="J624" s="1"/>
      <c r="K624" s="1"/>
      <c r="L624" s="1"/>
      <c r="M624" s="1"/>
      <c r="N624" s="1"/>
      <c r="O624" s="1"/>
      <c r="P624" s="1"/>
      <c r="Q624" s="1"/>
      <c r="R624" s="1"/>
      <c r="S624" s="1"/>
      <c r="T624" s="1"/>
      <c r="U624" s="1"/>
      <c r="V624" s="1"/>
      <c r="W624" s="1"/>
      <c r="X624" s="1"/>
      <c r="Y624" s="1"/>
      <c r="Z624" s="1"/>
    </row>
    <row r="625" spans="1:26">
      <c r="A625" s="1"/>
      <c r="B625" s="6"/>
      <c r="C625" s="80"/>
      <c r="D625" s="2"/>
      <c r="E625" s="174"/>
      <c r="I625" s="1"/>
      <c r="J625" s="1"/>
      <c r="K625" s="1"/>
      <c r="L625" s="1"/>
      <c r="M625" s="1"/>
      <c r="N625" s="1"/>
      <c r="O625" s="1"/>
      <c r="P625" s="1"/>
      <c r="Q625" s="1"/>
      <c r="R625" s="1"/>
      <c r="S625" s="1"/>
      <c r="T625" s="1"/>
      <c r="U625" s="1"/>
      <c r="V625" s="1"/>
      <c r="W625" s="1"/>
      <c r="X625" s="1"/>
      <c r="Y625" s="1"/>
      <c r="Z625" s="1"/>
    </row>
    <row r="626" spans="1:26">
      <c r="A626" s="1"/>
      <c r="B626" s="6"/>
      <c r="C626" s="80"/>
      <c r="D626" s="2"/>
      <c r="E626" s="174"/>
      <c r="I626" s="1"/>
      <c r="J626" s="1"/>
      <c r="K626" s="1"/>
      <c r="L626" s="1"/>
      <c r="M626" s="1"/>
      <c r="N626" s="1"/>
      <c r="O626" s="1"/>
      <c r="P626" s="1"/>
      <c r="Q626" s="1"/>
      <c r="R626" s="1"/>
      <c r="S626" s="1"/>
      <c r="T626" s="1"/>
      <c r="U626" s="1"/>
      <c r="V626" s="1"/>
      <c r="W626" s="1"/>
      <c r="X626" s="1"/>
      <c r="Y626" s="1"/>
      <c r="Z626" s="1"/>
    </row>
    <row r="627" spans="1:26">
      <c r="A627" s="1"/>
      <c r="B627" s="6"/>
      <c r="C627" s="80"/>
      <c r="D627" s="2"/>
      <c r="E627" s="174"/>
      <c r="I627" s="1"/>
      <c r="J627" s="1"/>
      <c r="K627" s="1"/>
      <c r="L627" s="1"/>
      <c r="M627" s="1"/>
      <c r="N627" s="1"/>
      <c r="O627" s="1"/>
      <c r="P627" s="1"/>
      <c r="Q627" s="1"/>
      <c r="R627" s="1"/>
      <c r="S627" s="1"/>
      <c r="T627" s="1"/>
      <c r="U627" s="1"/>
      <c r="V627" s="1"/>
      <c r="W627" s="1"/>
      <c r="X627" s="1"/>
      <c r="Y627" s="1"/>
      <c r="Z627" s="1"/>
    </row>
    <row r="628" spans="1:26">
      <c r="A628" s="1"/>
      <c r="B628" s="6"/>
      <c r="C628" s="80"/>
      <c r="D628" s="2"/>
      <c r="E628" s="174"/>
      <c r="I628" s="1"/>
      <c r="J628" s="1"/>
      <c r="K628" s="1"/>
      <c r="L628" s="1"/>
      <c r="M628" s="1"/>
      <c r="N628" s="1"/>
      <c r="O628" s="1"/>
      <c r="P628" s="1"/>
      <c r="Q628" s="1"/>
      <c r="R628" s="1"/>
      <c r="S628" s="1"/>
      <c r="T628" s="1"/>
      <c r="U628" s="1"/>
      <c r="V628" s="1"/>
      <c r="W628" s="1"/>
      <c r="X628" s="1"/>
      <c r="Y628" s="1"/>
      <c r="Z628" s="1"/>
    </row>
    <row r="629" spans="1:26">
      <c r="A629" s="1"/>
      <c r="B629" s="6"/>
      <c r="C629" s="80"/>
      <c r="D629" s="2"/>
      <c r="E629" s="174"/>
      <c r="I629" s="1"/>
      <c r="J629" s="1"/>
      <c r="K629" s="1"/>
      <c r="L629" s="1"/>
      <c r="M629" s="1"/>
      <c r="N629" s="1"/>
      <c r="O629" s="1"/>
      <c r="P629" s="1"/>
      <c r="Q629" s="1"/>
      <c r="R629" s="1"/>
      <c r="S629" s="1"/>
      <c r="T629" s="1"/>
      <c r="U629" s="1"/>
      <c r="V629" s="1"/>
      <c r="W629" s="1"/>
      <c r="X629" s="1"/>
      <c r="Y629" s="1"/>
      <c r="Z629" s="1"/>
    </row>
    <row r="630" spans="1:26">
      <c r="A630" s="1"/>
      <c r="B630" s="6"/>
      <c r="C630" s="80"/>
      <c r="D630" s="2"/>
      <c r="E630" s="174"/>
      <c r="I630" s="1"/>
      <c r="J630" s="1"/>
      <c r="K630" s="1"/>
      <c r="L630" s="1"/>
      <c r="M630" s="1"/>
      <c r="N630" s="1"/>
      <c r="O630" s="1"/>
      <c r="P630" s="1"/>
      <c r="Q630" s="1"/>
      <c r="R630" s="1"/>
      <c r="S630" s="1"/>
      <c r="T630" s="1"/>
      <c r="U630" s="1"/>
      <c r="V630" s="1"/>
      <c r="W630" s="1"/>
      <c r="X630" s="1"/>
      <c r="Y630" s="1"/>
      <c r="Z630" s="1"/>
    </row>
    <row r="631" spans="1:26">
      <c r="A631" s="1"/>
      <c r="B631" s="6"/>
      <c r="C631" s="80"/>
      <c r="D631" s="2"/>
      <c r="E631" s="174"/>
      <c r="I631" s="1"/>
      <c r="J631" s="1"/>
      <c r="K631" s="1"/>
      <c r="L631" s="1"/>
      <c r="M631" s="1"/>
      <c r="N631" s="1"/>
      <c r="O631" s="1"/>
      <c r="P631" s="1"/>
      <c r="Q631" s="1"/>
      <c r="R631" s="1"/>
      <c r="S631" s="1"/>
      <c r="T631" s="1"/>
      <c r="U631" s="1"/>
      <c r="V631" s="1"/>
      <c r="W631" s="1"/>
      <c r="X631" s="1"/>
      <c r="Y631" s="1"/>
      <c r="Z631" s="1"/>
    </row>
    <row r="632" spans="1:26">
      <c r="A632" s="1"/>
      <c r="B632" s="6"/>
      <c r="C632" s="80"/>
      <c r="D632" s="2"/>
      <c r="E632" s="174"/>
      <c r="I632" s="1"/>
      <c r="J632" s="1"/>
      <c r="K632" s="1"/>
      <c r="L632" s="1"/>
      <c r="M632" s="1"/>
      <c r="N632" s="1"/>
      <c r="O632" s="1"/>
      <c r="P632" s="1"/>
      <c r="Q632" s="1"/>
      <c r="R632" s="1"/>
      <c r="S632" s="1"/>
      <c r="T632" s="1"/>
      <c r="U632" s="1"/>
      <c r="V632" s="1"/>
      <c r="W632" s="1"/>
      <c r="X632" s="1"/>
      <c r="Y632" s="1"/>
      <c r="Z632" s="1"/>
    </row>
    <row r="633" spans="1:26">
      <c r="A633" s="1"/>
      <c r="B633" s="6"/>
      <c r="C633" s="80"/>
      <c r="D633" s="2"/>
      <c r="E633" s="174"/>
      <c r="I633" s="1"/>
      <c r="J633" s="1"/>
      <c r="K633" s="1"/>
      <c r="L633" s="1"/>
      <c r="M633" s="1"/>
      <c r="N633" s="1"/>
      <c r="O633" s="1"/>
      <c r="P633" s="1"/>
      <c r="Q633" s="1"/>
      <c r="R633" s="1"/>
      <c r="S633" s="1"/>
      <c r="T633" s="1"/>
      <c r="U633" s="1"/>
      <c r="V633" s="1"/>
      <c r="W633" s="1"/>
      <c r="X633" s="1"/>
      <c r="Y633" s="1"/>
      <c r="Z633" s="1"/>
    </row>
    <row r="634" spans="1:26">
      <c r="A634" s="1"/>
      <c r="B634" s="6"/>
      <c r="C634" s="80"/>
      <c r="D634" s="2"/>
      <c r="E634" s="174"/>
      <c r="I634" s="1"/>
      <c r="J634" s="1"/>
      <c r="K634" s="1"/>
      <c r="L634" s="1"/>
      <c r="M634" s="1"/>
      <c r="N634" s="1"/>
      <c r="O634" s="1"/>
      <c r="P634" s="1"/>
      <c r="Q634" s="1"/>
      <c r="R634" s="1"/>
      <c r="S634" s="1"/>
      <c r="T634" s="1"/>
      <c r="U634" s="1"/>
      <c r="V634" s="1"/>
      <c r="W634" s="1"/>
      <c r="X634" s="1"/>
      <c r="Y634" s="1"/>
      <c r="Z634" s="1"/>
    </row>
    <row r="635" spans="1:26">
      <c r="A635" s="1"/>
      <c r="B635" s="6"/>
      <c r="C635" s="80"/>
      <c r="D635" s="2"/>
      <c r="E635" s="174"/>
      <c r="I635" s="1"/>
      <c r="J635" s="1"/>
      <c r="K635" s="1"/>
      <c r="L635" s="1"/>
      <c r="M635" s="1"/>
      <c r="N635" s="1"/>
      <c r="O635" s="1"/>
      <c r="P635" s="1"/>
      <c r="Q635" s="1"/>
      <c r="R635" s="1"/>
      <c r="S635" s="1"/>
      <c r="T635" s="1"/>
      <c r="U635" s="1"/>
      <c r="V635" s="1"/>
      <c r="W635" s="1"/>
      <c r="X635" s="1"/>
      <c r="Y635" s="1"/>
      <c r="Z635" s="1"/>
    </row>
    <row r="636" spans="1:26">
      <c r="A636" s="1"/>
      <c r="B636" s="6"/>
      <c r="C636" s="80"/>
      <c r="D636" s="2"/>
      <c r="E636" s="174"/>
      <c r="I636" s="1"/>
      <c r="J636" s="1"/>
      <c r="K636" s="1"/>
      <c r="L636" s="1"/>
      <c r="M636" s="1"/>
      <c r="N636" s="1"/>
      <c r="O636" s="1"/>
      <c r="P636" s="1"/>
      <c r="Q636" s="1"/>
      <c r="R636" s="1"/>
      <c r="S636" s="1"/>
      <c r="T636" s="1"/>
      <c r="U636" s="1"/>
      <c r="V636" s="1"/>
      <c r="W636" s="1"/>
      <c r="X636" s="1"/>
      <c r="Y636" s="1"/>
      <c r="Z636" s="1"/>
    </row>
    <row r="637" spans="1:26">
      <c r="A637" s="1"/>
      <c r="B637" s="6"/>
      <c r="C637" s="80"/>
      <c r="D637" s="2"/>
      <c r="E637" s="174"/>
      <c r="I637" s="1"/>
      <c r="J637" s="1"/>
      <c r="K637" s="1"/>
      <c r="L637" s="1"/>
      <c r="M637" s="1"/>
      <c r="N637" s="1"/>
      <c r="O637" s="1"/>
      <c r="P637" s="1"/>
      <c r="Q637" s="1"/>
      <c r="R637" s="1"/>
      <c r="S637" s="1"/>
      <c r="T637" s="1"/>
      <c r="U637" s="1"/>
      <c r="V637" s="1"/>
      <c r="W637" s="1"/>
      <c r="X637" s="1"/>
      <c r="Y637" s="1"/>
      <c r="Z637" s="1"/>
    </row>
    <row r="638" spans="1:26">
      <c r="A638" s="1"/>
      <c r="B638" s="6"/>
      <c r="C638" s="80"/>
      <c r="D638" s="2"/>
      <c r="E638" s="174"/>
      <c r="I638" s="1"/>
      <c r="J638" s="1"/>
      <c r="K638" s="1"/>
      <c r="L638" s="1"/>
      <c r="M638" s="1"/>
      <c r="N638" s="1"/>
      <c r="O638" s="1"/>
      <c r="P638" s="1"/>
      <c r="Q638" s="1"/>
      <c r="R638" s="1"/>
      <c r="S638" s="1"/>
      <c r="T638" s="1"/>
      <c r="U638" s="1"/>
      <c r="V638" s="1"/>
      <c r="W638" s="1"/>
      <c r="X638" s="1"/>
      <c r="Y638" s="1"/>
      <c r="Z638" s="1"/>
    </row>
    <row r="639" spans="1:26">
      <c r="A639" s="1"/>
      <c r="B639" s="6"/>
      <c r="C639" s="80"/>
      <c r="D639" s="2"/>
      <c r="E639" s="174"/>
      <c r="I639" s="1"/>
      <c r="J639" s="1"/>
      <c r="K639" s="1"/>
      <c r="L639" s="1"/>
      <c r="M639" s="1"/>
      <c r="N639" s="1"/>
      <c r="O639" s="1"/>
      <c r="P639" s="1"/>
      <c r="Q639" s="1"/>
      <c r="R639" s="1"/>
      <c r="S639" s="1"/>
      <c r="T639" s="1"/>
      <c r="U639" s="1"/>
      <c r="V639" s="1"/>
      <c r="W639" s="1"/>
      <c r="X639" s="1"/>
      <c r="Y639" s="1"/>
      <c r="Z639" s="1"/>
    </row>
    <row r="640" spans="1:26">
      <c r="A640" s="1"/>
      <c r="B640" s="6"/>
      <c r="C640" s="80"/>
      <c r="D640" s="2"/>
      <c r="E640" s="174"/>
      <c r="I640" s="1"/>
      <c r="J640" s="1"/>
      <c r="K640" s="1"/>
      <c r="L640" s="1"/>
      <c r="M640" s="1"/>
      <c r="N640" s="1"/>
      <c r="O640" s="1"/>
      <c r="P640" s="1"/>
      <c r="Q640" s="1"/>
      <c r="R640" s="1"/>
      <c r="S640" s="1"/>
      <c r="T640" s="1"/>
      <c r="U640" s="1"/>
      <c r="V640" s="1"/>
      <c r="W640" s="1"/>
      <c r="X640" s="1"/>
      <c r="Y640" s="1"/>
      <c r="Z640" s="1"/>
    </row>
    <row r="641" spans="1:26">
      <c r="A641" s="1"/>
      <c r="B641" s="6"/>
      <c r="C641" s="80"/>
      <c r="D641" s="2"/>
      <c r="E641" s="174"/>
      <c r="I641" s="1"/>
      <c r="J641" s="1"/>
      <c r="K641" s="1"/>
      <c r="L641" s="1"/>
      <c r="M641" s="1"/>
      <c r="N641" s="1"/>
      <c r="O641" s="1"/>
      <c r="P641" s="1"/>
      <c r="Q641" s="1"/>
      <c r="R641" s="1"/>
      <c r="S641" s="1"/>
      <c r="T641" s="1"/>
      <c r="U641" s="1"/>
      <c r="V641" s="1"/>
      <c r="W641" s="1"/>
      <c r="X641" s="1"/>
      <c r="Y641" s="1"/>
      <c r="Z641" s="1"/>
    </row>
    <row r="642" spans="1:26">
      <c r="A642" s="1"/>
      <c r="B642" s="6"/>
      <c r="C642" s="80"/>
      <c r="D642" s="2"/>
      <c r="E642" s="174"/>
      <c r="I642" s="1"/>
      <c r="J642" s="1"/>
      <c r="K642" s="1"/>
      <c r="L642" s="1"/>
      <c r="M642" s="1"/>
      <c r="N642" s="1"/>
      <c r="O642" s="1"/>
      <c r="P642" s="1"/>
      <c r="Q642" s="1"/>
      <c r="R642" s="1"/>
      <c r="S642" s="1"/>
      <c r="T642" s="1"/>
      <c r="U642" s="1"/>
      <c r="V642" s="1"/>
      <c r="W642" s="1"/>
      <c r="X642" s="1"/>
      <c r="Y642" s="1"/>
      <c r="Z642" s="1"/>
    </row>
    <row r="643" spans="1:26">
      <c r="A643" s="1"/>
      <c r="B643" s="6"/>
      <c r="C643" s="80"/>
      <c r="D643" s="2"/>
      <c r="E643" s="174"/>
      <c r="I643" s="1"/>
      <c r="J643" s="1"/>
      <c r="K643" s="1"/>
      <c r="L643" s="1"/>
      <c r="M643" s="1"/>
      <c r="N643" s="1"/>
      <c r="O643" s="1"/>
      <c r="P643" s="1"/>
      <c r="Q643" s="1"/>
      <c r="R643" s="1"/>
      <c r="S643" s="1"/>
      <c r="T643" s="1"/>
      <c r="U643" s="1"/>
      <c r="V643" s="1"/>
      <c r="W643" s="1"/>
      <c r="X643" s="1"/>
      <c r="Y643" s="1"/>
      <c r="Z643" s="1"/>
    </row>
    <row r="644" spans="1:26">
      <c r="A644" s="1"/>
      <c r="B644" s="6"/>
      <c r="C644" s="80"/>
      <c r="D644" s="2"/>
      <c r="E644" s="174"/>
      <c r="I644" s="1"/>
      <c r="J644" s="1"/>
      <c r="K644" s="1"/>
      <c r="L644" s="1"/>
      <c r="M644" s="1"/>
      <c r="N644" s="1"/>
      <c r="O644" s="1"/>
      <c r="P644" s="1"/>
      <c r="Q644" s="1"/>
      <c r="R644" s="1"/>
      <c r="S644" s="1"/>
      <c r="T644" s="1"/>
      <c r="U644" s="1"/>
      <c r="V644" s="1"/>
      <c r="W644" s="1"/>
      <c r="X644" s="1"/>
      <c r="Y644" s="1"/>
      <c r="Z644" s="1"/>
    </row>
    <row r="645" spans="1:26">
      <c r="A645" s="1"/>
      <c r="B645" s="6"/>
      <c r="C645" s="80"/>
      <c r="D645" s="2"/>
      <c r="E645" s="174"/>
      <c r="I645" s="1"/>
      <c r="J645" s="1"/>
      <c r="K645" s="1"/>
      <c r="L645" s="1"/>
      <c r="M645" s="1"/>
      <c r="N645" s="1"/>
      <c r="O645" s="1"/>
      <c r="P645" s="1"/>
      <c r="Q645" s="1"/>
      <c r="R645" s="1"/>
      <c r="S645" s="1"/>
      <c r="T645" s="1"/>
      <c r="U645" s="1"/>
      <c r="V645" s="1"/>
      <c r="W645" s="1"/>
      <c r="X645" s="1"/>
      <c r="Y645" s="1"/>
      <c r="Z645" s="1"/>
    </row>
    <row r="646" spans="1:26">
      <c r="A646" s="1"/>
      <c r="B646" s="6"/>
      <c r="C646" s="80"/>
      <c r="D646" s="2"/>
      <c r="E646" s="174"/>
      <c r="I646" s="1"/>
      <c r="J646" s="1"/>
      <c r="K646" s="1"/>
      <c r="L646" s="1"/>
      <c r="M646" s="1"/>
      <c r="N646" s="1"/>
      <c r="O646" s="1"/>
      <c r="P646" s="1"/>
      <c r="Q646" s="1"/>
      <c r="R646" s="1"/>
      <c r="S646" s="1"/>
      <c r="T646" s="1"/>
      <c r="U646" s="1"/>
      <c r="V646" s="1"/>
      <c r="W646" s="1"/>
      <c r="X646" s="1"/>
      <c r="Y646" s="1"/>
      <c r="Z646" s="1"/>
    </row>
    <row r="647" spans="1:26">
      <c r="A647" s="1"/>
      <c r="B647" s="6"/>
      <c r="C647" s="80"/>
      <c r="D647" s="2"/>
      <c r="E647" s="174"/>
      <c r="I647" s="1"/>
      <c r="J647" s="1"/>
      <c r="K647" s="1"/>
      <c r="L647" s="1"/>
      <c r="M647" s="1"/>
      <c r="N647" s="1"/>
      <c r="O647" s="1"/>
      <c r="P647" s="1"/>
      <c r="Q647" s="1"/>
      <c r="R647" s="1"/>
      <c r="S647" s="1"/>
      <c r="T647" s="1"/>
      <c r="U647" s="1"/>
      <c r="V647" s="1"/>
      <c r="W647" s="1"/>
      <c r="X647" s="1"/>
      <c r="Y647" s="1"/>
      <c r="Z647" s="1"/>
    </row>
    <row r="648" spans="1:26">
      <c r="A648" s="1"/>
      <c r="B648" s="6"/>
      <c r="C648" s="80"/>
      <c r="D648" s="2"/>
      <c r="E648" s="174"/>
      <c r="I648" s="1"/>
      <c r="J648" s="1"/>
      <c r="K648" s="1"/>
      <c r="L648" s="1"/>
      <c r="M648" s="1"/>
      <c r="N648" s="1"/>
      <c r="O648" s="1"/>
      <c r="P648" s="1"/>
      <c r="Q648" s="1"/>
      <c r="R648" s="1"/>
      <c r="S648" s="1"/>
      <c r="T648" s="1"/>
      <c r="U648" s="1"/>
      <c r="V648" s="1"/>
      <c r="W648" s="1"/>
      <c r="X648" s="1"/>
      <c r="Y648" s="1"/>
      <c r="Z648" s="1"/>
    </row>
    <row r="649" spans="1:26">
      <c r="A649" s="1"/>
      <c r="B649" s="6"/>
      <c r="C649" s="80"/>
      <c r="D649" s="2"/>
      <c r="E649" s="174"/>
      <c r="I649" s="1"/>
      <c r="J649" s="1"/>
      <c r="K649" s="1"/>
      <c r="L649" s="1"/>
      <c r="M649" s="1"/>
      <c r="N649" s="1"/>
      <c r="O649" s="1"/>
      <c r="P649" s="1"/>
      <c r="Q649" s="1"/>
      <c r="R649" s="1"/>
      <c r="S649" s="1"/>
      <c r="T649" s="1"/>
      <c r="U649" s="1"/>
      <c r="V649" s="1"/>
      <c r="W649" s="1"/>
      <c r="X649" s="1"/>
      <c r="Y649" s="1"/>
      <c r="Z649" s="1"/>
    </row>
    <row r="650" spans="1:26">
      <c r="A650" s="1"/>
      <c r="B650" s="6"/>
      <c r="C650" s="80"/>
      <c r="D650" s="2"/>
      <c r="E650" s="174"/>
      <c r="I650" s="1"/>
      <c r="J650" s="1"/>
      <c r="K650" s="1"/>
      <c r="L650" s="1"/>
      <c r="M650" s="1"/>
      <c r="N650" s="1"/>
      <c r="O650" s="1"/>
      <c r="P650" s="1"/>
      <c r="Q650" s="1"/>
      <c r="R650" s="1"/>
      <c r="S650" s="1"/>
      <c r="T650" s="1"/>
      <c r="U650" s="1"/>
      <c r="V650" s="1"/>
      <c r="W650" s="1"/>
      <c r="X650" s="1"/>
      <c r="Y650" s="1"/>
      <c r="Z650" s="1"/>
    </row>
    <row r="651" spans="1:26">
      <c r="A651" s="1"/>
      <c r="B651" s="6"/>
      <c r="C651" s="80"/>
      <c r="D651" s="2"/>
      <c r="E651" s="174"/>
      <c r="I651" s="1"/>
      <c r="J651" s="1"/>
      <c r="K651" s="1"/>
      <c r="L651" s="1"/>
      <c r="M651" s="1"/>
      <c r="N651" s="1"/>
      <c r="O651" s="1"/>
      <c r="P651" s="1"/>
      <c r="Q651" s="1"/>
      <c r="R651" s="1"/>
      <c r="S651" s="1"/>
      <c r="T651" s="1"/>
      <c r="U651" s="1"/>
      <c r="V651" s="1"/>
      <c r="W651" s="1"/>
      <c r="X651" s="1"/>
      <c r="Y651" s="1"/>
      <c r="Z651" s="1"/>
    </row>
    <row r="652" spans="1:26">
      <c r="A652" s="1"/>
      <c r="B652" s="6"/>
      <c r="C652" s="80"/>
      <c r="D652" s="2"/>
      <c r="E652" s="174"/>
      <c r="I652" s="1"/>
      <c r="J652" s="1"/>
      <c r="K652" s="1"/>
      <c r="L652" s="1"/>
      <c r="M652" s="1"/>
      <c r="N652" s="1"/>
      <c r="O652" s="1"/>
      <c r="P652" s="1"/>
      <c r="Q652" s="1"/>
      <c r="R652" s="1"/>
      <c r="S652" s="1"/>
      <c r="T652" s="1"/>
      <c r="U652" s="1"/>
      <c r="V652" s="1"/>
      <c r="W652" s="1"/>
      <c r="X652" s="1"/>
      <c r="Y652" s="1"/>
      <c r="Z652" s="1"/>
    </row>
    <row r="653" spans="1:26">
      <c r="A653" s="1"/>
      <c r="B653" s="6"/>
      <c r="C653" s="80"/>
      <c r="D653" s="2"/>
      <c r="E653" s="174"/>
      <c r="I653" s="1"/>
      <c r="J653" s="1"/>
      <c r="K653" s="1"/>
      <c r="L653" s="1"/>
      <c r="M653" s="1"/>
      <c r="N653" s="1"/>
      <c r="O653" s="1"/>
      <c r="P653" s="1"/>
      <c r="Q653" s="1"/>
      <c r="R653" s="1"/>
      <c r="S653" s="1"/>
      <c r="T653" s="1"/>
      <c r="U653" s="1"/>
      <c r="V653" s="1"/>
      <c r="W653" s="1"/>
      <c r="X653" s="1"/>
      <c r="Y653" s="1"/>
      <c r="Z653" s="1"/>
    </row>
    <row r="654" spans="1:26">
      <c r="A654" s="1"/>
      <c r="B654" s="6"/>
      <c r="C654" s="80"/>
      <c r="D654" s="2"/>
      <c r="E654" s="174"/>
      <c r="I654" s="1"/>
      <c r="J654" s="1"/>
      <c r="K654" s="1"/>
      <c r="L654" s="1"/>
      <c r="M654" s="1"/>
      <c r="N654" s="1"/>
      <c r="O654" s="1"/>
      <c r="P654" s="1"/>
      <c r="Q654" s="1"/>
      <c r="R654" s="1"/>
      <c r="S654" s="1"/>
      <c r="T654" s="1"/>
      <c r="U654" s="1"/>
      <c r="V654" s="1"/>
      <c r="W654" s="1"/>
      <c r="X654" s="1"/>
      <c r="Y654" s="1"/>
      <c r="Z654" s="1"/>
    </row>
    <row r="655" spans="1:26">
      <c r="A655" s="1"/>
      <c r="B655" s="6"/>
      <c r="C655" s="80"/>
      <c r="D655" s="2"/>
      <c r="E655" s="174"/>
      <c r="I655" s="1"/>
      <c r="J655" s="1"/>
      <c r="K655" s="1"/>
      <c r="L655" s="1"/>
      <c r="M655" s="1"/>
      <c r="N655" s="1"/>
      <c r="O655" s="1"/>
      <c r="P655" s="1"/>
      <c r="Q655" s="1"/>
      <c r="R655" s="1"/>
      <c r="S655" s="1"/>
      <c r="T655" s="1"/>
      <c r="U655" s="1"/>
      <c r="V655" s="1"/>
      <c r="W655" s="1"/>
      <c r="X655" s="1"/>
      <c r="Y655" s="1"/>
      <c r="Z655" s="1"/>
    </row>
    <row r="656" spans="1:26">
      <c r="A656" s="1"/>
      <c r="B656" s="6"/>
      <c r="C656" s="80"/>
      <c r="D656" s="2"/>
      <c r="E656" s="174"/>
      <c r="I656" s="1"/>
      <c r="J656" s="1"/>
      <c r="K656" s="1"/>
      <c r="L656" s="1"/>
      <c r="M656" s="1"/>
      <c r="N656" s="1"/>
      <c r="O656" s="1"/>
      <c r="P656" s="1"/>
      <c r="Q656" s="1"/>
      <c r="R656" s="1"/>
      <c r="S656" s="1"/>
      <c r="T656" s="1"/>
      <c r="U656" s="1"/>
      <c r="V656" s="1"/>
      <c r="W656" s="1"/>
      <c r="X656" s="1"/>
      <c r="Y656" s="1"/>
      <c r="Z656" s="1"/>
    </row>
    <row r="657" spans="1:26">
      <c r="A657" s="1"/>
      <c r="B657" s="6"/>
      <c r="C657" s="80"/>
      <c r="D657" s="2"/>
      <c r="E657" s="174"/>
      <c r="I657" s="1"/>
      <c r="J657" s="1"/>
      <c r="K657" s="1"/>
      <c r="L657" s="1"/>
      <c r="M657" s="1"/>
      <c r="N657" s="1"/>
      <c r="O657" s="1"/>
      <c r="P657" s="1"/>
      <c r="Q657" s="1"/>
      <c r="R657" s="1"/>
      <c r="S657" s="1"/>
      <c r="T657" s="1"/>
      <c r="U657" s="1"/>
      <c r="V657" s="1"/>
      <c r="W657" s="1"/>
      <c r="X657" s="1"/>
      <c r="Y657" s="1"/>
      <c r="Z657" s="1"/>
    </row>
    <row r="658" spans="1:26">
      <c r="A658" s="1"/>
      <c r="B658" s="6"/>
      <c r="C658" s="80"/>
      <c r="D658" s="2"/>
      <c r="E658" s="174"/>
      <c r="I658" s="1"/>
      <c r="J658" s="1"/>
      <c r="K658" s="1"/>
      <c r="L658" s="1"/>
      <c r="M658" s="1"/>
      <c r="N658" s="1"/>
      <c r="O658" s="1"/>
      <c r="P658" s="1"/>
      <c r="Q658" s="1"/>
      <c r="R658" s="1"/>
      <c r="S658" s="1"/>
      <c r="T658" s="1"/>
      <c r="U658" s="1"/>
      <c r="V658" s="1"/>
      <c r="W658" s="1"/>
      <c r="X658" s="1"/>
      <c r="Y658" s="1"/>
      <c r="Z658" s="1"/>
    </row>
    <row r="659" spans="1:26">
      <c r="A659" s="1"/>
      <c r="B659" s="6"/>
      <c r="C659" s="80"/>
      <c r="D659" s="2"/>
      <c r="E659" s="174"/>
      <c r="I659" s="1"/>
      <c r="J659" s="1"/>
      <c r="K659" s="1"/>
      <c r="L659" s="1"/>
      <c r="M659" s="1"/>
      <c r="N659" s="1"/>
      <c r="O659" s="1"/>
      <c r="P659" s="1"/>
      <c r="Q659" s="1"/>
      <c r="R659" s="1"/>
      <c r="S659" s="1"/>
      <c r="T659" s="1"/>
      <c r="U659" s="1"/>
      <c r="V659" s="1"/>
      <c r="W659" s="1"/>
      <c r="X659" s="1"/>
      <c r="Y659" s="1"/>
      <c r="Z659" s="1"/>
    </row>
    <row r="660" spans="1:26">
      <c r="A660" s="1"/>
      <c r="B660" s="6"/>
      <c r="C660" s="80"/>
      <c r="D660" s="2"/>
      <c r="E660" s="174"/>
      <c r="I660" s="1"/>
      <c r="J660" s="1"/>
      <c r="K660" s="1"/>
      <c r="L660" s="1"/>
      <c r="M660" s="1"/>
      <c r="N660" s="1"/>
      <c r="O660" s="1"/>
      <c r="P660" s="1"/>
      <c r="Q660" s="1"/>
      <c r="R660" s="1"/>
      <c r="S660" s="1"/>
      <c r="T660" s="1"/>
      <c r="U660" s="1"/>
      <c r="V660" s="1"/>
      <c r="W660" s="1"/>
      <c r="X660" s="1"/>
      <c r="Y660" s="1"/>
      <c r="Z660" s="1"/>
    </row>
    <row r="661" spans="1:26">
      <c r="A661" s="1"/>
      <c r="B661" s="6"/>
      <c r="C661" s="80"/>
      <c r="D661" s="2"/>
      <c r="E661" s="174"/>
      <c r="I661" s="1"/>
      <c r="J661" s="1"/>
      <c r="K661" s="1"/>
      <c r="L661" s="1"/>
      <c r="M661" s="1"/>
      <c r="N661" s="1"/>
      <c r="O661" s="1"/>
      <c r="P661" s="1"/>
      <c r="Q661" s="1"/>
      <c r="R661" s="1"/>
      <c r="S661" s="1"/>
      <c r="T661" s="1"/>
      <c r="U661" s="1"/>
      <c r="V661" s="1"/>
      <c r="W661" s="1"/>
      <c r="X661" s="1"/>
      <c r="Y661" s="1"/>
      <c r="Z661" s="1"/>
    </row>
    <row r="662" spans="1:26">
      <c r="A662" s="1"/>
      <c r="B662" s="6"/>
      <c r="C662" s="80"/>
      <c r="D662" s="2"/>
      <c r="E662" s="174"/>
      <c r="I662" s="1"/>
      <c r="J662" s="1"/>
      <c r="K662" s="1"/>
      <c r="L662" s="1"/>
      <c r="M662" s="1"/>
      <c r="N662" s="1"/>
      <c r="O662" s="1"/>
      <c r="P662" s="1"/>
      <c r="Q662" s="1"/>
      <c r="R662" s="1"/>
      <c r="S662" s="1"/>
      <c r="T662" s="1"/>
      <c r="U662" s="1"/>
      <c r="V662" s="1"/>
      <c r="W662" s="1"/>
      <c r="X662" s="1"/>
      <c r="Y662" s="1"/>
      <c r="Z662" s="1"/>
    </row>
    <row r="663" spans="1:26">
      <c r="A663" s="1"/>
      <c r="B663" s="6"/>
      <c r="C663" s="80"/>
      <c r="D663" s="2"/>
      <c r="E663" s="174"/>
      <c r="I663" s="1"/>
      <c r="J663" s="1"/>
      <c r="K663" s="1"/>
      <c r="L663" s="1"/>
      <c r="M663" s="1"/>
      <c r="N663" s="1"/>
      <c r="O663" s="1"/>
      <c r="P663" s="1"/>
      <c r="Q663" s="1"/>
      <c r="R663" s="1"/>
      <c r="S663" s="1"/>
      <c r="T663" s="1"/>
      <c r="U663" s="1"/>
      <c r="V663" s="1"/>
      <c r="W663" s="1"/>
      <c r="X663" s="1"/>
      <c r="Y663" s="1"/>
      <c r="Z663" s="1"/>
    </row>
    <row r="664" spans="1:26">
      <c r="A664" s="1"/>
      <c r="B664" s="6"/>
      <c r="C664" s="80"/>
      <c r="D664" s="2"/>
      <c r="E664" s="174"/>
      <c r="I664" s="1"/>
      <c r="J664" s="1"/>
      <c r="K664" s="1"/>
      <c r="L664" s="1"/>
      <c r="M664" s="1"/>
      <c r="N664" s="1"/>
      <c r="O664" s="1"/>
      <c r="P664" s="1"/>
      <c r="Q664" s="1"/>
      <c r="R664" s="1"/>
      <c r="S664" s="1"/>
      <c r="T664" s="1"/>
      <c r="U664" s="1"/>
      <c r="V664" s="1"/>
      <c r="W664" s="1"/>
      <c r="X664" s="1"/>
      <c r="Y664" s="1"/>
      <c r="Z664" s="1"/>
    </row>
    <row r="665" spans="1:26">
      <c r="A665" s="1"/>
      <c r="B665" s="6"/>
      <c r="C665" s="80"/>
      <c r="D665" s="2"/>
      <c r="E665" s="174"/>
      <c r="I665" s="1"/>
      <c r="J665" s="1"/>
      <c r="K665" s="1"/>
      <c r="L665" s="1"/>
      <c r="M665" s="1"/>
      <c r="N665" s="1"/>
      <c r="O665" s="1"/>
      <c r="P665" s="1"/>
      <c r="Q665" s="1"/>
      <c r="R665" s="1"/>
      <c r="S665" s="1"/>
      <c r="T665" s="1"/>
      <c r="U665" s="1"/>
      <c r="V665" s="1"/>
      <c r="W665" s="1"/>
      <c r="X665" s="1"/>
      <c r="Y665" s="1"/>
      <c r="Z665" s="1"/>
    </row>
    <row r="666" spans="1:26">
      <c r="A666" s="1"/>
      <c r="B666" s="6"/>
      <c r="C666" s="80"/>
      <c r="D666" s="2"/>
      <c r="E666" s="174"/>
      <c r="I666" s="1"/>
      <c r="J666" s="1"/>
      <c r="K666" s="1"/>
      <c r="L666" s="1"/>
      <c r="M666" s="1"/>
      <c r="N666" s="1"/>
      <c r="O666" s="1"/>
      <c r="P666" s="1"/>
      <c r="Q666" s="1"/>
      <c r="R666" s="1"/>
      <c r="S666" s="1"/>
      <c r="T666" s="1"/>
      <c r="U666" s="1"/>
      <c r="V666" s="1"/>
      <c r="W666" s="1"/>
      <c r="X666" s="1"/>
      <c r="Y666" s="1"/>
      <c r="Z666" s="1"/>
    </row>
    <row r="667" spans="1:26">
      <c r="A667" s="1"/>
      <c r="B667" s="6"/>
      <c r="C667" s="80"/>
      <c r="D667" s="2"/>
      <c r="E667" s="174"/>
      <c r="I667" s="1"/>
      <c r="J667" s="1"/>
      <c r="K667" s="1"/>
      <c r="L667" s="1"/>
      <c r="M667" s="1"/>
      <c r="N667" s="1"/>
      <c r="O667" s="1"/>
      <c r="P667" s="1"/>
      <c r="Q667" s="1"/>
      <c r="R667" s="1"/>
      <c r="S667" s="1"/>
      <c r="T667" s="1"/>
      <c r="U667" s="1"/>
      <c r="V667" s="1"/>
      <c r="W667" s="1"/>
      <c r="X667" s="1"/>
      <c r="Y667" s="1"/>
      <c r="Z667" s="1"/>
    </row>
    <row r="668" spans="1:26">
      <c r="A668" s="1"/>
      <c r="B668" s="6"/>
      <c r="C668" s="80"/>
      <c r="D668" s="2"/>
      <c r="E668" s="174"/>
      <c r="I668" s="1"/>
      <c r="J668" s="1"/>
      <c r="K668" s="1"/>
      <c r="L668" s="1"/>
      <c r="M668" s="1"/>
      <c r="N668" s="1"/>
      <c r="O668" s="1"/>
      <c r="P668" s="1"/>
      <c r="Q668" s="1"/>
      <c r="R668" s="1"/>
      <c r="S668" s="1"/>
      <c r="T668" s="1"/>
      <c r="U668" s="1"/>
      <c r="V668" s="1"/>
      <c r="W668" s="1"/>
      <c r="X668" s="1"/>
      <c r="Y668" s="1"/>
      <c r="Z668" s="1"/>
    </row>
    <row r="669" spans="1:26">
      <c r="A669" s="1"/>
      <c r="B669" s="6"/>
      <c r="C669" s="80"/>
      <c r="D669" s="2"/>
      <c r="E669" s="174"/>
      <c r="I669" s="1"/>
      <c r="J669" s="1"/>
      <c r="K669" s="1"/>
      <c r="L669" s="1"/>
      <c r="M669" s="1"/>
      <c r="N669" s="1"/>
      <c r="O669" s="1"/>
      <c r="P669" s="1"/>
      <c r="Q669" s="1"/>
      <c r="R669" s="1"/>
      <c r="S669" s="1"/>
      <c r="T669" s="1"/>
      <c r="U669" s="1"/>
      <c r="V669" s="1"/>
      <c r="W669" s="1"/>
      <c r="X669" s="1"/>
      <c r="Y669" s="1"/>
      <c r="Z669" s="1"/>
    </row>
    <row r="670" spans="1:26">
      <c r="A670" s="1"/>
      <c r="B670" s="6"/>
      <c r="C670" s="80"/>
      <c r="D670" s="2"/>
      <c r="E670" s="174"/>
      <c r="I670" s="1"/>
      <c r="J670" s="1"/>
      <c r="K670" s="1"/>
      <c r="L670" s="1"/>
      <c r="M670" s="1"/>
      <c r="N670" s="1"/>
      <c r="O670" s="1"/>
      <c r="P670" s="1"/>
      <c r="Q670" s="1"/>
      <c r="R670" s="1"/>
      <c r="S670" s="1"/>
      <c r="T670" s="1"/>
      <c r="U670" s="1"/>
      <c r="V670" s="1"/>
      <c r="W670" s="1"/>
      <c r="X670" s="1"/>
      <c r="Y670" s="1"/>
      <c r="Z670" s="1"/>
    </row>
    <row r="671" spans="1:26">
      <c r="A671" s="1"/>
      <c r="B671" s="6"/>
      <c r="C671" s="80"/>
      <c r="D671" s="2"/>
      <c r="E671" s="174"/>
      <c r="I671" s="1"/>
      <c r="J671" s="1"/>
      <c r="K671" s="1"/>
      <c r="L671" s="1"/>
      <c r="M671" s="1"/>
      <c r="N671" s="1"/>
      <c r="O671" s="1"/>
      <c r="P671" s="1"/>
      <c r="Q671" s="1"/>
      <c r="R671" s="1"/>
      <c r="S671" s="1"/>
      <c r="T671" s="1"/>
      <c r="U671" s="1"/>
      <c r="V671" s="1"/>
      <c r="W671" s="1"/>
      <c r="X671" s="1"/>
      <c r="Y671" s="1"/>
      <c r="Z671" s="1"/>
    </row>
    <row r="672" spans="1:26">
      <c r="A672" s="1"/>
      <c r="B672" s="6"/>
      <c r="C672" s="80"/>
      <c r="D672" s="2"/>
      <c r="E672" s="174"/>
      <c r="I672" s="1"/>
      <c r="J672" s="1"/>
      <c r="K672" s="1"/>
      <c r="L672" s="1"/>
      <c r="M672" s="1"/>
      <c r="N672" s="1"/>
      <c r="O672" s="1"/>
      <c r="P672" s="1"/>
      <c r="Q672" s="1"/>
      <c r="R672" s="1"/>
      <c r="S672" s="1"/>
      <c r="T672" s="1"/>
      <c r="U672" s="1"/>
      <c r="V672" s="1"/>
      <c r="W672" s="1"/>
      <c r="X672" s="1"/>
      <c r="Y672" s="1"/>
      <c r="Z672" s="1"/>
    </row>
    <row r="673" spans="1:26">
      <c r="A673" s="1"/>
      <c r="B673" s="6"/>
      <c r="C673" s="80"/>
      <c r="D673" s="2"/>
      <c r="E673" s="174"/>
      <c r="I673" s="1"/>
      <c r="J673" s="1"/>
      <c r="K673" s="1"/>
      <c r="L673" s="1"/>
      <c r="M673" s="1"/>
      <c r="N673" s="1"/>
      <c r="O673" s="1"/>
      <c r="P673" s="1"/>
      <c r="Q673" s="1"/>
      <c r="R673" s="1"/>
      <c r="S673" s="1"/>
      <c r="T673" s="1"/>
      <c r="U673" s="1"/>
      <c r="V673" s="1"/>
      <c r="W673" s="1"/>
      <c r="X673" s="1"/>
      <c r="Y673" s="1"/>
      <c r="Z673" s="1"/>
    </row>
    <row r="674" spans="1:26">
      <c r="A674" s="1"/>
      <c r="B674" s="6"/>
      <c r="C674" s="80"/>
      <c r="D674" s="2"/>
      <c r="E674" s="174"/>
      <c r="I674" s="1"/>
      <c r="J674" s="1"/>
      <c r="K674" s="1"/>
      <c r="L674" s="1"/>
      <c r="M674" s="1"/>
      <c r="N674" s="1"/>
      <c r="O674" s="1"/>
      <c r="P674" s="1"/>
      <c r="Q674" s="1"/>
      <c r="R674" s="1"/>
      <c r="S674" s="1"/>
      <c r="T674" s="1"/>
      <c r="U674" s="1"/>
      <c r="V674" s="1"/>
      <c r="W674" s="1"/>
      <c r="X674" s="1"/>
      <c r="Y674" s="1"/>
      <c r="Z674" s="1"/>
    </row>
    <row r="675" spans="1:26">
      <c r="A675" s="1"/>
      <c r="B675" s="6"/>
      <c r="C675" s="80"/>
      <c r="D675" s="2"/>
      <c r="E675" s="174"/>
      <c r="I675" s="1"/>
      <c r="J675" s="1"/>
      <c r="K675" s="1"/>
      <c r="L675" s="1"/>
      <c r="M675" s="1"/>
      <c r="N675" s="1"/>
      <c r="O675" s="1"/>
      <c r="P675" s="1"/>
      <c r="Q675" s="1"/>
      <c r="R675" s="1"/>
      <c r="S675" s="1"/>
      <c r="T675" s="1"/>
      <c r="U675" s="1"/>
      <c r="V675" s="1"/>
      <c r="W675" s="1"/>
      <c r="X675" s="1"/>
      <c r="Y675" s="1"/>
      <c r="Z675" s="1"/>
    </row>
    <row r="676" spans="1:26">
      <c r="A676" s="1"/>
      <c r="B676" s="6"/>
      <c r="C676" s="80"/>
      <c r="D676" s="2"/>
      <c r="E676" s="174"/>
      <c r="I676" s="1"/>
      <c r="J676" s="1"/>
      <c r="K676" s="1"/>
      <c r="L676" s="1"/>
      <c r="M676" s="1"/>
      <c r="N676" s="1"/>
      <c r="O676" s="1"/>
      <c r="P676" s="1"/>
      <c r="Q676" s="1"/>
      <c r="R676" s="1"/>
      <c r="S676" s="1"/>
      <c r="T676" s="1"/>
      <c r="U676" s="1"/>
      <c r="V676" s="1"/>
      <c r="W676" s="1"/>
      <c r="X676" s="1"/>
      <c r="Y676" s="1"/>
      <c r="Z676" s="1"/>
    </row>
    <row r="677" spans="1:26">
      <c r="A677" s="1"/>
      <c r="B677" s="6"/>
      <c r="C677" s="80"/>
      <c r="D677" s="2"/>
      <c r="E677" s="174"/>
      <c r="I677" s="1"/>
      <c r="J677" s="1"/>
      <c r="K677" s="1"/>
      <c r="L677" s="1"/>
      <c r="M677" s="1"/>
      <c r="N677" s="1"/>
      <c r="O677" s="1"/>
      <c r="P677" s="1"/>
      <c r="Q677" s="1"/>
      <c r="R677" s="1"/>
      <c r="S677" s="1"/>
      <c r="T677" s="1"/>
      <c r="U677" s="1"/>
      <c r="V677" s="1"/>
      <c r="W677" s="1"/>
      <c r="X677" s="1"/>
      <c r="Y677" s="1"/>
      <c r="Z677" s="1"/>
    </row>
    <row r="678" spans="1:26">
      <c r="A678" s="1"/>
      <c r="B678" s="6"/>
      <c r="C678" s="80"/>
      <c r="D678" s="2"/>
      <c r="E678" s="174"/>
      <c r="I678" s="1"/>
      <c r="J678" s="1"/>
      <c r="K678" s="1"/>
      <c r="L678" s="1"/>
      <c r="M678" s="1"/>
      <c r="N678" s="1"/>
      <c r="O678" s="1"/>
      <c r="P678" s="1"/>
      <c r="Q678" s="1"/>
      <c r="R678" s="1"/>
      <c r="S678" s="1"/>
      <c r="T678" s="1"/>
      <c r="U678" s="1"/>
      <c r="V678" s="1"/>
      <c r="W678" s="1"/>
      <c r="X678" s="1"/>
      <c r="Y678" s="1"/>
      <c r="Z678" s="1"/>
    </row>
    <row r="679" spans="1:26">
      <c r="A679" s="1"/>
      <c r="B679" s="6"/>
      <c r="C679" s="80"/>
      <c r="D679" s="2"/>
      <c r="E679" s="174"/>
      <c r="I679" s="1"/>
      <c r="J679" s="1"/>
      <c r="K679" s="1"/>
      <c r="L679" s="1"/>
      <c r="M679" s="1"/>
      <c r="N679" s="1"/>
      <c r="O679" s="1"/>
      <c r="P679" s="1"/>
      <c r="Q679" s="1"/>
      <c r="R679" s="1"/>
      <c r="S679" s="1"/>
      <c r="T679" s="1"/>
      <c r="U679" s="1"/>
      <c r="V679" s="1"/>
      <c r="W679" s="1"/>
      <c r="X679" s="1"/>
      <c r="Y679" s="1"/>
      <c r="Z679" s="1"/>
    </row>
    <row r="680" spans="1:26">
      <c r="A680" s="1"/>
      <c r="B680" s="6"/>
      <c r="C680" s="80"/>
      <c r="D680" s="2"/>
      <c r="E680" s="174"/>
      <c r="I680" s="1"/>
      <c r="J680" s="1"/>
      <c r="K680" s="1"/>
      <c r="L680" s="1"/>
      <c r="M680" s="1"/>
      <c r="N680" s="1"/>
      <c r="O680" s="1"/>
      <c r="P680" s="1"/>
      <c r="Q680" s="1"/>
      <c r="R680" s="1"/>
      <c r="S680" s="1"/>
      <c r="T680" s="1"/>
      <c r="U680" s="1"/>
      <c r="V680" s="1"/>
      <c r="W680" s="1"/>
      <c r="X680" s="1"/>
      <c r="Y680" s="1"/>
      <c r="Z680" s="1"/>
    </row>
    <row r="681" spans="1:26">
      <c r="A681" s="1"/>
      <c r="B681" s="6"/>
      <c r="C681" s="80"/>
      <c r="D681" s="2"/>
      <c r="E681" s="174"/>
      <c r="I681" s="1"/>
      <c r="J681" s="1"/>
      <c r="K681" s="1"/>
      <c r="L681" s="1"/>
      <c r="M681" s="1"/>
      <c r="N681" s="1"/>
      <c r="O681" s="1"/>
      <c r="P681" s="1"/>
      <c r="Q681" s="1"/>
      <c r="R681" s="1"/>
      <c r="S681" s="1"/>
      <c r="T681" s="1"/>
      <c r="U681" s="1"/>
      <c r="V681" s="1"/>
      <c r="W681" s="1"/>
      <c r="X681" s="1"/>
      <c r="Y681" s="1"/>
      <c r="Z681" s="1"/>
    </row>
    <row r="682" spans="1:26">
      <c r="A682" s="1"/>
      <c r="B682" s="6"/>
      <c r="C682" s="80"/>
      <c r="D682" s="2"/>
      <c r="E682" s="174"/>
      <c r="I682" s="1"/>
      <c r="J682" s="1"/>
      <c r="K682" s="1"/>
      <c r="L682" s="1"/>
      <c r="M682" s="1"/>
      <c r="N682" s="1"/>
      <c r="O682" s="1"/>
      <c r="P682" s="1"/>
      <c r="Q682" s="1"/>
      <c r="R682" s="1"/>
      <c r="S682" s="1"/>
      <c r="T682" s="1"/>
      <c r="U682" s="1"/>
      <c r="V682" s="1"/>
      <c r="W682" s="1"/>
      <c r="X682" s="1"/>
      <c r="Y682" s="1"/>
      <c r="Z682" s="1"/>
    </row>
    <row r="683" spans="1:26">
      <c r="A683" s="1"/>
      <c r="B683" s="6"/>
      <c r="C683" s="80"/>
      <c r="D683" s="2"/>
      <c r="E683" s="174"/>
      <c r="I683" s="1"/>
      <c r="J683" s="1"/>
      <c r="K683" s="1"/>
      <c r="L683" s="1"/>
      <c r="M683" s="1"/>
      <c r="N683" s="1"/>
      <c r="O683" s="1"/>
      <c r="P683" s="1"/>
      <c r="Q683" s="1"/>
      <c r="R683" s="1"/>
      <c r="S683" s="1"/>
      <c r="T683" s="1"/>
      <c r="U683" s="1"/>
      <c r="V683" s="1"/>
      <c r="W683" s="1"/>
      <c r="X683" s="1"/>
      <c r="Y683" s="1"/>
      <c r="Z683" s="1"/>
    </row>
    <row r="684" spans="1:26">
      <c r="A684" s="1"/>
      <c r="B684" s="6"/>
      <c r="C684" s="80"/>
      <c r="D684" s="2"/>
      <c r="E684" s="174"/>
      <c r="I684" s="1"/>
      <c r="J684" s="1"/>
      <c r="K684" s="1"/>
      <c r="L684" s="1"/>
      <c r="M684" s="1"/>
      <c r="N684" s="1"/>
      <c r="O684" s="1"/>
      <c r="P684" s="1"/>
      <c r="Q684" s="1"/>
      <c r="R684" s="1"/>
      <c r="S684" s="1"/>
      <c r="T684" s="1"/>
      <c r="U684" s="1"/>
      <c r="V684" s="1"/>
      <c r="W684" s="1"/>
      <c r="X684" s="1"/>
      <c r="Y684" s="1"/>
      <c r="Z684" s="1"/>
    </row>
    <row r="685" spans="1:26">
      <c r="A685" s="1"/>
      <c r="B685" s="6"/>
      <c r="C685" s="80"/>
      <c r="D685" s="2"/>
      <c r="E685" s="174"/>
      <c r="I685" s="1"/>
      <c r="J685" s="1"/>
      <c r="K685" s="1"/>
      <c r="L685" s="1"/>
      <c r="M685" s="1"/>
      <c r="N685" s="1"/>
      <c r="O685" s="1"/>
      <c r="P685" s="1"/>
      <c r="Q685" s="1"/>
      <c r="R685" s="1"/>
      <c r="S685" s="1"/>
      <c r="T685" s="1"/>
      <c r="U685" s="1"/>
      <c r="V685" s="1"/>
      <c r="W685" s="1"/>
      <c r="X685" s="1"/>
      <c r="Y685" s="1"/>
      <c r="Z685" s="1"/>
    </row>
    <row r="686" spans="1:26">
      <c r="A686" s="1"/>
      <c r="B686" s="6"/>
      <c r="C686" s="80"/>
      <c r="D686" s="2"/>
      <c r="E686" s="174"/>
      <c r="I686" s="1"/>
      <c r="J686" s="1"/>
      <c r="K686" s="1"/>
      <c r="L686" s="1"/>
      <c r="M686" s="1"/>
      <c r="N686" s="1"/>
      <c r="O686" s="1"/>
      <c r="P686" s="1"/>
      <c r="Q686" s="1"/>
      <c r="R686" s="1"/>
      <c r="S686" s="1"/>
      <c r="T686" s="1"/>
      <c r="U686" s="1"/>
      <c r="V686" s="1"/>
      <c r="W686" s="1"/>
      <c r="X686" s="1"/>
      <c r="Y686" s="1"/>
      <c r="Z686" s="1"/>
    </row>
    <row r="687" spans="1:26">
      <c r="A687" s="1"/>
      <c r="B687" s="6"/>
      <c r="C687" s="80"/>
      <c r="D687" s="2"/>
      <c r="E687" s="174"/>
      <c r="I687" s="1"/>
      <c r="J687" s="1"/>
      <c r="K687" s="1"/>
      <c r="L687" s="1"/>
      <c r="M687" s="1"/>
      <c r="N687" s="1"/>
      <c r="O687" s="1"/>
      <c r="P687" s="1"/>
      <c r="Q687" s="1"/>
      <c r="R687" s="1"/>
      <c r="S687" s="1"/>
      <c r="T687" s="1"/>
      <c r="U687" s="1"/>
      <c r="V687" s="1"/>
      <c r="W687" s="1"/>
      <c r="X687" s="1"/>
      <c r="Y687" s="1"/>
      <c r="Z687" s="1"/>
    </row>
    <row r="688" spans="1:26">
      <c r="A688" s="1"/>
      <c r="B688" s="6"/>
      <c r="C688" s="80"/>
      <c r="D688" s="2"/>
      <c r="E688" s="174"/>
      <c r="I688" s="1"/>
      <c r="J688" s="1"/>
      <c r="K688" s="1"/>
      <c r="L688" s="1"/>
      <c r="M688" s="1"/>
      <c r="N688" s="1"/>
      <c r="O688" s="1"/>
      <c r="P688" s="1"/>
      <c r="Q688" s="1"/>
      <c r="R688" s="1"/>
      <c r="S688" s="1"/>
      <c r="T688" s="1"/>
      <c r="U688" s="1"/>
      <c r="V688" s="1"/>
      <c r="W688" s="1"/>
      <c r="X688" s="1"/>
      <c r="Y688" s="1"/>
      <c r="Z688" s="1"/>
    </row>
    <row r="689" spans="1:26">
      <c r="A689" s="1"/>
      <c r="B689" s="6"/>
      <c r="C689" s="80"/>
      <c r="D689" s="2"/>
      <c r="E689" s="174"/>
      <c r="I689" s="1"/>
      <c r="J689" s="1"/>
      <c r="K689" s="1"/>
      <c r="L689" s="1"/>
      <c r="M689" s="1"/>
      <c r="N689" s="1"/>
      <c r="O689" s="1"/>
      <c r="P689" s="1"/>
      <c r="Q689" s="1"/>
      <c r="R689" s="1"/>
      <c r="S689" s="1"/>
      <c r="T689" s="1"/>
      <c r="U689" s="1"/>
      <c r="V689" s="1"/>
      <c r="W689" s="1"/>
      <c r="X689" s="1"/>
      <c r="Y689" s="1"/>
      <c r="Z689" s="1"/>
    </row>
    <row r="690" spans="1:26">
      <c r="A690" s="1"/>
      <c r="B690" s="6"/>
      <c r="C690" s="80"/>
      <c r="D690" s="2"/>
      <c r="E690" s="174"/>
      <c r="I690" s="1"/>
      <c r="J690" s="1"/>
      <c r="K690" s="1"/>
      <c r="L690" s="1"/>
      <c r="M690" s="1"/>
      <c r="N690" s="1"/>
      <c r="O690" s="1"/>
      <c r="P690" s="1"/>
      <c r="Q690" s="1"/>
      <c r="R690" s="1"/>
      <c r="S690" s="1"/>
      <c r="T690" s="1"/>
      <c r="U690" s="1"/>
      <c r="V690" s="1"/>
      <c r="W690" s="1"/>
      <c r="X690" s="1"/>
      <c r="Y690" s="1"/>
      <c r="Z690" s="1"/>
    </row>
    <row r="691" spans="1:26">
      <c r="A691" s="1"/>
      <c r="B691" s="6"/>
      <c r="C691" s="80"/>
      <c r="D691" s="2"/>
      <c r="E691" s="174"/>
      <c r="I691" s="1"/>
      <c r="J691" s="1"/>
      <c r="K691" s="1"/>
      <c r="L691" s="1"/>
      <c r="M691" s="1"/>
      <c r="N691" s="1"/>
      <c r="O691" s="1"/>
      <c r="P691" s="1"/>
      <c r="Q691" s="1"/>
      <c r="R691" s="1"/>
      <c r="S691" s="1"/>
      <c r="T691" s="1"/>
      <c r="U691" s="1"/>
      <c r="V691" s="1"/>
      <c r="W691" s="1"/>
      <c r="X691" s="1"/>
      <c r="Y691" s="1"/>
      <c r="Z691" s="1"/>
    </row>
    <row r="692" spans="1:26">
      <c r="A692" s="1"/>
      <c r="B692" s="6"/>
      <c r="C692" s="80"/>
      <c r="D692" s="2"/>
      <c r="E692" s="174"/>
      <c r="I692" s="1"/>
      <c r="J692" s="1"/>
      <c r="K692" s="1"/>
      <c r="L692" s="1"/>
      <c r="M692" s="1"/>
      <c r="N692" s="1"/>
      <c r="O692" s="1"/>
      <c r="P692" s="1"/>
      <c r="Q692" s="1"/>
      <c r="R692" s="1"/>
      <c r="S692" s="1"/>
      <c r="T692" s="1"/>
      <c r="U692" s="1"/>
      <c r="V692" s="1"/>
      <c r="W692" s="1"/>
      <c r="X692" s="1"/>
      <c r="Y692" s="1"/>
      <c r="Z692" s="1"/>
    </row>
    <row r="693" spans="1:26">
      <c r="A693" s="1"/>
      <c r="B693" s="6"/>
      <c r="C693" s="80"/>
      <c r="D693" s="2"/>
      <c r="E693" s="174"/>
      <c r="I693" s="1"/>
      <c r="J693" s="1"/>
      <c r="K693" s="1"/>
      <c r="L693" s="1"/>
      <c r="M693" s="1"/>
      <c r="N693" s="1"/>
      <c r="O693" s="1"/>
      <c r="P693" s="1"/>
      <c r="Q693" s="1"/>
      <c r="R693" s="1"/>
      <c r="S693" s="1"/>
      <c r="T693" s="1"/>
      <c r="U693" s="1"/>
      <c r="V693" s="1"/>
      <c r="W693" s="1"/>
      <c r="X693" s="1"/>
      <c r="Y693" s="1"/>
      <c r="Z693" s="1"/>
    </row>
    <row r="694" spans="1:26">
      <c r="A694" s="1"/>
      <c r="B694" s="6"/>
      <c r="C694" s="80"/>
      <c r="D694" s="2"/>
      <c r="E694" s="174"/>
      <c r="I694" s="1"/>
      <c r="J694" s="1"/>
      <c r="K694" s="1"/>
      <c r="L694" s="1"/>
      <c r="M694" s="1"/>
      <c r="N694" s="1"/>
      <c r="O694" s="1"/>
      <c r="P694" s="1"/>
      <c r="Q694" s="1"/>
      <c r="R694" s="1"/>
      <c r="S694" s="1"/>
      <c r="T694" s="1"/>
      <c r="U694" s="1"/>
      <c r="V694" s="1"/>
      <c r="W694" s="1"/>
      <c r="X694" s="1"/>
      <c r="Y694" s="1"/>
      <c r="Z694" s="1"/>
    </row>
    <row r="695" spans="1:26">
      <c r="A695" s="1"/>
      <c r="B695" s="6"/>
      <c r="C695" s="80"/>
      <c r="D695" s="2"/>
      <c r="E695" s="174"/>
      <c r="I695" s="1"/>
      <c r="J695" s="1"/>
      <c r="K695" s="1"/>
      <c r="L695" s="1"/>
      <c r="M695" s="1"/>
      <c r="N695" s="1"/>
      <c r="O695" s="1"/>
      <c r="P695" s="1"/>
      <c r="Q695" s="1"/>
      <c r="R695" s="1"/>
      <c r="S695" s="1"/>
      <c r="T695" s="1"/>
      <c r="U695" s="1"/>
      <c r="V695" s="1"/>
      <c r="W695" s="1"/>
      <c r="X695" s="1"/>
      <c r="Y695" s="1"/>
      <c r="Z695" s="1"/>
    </row>
    <row r="696" spans="1:26">
      <c r="A696" s="1"/>
      <c r="B696" s="6"/>
      <c r="C696" s="80"/>
      <c r="D696" s="2"/>
      <c r="E696" s="174"/>
      <c r="I696" s="1"/>
      <c r="J696" s="1"/>
      <c r="K696" s="1"/>
      <c r="L696" s="1"/>
      <c r="M696" s="1"/>
      <c r="N696" s="1"/>
      <c r="O696" s="1"/>
      <c r="P696" s="1"/>
      <c r="Q696" s="1"/>
      <c r="R696" s="1"/>
      <c r="S696" s="1"/>
      <c r="T696" s="1"/>
      <c r="U696" s="1"/>
      <c r="V696" s="1"/>
      <c r="W696" s="1"/>
      <c r="X696" s="1"/>
      <c r="Y696" s="1"/>
      <c r="Z696" s="1"/>
    </row>
    <row r="697" spans="1:26">
      <c r="A697" s="1"/>
      <c r="B697" s="6"/>
      <c r="C697" s="80"/>
      <c r="D697" s="2"/>
      <c r="E697" s="174"/>
      <c r="I697" s="1"/>
      <c r="J697" s="1"/>
      <c r="K697" s="1"/>
      <c r="L697" s="1"/>
      <c r="M697" s="1"/>
      <c r="N697" s="1"/>
      <c r="O697" s="1"/>
      <c r="P697" s="1"/>
      <c r="Q697" s="1"/>
      <c r="R697" s="1"/>
      <c r="S697" s="1"/>
      <c r="T697" s="1"/>
      <c r="U697" s="1"/>
      <c r="V697" s="1"/>
      <c r="W697" s="1"/>
      <c r="X697" s="1"/>
      <c r="Y697" s="1"/>
      <c r="Z697" s="1"/>
    </row>
    <row r="698" spans="1:26">
      <c r="A698" s="1"/>
      <c r="B698" s="6"/>
      <c r="C698" s="80"/>
      <c r="D698" s="2"/>
      <c r="E698" s="174"/>
      <c r="I698" s="1"/>
      <c r="J698" s="1"/>
      <c r="K698" s="1"/>
      <c r="L698" s="1"/>
      <c r="M698" s="1"/>
      <c r="N698" s="1"/>
      <c r="O698" s="1"/>
      <c r="P698" s="1"/>
      <c r="Q698" s="1"/>
      <c r="R698" s="1"/>
      <c r="S698" s="1"/>
      <c r="T698" s="1"/>
      <c r="U698" s="1"/>
      <c r="V698" s="1"/>
      <c r="W698" s="1"/>
      <c r="X698" s="1"/>
      <c r="Y698" s="1"/>
      <c r="Z698" s="1"/>
    </row>
    <row r="699" spans="1:26">
      <c r="A699" s="1"/>
      <c r="B699" s="6"/>
      <c r="C699" s="80"/>
      <c r="D699" s="2"/>
      <c r="E699" s="174"/>
      <c r="I699" s="1"/>
      <c r="J699" s="1"/>
      <c r="K699" s="1"/>
      <c r="L699" s="1"/>
      <c r="M699" s="1"/>
      <c r="N699" s="1"/>
      <c r="O699" s="1"/>
      <c r="P699" s="1"/>
      <c r="Q699" s="1"/>
      <c r="R699" s="1"/>
      <c r="S699" s="1"/>
      <c r="T699" s="1"/>
      <c r="U699" s="1"/>
      <c r="V699" s="1"/>
      <c r="W699" s="1"/>
      <c r="X699" s="1"/>
      <c r="Y699" s="1"/>
      <c r="Z699" s="1"/>
    </row>
    <row r="700" spans="1:26">
      <c r="A700" s="1"/>
      <c r="B700" s="6"/>
      <c r="C700" s="80"/>
      <c r="D700" s="2"/>
      <c r="E700" s="174"/>
      <c r="I700" s="1"/>
      <c r="J700" s="1"/>
      <c r="K700" s="1"/>
      <c r="L700" s="1"/>
      <c r="M700" s="1"/>
      <c r="N700" s="1"/>
      <c r="O700" s="1"/>
      <c r="P700" s="1"/>
      <c r="Q700" s="1"/>
      <c r="R700" s="1"/>
      <c r="S700" s="1"/>
      <c r="T700" s="1"/>
      <c r="U700" s="1"/>
      <c r="V700" s="1"/>
      <c r="W700" s="1"/>
      <c r="X700" s="1"/>
      <c r="Y700" s="1"/>
      <c r="Z700" s="1"/>
    </row>
    <row r="701" spans="1:26">
      <c r="A701" s="1"/>
      <c r="B701" s="6"/>
      <c r="C701" s="80"/>
      <c r="D701" s="2"/>
      <c r="E701" s="174"/>
      <c r="I701" s="1"/>
      <c r="J701" s="1"/>
      <c r="K701" s="1"/>
      <c r="L701" s="1"/>
      <c r="M701" s="1"/>
      <c r="N701" s="1"/>
      <c r="O701" s="1"/>
      <c r="P701" s="1"/>
      <c r="Q701" s="1"/>
      <c r="R701" s="1"/>
      <c r="S701" s="1"/>
      <c r="T701" s="1"/>
      <c r="U701" s="1"/>
      <c r="V701" s="1"/>
      <c r="W701" s="1"/>
      <c r="X701" s="1"/>
      <c r="Y701" s="1"/>
      <c r="Z701" s="1"/>
    </row>
    <row r="702" spans="1:26">
      <c r="A702" s="1"/>
      <c r="B702" s="6"/>
      <c r="C702" s="80"/>
      <c r="D702" s="2"/>
      <c r="E702" s="174"/>
      <c r="I702" s="1"/>
      <c r="J702" s="1"/>
      <c r="K702" s="1"/>
      <c r="L702" s="1"/>
      <c r="M702" s="1"/>
      <c r="N702" s="1"/>
      <c r="O702" s="1"/>
      <c r="P702" s="1"/>
      <c r="Q702" s="1"/>
      <c r="R702" s="1"/>
      <c r="S702" s="1"/>
      <c r="T702" s="1"/>
      <c r="U702" s="1"/>
      <c r="V702" s="1"/>
      <c r="W702" s="1"/>
      <c r="X702" s="1"/>
      <c r="Y702" s="1"/>
      <c r="Z702" s="1"/>
    </row>
    <row r="703" spans="1:26">
      <c r="A703" s="1"/>
      <c r="B703" s="6"/>
      <c r="C703" s="80"/>
      <c r="D703" s="2"/>
      <c r="E703" s="174"/>
      <c r="I703" s="1"/>
      <c r="J703" s="1"/>
      <c r="K703" s="1"/>
      <c r="L703" s="1"/>
      <c r="M703" s="1"/>
      <c r="N703" s="1"/>
      <c r="O703" s="1"/>
      <c r="P703" s="1"/>
      <c r="Q703" s="1"/>
      <c r="R703" s="1"/>
      <c r="S703" s="1"/>
      <c r="T703" s="1"/>
      <c r="U703" s="1"/>
      <c r="V703" s="1"/>
      <c r="W703" s="1"/>
      <c r="X703" s="1"/>
      <c r="Y703" s="1"/>
      <c r="Z703" s="1"/>
    </row>
    <row r="704" spans="1:26">
      <c r="A704" s="1"/>
      <c r="B704" s="6"/>
      <c r="C704" s="80"/>
      <c r="D704" s="2"/>
      <c r="E704" s="174"/>
      <c r="I704" s="1"/>
      <c r="J704" s="1"/>
      <c r="K704" s="1"/>
      <c r="L704" s="1"/>
      <c r="M704" s="1"/>
      <c r="N704" s="1"/>
      <c r="O704" s="1"/>
      <c r="P704" s="1"/>
      <c r="Q704" s="1"/>
      <c r="R704" s="1"/>
      <c r="S704" s="1"/>
      <c r="T704" s="1"/>
      <c r="U704" s="1"/>
      <c r="V704" s="1"/>
      <c r="W704" s="1"/>
      <c r="X704" s="1"/>
      <c r="Y704" s="1"/>
      <c r="Z704" s="1"/>
    </row>
    <row r="705" spans="1:26">
      <c r="A705" s="1"/>
      <c r="B705" s="6"/>
      <c r="C705" s="80"/>
      <c r="D705" s="2"/>
      <c r="E705" s="174"/>
      <c r="I705" s="1"/>
      <c r="J705" s="1"/>
      <c r="K705" s="1"/>
      <c r="L705" s="1"/>
      <c r="M705" s="1"/>
      <c r="N705" s="1"/>
      <c r="O705" s="1"/>
      <c r="P705" s="1"/>
      <c r="Q705" s="1"/>
      <c r="R705" s="1"/>
      <c r="S705" s="1"/>
      <c r="T705" s="1"/>
      <c r="U705" s="1"/>
      <c r="V705" s="1"/>
      <c r="W705" s="1"/>
      <c r="X705" s="1"/>
      <c r="Y705" s="1"/>
      <c r="Z705" s="1"/>
    </row>
    <row r="706" spans="1:26">
      <c r="A706" s="1"/>
      <c r="B706" s="6"/>
      <c r="C706" s="80"/>
      <c r="D706" s="2"/>
      <c r="E706" s="174"/>
      <c r="I706" s="1"/>
      <c r="J706" s="1"/>
      <c r="K706" s="1"/>
      <c r="L706" s="1"/>
      <c r="M706" s="1"/>
      <c r="N706" s="1"/>
      <c r="O706" s="1"/>
      <c r="P706" s="1"/>
      <c r="Q706" s="1"/>
      <c r="R706" s="1"/>
      <c r="S706" s="1"/>
      <c r="T706" s="1"/>
      <c r="U706" s="1"/>
      <c r="V706" s="1"/>
      <c r="W706" s="1"/>
      <c r="X706" s="1"/>
      <c r="Y706" s="1"/>
      <c r="Z706" s="1"/>
    </row>
    <row r="707" spans="1:26">
      <c r="A707" s="1"/>
      <c r="B707" s="6"/>
      <c r="C707" s="80"/>
      <c r="D707" s="2"/>
      <c r="E707" s="174"/>
      <c r="I707" s="1"/>
      <c r="J707" s="1"/>
      <c r="K707" s="1"/>
      <c r="L707" s="1"/>
      <c r="M707" s="1"/>
      <c r="N707" s="1"/>
      <c r="O707" s="1"/>
      <c r="P707" s="1"/>
      <c r="Q707" s="1"/>
      <c r="R707" s="1"/>
      <c r="S707" s="1"/>
      <c r="T707" s="1"/>
      <c r="U707" s="1"/>
      <c r="V707" s="1"/>
      <c r="W707" s="1"/>
      <c r="X707" s="1"/>
      <c r="Y707" s="1"/>
      <c r="Z707" s="1"/>
    </row>
    <row r="708" spans="1:26">
      <c r="A708" s="1"/>
      <c r="B708" s="6"/>
      <c r="C708" s="80"/>
      <c r="D708" s="2"/>
      <c r="E708" s="174"/>
      <c r="I708" s="1"/>
      <c r="J708" s="1"/>
      <c r="K708" s="1"/>
      <c r="L708" s="1"/>
      <c r="M708" s="1"/>
      <c r="N708" s="1"/>
      <c r="O708" s="1"/>
      <c r="P708" s="1"/>
      <c r="Q708" s="1"/>
      <c r="R708" s="1"/>
      <c r="S708" s="1"/>
      <c r="T708" s="1"/>
      <c r="U708" s="1"/>
      <c r="V708" s="1"/>
      <c r="W708" s="1"/>
      <c r="X708" s="1"/>
      <c r="Y708" s="1"/>
      <c r="Z708" s="1"/>
    </row>
    <row r="709" spans="1:26">
      <c r="A709" s="1"/>
      <c r="B709" s="6"/>
      <c r="C709" s="80"/>
      <c r="D709" s="2"/>
      <c r="E709" s="174"/>
      <c r="I709" s="1"/>
      <c r="J709" s="1"/>
      <c r="K709" s="1"/>
      <c r="L709" s="1"/>
      <c r="M709" s="1"/>
      <c r="N709" s="1"/>
      <c r="O709" s="1"/>
      <c r="P709" s="1"/>
      <c r="Q709" s="1"/>
      <c r="R709" s="1"/>
      <c r="S709" s="1"/>
      <c r="T709" s="1"/>
      <c r="U709" s="1"/>
      <c r="V709" s="1"/>
      <c r="W709" s="1"/>
      <c r="X709" s="1"/>
      <c r="Y709" s="1"/>
      <c r="Z709" s="1"/>
    </row>
    <row r="710" spans="1:26">
      <c r="A710" s="1"/>
      <c r="B710" s="6"/>
      <c r="C710" s="80"/>
      <c r="D710" s="2"/>
      <c r="E710" s="174"/>
      <c r="I710" s="1"/>
      <c r="J710" s="1"/>
      <c r="K710" s="1"/>
      <c r="L710" s="1"/>
      <c r="M710" s="1"/>
      <c r="N710" s="1"/>
      <c r="O710" s="1"/>
      <c r="P710" s="1"/>
      <c r="Q710" s="1"/>
      <c r="R710" s="1"/>
      <c r="S710" s="1"/>
      <c r="T710" s="1"/>
      <c r="U710" s="1"/>
      <c r="V710" s="1"/>
      <c r="W710" s="1"/>
      <c r="X710" s="1"/>
      <c r="Y710" s="1"/>
      <c r="Z710" s="1"/>
    </row>
    <row r="711" spans="1:26">
      <c r="A711" s="1"/>
      <c r="B711" s="6"/>
      <c r="C711" s="80"/>
      <c r="D711" s="2"/>
      <c r="E711" s="174"/>
      <c r="I711" s="1"/>
      <c r="J711" s="1"/>
      <c r="K711" s="1"/>
      <c r="L711" s="1"/>
      <c r="M711" s="1"/>
      <c r="N711" s="1"/>
      <c r="O711" s="1"/>
      <c r="P711" s="1"/>
      <c r="Q711" s="1"/>
      <c r="R711" s="1"/>
      <c r="S711" s="1"/>
      <c r="T711" s="1"/>
      <c r="U711" s="1"/>
      <c r="V711" s="1"/>
      <c r="W711" s="1"/>
      <c r="X711" s="1"/>
      <c r="Y711" s="1"/>
      <c r="Z711" s="1"/>
    </row>
    <row r="712" spans="1:26">
      <c r="A712" s="1"/>
      <c r="B712" s="6"/>
      <c r="C712" s="80"/>
      <c r="D712" s="2"/>
      <c r="E712" s="174"/>
      <c r="I712" s="1"/>
      <c r="J712" s="1"/>
      <c r="K712" s="1"/>
      <c r="L712" s="1"/>
      <c r="M712" s="1"/>
      <c r="N712" s="1"/>
      <c r="O712" s="1"/>
      <c r="P712" s="1"/>
      <c r="Q712" s="1"/>
      <c r="R712" s="1"/>
      <c r="S712" s="1"/>
      <c r="T712" s="1"/>
      <c r="U712" s="1"/>
      <c r="V712" s="1"/>
      <c r="W712" s="1"/>
      <c r="X712" s="1"/>
      <c r="Y712" s="1"/>
      <c r="Z712" s="1"/>
    </row>
    <row r="713" spans="1:26">
      <c r="A713" s="1"/>
      <c r="B713" s="6"/>
      <c r="C713" s="80"/>
      <c r="D713" s="2"/>
      <c r="E713" s="174"/>
      <c r="I713" s="1"/>
      <c r="J713" s="1"/>
      <c r="K713" s="1"/>
      <c r="L713" s="1"/>
      <c r="M713" s="1"/>
      <c r="N713" s="1"/>
      <c r="O713" s="1"/>
      <c r="P713" s="1"/>
      <c r="Q713" s="1"/>
      <c r="R713" s="1"/>
      <c r="S713" s="1"/>
      <c r="T713" s="1"/>
      <c r="U713" s="1"/>
      <c r="V713" s="1"/>
      <c r="W713" s="1"/>
      <c r="X713" s="1"/>
      <c r="Y713" s="1"/>
      <c r="Z713" s="1"/>
    </row>
    <row r="714" spans="1:26">
      <c r="A714" s="1"/>
      <c r="B714" s="6"/>
      <c r="C714" s="80"/>
      <c r="D714" s="2"/>
      <c r="E714" s="174"/>
      <c r="I714" s="1"/>
      <c r="J714" s="1"/>
      <c r="K714" s="1"/>
      <c r="L714" s="1"/>
      <c r="M714" s="1"/>
      <c r="N714" s="1"/>
      <c r="O714" s="1"/>
      <c r="P714" s="1"/>
      <c r="Q714" s="1"/>
      <c r="R714" s="1"/>
      <c r="S714" s="1"/>
      <c r="T714" s="1"/>
      <c r="U714" s="1"/>
      <c r="V714" s="1"/>
      <c r="W714" s="1"/>
      <c r="X714" s="1"/>
      <c r="Y714" s="1"/>
      <c r="Z714" s="1"/>
    </row>
    <row r="715" spans="1:26">
      <c r="A715" s="1"/>
      <c r="B715" s="6"/>
      <c r="C715" s="80"/>
      <c r="D715" s="2"/>
      <c r="E715" s="174"/>
      <c r="I715" s="1"/>
      <c r="J715" s="1"/>
      <c r="K715" s="1"/>
      <c r="L715" s="1"/>
      <c r="M715" s="1"/>
      <c r="N715" s="1"/>
      <c r="O715" s="1"/>
      <c r="P715" s="1"/>
      <c r="Q715" s="1"/>
      <c r="R715" s="1"/>
      <c r="S715" s="1"/>
      <c r="T715" s="1"/>
      <c r="U715" s="1"/>
      <c r="V715" s="1"/>
      <c r="W715" s="1"/>
      <c r="X715" s="1"/>
      <c r="Y715" s="1"/>
      <c r="Z715" s="1"/>
    </row>
    <row r="716" spans="1:26">
      <c r="A716" s="1"/>
      <c r="B716" s="6"/>
      <c r="C716" s="80"/>
      <c r="D716" s="2"/>
      <c r="E716" s="174"/>
      <c r="I716" s="1"/>
      <c r="J716" s="1"/>
      <c r="K716" s="1"/>
      <c r="L716" s="1"/>
      <c r="M716" s="1"/>
      <c r="N716" s="1"/>
      <c r="O716" s="1"/>
      <c r="P716" s="1"/>
      <c r="Q716" s="1"/>
      <c r="R716" s="1"/>
      <c r="S716" s="1"/>
      <c r="T716" s="1"/>
      <c r="U716" s="1"/>
      <c r="V716" s="1"/>
      <c r="W716" s="1"/>
      <c r="X716" s="1"/>
      <c r="Y716" s="1"/>
      <c r="Z716" s="1"/>
    </row>
    <row r="717" spans="1:26">
      <c r="A717" s="1"/>
      <c r="B717" s="6"/>
      <c r="C717" s="80"/>
      <c r="D717" s="2"/>
      <c r="E717" s="174"/>
      <c r="I717" s="1"/>
      <c r="J717" s="1"/>
      <c r="K717" s="1"/>
      <c r="L717" s="1"/>
      <c r="M717" s="1"/>
      <c r="N717" s="1"/>
      <c r="O717" s="1"/>
      <c r="P717" s="1"/>
      <c r="Q717" s="1"/>
      <c r="R717" s="1"/>
      <c r="S717" s="1"/>
      <c r="T717" s="1"/>
      <c r="U717" s="1"/>
      <c r="V717" s="1"/>
      <c r="W717" s="1"/>
      <c r="X717" s="1"/>
      <c r="Y717" s="1"/>
      <c r="Z717" s="1"/>
    </row>
    <row r="718" spans="1:26">
      <c r="A718" s="1"/>
      <c r="B718" s="6"/>
      <c r="C718" s="80"/>
      <c r="D718" s="2"/>
      <c r="E718" s="174"/>
      <c r="I718" s="1"/>
      <c r="J718" s="1"/>
      <c r="K718" s="1"/>
      <c r="L718" s="1"/>
      <c r="M718" s="1"/>
      <c r="N718" s="1"/>
      <c r="O718" s="1"/>
      <c r="P718" s="1"/>
      <c r="Q718" s="1"/>
      <c r="R718" s="1"/>
      <c r="S718" s="1"/>
      <c r="T718" s="1"/>
      <c r="U718" s="1"/>
      <c r="V718" s="1"/>
      <c r="W718" s="1"/>
      <c r="X718" s="1"/>
      <c r="Y718" s="1"/>
      <c r="Z718" s="1"/>
    </row>
    <row r="719" spans="1:26">
      <c r="A719" s="1"/>
      <c r="B719" s="6"/>
      <c r="C719" s="80"/>
      <c r="D719" s="2"/>
      <c r="E719" s="174"/>
      <c r="I719" s="1"/>
      <c r="J719" s="1"/>
      <c r="K719" s="1"/>
      <c r="L719" s="1"/>
      <c r="M719" s="1"/>
      <c r="N719" s="1"/>
      <c r="O719" s="1"/>
      <c r="P719" s="1"/>
      <c r="Q719" s="1"/>
      <c r="R719" s="1"/>
      <c r="S719" s="1"/>
      <c r="T719" s="1"/>
      <c r="U719" s="1"/>
      <c r="V719" s="1"/>
      <c r="W719" s="1"/>
      <c r="X719" s="1"/>
      <c r="Y719" s="1"/>
      <c r="Z719" s="1"/>
    </row>
    <row r="720" spans="1:26">
      <c r="A720" s="1"/>
      <c r="B720" s="6"/>
      <c r="C720" s="80"/>
      <c r="D720" s="2"/>
      <c r="E720" s="174"/>
      <c r="I720" s="1"/>
      <c r="J720" s="1"/>
      <c r="K720" s="1"/>
      <c r="L720" s="1"/>
      <c r="M720" s="1"/>
      <c r="N720" s="1"/>
      <c r="O720" s="1"/>
      <c r="P720" s="1"/>
      <c r="Q720" s="1"/>
      <c r="R720" s="1"/>
      <c r="S720" s="1"/>
      <c r="T720" s="1"/>
      <c r="U720" s="1"/>
      <c r="V720" s="1"/>
      <c r="W720" s="1"/>
      <c r="X720" s="1"/>
      <c r="Y720" s="1"/>
      <c r="Z720" s="1"/>
    </row>
    <row r="721" spans="1:26">
      <c r="A721" s="1"/>
      <c r="B721" s="6"/>
      <c r="C721" s="80"/>
      <c r="D721" s="2"/>
      <c r="E721" s="174"/>
      <c r="I721" s="1"/>
      <c r="J721" s="1"/>
      <c r="K721" s="1"/>
      <c r="L721" s="1"/>
      <c r="M721" s="1"/>
      <c r="N721" s="1"/>
      <c r="O721" s="1"/>
      <c r="P721" s="1"/>
      <c r="Q721" s="1"/>
      <c r="R721" s="1"/>
      <c r="S721" s="1"/>
      <c r="T721" s="1"/>
      <c r="U721" s="1"/>
      <c r="V721" s="1"/>
      <c r="W721" s="1"/>
      <c r="X721" s="1"/>
      <c r="Y721" s="1"/>
      <c r="Z721" s="1"/>
    </row>
    <row r="722" spans="1:26">
      <c r="A722" s="1"/>
      <c r="B722" s="6"/>
      <c r="C722" s="80"/>
      <c r="D722" s="2"/>
      <c r="E722" s="174"/>
      <c r="I722" s="1"/>
      <c r="J722" s="1"/>
      <c r="K722" s="1"/>
      <c r="L722" s="1"/>
      <c r="M722" s="1"/>
      <c r="N722" s="1"/>
      <c r="O722" s="1"/>
      <c r="P722" s="1"/>
      <c r="Q722" s="1"/>
      <c r="R722" s="1"/>
      <c r="S722" s="1"/>
      <c r="T722" s="1"/>
      <c r="U722" s="1"/>
      <c r="V722" s="1"/>
      <c r="W722" s="1"/>
      <c r="X722" s="1"/>
      <c r="Y722" s="1"/>
      <c r="Z722" s="1"/>
    </row>
    <row r="723" spans="1:26">
      <c r="A723" s="1"/>
      <c r="B723" s="6"/>
      <c r="C723" s="80"/>
      <c r="D723" s="2"/>
      <c r="E723" s="174"/>
      <c r="I723" s="1"/>
      <c r="J723" s="1"/>
      <c r="K723" s="1"/>
      <c r="L723" s="1"/>
      <c r="M723" s="1"/>
      <c r="N723" s="1"/>
      <c r="O723" s="1"/>
      <c r="P723" s="1"/>
      <c r="Q723" s="1"/>
      <c r="R723" s="1"/>
      <c r="S723" s="1"/>
      <c r="T723" s="1"/>
      <c r="U723" s="1"/>
      <c r="V723" s="1"/>
      <c r="W723" s="1"/>
      <c r="X723" s="1"/>
      <c r="Y723" s="1"/>
      <c r="Z723" s="1"/>
    </row>
    <row r="724" spans="1:26">
      <c r="A724" s="1"/>
      <c r="B724" s="6"/>
      <c r="C724" s="80"/>
      <c r="D724" s="2"/>
      <c r="E724" s="174"/>
      <c r="I724" s="1"/>
      <c r="J724" s="1"/>
      <c r="K724" s="1"/>
      <c r="L724" s="1"/>
      <c r="M724" s="1"/>
      <c r="N724" s="1"/>
      <c r="O724" s="1"/>
      <c r="P724" s="1"/>
      <c r="Q724" s="1"/>
      <c r="R724" s="1"/>
      <c r="S724" s="1"/>
      <c r="T724" s="1"/>
      <c r="U724" s="1"/>
      <c r="V724" s="1"/>
      <c r="W724" s="1"/>
      <c r="X724" s="1"/>
      <c r="Y724" s="1"/>
      <c r="Z724" s="1"/>
    </row>
    <row r="725" spans="1:26">
      <c r="A725" s="1"/>
      <c r="B725" s="6"/>
      <c r="C725" s="80"/>
      <c r="D725" s="2"/>
      <c r="E725" s="174"/>
      <c r="I725" s="1"/>
      <c r="J725" s="1"/>
      <c r="K725" s="1"/>
      <c r="L725" s="1"/>
      <c r="M725" s="1"/>
      <c r="N725" s="1"/>
      <c r="O725" s="1"/>
      <c r="P725" s="1"/>
      <c r="Q725" s="1"/>
      <c r="R725" s="1"/>
      <c r="S725" s="1"/>
      <c r="T725" s="1"/>
      <c r="U725" s="1"/>
      <c r="V725" s="1"/>
      <c r="W725" s="1"/>
      <c r="X725" s="1"/>
      <c r="Y725" s="1"/>
      <c r="Z725" s="1"/>
    </row>
    <row r="726" spans="1:26">
      <c r="A726" s="1"/>
      <c r="B726" s="6"/>
      <c r="C726" s="80"/>
      <c r="D726" s="2"/>
      <c r="E726" s="174"/>
      <c r="I726" s="1"/>
      <c r="J726" s="1"/>
      <c r="K726" s="1"/>
      <c r="L726" s="1"/>
      <c r="M726" s="1"/>
      <c r="N726" s="1"/>
      <c r="O726" s="1"/>
      <c r="P726" s="1"/>
      <c r="Q726" s="1"/>
      <c r="R726" s="1"/>
      <c r="S726" s="1"/>
      <c r="T726" s="1"/>
      <c r="U726" s="1"/>
      <c r="V726" s="1"/>
      <c r="W726" s="1"/>
      <c r="X726" s="1"/>
      <c r="Y726" s="1"/>
      <c r="Z726" s="1"/>
    </row>
    <row r="727" spans="1:26">
      <c r="A727" s="1"/>
      <c r="B727" s="6"/>
      <c r="C727" s="80"/>
      <c r="D727" s="2"/>
      <c r="E727" s="174"/>
      <c r="I727" s="1"/>
      <c r="J727" s="1"/>
      <c r="K727" s="1"/>
      <c r="L727" s="1"/>
      <c r="M727" s="1"/>
      <c r="N727" s="1"/>
      <c r="O727" s="1"/>
      <c r="P727" s="1"/>
      <c r="Q727" s="1"/>
      <c r="R727" s="1"/>
      <c r="S727" s="1"/>
      <c r="T727" s="1"/>
      <c r="U727" s="1"/>
      <c r="V727" s="1"/>
      <c r="W727" s="1"/>
      <c r="X727" s="1"/>
      <c r="Y727" s="1"/>
      <c r="Z727" s="1"/>
    </row>
    <row r="728" spans="1:26">
      <c r="A728" s="1"/>
      <c r="B728" s="6"/>
      <c r="C728" s="80"/>
      <c r="D728" s="2"/>
      <c r="E728" s="174"/>
      <c r="I728" s="1"/>
      <c r="J728" s="1"/>
      <c r="K728" s="1"/>
      <c r="L728" s="1"/>
      <c r="M728" s="1"/>
      <c r="N728" s="1"/>
      <c r="O728" s="1"/>
      <c r="P728" s="1"/>
      <c r="Q728" s="1"/>
      <c r="R728" s="1"/>
      <c r="S728" s="1"/>
      <c r="T728" s="1"/>
      <c r="U728" s="1"/>
      <c r="V728" s="1"/>
      <c r="W728" s="1"/>
      <c r="X728" s="1"/>
      <c r="Y728" s="1"/>
      <c r="Z728" s="1"/>
    </row>
    <row r="729" spans="1:26">
      <c r="A729" s="1"/>
      <c r="B729" s="6"/>
      <c r="C729" s="80"/>
      <c r="D729" s="2"/>
      <c r="E729" s="174"/>
      <c r="I729" s="1"/>
      <c r="J729" s="1"/>
      <c r="K729" s="1"/>
      <c r="L729" s="1"/>
      <c r="M729" s="1"/>
      <c r="N729" s="1"/>
      <c r="O729" s="1"/>
      <c r="P729" s="1"/>
      <c r="Q729" s="1"/>
      <c r="R729" s="1"/>
      <c r="S729" s="1"/>
      <c r="T729" s="1"/>
      <c r="U729" s="1"/>
      <c r="V729" s="1"/>
      <c r="W729" s="1"/>
      <c r="X729" s="1"/>
      <c r="Y729" s="1"/>
      <c r="Z729" s="1"/>
    </row>
    <row r="730" spans="1:26">
      <c r="A730" s="1"/>
      <c r="B730" s="6"/>
      <c r="C730" s="80"/>
      <c r="D730" s="2"/>
      <c r="E730" s="174"/>
      <c r="I730" s="1"/>
      <c r="J730" s="1"/>
      <c r="K730" s="1"/>
      <c r="L730" s="1"/>
      <c r="M730" s="1"/>
      <c r="N730" s="1"/>
      <c r="O730" s="1"/>
      <c r="P730" s="1"/>
      <c r="Q730" s="1"/>
      <c r="R730" s="1"/>
      <c r="S730" s="1"/>
      <c r="T730" s="1"/>
      <c r="U730" s="1"/>
      <c r="V730" s="1"/>
      <c r="W730" s="1"/>
      <c r="X730" s="1"/>
      <c r="Y730" s="1"/>
      <c r="Z730" s="1"/>
    </row>
    <row r="731" spans="1:26">
      <c r="A731" s="1"/>
      <c r="B731" s="6"/>
      <c r="C731" s="80"/>
      <c r="D731" s="2"/>
      <c r="E731" s="174"/>
      <c r="I731" s="1"/>
      <c r="J731" s="1"/>
      <c r="K731" s="1"/>
      <c r="L731" s="1"/>
      <c r="M731" s="1"/>
      <c r="N731" s="1"/>
      <c r="O731" s="1"/>
      <c r="P731" s="1"/>
      <c r="Q731" s="1"/>
      <c r="R731" s="1"/>
      <c r="S731" s="1"/>
      <c r="T731" s="1"/>
      <c r="U731" s="1"/>
      <c r="V731" s="1"/>
      <c r="W731" s="1"/>
      <c r="X731" s="1"/>
      <c r="Y731" s="1"/>
      <c r="Z731" s="1"/>
    </row>
    <row r="732" spans="1:26">
      <c r="A732" s="1"/>
      <c r="B732" s="6"/>
      <c r="C732" s="80"/>
      <c r="D732" s="2"/>
      <c r="E732" s="174"/>
      <c r="I732" s="1"/>
      <c r="J732" s="1"/>
      <c r="K732" s="1"/>
      <c r="L732" s="1"/>
      <c r="M732" s="1"/>
      <c r="N732" s="1"/>
      <c r="O732" s="1"/>
      <c r="P732" s="1"/>
      <c r="Q732" s="1"/>
      <c r="R732" s="1"/>
      <c r="S732" s="1"/>
      <c r="T732" s="1"/>
      <c r="U732" s="1"/>
      <c r="V732" s="1"/>
      <c r="W732" s="1"/>
      <c r="X732" s="1"/>
      <c r="Y732" s="1"/>
      <c r="Z732" s="1"/>
    </row>
    <row r="733" spans="1:26">
      <c r="A733" s="1"/>
      <c r="B733" s="6"/>
      <c r="C733" s="80"/>
      <c r="D733" s="2"/>
      <c r="E733" s="174"/>
      <c r="I733" s="1"/>
      <c r="J733" s="1"/>
      <c r="K733" s="1"/>
      <c r="L733" s="1"/>
      <c r="M733" s="1"/>
      <c r="N733" s="1"/>
      <c r="O733" s="1"/>
      <c r="P733" s="1"/>
      <c r="Q733" s="1"/>
      <c r="R733" s="1"/>
      <c r="S733" s="1"/>
      <c r="T733" s="1"/>
      <c r="U733" s="1"/>
      <c r="V733" s="1"/>
      <c r="W733" s="1"/>
      <c r="X733" s="1"/>
      <c r="Y733" s="1"/>
      <c r="Z733" s="1"/>
    </row>
    <row r="734" spans="1:26">
      <c r="A734" s="1"/>
      <c r="B734" s="6"/>
      <c r="C734" s="80"/>
      <c r="D734" s="2"/>
      <c r="E734" s="174"/>
      <c r="I734" s="1"/>
      <c r="J734" s="1"/>
      <c r="K734" s="1"/>
      <c r="L734" s="1"/>
      <c r="M734" s="1"/>
      <c r="N734" s="1"/>
      <c r="O734" s="1"/>
      <c r="P734" s="1"/>
      <c r="Q734" s="1"/>
      <c r="R734" s="1"/>
      <c r="S734" s="1"/>
      <c r="T734" s="1"/>
      <c r="U734" s="1"/>
      <c r="V734" s="1"/>
      <c r="W734" s="1"/>
      <c r="X734" s="1"/>
      <c r="Y734" s="1"/>
      <c r="Z734" s="1"/>
    </row>
    <row r="735" spans="1:26">
      <c r="A735" s="1"/>
      <c r="B735" s="6"/>
      <c r="C735" s="80"/>
      <c r="D735" s="2"/>
      <c r="E735" s="174"/>
      <c r="I735" s="1"/>
      <c r="J735" s="1"/>
      <c r="K735" s="1"/>
      <c r="L735" s="1"/>
      <c r="M735" s="1"/>
      <c r="N735" s="1"/>
      <c r="O735" s="1"/>
      <c r="P735" s="1"/>
      <c r="Q735" s="1"/>
      <c r="R735" s="1"/>
      <c r="S735" s="1"/>
      <c r="T735" s="1"/>
      <c r="U735" s="1"/>
      <c r="V735" s="1"/>
      <c r="W735" s="1"/>
      <c r="X735" s="1"/>
      <c r="Y735" s="1"/>
      <c r="Z735" s="1"/>
    </row>
    <row r="736" spans="1:26">
      <c r="A736" s="1"/>
      <c r="B736" s="6"/>
      <c r="C736" s="80"/>
      <c r="D736" s="2"/>
      <c r="E736" s="174"/>
      <c r="I736" s="1"/>
      <c r="J736" s="1"/>
      <c r="K736" s="1"/>
      <c r="L736" s="1"/>
      <c r="M736" s="1"/>
      <c r="N736" s="1"/>
      <c r="O736" s="1"/>
      <c r="P736" s="1"/>
      <c r="Q736" s="1"/>
      <c r="R736" s="1"/>
      <c r="S736" s="1"/>
      <c r="T736" s="1"/>
      <c r="U736" s="1"/>
      <c r="V736" s="1"/>
      <c r="W736" s="1"/>
      <c r="X736" s="1"/>
      <c r="Y736" s="1"/>
      <c r="Z736" s="1"/>
    </row>
    <row r="737" spans="1:26">
      <c r="A737" s="1"/>
      <c r="B737" s="6"/>
      <c r="C737" s="80"/>
      <c r="D737" s="2"/>
      <c r="E737" s="174"/>
      <c r="I737" s="1"/>
      <c r="J737" s="1"/>
      <c r="K737" s="1"/>
      <c r="L737" s="1"/>
      <c r="M737" s="1"/>
      <c r="N737" s="1"/>
      <c r="O737" s="1"/>
      <c r="P737" s="1"/>
      <c r="Q737" s="1"/>
      <c r="R737" s="1"/>
      <c r="S737" s="1"/>
      <c r="T737" s="1"/>
      <c r="U737" s="1"/>
      <c r="V737" s="1"/>
      <c r="W737" s="1"/>
      <c r="X737" s="1"/>
      <c r="Y737" s="1"/>
      <c r="Z737" s="1"/>
    </row>
    <row r="738" spans="1:26">
      <c r="A738" s="1"/>
      <c r="B738" s="6"/>
      <c r="C738" s="80"/>
      <c r="D738" s="2"/>
      <c r="E738" s="174"/>
      <c r="I738" s="1"/>
      <c r="J738" s="1"/>
      <c r="K738" s="1"/>
      <c r="L738" s="1"/>
      <c r="M738" s="1"/>
      <c r="N738" s="1"/>
      <c r="O738" s="1"/>
      <c r="P738" s="1"/>
      <c r="Q738" s="1"/>
      <c r="R738" s="1"/>
      <c r="S738" s="1"/>
      <c r="T738" s="1"/>
      <c r="U738" s="1"/>
      <c r="V738" s="1"/>
      <c r="W738" s="1"/>
      <c r="X738" s="1"/>
      <c r="Y738" s="1"/>
      <c r="Z738" s="1"/>
    </row>
    <row r="739" spans="1:26">
      <c r="A739" s="1"/>
      <c r="B739" s="6"/>
      <c r="C739" s="80"/>
      <c r="D739" s="2"/>
      <c r="E739" s="174"/>
      <c r="I739" s="1"/>
      <c r="J739" s="1"/>
      <c r="K739" s="1"/>
      <c r="L739" s="1"/>
      <c r="M739" s="1"/>
      <c r="N739" s="1"/>
      <c r="O739" s="1"/>
      <c r="P739" s="1"/>
      <c r="Q739" s="1"/>
      <c r="R739" s="1"/>
      <c r="S739" s="1"/>
      <c r="T739" s="1"/>
      <c r="U739" s="1"/>
      <c r="V739" s="1"/>
      <c r="W739" s="1"/>
      <c r="X739" s="1"/>
      <c r="Y739" s="1"/>
      <c r="Z739" s="1"/>
    </row>
    <row r="740" spans="1:26">
      <c r="A740" s="1"/>
      <c r="B740" s="6"/>
      <c r="C740" s="80"/>
      <c r="D740" s="2"/>
      <c r="E740" s="174"/>
      <c r="I740" s="1"/>
      <c r="J740" s="1"/>
      <c r="K740" s="1"/>
      <c r="L740" s="1"/>
      <c r="M740" s="1"/>
      <c r="N740" s="1"/>
      <c r="O740" s="1"/>
      <c r="P740" s="1"/>
      <c r="Q740" s="1"/>
      <c r="R740" s="1"/>
      <c r="S740" s="1"/>
      <c r="T740" s="1"/>
      <c r="U740" s="1"/>
      <c r="V740" s="1"/>
      <c r="W740" s="1"/>
      <c r="X740" s="1"/>
      <c r="Y740" s="1"/>
      <c r="Z740" s="1"/>
    </row>
    <row r="741" spans="1:26">
      <c r="A741" s="1"/>
      <c r="B741" s="6"/>
      <c r="C741" s="80"/>
      <c r="D741" s="2"/>
      <c r="E741" s="174"/>
      <c r="I741" s="1"/>
      <c r="J741" s="1"/>
      <c r="K741" s="1"/>
      <c r="L741" s="1"/>
      <c r="M741" s="1"/>
      <c r="N741" s="1"/>
      <c r="O741" s="1"/>
      <c r="P741" s="1"/>
      <c r="Q741" s="1"/>
      <c r="R741" s="1"/>
      <c r="S741" s="1"/>
      <c r="T741" s="1"/>
      <c r="U741" s="1"/>
      <c r="V741" s="1"/>
      <c r="W741" s="1"/>
      <c r="X741" s="1"/>
      <c r="Y741" s="1"/>
      <c r="Z741" s="1"/>
    </row>
    <row r="742" spans="1:26">
      <c r="A742" s="1"/>
      <c r="B742" s="6"/>
      <c r="C742" s="80"/>
      <c r="D742" s="2"/>
      <c r="E742" s="174"/>
      <c r="I742" s="1"/>
      <c r="J742" s="1"/>
      <c r="K742" s="1"/>
      <c r="L742" s="1"/>
      <c r="M742" s="1"/>
      <c r="N742" s="1"/>
      <c r="O742" s="1"/>
      <c r="P742" s="1"/>
      <c r="Q742" s="1"/>
      <c r="R742" s="1"/>
      <c r="S742" s="1"/>
      <c r="T742" s="1"/>
      <c r="U742" s="1"/>
      <c r="V742" s="1"/>
      <c r="W742" s="1"/>
      <c r="X742" s="1"/>
      <c r="Y742" s="1"/>
      <c r="Z742" s="1"/>
    </row>
    <row r="743" spans="1:26">
      <c r="A743" s="1"/>
      <c r="B743" s="6"/>
      <c r="C743" s="80"/>
      <c r="D743" s="2"/>
      <c r="E743" s="174"/>
      <c r="I743" s="1"/>
      <c r="J743" s="1"/>
      <c r="K743" s="1"/>
      <c r="L743" s="1"/>
      <c r="M743" s="1"/>
      <c r="N743" s="1"/>
      <c r="O743" s="1"/>
      <c r="P743" s="1"/>
      <c r="Q743" s="1"/>
      <c r="R743" s="1"/>
      <c r="S743" s="1"/>
      <c r="T743" s="1"/>
      <c r="U743" s="1"/>
      <c r="V743" s="1"/>
      <c r="W743" s="1"/>
      <c r="X743" s="1"/>
      <c r="Y743" s="1"/>
      <c r="Z743" s="1"/>
    </row>
    <row r="744" spans="1:26">
      <c r="A744" s="1"/>
      <c r="B744" s="6"/>
      <c r="C744" s="80"/>
      <c r="D744" s="2"/>
      <c r="E744" s="174"/>
      <c r="I744" s="1"/>
      <c r="J744" s="1"/>
      <c r="K744" s="1"/>
      <c r="L744" s="1"/>
      <c r="M744" s="1"/>
      <c r="N744" s="1"/>
      <c r="O744" s="1"/>
      <c r="P744" s="1"/>
      <c r="Q744" s="1"/>
      <c r="R744" s="1"/>
      <c r="S744" s="1"/>
      <c r="T744" s="1"/>
      <c r="U744" s="1"/>
      <c r="V744" s="1"/>
      <c r="W744" s="1"/>
      <c r="X744" s="1"/>
      <c r="Y744" s="1"/>
      <c r="Z744" s="1"/>
    </row>
    <row r="745" spans="1:26">
      <c r="A745" s="1"/>
      <c r="B745" s="6"/>
      <c r="C745" s="80"/>
      <c r="D745" s="2"/>
      <c r="E745" s="174"/>
      <c r="I745" s="1"/>
      <c r="J745" s="1"/>
      <c r="K745" s="1"/>
      <c r="L745" s="1"/>
      <c r="M745" s="1"/>
      <c r="N745" s="1"/>
      <c r="O745" s="1"/>
      <c r="P745" s="1"/>
      <c r="Q745" s="1"/>
      <c r="R745" s="1"/>
      <c r="S745" s="1"/>
      <c r="T745" s="1"/>
      <c r="U745" s="1"/>
      <c r="V745" s="1"/>
      <c r="W745" s="1"/>
      <c r="X745" s="1"/>
      <c r="Y745" s="1"/>
      <c r="Z745" s="1"/>
    </row>
    <row r="746" spans="1:26">
      <c r="A746" s="1"/>
      <c r="B746" s="6"/>
      <c r="C746" s="80"/>
      <c r="D746" s="2"/>
      <c r="E746" s="174"/>
      <c r="I746" s="1"/>
      <c r="J746" s="1"/>
      <c r="K746" s="1"/>
      <c r="L746" s="1"/>
      <c r="M746" s="1"/>
      <c r="N746" s="1"/>
      <c r="O746" s="1"/>
      <c r="P746" s="1"/>
      <c r="Q746" s="1"/>
      <c r="R746" s="1"/>
      <c r="S746" s="1"/>
      <c r="T746" s="1"/>
      <c r="U746" s="1"/>
      <c r="V746" s="1"/>
      <c r="W746" s="1"/>
      <c r="X746" s="1"/>
      <c r="Y746" s="1"/>
      <c r="Z746" s="1"/>
    </row>
    <row r="747" spans="1:26">
      <c r="A747" s="1"/>
      <c r="B747" s="6"/>
      <c r="C747" s="80"/>
      <c r="D747" s="2"/>
      <c r="E747" s="174"/>
      <c r="I747" s="1"/>
      <c r="J747" s="1"/>
      <c r="K747" s="1"/>
      <c r="L747" s="1"/>
      <c r="M747" s="1"/>
      <c r="N747" s="1"/>
      <c r="O747" s="1"/>
      <c r="P747" s="1"/>
      <c r="Q747" s="1"/>
      <c r="R747" s="1"/>
      <c r="S747" s="1"/>
      <c r="T747" s="1"/>
      <c r="U747" s="1"/>
      <c r="V747" s="1"/>
      <c r="W747" s="1"/>
      <c r="X747" s="1"/>
      <c r="Y747" s="1"/>
      <c r="Z747" s="1"/>
    </row>
    <row r="748" spans="1:26">
      <c r="A748" s="1"/>
      <c r="B748" s="6"/>
      <c r="C748" s="80"/>
      <c r="D748" s="2"/>
      <c r="E748" s="174"/>
      <c r="I748" s="1"/>
      <c r="J748" s="1"/>
      <c r="K748" s="1"/>
      <c r="L748" s="1"/>
      <c r="M748" s="1"/>
      <c r="N748" s="1"/>
      <c r="O748" s="1"/>
      <c r="P748" s="1"/>
      <c r="Q748" s="1"/>
      <c r="R748" s="1"/>
      <c r="S748" s="1"/>
      <c r="T748" s="1"/>
      <c r="U748" s="1"/>
      <c r="V748" s="1"/>
      <c r="W748" s="1"/>
      <c r="X748" s="1"/>
      <c r="Y748" s="1"/>
      <c r="Z748" s="1"/>
    </row>
    <row r="749" spans="1:26">
      <c r="A749" s="1"/>
      <c r="B749" s="6"/>
      <c r="C749" s="80"/>
      <c r="D749" s="2"/>
      <c r="E749" s="174"/>
      <c r="I749" s="1"/>
      <c r="J749" s="1"/>
      <c r="K749" s="1"/>
      <c r="L749" s="1"/>
      <c r="M749" s="1"/>
      <c r="N749" s="1"/>
      <c r="O749" s="1"/>
      <c r="P749" s="1"/>
      <c r="Q749" s="1"/>
      <c r="R749" s="1"/>
      <c r="S749" s="1"/>
      <c r="T749" s="1"/>
      <c r="U749" s="1"/>
      <c r="V749" s="1"/>
      <c r="W749" s="1"/>
      <c r="X749" s="1"/>
      <c r="Y749" s="1"/>
      <c r="Z749" s="1"/>
    </row>
    <row r="750" spans="1:26">
      <c r="A750" s="1"/>
      <c r="B750" s="6"/>
      <c r="C750" s="80"/>
      <c r="D750" s="2"/>
      <c r="E750" s="174"/>
      <c r="I750" s="1"/>
      <c r="J750" s="1"/>
      <c r="K750" s="1"/>
      <c r="L750" s="1"/>
      <c r="M750" s="1"/>
      <c r="N750" s="1"/>
      <c r="O750" s="1"/>
      <c r="P750" s="1"/>
      <c r="Q750" s="1"/>
      <c r="R750" s="1"/>
      <c r="S750" s="1"/>
      <c r="T750" s="1"/>
      <c r="U750" s="1"/>
      <c r="V750" s="1"/>
      <c r="W750" s="1"/>
      <c r="X750" s="1"/>
      <c r="Y750" s="1"/>
      <c r="Z750" s="1"/>
    </row>
    <row r="751" spans="1:26">
      <c r="A751" s="1"/>
      <c r="B751" s="6"/>
      <c r="C751" s="80"/>
      <c r="D751" s="2"/>
      <c r="E751" s="174"/>
      <c r="I751" s="1"/>
      <c r="J751" s="1"/>
      <c r="K751" s="1"/>
      <c r="L751" s="1"/>
      <c r="M751" s="1"/>
      <c r="N751" s="1"/>
      <c r="O751" s="1"/>
      <c r="P751" s="1"/>
      <c r="Q751" s="1"/>
      <c r="R751" s="1"/>
      <c r="S751" s="1"/>
      <c r="T751" s="1"/>
      <c r="U751" s="1"/>
      <c r="V751" s="1"/>
      <c r="W751" s="1"/>
      <c r="X751" s="1"/>
      <c r="Y751" s="1"/>
      <c r="Z751" s="1"/>
    </row>
    <row r="752" spans="1:26">
      <c r="A752" s="1"/>
      <c r="B752" s="6"/>
      <c r="C752" s="80"/>
      <c r="D752" s="2"/>
      <c r="E752" s="174"/>
      <c r="I752" s="1"/>
      <c r="J752" s="1"/>
      <c r="K752" s="1"/>
      <c r="L752" s="1"/>
      <c r="M752" s="1"/>
      <c r="N752" s="1"/>
      <c r="O752" s="1"/>
      <c r="P752" s="1"/>
      <c r="Q752" s="1"/>
      <c r="R752" s="1"/>
      <c r="S752" s="1"/>
      <c r="T752" s="1"/>
      <c r="U752" s="1"/>
      <c r="V752" s="1"/>
      <c r="W752" s="1"/>
      <c r="X752" s="1"/>
      <c r="Y752" s="1"/>
      <c r="Z752" s="1"/>
    </row>
    <row r="753" spans="1:26">
      <c r="A753" s="1"/>
      <c r="B753" s="6"/>
      <c r="C753" s="80"/>
      <c r="D753" s="2"/>
      <c r="E753" s="174"/>
      <c r="I753" s="1"/>
      <c r="J753" s="1"/>
      <c r="K753" s="1"/>
      <c r="L753" s="1"/>
      <c r="M753" s="1"/>
      <c r="N753" s="1"/>
      <c r="O753" s="1"/>
      <c r="P753" s="1"/>
      <c r="Q753" s="1"/>
      <c r="R753" s="1"/>
      <c r="S753" s="1"/>
      <c r="T753" s="1"/>
      <c r="U753" s="1"/>
      <c r="V753" s="1"/>
      <c r="W753" s="1"/>
      <c r="X753" s="1"/>
      <c r="Y753" s="1"/>
      <c r="Z753" s="1"/>
    </row>
    <row r="754" spans="1:26">
      <c r="A754" s="1"/>
      <c r="B754" s="6"/>
      <c r="C754" s="80"/>
      <c r="D754" s="2"/>
      <c r="E754" s="174"/>
      <c r="I754" s="1"/>
      <c r="J754" s="1"/>
      <c r="K754" s="1"/>
      <c r="L754" s="1"/>
      <c r="M754" s="1"/>
      <c r="N754" s="1"/>
      <c r="O754" s="1"/>
      <c r="P754" s="1"/>
      <c r="Q754" s="1"/>
      <c r="R754" s="1"/>
      <c r="S754" s="1"/>
      <c r="T754" s="1"/>
      <c r="U754" s="1"/>
      <c r="V754" s="1"/>
      <c r="W754" s="1"/>
      <c r="X754" s="1"/>
      <c r="Y754" s="1"/>
      <c r="Z754" s="1"/>
    </row>
    <row r="755" spans="1:26">
      <c r="A755" s="1"/>
      <c r="B755" s="6"/>
      <c r="C755" s="80"/>
      <c r="D755" s="2"/>
      <c r="E755" s="174"/>
      <c r="I755" s="1"/>
      <c r="J755" s="1"/>
      <c r="K755" s="1"/>
      <c r="L755" s="1"/>
      <c r="M755" s="1"/>
      <c r="N755" s="1"/>
      <c r="O755" s="1"/>
      <c r="P755" s="1"/>
      <c r="Q755" s="1"/>
      <c r="R755" s="1"/>
      <c r="S755" s="1"/>
      <c r="T755" s="1"/>
      <c r="U755" s="1"/>
      <c r="V755" s="1"/>
      <c r="W755" s="1"/>
      <c r="X755" s="1"/>
      <c r="Y755" s="1"/>
      <c r="Z755" s="1"/>
    </row>
    <row r="756" spans="1:26">
      <c r="A756" s="1"/>
      <c r="B756" s="6"/>
      <c r="C756" s="80"/>
      <c r="D756" s="2"/>
      <c r="E756" s="174"/>
      <c r="I756" s="1"/>
      <c r="J756" s="1"/>
      <c r="K756" s="1"/>
      <c r="L756" s="1"/>
      <c r="M756" s="1"/>
      <c r="N756" s="1"/>
      <c r="O756" s="1"/>
      <c r="P756" s="1"/>
      <c r="Q756" s="1"/>
      <c r="R756" s="1"/>
      <c r="S756" s="1"/>
      <c r="T756" s="1"/>
      <c r="U756" s="1"/>
      <c r="V756" s="1"/>
      <c r="W756" s="1"/>
      <c r="X756" s="1"/>
      <c r="Y756" s="1"/>
      <c r="Z756" s="1"/>
    </row>
    <row r="757" spans="1:26">
      <c r="A757" s="1"/>
      <c r="B757" s="6"/>
      <c r="C757" s="80"/>
      <c r="D757" s="2"/>
      <c r="E757" s="174"/>
      <c r="I757" s="1"/>
      <c r="J757" s="1"/>
      <c r="K757" s="1"/>
      <c r="L757" s="1"/>
      <c r="M757" s="1"/>
      <c r="N757" s="1"/>
      <c r="O757" s="1"/>
      <c r="P757" s="1"/>
      <c r="Q757" s="1"/>
      <c r="R757" s="1"/>
      <c r="S757" s="1"/>
      <c r="T757" s="1"/>
      <c r="U757" s="1"/>
      <c r="V757" s="1"/>
      <c r="W757" s="1"/>
      <c r="X757" s="1"/>
      <c r="Y757" s="1"/>
      <c r="Z757" s="1"/>
    </row>
    <row r="758" spans="1:26">
      <c r="A758" s="1"/>
      <c r="B758" s="6"/>
      <c r="C758" s="80"/>
      <c r="D758" s="2"/>
      <c r="E758" s="174"/>
      <c r="I758" s="1"/>
      <c r="J758" s="1"/>
      <c r="K758" s="1"/>
      <c r="L758" s="1"/>
      <c r="M758" s="1"/>
      <c r="N758" s="1"/>
      <c r="O758" s="1"/>
      <c r="P758" s="1"/>
      <c r="Q758" s="1"/>
      <c r="R758" s="1"/>
      <c r="S758" s="1"/>
      <c r="T758" s="1"/>
      <c r="U758" s="1"/>
      <c r="V758" s="1"/>
      <c r="W758" s="1"/>
      <c r="X758" s="1"/>
      <c r="Y758" s="1"/>
      <c r="Z758" s="1"/>
    </row>
    <row r="759" spans="1:26">
      <c r="A759" s="1"/>
      <c r="B759" s="6"/>
      <c r="C759" s="80"/>
      <c r="D759" s="2"/>
      <c r="E759" s="174"/>
      <c r="I759" s="1"/>
      <c r="J759" s="1"/>
      <c r="K759" s="1"/>
      <c r="L759" s="1"/>
      <c r="M759" s="1"/>
      <c r="N759" s="1"/>
      <c r="O759" s="1"/>
      <c r="P759" s="1"/>
      <c r="Q759" s="1"/>
      <c r="R759" s="1"/>
      <c r="S759" s="1"/>
      <c r="T759" s="1"/>
      <c r="U759" s="1"/>
      <c r="V759" s="1"/>
      <c r="W759" s="1"/>
      <c r="X759" s="1"/>
      <c r="Y759" s="1"/>
      <c r="Z759" s="1"/>
    </row>
    <row r="760" spans="1:26">
      <c r="A760" s="1"/>
      <c r="B760" s="6"/>
      <c r="C760" s="80"/>
      <c r="D760" s="2"/>
      <c r="E760" s="174"/>
      <c r="I760" s="1"/>
      <c r="J760" s="1"/>
      <c r="K760" s="1"/>
      <c r="L760" s="1"/>
      <c r="M760" s="1"/>
      <c r="N760" s="1"/>
      <c r="O760" s="1"/>
      <c r="P760" s="1"/>
      <c r="Q760" s="1"/>
      <c r="R760" s="1"/>
      <c r="S760" s="1"/>
      <c r="T760" s="1"/>
      <c r="U760" s="1"/>
      <c r="V760" s="1"/>
      <c r="W760" s="1"/>
      <c r="X760" s="1"/>
      <c r="Y760" s="1"/>
      <c r="Z760" s="1"/>
    </row>
    <row r="761" spans="1:26">
      <c r="A761" s="1"/>
      <c r="B761" s="6"/>
      <c r="C761" s="80"/>
      <c r="D761" s="2"/>
      <c r="E761" s="174"/>
      <c r="I761" s="1"/>
      <c r="J761" s="1"/>
      <c r="K761" s="1"/>
      <c r="L761" s="1"/>
      <c r="M761" s="1"/>
      <c r="N761" s="1"/>
      <c r="O761" s="1"/>
      <c r="P761" s="1"/>
      <c r="Q761" s="1"/>
      <c r="R761" s="1"/>
      <c r="S761" s="1"/>
      <c r="T761" s="1"/>
      <c r="U761" s="1"/>
      <c r="V761" s="1"/>
      <c r="W761" s="1"/>
      <c r="X761" s="1"/>
      <c r="Y761" s="1"/>
      <c r="Z761" s="1"/>
    </row>
    <row r="762" spans="1:26">
      <c r="A762" s="1"/>
      <c r="B762" s="6"/>
      <c r="C762" s="80"/>
      <c r="D762" s="2"/>
      <c r="E762" s="174"/>
      <c r="I762" s="1"/>
      <c r="J762" s="1"/>
      <c r="K762" s="1"/>
      <c r="L762" s="1"/>
      <c r="M762" s="1"/>
      <c r="N762" s="1"/>
      <c r="O762" s="1"/>
      <c r="P762" s="1"/>
      <c r="Q762" s="1"/>
      <c r="R762" s="1"/>
      <c r="S762" s="1"/>
      <c r="T762" s="1"/>
      <c r="U762" s="1"/>
      <c r="V762" s="1"/>
      <c r="W762" s="1"/>
      <c r="X762" s="1"/>
      <c r="Y762" s="1"/>
      <c r="Z762" s="1"/>
    </row>
    <row r="763" spans="1:26">
      <c r="A763" s="1"/>
      <c r="B763" s="6"/>
      <c r="C763" s="80"/>
      <c r="D763" s="2"/>
      <c r="E763" s="174"/>
      <c r="I763" s="1"/>
      <c r="J763" s="1"/>
      <c r="K763" s="1"/>
      <c r="L763" s="1"/>
      <c r="M763" s="1"/>
      <c r="N763" s="1"/>
      <c r="O763" s="1"/>
      <c r="P763" s="1"/>
      <c r="Q763" s="1"/>
      <c r="R763" s="1"/>
      <c r="S763" s="1"/>
      <c r="T763" s="1"/>
      <c r="U763" s="1"/>
      <c r="V763" s="1"/>
      <c r="W763" s="1"/>
      <c r="X763" s="1"/>
      <c r="Y763" s="1"/>
      <c r="Z763" s="1"/>
    </row>
    <row r="764" spans="1:26">
      <c r="A764" s="1"/>
      <c r="B764" s="6"/>
      <c r="C764" s="80"/>
      <c r="D764" s="2"/>
      <c r="E764" s="174"/>
      <c r="I764" s="1"/>
      <c r="J764" s="1"/>
      <c r="K764" s="1"/>
      <c r="L764" s="1"/>
      <c r="M764" s="1"/>
      <c r="N764" s="1"/>
      <c r="O764" s="1"/>
      <c r="P764" s="1"/>
      <c r="Q764" s="1"/>
      <c r="R764" s="1"/>
      <c r="S764" s="1"/>
      <c r="T764" s="1"/>
      <c r="U764" s="1"/>
      <c r="V764" s="1"/>
      <c r="W764" s="1"/>
      <c r="X764" s="1"/>
      <c r="Y764" s="1"/>
      <c r="Z764" s="1"/>
    </row>
    <row r="765" spans="1:26">
      <c r="A765" s="1"/>
      <c r="B765" s="6"/>
      <c r="C765" s="80"/>
      <c r="D765" s="2"/>
      <c r="E765" s="174"/>
      <c r="I765" s="1"/>
      <c r="J765" s="1"/>
      <c r="K765" s="1"/>
      <c r="L765" s="1"/>
      <c r="M765" s="1"/>
      <c r="N765" s="1"/>
      <c r="O765" s="1"/>
      <c r="P765" s="1"/>
      <c r="Q765" s="1"/>
      <c r="R765" s="1"/>
      <c r="S765" s="1"/>
      <c r="T765" s="1"/>
      <c r="U765" s="1"/>
      <c r="V765" s="1"/>
      <c r="W765" s="1"/>
      <c r="X765" s="1"/>
      <c r="Y765" s="1"/>
      <c r="Z765" s="1"/>
    </row>
    <row r="766" spans="1:26">
      <c r="A766" s="1"/>
      <c r="B766" s="6"/>
      <c r="C766" s="80"/>
      <c r="D766" s="2"/>
      <c r="E766" s="174"/>
      <c r="I766" s="1"/>
      <c r="J766" s="1"/>
      <c r="K766" s="1"/>
      <c r="L766" s="1"/>
      <c r="M766" s="1"/>
      <c r="N766" s="1"/>
      <c r="O766" s="1"/>
      <c r="P766" s="1"/>
      <c r="Q766" s="1"/>
      <c r="R766" s="1"/>
      <c r="S766" s="1"/>
      <c r="T766" s="1"/>
      <c r="U766" s="1"/>
      <c r="V766" s="1"/>
      <c r="W766" s="1"/>
      <c r="X766" s="1"/>
      <c r="Y766" s="1"/>
      <c r="Z766" s="1"/>
    </row>
    <row r="767" spans="1:26">
      <c r="A767" s="1"/>
      <c r="B767" s="6"/>
      <c r="C767" s="80"/>
      <c r="D767" s="2"/>
      <c r="E767" s="174"/>
      <c r="I767" s="1"/>
      <c r="J767" s="1"/>
      <c r="K767" s="1"/>
      <c r="L767" s="1"/>
      <c r="M767" s="1"/>
      <c r="N767" s="1"/>
      <c r="O767" s="1"/>
      <c r="P767" s="1"/>
      <c r="Q767" s="1"/>
      <c r="R767" s="1"/>
      <c r="S767" s="1"/>
      <c r="T767" s="1"/>
      <c r="U767" s="1"/>
      <c r="V767" s="1"/>
      <c r="W767" s="1"/>
      <c r="X767" s="1"/>
      <c r="Y767" s="1"/>
      <c r="Z767" s="1"/>
    </row>
    <row r="768" spans="1:26">
      <c r="A768" s="1"/>
      <c r="B768" s="6"/>
      <c r="C768" s="80"/>
      <c r="D768" s="2"/>
      <c r="E768" s="174"/>
      <c r="I768" s="1"/>
      <c r="J768" s="1"/>
      <c r="K768" s="1"/>
      <c r="L768" s="1"/>
      <c r="M768" s="1"/>
      <c r="N768" s="1"/>
      <c r="O768" s="1"/>
      <c r="P768" s="1"/>
      <c r="Q768" s="1"/>
      <c r="R768" s="1"/>
      <c r="S768" s="1"/>
      <c r="T768" s="1"/>
      <c r="U768" s="1"/>
      <c r="V768" s="1"/>
      <c r="W768" s="1"/>
      <c r="X768" s="1"/>
      <c r="Y768" s="1"/>
      <c r="Z768" s="1"/>
    </row>
    <row r="769" spans="1:26">
      <c r="A769" s="1"/>
      <c r="B769" s="6"/>
      <c r="C769" s="80"/>
      <c r="D769" s="2"/>
      <c r="E769" s="174"/>
      <c r="I769" s="1"/>
      <c r="J769" s="1"/>
      <c r="K769" s="1"/>
      <c r="L769" s="1"/>
      <c r="M769" s="1"/>
      <c r="N769" s="1"/>
      <c r="O769" s="1"/>
      <c r="P769" s="1"/>
      <c r="Q769" s="1"/>
      <c r="R769" s="1"/>
      <c r="S769" s="1"/>
      <c r="T769" s="1"/>
      <c r="U769" s="1"/>
      <c r="V769" s="1"/>
      <c r="W769" s="1"/>
      <c r="X769" s="1"/>
      <c r="Y769" s="1"/>
      <c r="Z769" s="1"/>
    </row>
    <row r="770" spans="1:26">
      <c r="A770" s="1"/>
      <c r="B770" s="6"/>
      <c r="C770" s="80"/>
      <c r="D770" s="2"/>
      <c r="E770" s="174"/>
      <c r="I770" s="1"/>
      <c r="J770" s="1"/>
      <c r="K770" s="1"/>
      <c r="L770" s="1"/>
      <c r="M770" s="1"/>
      <c r="N770" s="1"/>
      <c r="O770" s="1"/>
      <c r="P770" s="1"/>
      <c r="Q770" s="1"/>
      <c r="R770" s="1"/>
      <c r="S770" s="1"/>
      <c r="T770" s="1"/>
      <c r="U770" s="1"/>
      <c r="V770" s="1"/>
      <c r="W770" s="1"/>
      <c r="X770" s="1"/>
      <c r="Y770" s="1"/>
      <c r="Z770" s="1"/>
    </row>
    <row r="771" spans="1:26">
      <c r="A771" s="1"/>
      <c r="B771" s="6"/>
      <c r="C771" s="80"/>
      <c r="D771" s="2"/>
      <c r="E771" s="174"/>
      <c r="I771" s="1"/>
      <c r="J771" s="1"/>
      <c r="K771" s="1"/>
      <c r="L771" s="1"/>
      <c r="M771" s="1"/>
      <c r="N771" s="1"/>
      <c r="O771" s="1"/>
      <c r="P771" s="1"/>
      <c r="Q771" s="1"/>
      <c r="R771" s="1"/>
      <c r="S771" s="1"/>
      <c r="T771" s="1"/>
      <c r="U771" s="1"/>
      <c r="V771" s="1"/>
      <c r="W771" s="1"/>
      <c r="X771" s="1"/>
      <c r="Y771" s="1"/>
      <c r="Z771" s="1"/>
    </row>
    <row r="772" spans="1:26">
      <c r="A772" s="1"/>
      <c r="B772" s="6"/>
      <c r="C772" s="80"/>
      <c r="D772" s="2"/>
      <c r="E772" s="174"/>
      <c r="I772" s="1"/>
      <c r="J772" s="1"/>
      <c r="K772" s="1"/>
      <c r="L772" s="1"/>
      <c r="M772" s="1"/>
      <c r="N772" s="1"/>
      <c r="O772" s="1"/>
      <c r="P772" s="1"/>
      <c r="Q772" s="1"/>
      <c r="R772" s="1"/>
      <c r="S772" s="1"/>
      <c r="T772" s="1"/>
      <c r="U772" s="1"/>
      <c r="V772" s="1"/>
      <c r="W772" s="1"/>
      <c r="X772" s="1"/>
      <c r="Y772" s="1"/>
      <c r="Z772" s="1"/>
    </row>
    <row r="773" spans="1:26">
      <c r="A773" s="1"/>
      <c r="B773" s="6"/>
      <c r="C773" s="80"/>
      <c r="D773" s="2"/>
      <c r="E773" s="174"/>
      <c r="I773" s="1"/>
      <c r="J773" s="1"/>
      <c r="K773" s="1"/>
      <c r="L773" s="1"/>
      <c r="M773" s="1"/>
      <c r="N773" s="1"/>
      <c r="O773" s="1"/>
      <c r="P773" s="1"/>
      <c r="Q773" s="1"/>
      <c r="R773" s="1"/>
      <c r="S773" s="1"/>
      <c r="T773" s="1"/>
      <c r="U773" s="1"/>
      <c r="V773" s="1"/>
      <c r="W773" s="1"/>
      <c r="X773" s="1"/>
      <c r="Y773" s="1"/>
      <c r="Z773" s="1"/>
    </row>
    <row r="774" spans="1:26">
      <c r="A774" s="1"/>
      <c r="B774" s="6"/>
      <c r="C774" s="80"/>
      <c r="D774" s="2"/>
      <c r="E774" s="174"/>
      <c r="I774" s="1"/>
      <c r="J774" s="1"/>
      <c r="K774" s="1"/>
      <c r="L774" s="1"/>
      <c r="M774" s="1"/>
      <c r="N774" s="1"/>
      <c r="O774" s="1"/>
      <c r="P774" s="1"/>
      <c r="Q774" s="1"/>
      <c r="R774" s="1"/>
      <c r="S774" s="1"/>
      <c r="T774" s="1"/>
      <c r="U774" s="1"/>
      <c r="V774" s="1"/>
      <c r="W774" s="1"/>
      <c r="X774" s="1"/>
      <c r="Y774" s="1"/>
      <c r="Z774" s="1"/>
    </row>
    <row r="775" spans="1:26">
      <c r="A775" s="1"/>
      <c r="B775" s="6"/>
      <c r="C775" s="80"/>
      <c r="D775" s="2"/>
      <c r="E775" s="174"/>
      <c r="I775" s="1"/>
      <c r="J775" s="1"/>
      <c r="K775" s="1"/>
      <c r="L775" s="1"/>
      <c r="M775" s="1"/>
      <c r="N775" s="1"/>
      <c r="O775" s="1"/>
      <c r="P775" s="1"/>
      <c r="Q775" s="1"/>
      <c r="R775" s="1"/>
      <c r="S775" s="1"/>
      <c r="T775" s="1"/>
      <c r="U775" s="1"/>
      <c r="V775" s="1"/>
      <c r="W775" s="1"/>
      <c r="X775" s="1"/>
      <c r="Y775" s="1"/>
      <c r="Z775" s="1"/>
    </row>
    <row r="776" spans="1:26">
      <c r="A776" s="1"/>
      <c r="B776" s="6"/>
      <c r="C776" s="80"/>
      <c r="D776" s="2"/>
      <c r="E776" s="174"/>
      <c r="I776" s="1"/>
      <c r="J776" s="1"/>
      <c r="K776" s="1"/>
      <c r="L776" s="1"/>
      <c r="M776" s="1"/>
      <c r="N776" s="1"/>
      <c r="O776" s="1"/>
      <c r="P776" s="1"/>
      <c r="Q776" s="1"/>
      <c r="R776" s="1"/>
      <c r="S776" s="1"/>
      <c r="T776" s="1"/>
      <c r="U776" s="1"/>
      <c r="V776" s="1"/>
      <c r="W776" s="1"/>
      <c r="X776" s="1"/>
      <c r="Y776" s="1"/>
      <c r="Z776" s="1"/>
    </row>
    <row r="777" spans="1:26">
      <c r="A777" s="1"/>
      <c r="B777" s="6"/>
      <c r="C777" s="80"/>
      <c r="D777" s="2"/>
      <c r="E777" s="174"/>
      <c r="I777" s="1"/>
      <c r="J777" s="1"/>
      <c r="K777" s="1"/>
      <c r="L777" s="1"/>
      <c r="M777" s="1"/>
      <c r="N777" s="1"/>
      <c r="O777" s="1"/>
      <c r="P777" s="1"/>
      <c r="Q777" s="1"/>
      <c r="R777" s="1"/>
      <c r="S777" s="1"/>
      <c r="T777" s="1"/>
      <c r="U777" s="1"/>
      <c r="V777" s="1"/>
      <c r="W777" s="1"/>
      <c r="X777" s="1"/>
      <c r="Y777" s="1"/>
      <c r="Z777" s="1"/>
    </row>
    <row r="778" spans="1:26">
      <c r="A778" s="1"/>
      <c r="B778" s="6"/>
      <c r="C778" s="80"/>
      <c r="D778" s="2"/>
      <c r="E778" s="174"/>
      <c r="I778" s="1"/>
      <c r="J778" s="1"/>
      <c r="K778" s="1"/>
      <c r="L778" s="1"/>
      <c r="M778" s="1"/>
      <c r="N778" s="1"/>
      <c r="O778" s="1"/>
      <c r="P778" s="1"/>
      <c r="Q778" s="1"/>
      <c r="R778" s="1"/>
      <c r="S778" s="1"/>
      <c r="T778" s="1"/>
      <c r="U778" s="1"/>
      <c r="V778" s="1"/>
      <c r="W778" s="1"/>
      <c r="X778" s="1"/>
      <c r="Y778" s="1"/>
      <c r="Z778" s="1"/>
    </row>
    <row r="779" spans="1:26">
      <c r="A779" s="1"/>
      <c r="B779" s="6"/>
      <c r="C779" s="80"/>
      <c r="D779" s="2"/>
      <c r="E779" s="174"/>
      <c r="I779" s="1"/>
      <c r="J779" s="1"/>
      <c r="K779" s="1"/>
      <c r="L779" s="1"/>
      <c r="M779" s="1"/>
      <c r="N779" s="1"/>
      <c r="O779" s="1"/>
      <c r="P779" s="1"/>
      <c r="Q779" s="1"/>
      <c r="R779" s="1"/>
      <c r="S779" s="1"/>
      <c r="T779" s="1"/>
      <c r="U779" s="1"/>
      <c r="V779" s="1"/>
      <c r="W779" s="1"/>
      <c r="X779" s="1"/>
      <c r="Y779" s="1"/>
      <c r="Z779" s="1"/>
    </row>
    <row r="780" spans="1:26">
      <c r="A780" s="1"/>
      <c r="B780" s="6"/>
      <c r="C780" s="80"/>
      <c r="D780" s="2"/>
      <c r="E780" s="174"/>
      <c r="I780" s="1"/>
      <c r="J780" s="1"/>
      <c r="K780" s="1"/>
      <c r="L780" s="1"/>
      <c r="M780" s="1"/>
      <c r="N780" s="1"/>
      <c r="O780" s="1"/>
      <c r="P780" s="1"/>
      <c r="Q780" s="1"/>
      <c r="R780" s="1"/>
      <c r="S780" s="1"/>
      <c r="T780" s="1"/>
      <c r="U780" s="1"/>
      <c r="V780" s="1"/>
      <c r="W780" s="1"/>
      <c r="X780" s="1"/>
      <c r="Y780" s="1"/>
      <c r="Z780" s="1"/>
    </row>
    <row r="781" spans="1:26">
      <c r="A781" s="1"/>
      <c r="B781" s="6"/>
      <c r="C781" s="80"/>
      <c r="D781" s="2"/>
      <c r="E781" s="174"/>
      <c r="I781" s="1"/>
      <c r="J781" s="1"/>
      <c r="K781" s="1"/>
      <c r="L781" s="1"/>
      <c r="M781" s="1"/>
      <c r="N781" s="1"/>
      <c r="O781" s="1"/>
      <c r="P781" s="1"/>
      <c r="Q781" s="1"/>
      <c r="R781" s="1"/>
      <c r="S781" s="1"/>
      <c r="T781" s="1"/>
      <c r="U781" s="1"/>
      <c r="V781" s="1"/>
      <c r="W781" s="1"/>
      <c r="X781" s="1"/>
      <c r="Y781" s="1"/>
      <c r="Z781" s="1"/>
    </row>
    <row r="782" spans="1:26">
      <c r="A782" s="1"/>
      <c r="B782" s="6"/>
      <c r="C782" s="80"/>
      <c r="D782" s="2"/>
      <c r="E782" s="174"/>
      <c r="I782" s="1"/>
      <c r="J782" s="1"/>
      <c r="K782" s="1"/>
      <c r="L782" s="1"/>
      <c r="M782" s="1"/>
      <c r="N782" s="1"/>
      <c r="O782" s="1"/>
      <c r="P782" s="1"/>
      <c r="Q782" s="1"/>
      <c r="R782" s="1"/>
      <c r="S782" s="1"/>
      <c r="T782" s="1"/>
      <c r="U782" s="1"/>
      <c r="V782" s="1"/>
      <c r="W782" s="1"/>
      <c r="X782" s="1"/>
      <c r="Y782" s="1"/>
      <c r="Z782" s="1"/>
    </row>
    <row r="783" spans="1:26">
      <c r="A783" s="1"/>
      <c r="B783" s="6"/>
      <c r="C783" s="80"/>
      <c r="D783" s="2"/>
      <c r="E783" s="174"/>
      <c r="I783" s="1"/>
      <c r="J783" s="1"/>
      <c r="K783" s="1"/>
      <c r="L783" s="1"/>
      <c r="M783" s="1"/>
      <c r="N783" s="1"/>
      <c r="O783" s="1"/>
      <c r="P783" s="1"/>
      <c r="Q783" s="1"/>
      <c r="R783" s="1"/>
      <c r="S783" s="1"/>
      <c r="T783" s="1"/>
      <c r="U783" s="1"/>
      <c r="V783" s="1"/>
      <c r="W783" s="1"/>
      <c r="X783" s="1"/>
      <c r="Y783" s="1"/>
      <c r="Z783" s="1"/>
    </row>
    <row r="784" spans="1:26">
      <c r="A784" s="1"/>
      <c r="B784" s="6"/>
      <c r="C784" s="80"/>
      <c r="D784" s="2"/>
      <c r="E784" s="174"/>
      <c r="I784" s="1"/>
      <c r="J784" s="1"/>
      <c r="K784" s="1"/>
      <c r="L784" s="1"/>
      <c r="M784" s="1"/>
      <c r="N784" s="1"/>
      <c r="O784" s="1"/>
      <c r="P784" s="1"/>
      <c r="Q784" s="1"/>
      <c r="R784" s="1"/>
      <c r="S784" s="1"/>
      <c r="T784" s="1"/>
      <c r="U784" s="1"/>
      <c r="V784" s="1"/>
      <c r="W784" s="1"/>
      <c r="X784" s="1"/>
      <c r="Y784" s="1"/>
      <c r="Z784" s="1"/>
    </row>
    <row r="785" spans="1:26">
      <c r="A785" s="1"/>
      <c r="B785" s="6"/>
      <c r="C785" s="80"/>
      <c r="D785" s="2"/>
      <c r="E785" s="174"/>
      <c r="I785" s="1"/>
      <c r="J785" s="1"/>
      <c r="K785" s="1"/>
      <c r="L785" s="1"/>
      <c r="M785" s="1"/>
      <c r="N785" s="1"/>
      <c r="O785" s="1"/>
      <c r="P785" s="1"/>
      <c r="Q785" s="1"/>
      <c r="R785" s="1"/>
      <c r="S785" s="1"/>
      <c r="T785" s="1"/>
      <c r="U785" s="1"/>
      <c r="V785" s="1"/>
      <c r="W785" s="1"/>
      <c r="X785" s="1"/>
      <c r="Y785" s="1"/>
      <c r="Z785" s="1"/>
    </row>
    <row r="786" spans="1:26">
      <c r="A786" s="1"/>
      <c r="B786" s="6"/>
      <c r="C786" s="80"/>
      <c r="D786" s="2"/>
      <c r="E786" s="174"/>
      <c r="I786" s="1"/>
      <c r="J786" s="1"/>
      <c r="K786" s="1"/>
      <c r="L786" s="1"/>
      <c r="M786" s="1"/>
      <c r="N786" s="1"/>
      <c r="O786" s="1"/>
      <c r="P786" s="1"/>
      <c r="Q786" s="1"/>
      <c r="R786" s="1"/>
      <c r="S786" s="1"/>
      <c r="T786" s="1"/>
      <c r="U786" s="1"/>
      <c r="V786" s="1"/>
      <c r="W786" s="1"/>
      <c r="X786" s="1"/>
      <c r="Y786" s="1"/>
      <c r="Z786" s="1"/>
    </row>
    <row r="787" spans="1:26">
      <c r="A787" s="1"/>
      <c r="B787" s="6"/>
      <c r="C787" s="80"/>
      <c r="D787" s="2"/>
      <c r="E787" s="174"/>
      <c r="I787" s="1"/>
      <c r="J787" s="1"/>
      <c r="K787" s="1"/>
      <c r="L787" s="1"/>
      <c r="M787" s="1"/>
      <c r="N787" s="1"/>
      <c r="O787" s="1"/>
      <c r="P787" s="1"/>
      <c r="Q787" s="1"/>
      <c r="R787" s="1"/>
      <c r="S787" s="1"/>
      <c r="T787" s="1"/>
      <c r="U787" s="1"/>
      <c r="V787" s="1"/>
      <c r="W787" s="1"/>
      <c r="X787" s="1"/>
      <c r="Y787" s="1"/>
      <c r="Z787" s="1"/>
    </row>
    <row r="788" spans="1:26">
      <c r="A788" s="1"/>
      <c r="B788" s="6"/>
      <c r="C788" s="80"/>
      <c r="D788" s="2"/>
      <c r="E788" s="174"/>
      <c r="I788" s="1"/>
      <c r="J788" s="1"/>
      <c r="K788" s="1"/>
      <c r="L788" s="1"/>
      <c r="M788" s="1"/>
      <c r="N788" s="1"/>
      <c r="O788" s="1"/>
      <c r="P788" s="1"/>
      <c r="Q788" s="1"/>
      <c r="R788" s="1"/>
      <c r="S788" s="1"/>
      <c r="T788" s="1"/>
      <c r="U788" s="1"/>
      <c r="V788" s="1"/>
      <c r="W788" s="1"/>
      <c r="X788" s="1"/>
      <c r="Y788" s="1"/>
      <c r="Z788" s="1"/>
    </row>
    <row r="789" spans="1:26">
      <c r="A789" s="1"/>
      <c r="B789" s="6"/>
      <c r="C789" s="80"/>
      <c r="D789" s="2"/>
      <c r="E789" s="174"/>
      <c r="I789" s="1"/>
      <c r="J789" s="1"/>
      <c r="K789" s="1"/>
      <c r="L789" s="1"/>
      <c r="M789" s="1"/>
      <c r="N789" s="1"/>
      <c r="O789" s="1"/>
      <c r="P789" s="1"/>
      <c r="Q789" s="1"/>
      <c r="R789" s="1"/>
      <c r="S789" s="1"/>
      <c r="T789" s="1"/>
      <c r="U789" s="1"/>
      <c r="V789" s="1"/>
      <c r="W789" s="1"/>
      <c r="X789" s="1"/>
      <c r="Y789" s="1"/>
      <c r="Z789" s="1"/>
    </row>
    <row r="790" spans="1:26">
      <c r="A790" s="1"/>
      <c r="B790" s="6"/>
      <c r="C790" s="80"/>
      <c r="D790" s="2"/>
      <c r="E790" s="174"/>
      <c r="I790" s="1"/>
      <c r="J790" s="1"/>
      <c r="K790" s="1"/>
      <c r="L790" s="1"/>
      <c r="M790" s="1"/>
      <c r="N790" s="1"/>
      <c r="O790" s="1"/>
      <c r="P790" s="1"/>
      <c r="Q790" s="1"/>
      <c r="R790" s="1"/>
      <c r="S790" s="1"/>
      <c r="T790" s="1"/>
      <c r="U790" s="1"/>
      <c r="V790" s="1"/>
      <c r="W790" s="1"/>
      <c r="X790" s="1"/>
      <c r="Y790" s="1"/>
      <c r="Z790" s="1"/>
    </row>
    <row r="791" spans="1:26">
      <c r="A791" s="1"/>
      <c r="B791" s="6"/>
      <c r="C791" s="80"/>
      <c r="D791" s="2"/>
      <c r="E791" s="174"/>
      <c r="I791" s="1"/>
      <c r="J791" s="1"/>
      <c r="K791" s="1"/>
      <c r="L791" s="1"/>
      <c r="M791" s="1"/>
      <c r="N791" s="1"/>
      <c r="O791" s="1"/>
      <c r="P791" s="1"/>
      <c r="Q791" s="1"/>
      <c r="R791" s="1"/>
      <c r="S791" s="1"/>
      <c r="T791" s="1"/>
      <c r="U791" s="1"/>
      <c r="V791" s="1"/>
      <c r="W791" s="1"/>
      <c r="X791" s="1"/>
      <c r="Y791" s="1"/>
      <c r="Z791" s="1"/>
    </row>
    <row r="792" spans="1:26">
      <c r="A792" s="1"/>
      <c r="B792" s="6"/>
      <c r="C792" s="80"/>
      <c r="D792" s="2"/>
      <c r="E792" s="174"/>
      <c r="I792" s="1"/>
      <c r="J792" s="1"/>
      <c r="K792" s="1"/>
      <c r="L792" s="1"/>
      <c r="M792" s="1"/>
      <c r="N792" s="1"/>
      <c r="O792" s="1"/>
      <c r="P792" s="1"/>
      <c r="Q792" s="1"/>
      <c r="R792" s="1"/>
      <c r="S792" s="1"/>
      <c r="T792" s="1"/>
      <c r="U792" s="1"/>
      <c r="V792" s="1"/>
      <c r="W792" s="1"/>
      <c r="X792" s="1"/>
      <c r="Y792" s="1"/>
      <c r="Z792" s="1"/>
    </row>
    <row r="793" spans="1:26">
      <c r="A793" s="1"/>
      <c r="B793" s="6"/>
      <c r="C793" s="80"/>
      <c r="D793" s="2"/>
      <c r="E793" s="174"/>
      <c r="I793" s="1"/>
      <c r="J793" s="1"/>
      <c r="K793" s="1"/>
      <c r="L793" s="1"/>
      <c r="M793" s="1"/>
      <c r="N793" s="1"/>
      <c r="O793" s="1"/>
      <c r="P793" s="1"/>
      <c r="Q793" s="1"/>
      <c r="R793" s="1"/>
      <c r="S793" s="1"/>
      <c r="T793" s="1"/>
      <c r="U793" s="1"/>
      <c r="V793" s="1"/>
      <c r="W793" s="1"/>
      <c r="X793" s="1"/>
      <c r="Y793" s="1"/>
      <c r="Z793" s="1"/>
    </row>
    <row r="794" spans="1:26">
      <c r="A794" s="1"/>
      <c r="B794" s="6"/>
      <c r="C794" s="80"/>
      <c r="D794" s="2"/>
      <c r="E794" s="174"/>
      <c r="I794" s="1"/>
      <c r="J794" s="1"/>
      <c r="K794" s="1"/>
      <c r="L794" s="1"/>
      <c r="M794" s="1"/>
      <c r="N794" s="1"/>
      <c r="O794" s="1"/>
      <c r="P794" s="1"/>
      <c r="Q794" s="1"/>
      <c r="R794" s="1"/>
      <c r="S794" s="1"/>
      <c r="T794" s="1"/>
      <c r="U794" s="1"/>
      <c r="V794" s="1"/>
      <c r="W794" s="1"/>
      <c r="X794" s="1"/>
      <c r="Y794" s="1"/>
      <c r="Z794" s="1"/>
    </row>
    <row r="795" spans="1:26">
      <c r="A795" s="1"/>
      <c r="B795" s="6"/>
      <c r="C795" s="80"/>
      <c r="D795" s="2"/>
      <c r="E795" s="174"/>
      <c r="I795" s="1"/>
      <c r="J795" s="1"/>
      <c r="K795" s="1"/>
      <c r="L795" s="1"/>
      <c r="M795" s="1"/>
      <c r="N795" s="1"/>
      <c r="O795" s="1"/>
      <c r="P795" s="1"/>
      <c r="Q795" s="1"/>
      <c r="R795" s="1"/>
      <c r="S795" s="1"/>
      <c r="T795" s="1"/>
      <c r="U795" s="1"/>
      <c r="V795" s="1"/>
      <c r="W795" s="1"/>
      <c r="X795" s="1"/>
      <c r="Y795" s="1"/>
      <c r="Z795" s="1"/>
    </row>
    <row r="796" spans="1:26">
      <c r="A796" s="1"/>
      <c r="B796" s="6"/>
      <c r="C796" s="80"/>
      <c r="D796" s="2"/>
      <c r="E796" s="174"/>
      <c r="I796" s="1"/>
      <c r="J796" s="1"/>
      <c r="K796" s="1"/>
      <c r="L796" s="1"/>
      <c r="M796" s="1"/>
      <c r="N796" s="1"/>
      <c r="O796" s="1"/>
      <c r="P796" s="1"/>
      <c r="Q796" s="1"/>
      <c r="R796" s="1"/>
      <c r="S796" s="1"/>
      <c r="T796" s="1"/>
      <c r="U796" s="1"/>
      <c r="V796" s="1"/>
      <c r="W796" s="1"/>
      <c r="X796" s="1"/>
      <c r="Y796" s="1"/>
      <c r="Z796" s="1"/>
    </row>
    <row r="797" spans="1:26">
      <c r="A797" s="1"/>
      <c r="B797" s="6"/>
      <c r="C797" s="80"/>
      <c r="D797" s="2"/>
      <c r="E797" s="174"/>
      <c r="I797" s="1"/>
      <c r="J797" s="1"/>
      <c r="K797" s="1"/>
      <c r="L797" s="1"/>
      <c r="M797" s="1"/>
      <c r="N797" s="1"/>
      <c r="O797" s="1"/>
      <c r="P797" s="1"/>
      <c r="Q797" s="1"/>
      <c r="R797" s="1"/>
      <c r="S797" s="1"/>
      <c r="T797" s="1"/>
      <c r="U797" s="1"/>
      <c r="V797" s="1"/>
      <c r="W797" s="1"/>
      <c r="X797" s="1"/>
      <c r="Y797" s="1"/>
      <c r="Z797" s="1"/>
    </row>
    <row r="798" spans="1:26">
      <c r="A798" s="1"/>
      <c r="B798" s="6"/>
      <c r="C798" s="80"/>
      <c r="D798" s="2"/>
      <c r="E798" s="174"/>
      <c r="I798" s="1"/>
      <c r="J798" s="1"/>
      <c r="K798" s="1"/>
      <c r="L798" s="1"/>
      <c r="M798" s="1"/>
      <c r="N798" s="1"/>
      <c r="O798" s="1"/>
      <c r="P798" s="1"/>
      <c r="Q798" s="1"/>
      <c r="R798" s="1"/>
      <c r="S798" s="1"/>
      <c r="T798" s="1"/>
      <c r="U798" s="1"/>
      <c r="V798" s="1"/>
      <c r="W798" s="1"/>
      <c r="X798" s="1"/>
      <c r="Y798" s="1"/>
      <c r="Z798" s="1"/>
    </row>
    <row r="799" spans="1:26">
      <c r="A799" s="1"/>
      <c r="B799" s="6"/>
      <c r="C799" s="80"/>
      <c r="D799" s="2"/>
      <c r="E799" s="174"/>
      <c r="I799" s="1"/>
      <c r="J799" s="1"/>
      <c r="K799" s="1"/>
      <c r="L799" s="1"/>
      <c r="M799" s="1"/>
      <c r="N799" s="1"/>
      <c r="O799" s="1"/>
      <c r="P799" s="1"/>
      <c r="Q799" s="1"/>
      <c r="R799" s="1"/>
      <c r="S799" s="1"/>
      <c r="T799" s="1"/>
      <c r="U799" s="1"/>
      <c r="V799" s="1"/>
      <c r="W799" s="1"/>
      <c r="X799" s="1"/>
      <c r="Y799" s="1"/>
      <c r="Z799" s="1"/>
    </row>
    <row r="800" spans="1:26">
      <c r="A800" s="1"/>
      <c r="B800" s="6"/>
      <c r="C800" s="80"/>
      <c r="D800" s="2"/>
      <c r="E800" s="174"/>
      <c r="I800" s="1"/>
      <c r="J800" s="1"/>
      <c r="K800" s="1"/>
      <c r="L800" s="1"/>
      <c r="M800" s="1"/>
      <c r="N800" s="1"/>
      <c r="O800" s="1"/>
      <c r="P800" s="1"/>
      <c r="Q800" s="1"/>
      <c r="R800" s="1"/>
      <c r="S800" s="1"/>
      <c r="T800" s="1"/>
      <c r="U800" s="1"/>
      <c r="V800" s="1"/>
      <c r="W800" s="1"/>
      <c r="X800" s="1"/>
      <c r="Y800" s="1"/>
      <c r="Z800" s="1"/>
    </row>
    <row r="801" spans="1:26">
      <c r="A801" s="1"/>
      <c r="B801" s="6"/>
      <c r="C801" s="80"/>
      <c r="D801" s="2"/>
      <c r="E801" s="174"/>
      <c r="I801" s="1"/>
      <c r="J801" s="1"/>
      <c r="K801" s="1"/>
      <c r="L801" s="1"/>
      <c r="M801" s="1"/>
      <c r="N801" s="1"/>
      <c r="O801" s="1"/>
      <c r="P801" s="1"/>
      <c r="Q801" s="1"/>
      <c r="R801" s="1"/>
      <c r="S801" s="1"/>
      <c r="T801" s="1"/>
      <c r="U801" s="1"/>
      <c r="V801" s="1"/>
      <c r="W801" s="1"/>
      <c r="X801" s="1"/>
      <c r="Y801" s="1"/>
      <c r="Z801" s="1"/>
    </row>
    <row r="802" spans="1:26">
      <c r="A802" s="1"/>
      <c r="B802" s="6"/>
      <c r="C802" s="80"/>
      <c r="D802" s="2"/>
      <c r="E802" s="174"/>
      <c r="I802" s="1"/>
      <c r="J802" s="1"/>
      <c r="K802" s="1"/>
      <c r="L802" s="1"/>
      <c r="M802" s="1"/>
      <c r="N802" s="1"/>
      <c r="O802" s="1"/>
      <c r="P802" s="1"/>
      <c r="Q802" s="1"/>
      <c r="R802" s="1"/>
      <c r="S802" s="1"/>
      <c r="T802" s="1"/>
      <c r="U802" s="1"/>
      <c r="V802" s="1"/>
      <c r="W802" s="1"/>
      <c r="X802" s="1"/>
      <c r="Y802" s="1"/>
      <c r="Z802" s="1"/>
    </row>
    <row r="803" spans="1:26">
      <c r="A803" s="1"/>
      <c r="B803" s="6"/>
      <c r="C803" s="80"/>
      <c r="D803" s="2"/>
      <c r="E803" s="174"/>
      <c r="I803" s="1"/>
      <c r="J803" s="1"/>
      <c r="K803" s="1"/>
      <c r="L803" s="1"/>
      <c r="M803" s="1"/>
      <c r="N803" s="1"/>
      <c r="O803" s="1"/>
      <c r="P803" s="1"/>
      <c r="Q803" s="1"/>
      <c r="R803" s="1"/>
      <c r="S803" s="1"/>
      <c r="T803" s="1"/>
      <c r="U803" s="1"/>
      <c r="V803" s="1"/>
      <c r="W803" s="1"/>
      <c r="X803" s="1"/>
      <c r="Y803" s="1"/>
      <c r="Z803" s="1"/>
    </row>
    <row r="804" spans="1:26">
      <c r="A804" s="1"/>
      <c r="B804" s="6"/>
      <c r="C804" s="80"/>
      <c r="D804" s="2"/>
      <c r="E804" s="174"/>
      <c r="I804" s="1"/>
      <c r="J804" s="1"/>
      <c r="K804" s="1"/>
      <c r="L804" s="1"/>
      <c r="M804" s="1"/>
      <c r="N804" s="1"/>
      <c r="O804" s="1"/>
      <c r="P804" s="1"/>
      <c r="Q804" s="1"/>
      <c r="R804" s="1"/>
      <c r="S804" s="1"/>
      <c r="T804" s="1"/>
      <c r="U804" s="1"/>
      <c r="V804" s="1"/>
      <c r="W804" s="1"/>
      <c r="X804" s="1"/>
      <c r="Y804" s="1"/>
      <c r="Z804" s="1"/>
    </row>
    <row r="805" spans="1:26">
      <c r="A805" s="1"/>
      <c r="B805" s="6"/>
      <c r="C805" s="80"/>
      <c r="D805" s="2"/>
      <c r="E805" s="174"/>
      <c r="I805" s="1"/>
      <c r="J805" s="1"/>
      <c r="K805" s="1"/>
      <c r="L805" s="1"/>
      <c r="M805" s="1"/>
      <c r="N805" s="1"/>
      <c r="O805" s="1"/>
      <c r="P805" s="1"/>
      <c r="Q805" s="1"/>
      <c r="R805" s="1"/>
      <c r="S805" s="1"/>
      <c r="T805" s="1"/>
      <c r="U805" s="1"/>
      <c r="V805" s="1"/>
      <c r="W805" s="1"/>
      <c r="X805" s="1"/>
      <c r="Y805" s="1"/>
      <c r="Z805" s="1"/>
    </row>
    <row r="806" spans="1:26">
      <c r="A806" s="1"/>
      <c r="B806" s="6"/>
      <c r="C806" s="80"/>
      <c r="D806" s="2"/>
      <c r="E806" s="174"/>
      <c r="I806" s="1"/>
      <c r="J806" s="1"/>
      <c r="K806" s="1"/>
      <c r="L806" s="1"/>
      <c r="M806" s="1"/>
      <c r="N806" s="1"/>
      <c r="O806" s="1"/>
      <c r="P806" s="1"/>
      <c r="Q806" s="1"/>
      <c r="R806" s="1"/>
      <c r="S806" s="1"/>
      <c r="T806" s="1"/>
      <c r="U806" s="1"/>
      <c r="V806" s="1"/>
      <c r="W806" s="1"/>
      <c r="X806" s="1"/>
      <c r="Y806" s="1"/>
      <c r="Z806" s="1"/>
    </row>
    <row r="807" spans="1:26">
      <c r="A807" s="1"/>
      <c r="B807" s="6"/>
      <c r="C807" s="80"/>
      <c r="D807" s="2"/>
      <c r="E807" s="174"/>
      <c r="I807" s="1"/>
      <c r="J807" s="1"/>
      <c r="K807" s="1"/>
      <c r="L807" s="1"/>
      <c r="M807" s="1"/>
      <c r="N807" s="1"/>
      <c r="O807" s="1"/>
      <c r="P807" s="1"/>
      <c r="Q807" s="1"/>
      <c r="R807" s="1"/>
      <c r="S807" s="1"/>
      <c r="T807" s="1"/>
      <c r="U807" s="1"/>
      <c r="V807" s="1"/>
      <c r="W807" s="1"/>
      <c r="X807" s="1"/>
      <c r="Y807" s="1"/>
      <c r="Z807" s="1"/>
    </row>
    <row r="808" spans="1:26">
      <c r="A808" s="1"/>
      <c r="B808" s="6"/>
      <c r="C808" s="80"/>
      <c r="D808" s="2"/>
      <c r="E808" s="174"/>
      <c r="I808" s="1"/>
      <c r="J808" s="1"/>
      <c r="K808" s="1"/>
      <c r="L808" s="1"/>
      <c r="M808" s="1"/>
      <c r="N808" s="1"/>
      <c r="O808" s="1"/>
      <c r="P808" s="1"/>
      <c r="Q808" s="1"/>
      <c r="R808" s="1"/>
      <c r="S808" s="1"/>
      <c r="T808" s="1"/>
      <c r="U808" s="1"/>
      <c r="V808" s="1"/>
      <c r="W808" s="1"/>
      <c r="X808" s="1"/>
      <c r="Y808" s="1"/>
      <c r="Z808" s="1"/>
    </row>
    <row r="809" spans="1:26">
      <c r="A809" s="1"/>
      <c r="B809" s="6"/>
      <c r="C809" s="80"/>
      <c r="D809" s="2"/>
      <c r="E809" s="174"/>
      <c r="I809" s="1"/>
      <c r="J809" s="1"/>
      <c r="K809" s="1"/>
      <c r="L809" s="1"/>
      <c r="M809" s="1"/>
      <c r="N809" s="1"/>
      <c r="O809" s="1"/>
      <c r="P809" s="1"/>
      <c r="Q809" s="1"/>
      <c r="R809" s="1"/>
      <c r="S809" s="1"/>
      <c r="T809" s="1"/>
      <c r="U809" s="1"/>
      <c r="V809" s="1"/>
      <c r="W809" s="1"/>
      <c r="X809" s="1"/>
      <c r="Y809" s="1"/>
      <c r="Z809" s="1"/>
    </row>
    <row r="810" spans="1:26">
      <c r="A810" s="1"/>
      <c r="B810" s="6"/>
      <c r="C810" s="80"/>
      <c r="D810" s="2"/>
      <c r="E810" s="174"/>
      <c r="I810" s="1"/>
      <c r="J810" s="1"/>
      <c r="K810" s="1"/>
      <c r="L810" s="1"/>
      <c r="M810" s="1"/>
      <c r="N810" s="1"/>
      <c r="O810" s="1"/>
      <c r="P810" s="1"/>
      <c r="Q810" s="1"/>
      <c r="R810" s="1"/>
      <c r="S810" s="1"/>
      <c r="T810" s="1"/>
      <c r="U810" s="1"/>
      <c r="V810" s="1"/>
      <c r="W810" s="1"/>
      <c r="X810" s="1"/>
      <c r="Y810" s="1"/>
      <c r="Z810" s="1"/>
    </row>
    <row r="811" spans="1:26">
      <c r="A811" s="1"/>
      <c r="B811" s="6"/>
      <c r="C811" s="80"/>
      <c r="D811" s="2"/>
      <c r="E811" s="174"/>
      <c r="I811" s="1"/>
      <c r="J811" s="1"/>
      <c r="K811" s="1"/>
      <c r="L811" s="1"/>
      <c r="M811" s="1"/>
      <c r="N811" s="1"/>
      <c r="O811" s="1"/>
      <c r="P811" s="1"/>
      <c r="Q811" s="1"/>
      <c r="R811" s="1"/>
      <c r="S811" s="1"/>
      <c r="T811" s="1"/>
      <c r="U811" s="1"/>
      <c r="V811" s="1"/>
      <c r="W811" s="1"/>
      <c r="X811" s="1"/>
      <c r="Y811" s="1"/>
      <c r="Z811" s="1"/>
    </row>
    <row r="812" spans="1:26">
      <c r="A812" s="1"/>
      <c r="B812" s="6"/>
      <c r="C812" s="80"/>
      <c r="D812" s="2"/>
      <c r="E812" s="174"/>
      <c r="I812" s="1"/>
      <c r="J812" s="1"/>
      <c r="K812" s="1"/>
      <c r="L812" s="1"/>
      <c r="M812" s="1"/>
      <c r="N812" s="1"/>
      <c r="O812" s="1"/>
      <c r="P812" s="1"/>
      <c r="Q812" s="1"/>
      <c r="R812" s="1"/>
      <c r="S812" s="1"/>
      <c r="T812" s="1"/>
      <c r="U812" s="1"/>
      <c r="V812" s="1"/>
      <c r="W812" s="1"/>
      <c r="X812" s="1"/>
      <c r="Y812" s="1"/>
      <c r="Z812" s="1"/>
    </row>
    <row r="813" spans="1:26">
      <c r="A813" s="1"/>
      <c r="B813" s="6"/>
      <c r="C813" s="80"/>
      <c r="D813" s="2"/>
      <c r="E813" s="174"/>
      <c r="I813" s="1"/>
      <c r="J813" s="1"/>
      <c r="K813" s="1"/>
      <c r="L813" s="1"/>
      <c r="M813" s="1"/>
      <c r="N813" s="1"/>
      <c r="O813" s="1"/>
      <c r="P813" s="1"/>
      <c r="Q813" s="1"/>
      <c r="R813" s="1"/>
      <c r="S813" s="1"/>
      <c r="T813" s="1"/>
      <c r="U813" s="1"/>
      <c r="V813" s="1"/>
      <c r="W813" s="1"/>
      <c r="X813" s="1"/>
      <c r="Y813" s="1"/>
      <c r="Z813" s="1"/>
    </row>
    <row r="814" spans="1:26">
      <c r="A814" s="1"/>
      <c r="B814" s="6"/>
      <c r="C814" s="80"/>
      <c r="D814" s="2"/>
      <c r="E814" s="174"/>
      <c r="I814" s="1"/>
      <c r="J814" s="1"/>
      <c r="K814" s="1"/>
      <c r="L814" s="1"/>
      <c r="M814" s="1"/>
      <c r="N814" s="1"/>
      <c r="O814" s="1"/>
      <c r="P814" s="1"/>
      <c r="Q814" s="1"/>
      <c r="R814" s="1"/>
      <c r="S814" s="1"/>
      <c r="T814" s="1"/>
      <c r="U814" s="1"/>
      <c r="V814" s="1"/>
      <c r="W814" s="1"/>
      <c r="X814" s="1"/>
      <c r="Y814" s="1"/>
      <c r="Z814" s="1"/>
    </row>
    <row r="815" spans="1:26">
      <c r="A815" s="1"/>
      <c r="B815" s="6"/>
      <c r="C815" s="80"/>
      <c r="D815" s="2"/>
      <c r="E815" s="174"/>
      <c r="I815" s="1"/>
      <c r="J815" s="1"/>
      <c r="K815" s="1"/>
      <c r="L815" s="1"/>
      <c r="M815" s="1"/>
      <c r="N815" s="1"/>
      <c r="O815" s="1"/>
      <c r="P815" s="1"/>
      <c r="Q815" s="1"/>
      <c r="R815" s="1"/>
      <c r="S815" s="1"/>
      <c r="T815" s="1"/>
      <c r="U815" s="1"/>
      <c r="V815" s="1"/>
      <c r="W815" s="1"/>
      <c r="X815" s="1"/>
      <c r="Y815" s="1"/>
      <c r="Z815" s="1"/>
    </row>
    <row r="816" spans="1:26">
      <c r="A816" s="1"/>
      <c r="B816" s="6"/>
      <c r="C816" s="80"/>
      <c r="D816" s="2"/>
      <c r="E816" s="174"/>
      <c r="I816" s="1"/>
      <c r="J816" s="1"/>
      <c r="K816" s="1"/>
      <c r="L816" s="1"/>
      <c r="M816" s="1"/>
      <c r="N816" s="1"/>
      <c r="O816" s="1"/>
      <c r="P816" s="1"/>
      <c r="Q816" s="1"/>
      <c r="R816" s="1"/>
      <c r="S816" s="1"/>
      <c r="T816" s="1"/>
      <c r="U816" s="1"/>
      <c r="V816" s="1"/>
      <c r="W816" s="1"/>
      <c r="X816" s="1"/>
      <c r="Y816" s="1"/>
      <c r="Z816" s="1"/>
    </row>
    <row r="817" spans="1:26">
      <c r="A817" s="1"/>
      <c r="B817" s="6"/>
      <c r="C817" s="80"/>
      <c r="D817" s="2"/>
      <c r="E817" s="174"/>
      <c r="I817" s="1"/>
      <c r="J817" s="1"/>
      <c r="K817" s="1"/>
      <c r="L817" s="1"/>
      <c r="M817" s="1"/>
      <c r="N817" s="1"/>
      <c r="O817" s="1"/>
      <c r="P817" s="1"/>
      <c r="Q817" s="1"/>
      <c r="R817" s="1"/>
      <c r="S817" s="1"/>
      <c r="T817" s="1"/>
      <c r="U817" s="1"/>
      <c r="V817" s="1"/>
      <c r="W817" s="1"/>
      <c r="X817" s="1"/>
      <c r="Y817" s="1"/>
      <c r="Z817" s="1"/>
    </row>
    <row r="818" spans="1:26">
      <c r="A818" s="1"/>
      <c r="B818" s="6"/>
      <c r="C818" s="80"/>
      <c r="D818" s="2"/>
      <c r="E818" s="174"/>
      <c r="I818" s="1"/>
      <c r="J818" s="1"/>
      <c r="K818" s="1"/>
      <c r="L818" s="1"/>
      <c r="M818" s="1"/>
      <c r="N818" s="1"/>
      <c r="O818" s="1"/>
      <c r="P818" s="1"/>
      <c r="Q818" s="1"/>
      <c r="R818" s="1"/>
      <c r="S818" s="1"/>
      <c r="T818" s="1"/>
      <c r="U818" s="1"/>
      <c r="V818" s="1"/>
      <c r="W818" s="1"/>
      <c r="X818" s="1"/>
      <c r="Y818" s="1"/>
      <c r="Z818" s="1"/>
    </row>
    <row r="819" spans="1:26">
      <c r="A819" s="1"/>
      <c r="B819" s="6"/>
      <c r="C819" s="80"/>
      <c r="D819" s="2"/>
      <c r="E819" s="174"/>
      <c r="I819" s="1"/>
      <c r="J819" s="1"/>
      <c r="K819" s="1"/>
      <c r="L819" s="1"/>
      <c r="M819" s="1"/>
      <c r="N819" s="1"/>
      <c r="O819" s="1"/>
      <c r="P819" s="1"/>
      <c r="Q819" s="1"/>
      <c r="R819" s="1"/>
      <c r="S819" s="1"/>
      <c r="T819" s="1"/>
      <c r="U819" s="1"/>
      <c r="V819" s="1"/>
      <c r="W819" s="1"/>
      <c r="X819" s="1"/>
      <c r="Y819" s="1"/>
      <c r="Z819" s="1"/>
    </row>
    <row r="820" spans="1:26">
      <c r="A820" s="1"/>
      <c r="B820" s="6"/>
      <c r="C820" s="80"/>
      <c r="D820" s="2"/>
      <c r="E820" s="174"/>
      <c r="I820" s="1"/>
      <c r="J820" s="1"/>
      <c r="K820" s="1"/>
      <c r="L820" s="1"/>
      <c r="M820" s="1"/>
      <c r="N820" s="1"/>
      <c r="O820" s="1"/>
      <c r="P820" s="1"/>
      <c r="Q820" s="1"/>
      <c r="R820" s="1"/>
      <c r="S820" s="1"/>
      <c r="T820" s="1"/>
      <c r="U820" s="1"/>
      <c r="V820" s="1"/>
      <c r="W820" s="1"/>
      <c r="X820" s="1"/>
      <c r="Y820" s="1"/>
      <c r="Z820" s="1"/>
    </row>
    <row r="821" spans="1:26">
      <c r="A821" s="1"/>
      <c r="B821" s="6"/>
      <c r="C821" s="80"/>
      <c r="D821" s="2"/>
      <c r="E821" s="174"/>
      <c r="I821" s="1"/>
      <c r="J821" s="1"/>
      <c r="K821" s="1"/>
      <c r="L821" s="1"/>
      <c r="M821" s="1"/>
      <c r="N821" s="1"/>
      <c r="O821" s="1"/>
      <c r="P821" s="1"/>
      <c r="Q821" s="1"/>
      <c r="R821" s="1"/>
      <c r="S821" s="1"/>
      <c r="T821" s="1"/>
      <c r="U821" s="1"/>
      <c r="V821" s="1"/>
      <c r="W821" s="1"/>
      <c r="X821" s="1"/>
      <c r="Y821" s="1"/>
      <c r="Z821" s="1"/>
    </row>
    <row r="822" spans="1:26">
      <c r="A822" s="1"/>
      <c r="B822" s="6"/>
      <c r="C822" s="80"/>
      <c r="D822" s="2"/>
      <c r="E822" s="174"/>
      <c r="I822" s="1"/>
      <c r="J822" s="1"/>
      <c r="K822" s="1"/>
      <c r="L822" s="1"/>
      <c r="M822" s="1"/>
      <c r="N822" s="1"/>
      <c r="O822" s="1"/>
      <c r="P822" s="1"/>
      <c r="Q822" s="1"/>
      <c r="R822" s="1"/>
      <c r="S822" s="1"/>
      <c r="T822" s="1"/>
      <c r="U822" s="1"/>
      <c r="V822" s="1"/>
      <c r="W822" s="1"/>
      <c r="X822" s="1"/>
      <c r="Y822" s="1"/>
      <c r="Z822" s="1"/>
    </row>
    <row r="823" spans="1:26">
      <c r="A823" s="1"/>
      <c r="B823" s="6"/>
      <c r="C823" s="80"/>
      <c r="D823" s="2"/>
      <c r="E823" s="174"/>
      <c r="I823" s="1"/>
      <c r="J823" s="1"/>
      <c r="K823" s="1"/>
      <c r="L823" s="1"/>
      <c r="M823" s="1"/>
      <c r="N823" s="1"/>
      <c r="O823" s="1"/>
      <c r="P823" s="1"/>
      <c r="Q823" s="1"/>
      <c r="R823" s="1"/>
      <c r="S823" s="1"/>
      <c r="T823" s="1"/>
      <c r="U823" s="1"/>
      <c r="V823" s="1"/>
      <c r="W823" s="1"/>
      <c r="X823" s="1"/>
      <c r="Y823" s="1"/>
      <c r="Z823" s="1"/>
    </row>
    <row r="824" spans="1:26">
      <c r="A824" s="1"/>
      <c r="B824" s="6"/>
      <c r="C824" s="80"/>
      <c r="D824" s="2"/>
      <c r="E824" s="174"/>
      <c r="I824" s="1"/>
      <c r="J824" s="1"/>
      <c r="K824" s="1"/>
      <c r="L824" s="1"/>
      <c r="M824" s="1"/>
      <c r="N824" s="1"/>
      <c r="O824" s="1"/>
      <c r="P824" s="1"/>
      <c r="Q824" s="1"/>
      <c r="R824" s="1"/>
      <c r="S824" s="1"/>
      <c r="T824" s="1"/>
      <c r="U824" s="1"/>
      <c r="V824" s="1"/>
      <c r="W824" s="1"/>
      <c r="X824" s="1"/>
      <c r="Y824" s="1"/>
      <c r="Z824" s="1"/>
    </row>
    <row r="825" spans="1:26">
      <c r="A825" s="1"/>
      <c r="B825" s="6"/>
      <c r="C825" s="80"/>
      <c r="D825" s="2"/>
      <c r="E825" s="174"/>
      <c r="I825" s="1"/>
      <c r="J825" s="1"/>
      <c r="K825" s="1"/>
      <c r="L825" s="1"/>
      <c r="M825" s="1"/>
      <c r="N825" s="1"/>
      <c r="O825" s="1"/>
      <c r="P825" s="1"/>
      <c r="Q825" s="1"/>
      <c r="R825" s="1"/>
      <c r="S825" s="1"/>
      <c r="T825" s="1"/>
      <c r="U825" s="1"/>
      <c r="V825" s="1"/>
      <c r="W825" s="1"/>
      <c r="X825" s="1"/>
      <c r="Y825" s="1"/>
      <c r="Z825" s="1"/>
    </row>
    <row r="826" spans="1:26">
      <c r="A826" s="1"/>
      <c r="B826" s="6"/>
      <c r="C826" s="80"/>
      <c r="D826" s="2"/>
      <c r="E826" s="174"/>
      <c r="I826" s="1"/>
      <c r="J826" s="1"/>
      <c r="K826" s="1"/>
      <c r="L826" s="1"/>
      <c r="M826" s="1"/>
      <c r="N826" s="1"/>
      <c r="O826" s="1"/>
      <c r="P826" s="1"/>
      <c r="Q826" s="1"/>
      <c r="R826" s="1"/>
      <c r="S826" s="1"/>
      <c r="T826" s="1"/>
      <c r="U826" s="1"/>
      <c r="V826" s="1"/>
      <c r="W826" s="1"/>
      <c r="X826" s="1"/>
      <c r="Y826" s="1"/>
      <c r="Z826" s="1"/>
    </row>
    <row r="827" spans="1:26">
      <c r="A827" s="1"/>
      <c r="B827" s="6"/>
      <c r="C827" s="80"/>
      <c r="D827" s="2"/>
      <c r="E827" s="174"/>
      <c r="I827" s="1"/>
      <c r="J827" s="1"/>
      <c r="K827" s="1"/>
      <c r="L827" s="1"/>
      <c r="M827" s="1"/>
      <c r="N827" s="1"/>
      <c r="O827" s="1"/>
      <c r="P827" s="1"/>
      <c r="Q827" s="1"/>
      <c r="R827" s="1"/>
      <c r="S827" s="1"/>
      <c r="T827" s="1"/>
      <c r="U827" s="1"/>
      <c r="V827" s="1"/>
      <c r="W827" s="1"/>
      <c r="X827" s="1"/>
      <c r="Y827" s="1"/>
      <c r="Z827" s="1"/>
    </row>
    <row r="828" spans="1:26">
      <c r="A828" s="1"/>
      <c r="B828" s="6"/>
      <c r="C828" s="80"/>
      <c r="D828" s="2"/>
      <c r="E828" s="174"/>
      <c r="I828" s="1"/>
      <c r="J828" s="1"/>
      <c r="K828" s="1"/>
      <c r="L828" s="1"/>
      <c r="M828" s="1"/>
      <c r="N828" s="1"/>
      <c r="O828" s="1"/>
      <c r="P828" s="1"/>
      <c r="Q828" s="1"/>
      <c r="R828" s="1"/>
      <c r="S828" s="1"/>
      <c r="T828" s="1"/>
      <c r="U828" s="1"/>
      <c r="V828" s="1"/>
      <c r="W828" s="1"/>
      <c r="X828" s="1"/>
      <c r="Y828" s="1"/>
      <c r="Z828" s="1"/>
    </row>
    <row r="829" spans="1:26">
      <c r="A829" s="1"/>
      <c r="B829" s="6"/>
      <c r="C829" s="80"/>
      <c r="D829" s="2"/>
      <c r="E829" s="174"/>
      <c r="I829" s="1"/>
      <c r="J829" s="1"/>
      <c r="K829" s="1"/>
      <c r="L829" s="1"/>
      <c r="M829" s="1"/>
      <c r="N829" s="1"/>
      <c r="O829" s="1"/>
      <c r="P829" s="1"/>
      <c r="Q829" s="1"/>
      <c r="R829" s="1"/>
      <c r="S829" s="1"/>
      <c r="T829" s="1"/>
      <c r="U829" s="1"/>
      <c r="V829" s="1"/>
      <c r="W829" s="1"/>
      <c r="X829" s="1"/>
      <c r="Y829" s="1"/>
      <c r="Z829" s="1"/>
    </row>
    <row r="830" spans="1:26">
      <c r="A830" s="1"/>
      <c r="B830" s="6"/>
      <c r="C830" s="80"/>
      <c r="D830" s="2"/>
      <c r="E830" s="174"/>
      <c r="I830" s="1"/>
      <c r="J830" s="1"/>
      <c r="K830" s="1"/>
      <c r="L830" s="1"/>
      <c r="M830" s="1"/>
      <c r="N830" s="1"/>
      <c r="O830" s="1"/>
      <c r="P830" s="1"/>
      <c r="Q830" s="1"/>
      <c r="R830" s="1"/>
      <c r="S830" s="1"/>
      <c r="T830" s="1"/>
      <c r="U830" s="1"/>
      <c r="V830" s="1"/>
      <c r="W830" s="1"/>
      <c r="X830" s="1"/>
      <c r="Y830" s="1"/>
      <c r="Z830" s="1"/>
    </row>
    <row r="831" spans="1:26">
      <c r="A831" s="1"/>
      <c r="B831" s="6"/>
      <c r="C831" s="80"/>
      <c r="D831" s="2"/>
      <c r="E831" s="174"/>
      <c r="I831" s="1"/>
      <c r="J831" s="1"/>
      <c r="K831" s="1"/>
      <c r="L831" s="1"/>
      <c r="M831" s="1"/>
      <c r="N831" s="1"/>
      <c r="O831" s="1"/>
      <c r="P831" s="1"/>
      <c r="Q831" s="1"/>
      <c r="R831" s="1"/>
      <c r="S831" s="1"/>
      <c r="T831" s="1"/>
      <c r="U831" s="1"/>
      <c r="V831" s="1"/>
      <c r="W831" s="1"/>
      <c r="X831" s="1"/>
      <c r="Y831" s="1"/>
      <c r="Z831" s="1"/>
    </row>
    <row r="832" spans="1:26">
      <c r="A832" s="1"/>
      <c r="B832" s="6"/>
      <c r="C832" s="80"/>
      <c r="D832" s="2"/>
      <c r="E832" s="174"/>
      <c r="I832" s="1"/>
      <c r="J832" s="1"/>
      <c r="K832" s="1"/>
      <c r="L832" s="1"/>
      <c r="M832" s="1"/>
      <c r="N832" s="1"/>
      <c r="O832" s="1"/>
      <c r="P832" s="1"/>
      <c r="Q832" s="1"/>
      <c r="R832" s="1"/>
      <c r="S832" s="1"/>
      <c r="T832" s="1"/>
      <c r="U832" s="1"/>
      <c r="V832" s="1"/>
      <c r="W832" s="1"/>
      <c r="X832" s="1"/>
      <c r="Y832" s="1"/>
      <c r="Z832" s="1"/>
    </row>
    <row r="833" spans="1:26">
      <c r="A833" s="1"/>
      <c r="B833" s="6"/>
      <c r="C833" s="80"/>
      <c r="D833" s="2"/>
      <c r="E833" s="174"/>
      <c r="I833" s="1"/>
      <c r="J833" s="1"/>
      <c r="K833" s="1"/>
      <c r="L833" s="1"/>
      <c r="M833" s="1"/>
      <c r="N833" s="1"/>
      <c r="O833" s="1"/>
      <c r="P833" s="1"/>
      <c r="Q833" s="1"/>
      <c r="R833" s="1"/>
      <c r="S833" s="1"/>
      <c r="T833" s="1"/>
      <c r="U833" s="1"/>
      <c r="V833" s="1"/>
      <c r="W833" s="1"/>
      <c r="X833" s="1"/>
      <c r="Y833" s="1"/>
      <c r="Z833" s="1"/>
    </row>
    <row r="834" spans="1:26">
      <c r="A834" s="1"/>
      <c r="B834" s="6"/>
      <c r="C834" s="80"/>
      <c r="D834" s="2"/>
      <c r="E834" s="174"/>
      <c r="I834" s="1"/>
      <c r="J834" s="1"/>
      <c r="K834" s="1"/>
      <c r="L834" s="1"/>
      <c r="M834" s="1"/>
      <c r="N834" s="1"/>
      <c r="O834" s="1"/>
      <c r="P834" s="1"/>
      <c r="Q834" s="1"/>
      <c r="R834" s="1"/>
      <c r="S834" s="1"/>
      <c r="T834" s="1"/>
      <c r="U834" s="1"/>
      <c r="V834" s="1"/>
      <c r="W834" s="1"/>
      <c r="X834" s="1"/>
      <c r="Y834" s="1"/>
      <c r="Z834" s="1"/>
    </row>
    <row r="835" spans="1:26">
      <c r="A835" s="1"/>
      <c r="B835" s="6"/>
      <c r="C835" s="80"/>
      <c r="D835" s="2"/>
      <c r="E835" s="174"/>
      <c r="I835" s="1"/>
      <c r="J835" s="1"/>
      <c r="K835" s="1"/>
      <c r="L835" s="1"/>
      <c r="M835" s="1"/>
      <c r="N835" s="1"/>
      <c r="O835" s="1"/>
      <c r="P835" s="1"/>
      <c r="Q835" s="1"/>
      <c r="R835" s="1"/>
      <c r="S835" s="1"/>
      <c r="T835" s="1"/>
      <c r="U835" s="1"/>
      <c r="V835" s="1"/>
      <c r="W835" s="1"/>
      <c r="X835" s="1"/>
      <c r="Y835" s="1"/>
      <c r="Z835" s="1"/>
    </row>
    <row r="836" spans="1:26">
      <c r="A836" s="1"/>
      <c r="B836" s="6"/>
      <c r="C836" s="80"/>
      <c r="D836" s="2"/>
      <c r="E836" s="174"/>
      <c r="I836" s="1"/>
      <c r="J836" s="1"/>
      <c r="K836" s="1"/>
      <c r="L836" s="1"/>
      <c r="M836" s="1"/>
      <c r="N836" s="1"/>
      <c r="O836" s="1"/>
      <c r="P836" s="1"/>
      <c r="Q836" s="1"/>
      <c r="R836" s="1"/>
      <c r="S836" s="1"/>
      <c r="T836" s="1"/>
      <c r="U836" s="1"/>
      <c r="V836" s="1"/>
      <c r="W836" s="1"/>
      <c r="X836" s="1"/>
      <c r="Y836" s="1"/>
      <c r="Z836" s="1"/>
    </row>
    <row r="837" spans="1:26">
      <c r="A837" s="1"/>
      <c r="B837" s="6"/>
      <c r="C837" s="80"/>
      <c r="D837" s="2"/>
      <c r="E837" s="174"/>
      <c r="I837" s="1"/>
      <c r="J837" s="1"/>
      <c r="K837" s="1"/>
      <c r="L837" s="1"/>
      <c r="M837" s="1"/>
      <c r="N837" s="1"/>
      <c r="O837" s="1"/>
      <c r="P837" s="1"/>
      <c r="Q837" s="1"/>
      <c r="R837" s="1"/>
      <c r="S837" s="1"/>
      <c r="T837" s="1"/>
      <c r="U837" s="1"/>
      <c r="V837" s="1"/>
      <c r="W837" s="1"/>
      <c r="X837" s="1"/>
      <c r="Y837" s="1"/>
      <c r="Z837" s="1"/>
    </row>
    <row r="838" spans="1:26">
      <c r="A838" s="1"/>
      <c r="B838" s="6"/>
      <c r="C838" s="80"/>
      <c r="D838" s="2"/>
      <c r="E838" s="174"/>
      <c r="I838" s="1"/>
      <c r="J838" s="1"/>
      <c r="K838" s="1"/>
      <c r="L838" s="1"/>
      <c r="M838" s="1"/>
      <c r="N838" s="1"/>
      <c r="O838" s="1"/>
      <c r="P838" s="1"/>
      <c r="Q838" s="1"/>
      <c r="R838" s="1"/>
      <c r="S838" s="1"/>
      <c r="T838" s="1"/>
      <c r="U838" s="1"/>
      <c r="V838" s="1"/>
      <c r="W838" s="1"/>
      <c r="X838" s="1"/>
      <c r="Y838" s="1"/>
      <c r="Z838" s="1"/>
    </row>
    <row r="839" spans="1:26">
      <c r="A839" s="1"/>
      <c r="B839" s="6"/>
      <c r="C839" s="80"/>
      <c r="D839" s="2"/>
      <c r="E839" s="174"/>
      <c r="I839" s="1"/>
      <c r="J839" s="1"/>
      <c r="K839" s="1"/>
      <c r="L839" s="1"/>
      <c r="M839" s="1"/>
      <c r="N839" s="1"/>
      <c r="O839" s="1"/>
      <c r="P839" s="1"/>
      <c r="Q839" s="1"/>
      <c r="R839" s="1"/>
      <c r="S839" s="1"/>
      <c r="T839" s="1"/>
      <c r="U839" s="1"/>
      <c r="V839" s="1"/>
      <c r="W839" s="1"/>
      <c r="X839" s="1"/>
      <c r="Y839" s="1"/>
      <c r="Z839" s="1"/>
    </row>
    <row r="840" spans="1:26">
      <c r="A840" s="1"/>
      <c r="B840" s="6"/>
      <c r="C840" s="80"/>
      <c r="D840" s="2"/>
      <c r="E840" s="174"/>
      <c r="I840" s="1"/>
      <c r="J840" s="1"/>
      <c r="K840" s="1"/>
      <c r="L840" s="1"/>
      <c r="M840" s="1"/>
      <c r="N840" s="1"/>
      <c r="O840" s="1"/>
      <c r="P840" s="1"/>
      <c r="Q840" s="1"/>
      <c r="R840" s="1"/>
      <c r="S840" s="1"/>
      <c r="T840" s="1"/>
      <c r="U840" s="1"/>
      <c r="V840" s="1"/>
      <c r="W840" s="1"/>
      <c r="X840" s="1"/>
      <c r="Y840" s="1"/>
      <c r="Z840" s="1"/>
    </row>
    <row r="841" spans="1:26">
      <c r="A841" s="1"/>
      <c r="B841" s="6"/>
      <c r="C841" s="80"/>
      <c r="D841" s="2"/>
      <c r="E841" s="174"/>
      <c r="I841" s="1"/>
      <c r="J841" s="1"/>
      <c r="K841" s="1"/>
      <c r="L841" s="1"/>
      <c r="M841" s="1"/>
      <c r="N841" s="1"/>
      <c r="O841" s="1"/>
      <c r="P841" s="1"/>
      <c r="Q841" s="1"/>
      <c r="R841" s="1"/>
      <c r="S841" s="1"/>
      <c r="T841" s="1"/>
      <c r="U841" s="1"/>
      <c r="V841" s="1"/>
      <c r="W841" s="1"/>
      <c r="X841" s="1"/>
      <c r="Y841" s="1"/>
      <c r="Z841" s="1"/>
    </row>
    <row r="842" spans="1:26">
      <c r="A842" s="1"/>
      <c r="B842" s="6"/>
      <c r="C842" s="80"/>
      <c r="D842" s="2"/>
      <c r="E842" s="174"/>
      <c r="I842" s="1"/>
      <c r="J842" s="1"/>
      <c r="K842" s="1"/>
      <c r="L842" s="1"/>
      <c r="M842" s="1"/>
      <c r="N842" s="1"/>
      <c r="O842" s="1"/>
      <c r="P842" s="1"/>
      <c r="Q842" s="1"/>
      <c r="R842" s="1"/>
      <c r="S842" s="1"/>
      <c r="T842" s="1"/>
      <c r="U842" s="1"/>
      <c r="V842" s="1"/>
      <c r="W842" s="1"/>
      <c r="X842" s="1"/>
      <c r="Y842" s="1"/>
      <c r="Z842" s="1"/>
    </row>
    <row r="843" spans="1:26">
      <c r="A843" s="1"/>
      <c r="B843" s="6"/>
      <c r="C843" s="80"/>
      <c r="D843" s="2"/>
      <c r="E843" s="174"/>
      <c r="I843" s="1"/>
      <c r="J843" s="1"/>
      <c r="K843" s="1"/>
      <c r="L843" s="1"/>
      <c r="M843" s="1"/>
      <c r="N843" s="1"/>
      <c r="O843" s="1"/>
      <c r="P843" s="1"/>
      <c r="Q843" s="1"/>
      <c r="R843" s="1"/>
      <c r="S843" s="1"/>
      <c r="T843" s="1"/>
      <c r="U843" s="1"/>
      <c r="V843" s="1"/>
      <c r="W843" s="1"/>
      <c r="X843" s="1"/>
      <c r="Y843" s="1"/>
      <c r="Z843" s="1"/>
    </row>
    <row r="844" spans="1:26">
      <c r="A844" s="1"/>
      <c r="B844" s="6"/>
      <c r="C844" s="80"/>
      <c r="D844" s="2"/>
      <c r="E844" s="174"/>
      <c r="I844" s="1"/>
      <c r="J844" s="1"/>
      <c r="K844" s="1"/>
      <c r="L844" s="1"/>
      <c r="M844" s="1"/>
      <c r="N844" s="1"/>
      <c r="O844" s="1"/>
      <c r="P844" s="1"/>
      <c r="Q844" s="1"/>
      <c r="R844" s="1"/>
      <c r="S844" s="1"/>
      <c r="T844" s="1"/>
      <c r="U844" s="1"/>
      <c r="V844" s="1"/>
      <c r="W844" s="1"/>
      <c r="X844" s="1"/>
      <c r="Y844" s="1"/>
      <c r="Z844" s="1"/>
    </row>
    <row r="845" spans="1:26">
      <c r="A845" s="1"/>
      <c r="B845" s="6"/>
      <c r="C845" s="80"/>
      <c r="D845" s="2"/>
      <c r="E845" s="174"/>
      <c r="I845" s="1"/>
      <c r="J845" s="1"/>
      <c r="K845" s="1"/>
      <c r="L845" s="1"/>
      <c r="M845" s="1"/>
      <c r="N845" s="1"/>
      <c r="O845" s="1"/>
      <c r="P845" s="1"/>
      <c r="Q845" s="1"/>
      <c r="R845" s="1"/>
      <c r="S845" s="1"/>
      <c r="T845" s="1"/>
      <c r="U845" s="1"/>
      <c r="V845" s="1"/>
      <c r="W845" s="1"/>
      <c r="X845" s="1"/>
      <c r="Y845" s="1"/>
      <c r="Z845" s="1"/>
    </row>
    <row r="846" spans="1:26">
      <c r="A846" s="1"/>
      <c r="B846" s="6"/>
      <c r="C846" s="80"/>
      <c r="D846" s="2"/>
      <c r="E846" s="174"/>
      <c r="I846" s="1"/>
      <c r="J846" s="1"/>
      <c r="K846" s="1"/>
      <c r="L846" s="1"/>
      <c r="M846" s="1"/>
      <c r="N846" s="1"/>
      <c r="O846" s="1"/>
      <c r="P846" s="1"/>
      <c r="Q846" s="1"/>
      <c r="R846" s="1"/>
      <c r="S846" s="1"/>
      <c r="T846" s="1"/>
      <c r="U846" s="1"/>
      <c r="V846" s="1"/>
      <c r="W846" s="1"/>
      <c r="X846" s="1"/>
      <c r="Y846" s="1"/>
      <c r="Z846" s="1"/>
    </row>
    <row r="847" spans="1:26">
      <c r="A847" s="1"/>
      <c r="B847" s="6"/>
      <c r="C847" s="80"/>
      <c r="D847" s="2"/>
      <c r="E847" s="174"/>
      <c r="I847" s="1"/>
      <c r="J847" s="1"/>
      <c r="K847" s="1"/>
      <c r="L847" s="1"/>
      <c r="M847" s="1"/>
      <c r="N847" s="1"/>
      <c r="O847" s="1"/>
      <c r="P847" s="1"/>
      <c r="Q847" s="1"/>
      <c r="R847" s="1"/>
      <c r="S847" s="1"/>
      <c r="T847" s="1"/>
      <c r="U847" s="1"/>
      <c r="V847" s="1"/>
      <c r="W847" s="1"/>
      <c r="X847" s="1"/>
      <c r="Y847" s="1"/>
      <c r="Z847" s="1"/>
    </row>
    <row r="848" spans="1:26">
      <c r="A848" s="1"/>
      <c r="B848" s="6"/>
      <c r="C848" s="80"/>
      <c r="D848" s="2"/>
      <c r="E848" s="174"/>
      <c r="I848" s="1"/>
      <c r="J848" s="1"/>
      <c r="K848" s="1"/>
      <c r="L848" s="1"/>
      <c r="M848" s="1"/>
      <c r="N848" s="1"/>
      <c r="O848" s="1"/>
      <c r="P848" s="1"/>
      <c r="Q848" s="1"/>
      <c r="R848" s="1"/>
      <c r="S848" s="1"/>
      <c r="T848" s="1"/>
      <c r="U848" s="1"/>
      <c r="V848" s="1"/>
      <c r="W848" s="1"/>
      <c r="X848" s="1"/>
      <c r="Y848" s="1"/>
      <c r="Z848" s="1"/>
    </row>
    <row r="849" spans="1:26">
      <c r="A849" s="1"/>
      <c r="B849" s="6"/>
      <c r="C849" s="80"/>
      <c r="D849" s="2"/>
      <c r="E849" s="174"/>
      <c r="I849" s="1"/>
      <c r="J849" s="1"/>
      <c r="K849" s="1"/>
      <c r="L849" s="1"/>
      <c r="M849" s="1"/>
      <c r="N849" s="1"/>
      <c r="O849" s="1"/>
      <c r="P849" s="1"/>
      <c r="Q849" s="1"/>
      <c r="R849" s="1"/>
      <c r="S849" s="1"/>
      <c r="T849" s="1"/>
      <c r="U849" s="1"/>
      <c r="V849" s="1"/>
      <c r="W849" s="1"/>
      <c r="X849" s="1"/>
      <c r="Y849" s="1"/>
      <c r="Z849" s="1"/>
    </row>
    <row r="850" spans="1:26">
      <c r="A850" s="1"/>
      <c r="B850" s="6"/>
      <c r="C850" s="80"/>
      <c r="D850" s="2"/>
      <c r="E850" s="174"/>
      <c r="I850" s="1"/>
      <c r="J850" s="1"/>
      <c r="K850" s="1"/>
      <c r="L850" s="1"/>
      <c r="M850" s="1"/>
      <c r="N850" s="1"/>
      <c r="O850" s="1"/>
      <c r="P850" s="1"/>
      <c r="Q850" s="1"/>
      <c r="R850" s="1"/>
      <c r="S850" s="1"/>
      <c r="T850" s="1"/>
      <c r="U850" s="1"/>
      <c r="V850" s="1"/>
      <c r="W850" s="1"/>
      <c r="X850" s="1"/>
      <c r="Y850" s="1"/>
      <c r="Z850" s="1"/>
    </row>
    <row r="851" spans="1:26">
      <c r="A851" s="1"/>
      <c r="B851" s="6"/>
      <c r="C851" s="80"/>
      <c r="D851" s="2"/>
      <c r="E851" s="174"/>
      <c r="I851" s="1"/>
      <c r="J851" s="1"/>
      <c r="K851" s="1"/>
      <c r="L851" s="1"/>
      <c r="M851" s="1"/>
      <c r="N851" s="1"/>
      <c r="O851" s="1"/>
      <c r="P851" s="1"/>
      <c r="Q851" s="1"/>
      <c r="R851" s="1"/>
      <c r="S851" s="1"/>
      <c r="T851" s="1"/>
      <c r="U851" s="1"/>
      <c r="V851" s="1"/>
      <c r="W851" s="1"/>
      <c r="X851" s="1"/>
      <c r="Y851" s="1"/>
      <c r="Z851" s="1"/>
    </row>
    <row r="852" spans="1:26">
      <c r="A852" s="1"/>
      <c r="B852" s="6"/>
      <c r="C852" s="80"/>
      <c r="D852" s="2"/>
      <c r="E852" s="174"/>
      <c r="I852" s="1"/>
      <c r="J852" s="1"/>
      <c r="K852" s="1"/>
      <c r="L852" s="1"/>
      <c r="M852" s="1"/>
      <c r="N852" s="1"/>
      <c r="O852" s="1"/>
      <c r="P852" s="1"/>
      <c r="Q852" s="1"/>
      <c r="R852" s="1"/>
      <c r="S852" s="1"/>
      <c r="T852" s="1"/>
      <c r="U852" s="1"/>
      <c r="V852" s="1"/>
      <c r="W852" s="1"/>
      <c r="X852" s="1"/>
      <c r="Y852" s="1"/>
      <c r="Z852" s="1"/>
    </row>
    <row r="853" spans="1:26">
      <c r="A853" s="1"/>
      <c r="B853" s="6"/>
      <c r="C853" s="80"/>
      <c r="D853" s="2"/>
      <c r="E853" s="174"/>
      <c r="I853" s="1"/>
      <c r="J853" s="1"/>
      <c r="K853" s="1"/>
      <c r="L853" s="1"/>
      <c r="M853" s="1"/>
      <c r="N853" s="1"/>
      <c r="O853" s="1"/>
      <c r="P853" s="1"/>
      <c r="Q853" s="1"/>
      <c r="R853" s="1"/>
      <c r="S853" s="1"/>
      <c r="T853" s="1"/>
      <c r="U853" s="1"/>
      <c r="V853" s="1"/>
      <c r="W853" s="1"/>
      <c r="X853" s="1"/>
      <c r="Y853" s="1"/>
      <c r="Z853" s="1"/>
    </row>
    <row r="854" spans="1:26">
      <c r="A854" s="1"/>
      <c r="B854" s="6"/>
      <c r="C854" s="80"/>
      <c r="D854" s="2"/>
      <c r="E854" s="174"/>
      <c r="I854" s="1"/>
      <c r="J854" s="1"/>
      <c r="K854" s="1"/>
      <c r="L854" s="1"/>
      <c r="M854" s="1"/>
      <c r="N854" s="1"/>
      <c r="O854" s="1"/>
      <c r="P854" s="1"/>
      <c r="Q854" s="1"/>
      <c r="R854" s="1"/>
      <c r="S854" s="1"/>
      <c r="T854" s="1"/>
      <c r="U854" s="1"/>
      <c r="V854" s="1"/>
      <c r="W854" s="1"/>
      <c r="X854" s="1"/>
      <c r="Y854" s="1"/>
      <c r="Z854" s="1"/>
    </row>
    <row r="855" spans="1:26">
      <c r="A855" s="1"/>
      <c r="B855" s="6"/>
      <c r="C855" s="80"/>
      <c r="D855" s="2"/>
      <c r="E855" s="174"/>
      <c r="I855" s="1"/>
      <c r="J855" s="1"/>
      <c r="K855" s="1"/>
      <c r="L855" s="1"/>
      <c r="M855" s="1"/>
      <c r="N855" s="1"/>
      <c r="O855" s="1"/>
      <c r="P855" s="1"/>
      <c r="Q855" s="1"/>
      <c r="R855" s="1"/>
      <c r="S855" s="1"/>
      <c r="T855" s="1"/>
      <c r="U855" s="1"/>
      <c r="V855" s="1"/>
      <c r="W855" s="1"/>
      <c r="X855" s="1"/>
      <c r="Y855" s="1"/>
      <c r="Z855" s="1"/>
    </row>
    <row r="856" spans="1:26">
      <c r="A856" s="1"/>
      <c r="B856" s="6"/>
      <c r="C856" s="80"/>
      <c r="D856" s="2"/>
      <c r="E856" s="174"/>
      <c r="I856" s="1"/>
      <c r="J856" s="1"/>
      <c r="K856" s="1"/>
      <c r="L856" s="1"/>
      <c r="M856" s="1"/>
      <c r="N856" s="1"/>
      <c r="O856" s="1"/>
      <c r="P856" s="1"/>
      <c r="Q856" s="1"/>
      <c r="R856" s="1"/>
      <c r="S856" s="1"/>
      <c r="T856" s="1"/>
      <c r="U856" s="1"/>
      <c r="V856" s="1"/>
      <c r="W856" s="1"/>
      <c r="X856" s="1"/>
      <c r="Y856" s="1"/>
      <c r="Z856" s="1"/>
    </row>
    <row r="857" spans="1:26">
      <c r="A857" s="1"/>
      <c r="B857" s="6"/>
      <c r="C857" s="80"/>
      <c r="D857" s="2"/>
      <c r="E857" s="174"/>
      <c r="I857" s="1"/>
      <c r="J857" s="1"/>
      <c r="K857" s="1"/>
      <c r="L857" s="1"/>
      <c r="M857" s="1"/>
      <c r="N857" s="1"/>
      <c r="O857" s="1"/>
      <c r="P857" s="1"/>
      <c r="Q857" s="1"/>
      <c r="R857" s="1"/>
      <c r="S857" s="1"/>
      <c r="T857" s="1"/>
      <c r="U857" s="1"/>
      <c r="V857" s="1"/>
      <c r="W857" s="1"/>
      <c r="X857" s="1"/>
      <c r="Y857" s="1"/>
      <c r="Z857" s="1"/>
    </row>
    <row r="858" spans="1:26">
      <c r="A858" s="1"/>
      <c r="B858" s="6"/>
      <c r="C858" s="80"/>
      <c r="D858" s="2"/>
      <c r="E858" s="174"/>
      <c r="I858" s="1"/>
      <c r="J858" s="1"/>
      <c r="K858" s="1"/>
      <c r="L858" s="1"/>
      <c r="M858" s="1"/>
      <c r="N858" s="1"/>
      <c r="O858" s="1"/>
      <c r="P858" s="1"/>
      <c r="Q858" s="1"/>
      <c r="R858" s="1"/>
      <c r="S858" s="1"/>
      <c r="T858" s="1"/>
      <c r="U858" s="1"/>
      <c r="V858" s="1"/>
      <c r="W858" s="1"/>
      <c r="X858" s="1"/>
      <c r="Y858" s="1"/>
      <c r="Z858" s="1"/>
    </row>
    <row r="859" spans="1:26">
      <c r="A859" s="1"/>
      <c r="B859" s="6"/>
      <c r="C859" s="80"/>
      <c r="D859" s="2"/>
      <c r="E859" s="174"/>
      <c r="I859" s="1"/>
      <c r="J859" s="1"/>
      <c r="K859" s="1"/>
      <c r="L859" s="1"/>
      <c r="M859" s="1"/>
      <c r="N859" s="1"/>
      <c r="O859" s="1"/>
      <c r="P859" s="1"/>
      <c r="Q859" s="1"/>
      <c r="R859" s="1"/>
      <c r="S859" s="1"/>
      <c r="T859" s="1"/>
      <c r="U859" s="1"/>
      <c r="V859" s="1"/>
      <c r="W859" s="1"/>
      <c r="X859" s="1"/>
      <c r="Y859" s="1"/>
      <c r="Z859" s="1"/>
    </row>
    <row r="860" spans="1:26">
      <c r="A860" s="1"/>
      <c r="B860" s="6"/>
      <c r="C860" s="80"/>
      <c r="D860" s="2"/>
      <c r="E860" s="174"/>
      <c r="I860" s="1"/>
      <c r="J860" s="1"/>
      <c r="K860" s="1"/>
      <c r="L860" s="1"/>
      <c r="M860" s="1"/>
      <c r="N860" s="1"/>
      <c r="O860" s="1"/>
      <c r="P860" s="1"/>
      <c r="Q860" s="1"/>
      <c r="R860" s="1"/>
      <c r="S860" s="1"/>
      <c r="T860" s="1"/>
      <c r="U860" s="1"/>
      <c r="V860" s="1"/>
      <c r="W860" s="1"/>
      <c r="X860" s="1"/>
      <c r="Y860" s="1"/>
      <c r="Z860" s="1"/>
    </row>
    <row r="861" spans="1:26">
      <c r="A861" s="1"/>
      <c r="B861" s="6"/>
      <c r="C861" s="80"/>
      <c r="D861" s="2"/>
      <c r="E861" s="174"/>
      <c r="I861" s="1"/>
      <c r="J861" s="1"/>
      <c r="K861" s="1"/>
      <c r="L861" s="1"/>
      <c r="M861" s="1"/>
      <c r="N861" s="1"/>
      <c r="O861" s="1"/>
      <c r="P861" s="1"/>
      <c r="Q861" s="1"/>
      <c r="R861" s="1"/>
      <c r="S861" s="1"/>
      <c r="T861" s="1"/>
      <c r="U861" s="1"/>
      <c r="V861" s="1"/>
      <c r="W861" s="1"/>
      <c r="X861" s="1"/>
      <c r="Y861" s="1"/>
      <c r="Z861" s="1"/>
    </row>
    <row r="862" spans="1:26">
      <c r="A862" s="1"/>
      <c r="B862" s="6"/>
      <c r="C862" s="80"/>
      <c r="D862" s="2"/>
      <c r="E862" s="174"/>
      <c r="I862" s="1"/>
      <c r="J862" s="1"/>
      <c r="K862" s="1"/>
      <c r="L862" s="1"/>
      <c r="M862" s="1"/>
      <c r="N862" s="1"/>
      <c r="O862" s="1"/>
      <c r="P862" s="1"/>
      <c r="Q862" s="1"/>
      <c r="R862" s="1"/>
      <c r="S862" s="1"/>
      <c r="T862" s="1"/>
      <c r="U862" s="1"/>
      <c r="V862" s="1"/>
      <c r="W862" s="1"/>
      <c r="X862" s="1"/>
      <c r="Y862" s="1"/>
      <c r="Z862" s="1"/>
    </row>
    <row r="863" spans="1:26">
      <c r="A863" s="1"/>
      <c r="B863" s="6"/>
      <c r="C863" s="80"/>
      <c r="D863" s="2"/>
      <c r="E863" s="174"/>
      <c r="I863" s="1"/>
      <c r="J863" s="1"/>
      <c r="K863" s="1"/>
      <c r="L863" s="1"/>
      <c r="M863" s="1"/>
      <c r="N863" s="1"/>
      <c r="O863" s="1"/>
      <c r="P863" s="1"/>
      <c r="Q863" s="1"/>
      <c r="R863" s="1"/>
      <c r="S863" s="1"/>
      <c r="T863" s="1"/>
      <c r="U863" s="1"/>
      <c r="V863" s="1"/>
      <c r="W863" s="1"/>
      <c r="X863" s="1"/>
      <c r="Y863" s="1"/>
      <c r="Z863" s="1"/>
    </row>
    <row r="864" spans="1:26">
      <c r="A864" s="1"/>
      <c r="B864" s="6"/>
      <c r="C864" s="80"/>
      <c r="D864" s="2"/>
      <c r="E864" s="174"/>
      <c r="I864" s="1"/>
      <c r="J864" s="1"/>
      <c r="K864" s="1"/>
      <c r="L864" s="1"/>
      <c r="M864" s="1"/>
      <c r="N864" s="1"/>
      <c r="O864" s="1"/>
      <c r="P864" s="1"/>
      <c r="Q864" s="1"/>
      <c r="R864" s="1"/>
      <c r="S864" s="1"/>
      <c r="T864" s="1"/>
      <c r="U864" s="1"/>
      <c r="V864" s="1"/>
      <c r="W864" s="1"/>
      <c r="X864" s="1"/>
      <c r="Y864" s="1"/>
      <c r="Z864" s="1"/>
    </row>
    <row r="865" spans="1:26">
      <c r="A865" s="1"/>
      <c r="B865" s="6"/>
      <c r="C865" s="80"/>
      <c r="D865" s="2"/>
      <c r="E865" s="174"/>
      <c r="I865" s="1"/>
      <c r="J865" s="1"/>
      <c r="K865" s="1"/>
      <c r="L865" s="1"/>
      <c r="M865" s="1"/>
      <c r="N865" s="1"/>
      <c r="O865" s="1"/>
      <c r="P865" s="1"/>
      <c r="Q865" s="1"/>
      <c r="R865" s="1"/>
      <c r="S865" s="1"/>
      <c r="T865" s="1"/>
      <c r="U865" s="1"/>
      <c r="V865" s="1"/>
      <c r="W865" s="1"/>
      <c r="X865" s="1"/>
      <c r="Y865" s="1"/>
      <c r="Z865" s="1"/>
    </row>
    <row r="866" spans="1:26">
      <c r="A866" s="1"/>
      <c r="B866" s="6"/>
      <c r="C866" s="80"/>
      <c r="D866" s="2"/>
      <c r="E866" s="174"/>
      <c r="I866" s="1"/>
      <c r="J866" s="1"/>
      <c r="K866" s="1"/>
      <c r="L866" s="1"/>
      <c r="M866" s="1"/>
      <c r="N866" s="1"/>
      <c r="O866" s="1"/>
      <c r="P866" s="1"/>
      <c r="Q866" s="1"/>
      <c r="R866" s="1"/>
      <c r="S866" s="1"/>
      <c r="T866" s="1"/>
      <c r="U866" s="1"/>
      <c r="V866" s="1"/>
      <c r="W866" s="1"/>
      <c r="X866" s="1"/>
      <c r="Y866" s="1"/>
      <c r="Z866" s="1"/>
    </row>
    <row r="867" spans="1:26">
      <c r="A867" s="1"/>
      <c r="B867" s="6"/>
      <c r="C867" s="80"/>
      <c r="D867" s="2"/>
      <c r="E867" s="174"/>
      <c r="I867" s="1"/>
      <c r="J867" s="1"/>
      <c r="K867" s="1"/>
      <c r="L867" s="1"/>
      <c r="M867" s="1"/>
      <c r="N867" s="1"/>
      <c r="O867" s="1"/>
      <c r="P867" s="1"/>
      <c r="Q867" s="1"/>
      <c r="R867" s="1"/>
      <c r="S867" s="1"/>
      <c r="T867" s="1"/>
      <c r="U867" s="1"/>
      <c r="V867" s="1"/>
      <c r="W867" s="1"/>
      <c r="X867" s="1"/>
      <c r="Y867" s="1"/>
      <c r="Z867" s="1"/>
    </row>
    <row r="868" spans="1:26">
      <c r="A868" s="1"/>
      <c r="B868" s="6"/>
      <c r="C868" s="80"/>
      <c r="D868" s="2"/>
      <c r="E868" s="174"/>
      <c r="I868" s="1"/>
      <c r="J868" s="1"/>
      <c r="K868" s="1"/>
      <c r="L868" s="1"/>
      <c r="M868" s="1"/>
      <c r="N868" s="1"/>
      <c r="O868" s="1"/>
      <c r="P868" s="1"/>
      <c r="Q868" s="1"/>
      <c r="R868" s="1"/>
      <c r="S868" s="1"/>
      <c r="T868" s="1"/>
      <c r="U868" s="1"/>
      <c r="V868" s="1"/>
      <c r="W868" s="1"/>
      <c r="X868" s="1"/>
      <c r="Y868" s="1"/>
      <c r="Z868" s="1"/>
    </row>
    <row r="869" spans="1:26">
      <c r="A869" s="1"/>
      <c r="B869" s="6"/>
      <c r="C869" s="80"/>
      <c r="D869" s="2"/>
      <c r="E869" s="174"/>
      <c r="I869" s="1"/>
      <c r="J869" s="1"/>
      <c r="K869" s="1"/>
      <c r="L869" s="1"/>
      <c r="M869" s="1"/>
      <c r="N869" s="1"/>
      <c r="O869" s="1"/>
      <c r="P869" s="1"/>
      <c r="Q869" s="1"/>
      <c r="R869" s="1"/>
      <c r="S869" s="1"/>
      <c r="T869" s="1"/>
      <c r="U869" s="1"/>
      <c r="V869" s="1"/>
      <c r="W869" s="1"/>
      <c r="X869" s="1"/>
      <c r="Y869" s="1"/>
      <c r="Z869" s="1"/>
    </row>
    <row r="870" spans="1:26">
      <c r="A870" s="1"/>
      <c r="B870" s="6"/>
      <c r="C870" s="80"/>
      <c r="D870" s="2"/>
      <c r="E870" s="174"/>
      <c r="I870" s="1"/>
      <c r="J870" s="1"/>
      <c r="K870" s="1"/>
      <c r="L870" s="1"/>
      <c r="M870" s="1"/>
      <c r="N870" s="1"/>
      <c r="O870" s="1"/>
      <c r="P870" s="1"/>
      <c r="Q870" s="1"/>
      <c r="R870" s="1"/>
      <c r="S870" s="1"/>
      <c r="T870" s="1"/>
      <c r="U870" s="1"/>
      <c r="V870" s="1"/>
      <c r="W870" s="1"/>
      <c r="X870" s="1"/>
      <c r="Y870" s="1"/>
      <c r="Z870" s="1"/>
    </row>
    <row r="871" spans="1:26">
      <c r="A871" s="1"/>
      <c r="B871" s="6"/>
      <c r="C871" s="80"/>
      <c r="D871" s="2"/>
      <c r="E871" s="174"/>
      <c r="I871" s="1"/>
      <c r="J871" s="1"/>
      <c r="K871" s="1"/>
      <c r="L871" s="1"/>
      <c r="M871" s="1"/>
      <c r="N871" s="1"/>
      <c r="O871" s="1"/>
      <c r="P871" s="1"/>
      <c r="Q871" s="1"/>
      <c r="R871" s="1"/>
      <c r="S871" s="1"/>
      <c r="T871" s="1"/>
      <c r="U871" s="1"/>
      <c r="V871" s="1"/>
      <c r="W871" s="1"/>
      <c r="X871" s="1"/>
      <c r="Y871" s="1"/>
      <c r="Z871" s="1"/>
    </row>
    <row r="872" spans="1:26">
      <c r="A872" s="1"/>
      <c r="B872" s="6"/>
      <c r="C872" s="80"/>
      <c r="D872" s="2"/>
      <c r="E872" s="174"/>
      <c r="I872" s="1"/>
      <c r="J872" s="1"/>
      <c r="K872" s="1"/>
      <c r="L872" s="1"/>
      <c r="M872" s="1"/>
      <c r="N872" s="1"/>
      <c r="O872" s="1"/>
      <c r="P872" s="1"/>
      <c r="Q872" s="1"/>
      <c r="R872" s="1"/>
      <c r="S872" s="1"/>
      <c r="T872" s="1"/>
      <c r="U872" s="1"/>
      <c r="V872" s="1"/>
      <c r="W872" s="1"/>
      <c r="X872" s="1"/>
      <c r="Y872" s="1"/>
      <c r="Z872" s="1"/>
    </row>
    <row r="873" spans="1:26">
      <c r="A873" s="1"/>
      <c r="B873" s="6"/>
      <c r="C873" s="80"/>
      <c r="D873" s="2"/>
      <c r="E873" s="174"/>
      <c r="I873" s="1"/>
      <c r="J873" s="1"/>
      <c r="K873" s="1"/>
      <c r="L873" s="1"/>
      <c r="M873" s="1"/>
      <c r="N873" s="1"/>
      <c r="O873" s="1"/>
      <c r="P873" s="1"/>
      <c r="Q873" s="1"/>
      <c r="R873" s="1"/>
      <c r="S873" s="1"/>
      <c r="T873" s="1"/>
      <c r="U873" s="1"/>
      <c r="V873" s="1"/>
      <c r="W873" s="1"/>
      <c r="X873" s="1"/>
      <c r="Y873" s="1"/>
      <c r="Z873" s="1"/>
    </row>
    <row r="874" spans="1:26">
      <c r="A874" s="1"/>
      <c r="B874" s="6"/>
      <c r="C874" s="80"/>
      <c r="D874" s="2"/>
      <c r="E874" s="174"/>
      <c r="I874" s="1"/>
      <c r="J874" s="1"/>
      <c r="K874" s="1"/>
      <c r="L874" s="1"/>
      <c r="M874" s="1"/>
      <c r="N874" s="1"/>
      <c r="O874" s="1"/>
      <c r="P874" s="1"/>
      <c r="Q874" s="1"/>
      <c r="R874" s="1"/>
      <c r="S874" s="1"/>
      <c r="T874" s="1"/>
      <c r="U874" s="1"/>
      <c r="V874" s="1"/>
      <c r="W874" s="1"/>
      <c r="X874" s="1"/>
      <c r="Y874" s="1"/>
      <c r="Z874" s="1"/>
    </row>
    <row r="875" spans="1:26">
      <c r="A875" s="1"/>
      <c r="B875" s="6"/>
      <c r="C875" s="80"/>
      <c r="D875" s="2"/>
      <c r="E875" s="174"/>
      <c r="I875" s="1"/>
      <c r="J875" s="1"/>
      <c r="K875" s="1"/>
      <c r="L875" s="1"/>
      <c r="M875" s="1"/>
      <c r="N875" s="1"/>
      <c r="O875" s="1"/>
      <c r="P875" s="1"/>
      <c r="Q875" s="1"/>
      <c r="R875" s="1"/>
      <c r="S875" s="1"/>
      <c r="T875" s="1"/>
      <c r="U875" s="1"/>
      <c r="V875" s="1"/>
      <c r="W875" s="1"/>
      <c r="X875" s="1"/>
      <c r="Y875" s="1"/>
      <c r="Z875" s="1"/>
    </row>
    <row r="876" spans="1:26">
      <c r="A876" s="1"/>
      <c r="B876" s="6"/>
      <c r="C876" s="80"/>
      <c r="D876" s="2"/>
      <c r="E876" s="174"/>
      <c r="I876" s="1"/>
      <c r="J876" s="1"/>
      <c r="K876" s="1"/>
      <c r="L876" s="1"/>
      <c r="M876" s="1"/>
      <c r="N876" s="1"/>
      <c r="O876" s="1"/>
      <c r="P876" s="1"/>
      <c r="Q876" s="1"/>
      <c r="R876" s="1"/>
      <c r="S876" s="1"/>
      <c r="T876" s="1"/>
      <c r="U876" s="1"/>
      <c r="V876" s="1"/>
      <c r="W876" s="1"/>
      <c r="X876" s="1"/>
      <c r="Y876" s="1"/>
      <c r="Z876" s="1"/>
    </row>
    <row r="877" spans="1:26">
      <c r="A877" s="1"/>
      <c r="B877" s="6"/>
      <c r="C877" s="80"/>
      <c r="D877" s="2"/>
      <c r="E877" s="174"/>
      <c r="I877" s="1"/>
      <c r="J877" s="1"/>
      <c r="K877" s="1"/>
      <c r="L877" s="1"/>
      <c r="M877" s="1"/>
      <c r="N877" s="1"/>
      <c r="O877" s="1"/>
      <c r="P877" s="1"/>
      <c r="Q877" s="1"/>
      <c r="R877" s="1"/>
      <c r="S877" s="1"/>
      <c r="T877" s="1"/>
      <c r="U877" s="1"/>
      <c r="V877" s="1"/>
      <c r="W877" s="1"/>
      <c r="X877" s="1"/>
      <c r="Y877" s="1"/>
      <c r="Z877" s="1"/>
    </row>
    <row r="878" spans="1:26">
      <c r="A878" s="1"/>
      <c r="B878" s="6"/>
      <c r="C878" s="80"/>
      <c r="D878" s="2"/>
      <c r="E878" s="174"/>
      <c r="I878" s="1"/>
      <c r="J878" s="1"/>
      <c r="K878" s="1"/>
      <c r="L878" s="1"/>
      <c r="M878" s="1"/>
      <c r="N878" s="1"/>
      <c r="O878" s="1"/>
      <c r="P878" s="1"/>
      <c r="Q878" s="1"/>
      <c r="R878" s="1"/>
      <c r="S878" s="1"/>
      <c r="T878" s="1"/>
      <c r="U878" s="1"/>
      <c r="V878" s="1"/>
      <c r="W878" s="1"/>
      <c r="X878" s="1"/>
      <c r="Y878" s="1"/>
      <c r="Z878" s="1"/>
    </row>
    <row r="879" spans="1:26">
      <c r="A879" s="1"/>
      <c r="B879" s="6"/>
      <c r="C879" s="80"/>
      <c r="D879" s="2"/>
      <c r="E879" s="174"/>
      <c r="I879" s="1"/>
      <c r="J879" s="1"/>
      <c r="K879" s="1"/>
      <c r="L879" s="1"/>
      <c r="M879" s="1"/>
      <c r="N879" s="1"/>
      <c r="O879" s="1"/>
      <c r="P879" s="1"/>
      <c r="Q879" s="1"/>
      <c r="R879" s="1"/>
      <c r="S879" s="1"/>
      <c r="T879" s="1"/>
      <c r="U879" s="1"/>
      <c r="V879" s="1"/>
      <c r="W879" s="1"/>
      <c r="X879" s="1"/>
      <c r="Y879" s="1"/>
      <c r="Z879" s="1"/>
    </row>
    <row r="880" spans="1:26">
      <c r="A880" s="1"/>
      <c r="B880" s="6"/>
      <c r="C880" s="80"/>
      <c r="D880" s="2"/>
      <c r="E880" s="174"/>
      <c r="I880" s="1"/>
      <c r="J880" s="1"/>
      <c r="K880" s="1"/>
      <c r="L880" s="1"/>
      <c r="M880" s="1"/>
      <c r="N880" s="1"/>
      <c r="O880" s="1"/>
      <c r="P880" s="1"/>
      <c r="Q880" s="1"/>
      <c r="R880" s="1"/>
      <c r="S880" s="1"/>
      <c r="T880" s="1"/>
      <c r="U880" s="1"/>
      <c r="V880" s="1"/>
      <c r="W880" s="1"/>
      <c r="X880" s="1"/>
      <c r="Y880" s="1"/>
      <c r="Z880" s="1"/>
    </row>
    <row r="881" spans="1:26">
      <c r="A881" s="1"/>
      <c r="B881" s="6"/>
      <c r="C881" s="80"/>
      <c r="D881" s="2"/>
      <c r="E881" s="174"/>
      <c r="I881" s="1"/>
      <c r="J881" s="1"/>
      <c r="K881" s="1"/>
      <c r="L881" s="1"/>
      <c r="M881" s="1"/>
      <c r="N881" s="1"/>
      <c r="O881" s="1"/>
      <c r="P881" s="1"/>
      <c r="Q881" s="1"/>
      <c r="R881" s="1"/>
      <c r="S881" s="1"/>
      <c r="T881" s="1"/>
      <c r="U881" s="1"/>
      <c r="V881" s="1"/>
      <c r="W881" s="1"/>
      <c r="X881" s="1"/>
      <c r="Y881" s="1"/>
      <c r="Z881" s="1"/>
    </row>
    <row r="882" spans="1:26">
      <c r="A882" s="1"/>
      <c r="B882" s="6"/>
      <c r="C882" s="80"/>
      <c r="D882" s="2"/>
      <c r="E882" s="174"/>
      <c r="I882" s="1"/>
      <c r="J882" s="1"/>
      <c r="K882" s="1"/>
      <c r="L882" s="1"/>
      <c r="M882" s="1"/>
      <c r="N882" s="1"/>
      <c r="O882" s="1"/>
      <c r="P882" s="1"/>
      <c r="Q882" s="1"/>
      <c r="R882" s="1"/>
      <c r="S882" s="1"/>
      <c r="T882" s="1"/>
      <c r="U882" s="1"/>
      <c r="V882" s="1"/>
      <c r="W882" s="1"/>
      <c r="X882" s="1"/>
      <c r="Y882" s="1"/>
      <c r="Z882" s="1"/>
    </row>
    <row r="883" spans="1:26">
      <c r="A883" s="1"/>
      <c r="B883" s="6"/>
      <c r="C883" s="80"/>
      <c r="D883" s="2"/>
      <c r="E883" s="174"/>
      <c r="I883" s="1"/>
      <c r="J883" s="1"/>
      <c r="K883" s="1"/>
      <c r="L883" s="1"/>
      <c r="M883" s="1"/>
      <c r="N883" s="1"/>
      <c r="O883" s="1"/>
      <c r="P883" s="1"/>
      <c r="Q883" s="1"/>
      <c r="R883" s="1"/>
      <c r="S883" s="1"/>
      <c r="T883" s="1"/>
      <c r="U883" s="1"/>
      <c r="V883" s="1"/>
      <c r="W883" s="1"/>
      <c r="X883" s="1"/>
      <c r="Y883" s="1"/>
      <c r="Z883" s="1"/>
    </row>
    <row r="884" spans="1:26">
      <c r="A884" s="1"/>
      <c r="B884" s="6"/>
      <c r="C884" s="80"/>
      <c r="D884" s="2"/>
      <c r="E884" s="174"/>
      <c r="I884" s="1"/>
      <c r="J884" s="1"/>
      <c r="K884" s="1"/>
      <c r="L884" s="1"/>
      <c r="M884" s="1"/>
      <c r="N884" s="1"/>
      <c r="O884" s="1"/>
      <c r="P884" s="1"/>
      <c r="Q884" s="1"/>
      <c r="R884" s="1"/>
      <c r="S884" s="1"/>
      <c r="T884" s="1"/>
      <c r="U884" s="1"/>
      <c r="V884" s="1"/>
      <c r="W884" s="1"/>
      <c r="X884" s="1"/>
      <c r="Y884" s="1"/>
      <c r="Z884" s="1"/>
    </row>
    <row r="885" spans="1:26">
      <c r="A885" s="1"/>
      <c r="B885" s="6"/>
      <c r="C885" s="80"/>
      <c r="D885" s="2"/>
      <c r="E885" s="174"/>
      <c r="I885" s="1"/>
      <c r="J885" s="1"/>
      <c r="K885" s="1"/>
      <c r="L885" s="1"/>
      <c r="M885" s="1"/>
      <c r="N885" s="1"/>
      <c r="O885" s="1"/>
      <c r="P885" s="1"/>
      <c r="Q885" s="1"/>
      <c r="R885" s="1"/>
      <c r="S885" s="1"/>
      <c r="T885" s="1"/>
      <c r="U885" s="1"/>
      <c r="V885" s="1"/>
      <c r="W885" s="1"/>
      <c r="X885" s="1"/>
      <c r="Y885" s="1"/>
      <c r="Z885" s="1"/>
    </row>
    <row r="886" spans="1:26">
      <c r="A886" s="1"/>
      <c r="B886" s="6"/>
      <c r="C886" s="80"/>
      <c r="D886" s="2"/>
      <c r="E886" s="174"/>
      <c r="I886" s="1"/>
      <c r="J886" s="1"/>
      <c r="K886" s="1"/>
      <c r="L886" s="1"/>
      <c r="M886" s="1"/>
      <c r="N886" s="1"/>
      <c r="O886" s="1"/>
      <c r="P886" s="1"/>
      <c r="Q886" s="1"/>
      <c r="R886" s="1"/>
      <c r="S886" s="1"/>
      <c r="T886" s="1"/>
      <c r="U886" s="1"/>
      <c r="V886" s="1"/>
      <c r="W886" s="1"/>
      <c r="X886" s="1"/>
      <c r="Y886" s="1"/>
      <c r="Z886" s="1"/>
    </row>
    <row r="887" spans="1:26">
      <c r="A887" s="1"/>
      <c r="B887" s="6"/>
      <c r="C887" s="80"/>
      <c r="D887" s="2"/>
      <c r="E887" s="174"/>
      <c r="I887" s="1"/>
      <c r="J887" s="1"/>
      <c r="K887" s="1"/>
      <c r="L887" s="1"/>
      <c r="M887" s="1"/>
      <c r="N887" s="1"/>
      <c r="O887" s="1"/>
      <c r="P887" s="1"/>
      <c r="Q887" s="1"/>
      <c r="R887" s="1"/>
      <c r="S887" s="1"/>
      <c r="T887" s="1"/>
      <c r="U887" s="1"/>
      <c r="V887" s="1"/>
      <c r="W887" s="1"/>
      <c r="X887" s="1"/>
      <c r="Y887" s="1"/>
      <c r="Z887" s="1"/>
    </row>
    <row r="888" spans="1:26">
      <c r="A888" s="1"/>
      <c r="B888" s="6"/>
      <c r="C888" s="80"/>
      <c r="D888" s="2"/>
      <c r="E888" s="174"/>
      <c r="I888" s="1"/>
      <c r="J888" s="1"/>
      <c r="K888" s="1"/>
      <c r="L888" s="1"/>
      <c r="M888" s="1"/>
      <c r="N888" s="1"/>
      <c r="O888" s="1"/>
      <c r="P888" s="1"/>
      <c r="Q888" s="1"/>
      <c r="R888" s="1"/>
      <c r="S888" s="1"/>
      <c r="T888" s="1"/>
      <c r="U888" s="1"/>
      <c r="V888" s="1"/>
      <c r="W888" s="1"/>
      <c r="X888" s="1"/>
      <c r="Y888" s="1"/>
      <c r="Z888" s="1"/>
    </row>
    <row r="889" spans="1:26">
      <c r="A889" s="1"/>
      <c r="B889" s="6"/>
      <c r="C889" s="80"/>
      <c r="D889" s="2"/>
      <c r="E889" s="174"/>
      <c r="I889" s="1"/>
      <c r="J889" s="1"/>
      <c r="K889" s="1"/>
      <c r="L889" s="1"/>
      <c r="M889" s="1"/>
      <c r="N889" s="1"/>
      <c r="O889" s="1"/>
      <c r="P889" s="1"/>
      <c r="Q889" s="1"/>
      <c r="R889" s="1"/>
      <c r="S889" s="1"/>
      <c r="T889" s="1"/>
      <c r="U889" s="1"/>
      <c r="V889" s="1"/>
      <c r="W889" s="1"/>
      <c r="X889" s="1"/>
      <c r="Y889" s="1"/>
      <c r="Z889" s="1"/>
    </row>
    <row r="890" spans="1:26">
      <c r="A890" s="1"/>
      <c r="B890" s="6"/>
      <c r="C890" s="80"/>
      <c r="D890" s="2"/>
      <c r="E890" s="174"/>
      <c r="I890" s="1"/>
      <c r="J890" s="1"/>
      <c r="K890" s="1"/>
      <c r="L890" s="1"/>
      <c r="M890" s="1"/>
      <c r="N890" s="1"/>
      <c r="O890" s="1"/>
      <c r="P890" s="1"/>
      <c r="Q890" s="1"/>
      <c r="R890" s="1"/>
      <c r="S890" s="1"/>
      <c r="T890" s="1"/>
      <c r="U890" s="1"/>
      <c r="V890" s="1"/>
      <c r="W890" s="1"/>
      <c r="X890" s="1"/>
      <c r="Y890" s="1"/>
      <c r="Z890" s="1"/>
    </row>
    <row r="891" spans="1:26">
      <c r="A891" s="1"/>
      <c r="B891" s="6"/>
      <c r="C891" s="80"/>
      <c r="D891" s="2"/>
      <c r="E891" s="174"/>
      <c r="I891" s="1"/>
      <c r="J891" s="1"/>
      <c r="K891" s="1"/>
      <c r="L891" s="1"/>
      <c r="M891" s="1"/>
      <c r="N891" s="1"/>
      <c r="O891" s="1"/>
      <c r="P891" s="1"/>
      <c r="Q891" s="1"/>
      <c r="R891" s="1"/>
      <c r="S891" s="1"/>
      <c r="T891" s="1"/>
      <c r="U891" s="1"/>
      <c r="V891" s="1"/>
      <c r="W891" s="1"/>
      <c r="X891" s="1"/>
      <c r="Y891" s="1"/>
      <c r="Z891" s="1"/>
    </row>
    <row r="892" spans="1:26">
      <c r="A892" s="1"/>
      <c r="B892" s="6"/>
      <c r="C892" s="80"/>
      <c r="D892" s="2"/>
      <c r="E892" s="174"/>
      <c r="I892" s="1"/>
      <c r="J892" s="1"/>
      <c r="K892" s="1"/>
      <c r="L892" s="1"/>
      <c r="M892" s="1"/>
      <c r="N892" s="1"/>
      <c r="O892" s="1"/>
      <c r="P892" s="1"/>
      <c r="Q892" s="1"/>
      <c r="R892" s="1"/>
      <c r="S892" s="1"/>
      <c r="T892" s="1"/>
      <c r="U892" s="1"/>
      <c r="V892" s="1"/>
      <c r="W892" s="1"/>
      <c r="X892" s="1"/>
      <c r="Y892" s="1"/>
      <c r="Z892" s="1"/>
    </row>
    <row r="893" spans="1:26">
      <c r="A893" s="1"/>
      <c r="B893" s="6"/>
      <c r="C893" s="80"/>
      <c r="D893" s="2"/>
      <c r="E893" s="174"/>
      <c r="I893" s="1"/>
      <c r="J893" s="1"/>
      <c r="K893" s="1"/>
      <c r="L893" s="1"/>
      <c r="M893" s="1"/>
      <c r="N893" s="1"/>
      <c r="O893" s="1"/>
      <c r="P893" s="1"/>
      <c r="Q893" s="1"/>
      <c r="R893" s="1"/>
      <c r="S893" s="1"/>
      <c r="T893" s="1"/>
      <c r="U893" s="1"/>
      <c r="V893" s="1"/>
      <c r="W893" s="1"/>
      <c r="X893" s="1"/>
      <c r="Y893" s="1"/>
      <c r="Z893" s="1"/>
    </row>
    <row r="894" spans="1:26">
      <c r="A894" s="1"/>
      <c r="B894" s="6"/>
      <c r="C894" s="80"/>
      <c r="D894" s="2"/>
      <c r="E894" s="174"/>
      <c r="I894" s="1"/>
      <c r="J894" s="1"/>
      <c r="K894" s="1"/>
      <c r="L894" s="1"/>
      <c r="M894" s="1"/>
      <c r="N894" s="1"/>
      <c r="O894" s="1"/>
      <c r="P894" s="1"/>
      <c r="Q894" s="1"/>
      <c r="R894" s="1"/>
      <c r="S894" s="1"/>
      <c r="T894" s="1"/>
      <c r="U894" s="1"/>
      <c r="V894" s="1"/>
      <c r="W894" s="1"/>
      <c r="X894" s="1"/>
      <c r="Y894" s="1"/>
      <c r="Z894" s="1"/>
    </row>
    <row r="895" spans="1:26">
      <c r="A895" s="1"/>
      <c r="B895" s="6"/>
      <c r="C895" s="80"/>
      <c r="D895" s="2"/>
      <c r="E895" s="174"/>
      <c r="I895" s="1"/>
      <c r="J895" s="1"/>
      <c r="K895" s="1"/>
      <c r="L895" s="1"/>
      <c r="M895" s="1"/>
      <c r="N895" s="1"/>
      <c r="O895" s="1"/>
      <c r="P895" s="1"/>
      <c r="Q895" s="1"/>
      <c r="R895" s="1"/>
      <c r="S895" s="1"/>
      <c r="T895" s="1"/>
      <c r="U895" s="1"/>
      <c r="V895" s="1"/>
      <c r="W895" s="1"/>
      <c r="X895" s="1"/>
      <c r="Y895" s="1"/>
      <c r="Z895" s="1"/>
    </row>
    <row r="896" spans="1:26">
      <c r="A896" s="1"/>
      <c r="B896" s="6"/>
      <c r="C896" s="80"/>
      <c r="D896" s="2"/>
      <c r="E896" s="174"/>
      <c r="I896" s="1"/>
      <c r="J896" s="1"/>
      <c r="K896" s="1"/>
      <c r="L896" s="1"/>
      <c r="M896" s="1"/>
      <c r="N896" s="1"/>
      <c r="O896" s="1"/>
      <c r="P896" s="1"/>
      <c r="Q896" s="1"/>
      <c r="R896" s="1"/>
      <c r="S896" s="1"/>
      <c r="T896" s="1"/>
      <c r="U896" s="1"/>
      <c r="V896" s="1"/>
      <c r="W896" s="1"/>
      <c r="X896" s="1"/>
      <c r="Y896" s="1"/>
      <c r="Z896" s="1"/>
    </row>
    <row r="897" spans="1:26">
      <c r="A897" s="1"/>
      <c r="B897" s="6"/>
      <c r="C897" s="80"/>
      <c r="D897" s="2"/>
      <c r="E897" s="174"/>
      <c r="I897" s="1"/>
      <c r="J897" s="1"/>
      <c r="K897" s="1"/>
      <c r="L897" s="1"/>
      <c r="M897" s="1"/>
      <c r="N897" s="1"/>
      <c r="O897" s="1"/>
      <c r="P897" s="1"/>
      <c r="Q897" s="1"/>
      <c r="R897" s="1"/>
      <c r="S897" s="1"/>
      <c r="T897" s="1"/>
      <c r="U897" s="1"/>
      <c r="V897" s="1"/>
      <c r="W897" s="1"/>
      <c r="X897" s="1"/>
      <c r="Y897" s="1"/>
      <c r="Z897" s="1"/>
    </row>
    <row r="898" spans="1:26">
      <c r="A898" s="1"/>
      <c r="B898" s="6"/>
      <c r="C898" s="80"/>
      <c r="D898" s="2"/>
      <c r="E898" s="174"/>
      <c r="I898" s="1"/>
      <c r="J898" s="1"/>
      <c r="K898" s="1"/>
      <c r="L898" s="1"/>
      <c r="M898" s="1"/>
      <c r="N898" s="1"/>
      <c r="O898" s="1"/>
      <c r="P898" s="1"/>
      <c r="Q898" s="1"/>
      <c r="R898" s="1"/>
      <c r="S898" s="1"/>
      <c r="T898" s="1"/>
      <c r="U898" s="1"/>
      <c r="V898" s="1"/>
      <c r="W898" s="1"/>
      <c r="X898" s="1"/>
      <c r="Y898" s="1"/>
      <c r="Z898" s="1"/>
    </row>
    <row r="899" spans="1:26">
      <c r="A899" s="1"/>
      <c r="B899" s="6"/>
      <c r="C899" s="80"/>
      <c r="D899" s="2"/>
      <c r="E899" s="174"/>
      <c r="I899" s="1"/>
      <c r="J899" s="1"/>
      <c r="K899" s="1"/>
      <c r="L899" s="1"/>
      <c r="M899" s="1"/>
      <c r="N899" s="1"/>
      <c r="O899" s="1"/>
      <c r="P899" s="1"/>
      <c r="Q899" s="1"/>
      <c r="R899" s="1"/>
      <c r="S899" s="1"/>
      <c r="T899" s="1"/>
      <c r="U899" s="1"/>
      <c r="V899" s="1"/>
      <c r="W899" s="1"/>
      <c r="X899" s="1"/>
      <c r="Y899" s="1"/>
      <c r="Z899" s="1"/>
    </row>
    <row r="900" spans="1:26">
      <c r="A900" s="1"/>
      <c r="B900" s="6"/>
      <c r="C900" s="80"/>
      <c r="D900" s="2"/>
      <c r="E900" s="174"/>
      <c r="I900" s="1"/>
      <c r="J900" s="1"/>
      <c r="K900" s="1"/>
      <c r="L900" s="1"/>
      <c r="M900" s="1"/>
      <c r="N900" s="1"/>
      <c r="O900" s="1"/>
      <c r="P900" s="1"/>
      <c r="Q900" s="1"/>
      <c r="R900" s="1"/>
      <c r="S900" s="1"/>
      <c r="T900" s="1"/>
      <c r="U900" s="1"/>
      <c r="V900" s="1"/>
      <c r="W900" s="1"/>
      <c r="X900" s="1"/>
      <c r="Y900" s="1"/>
      <c r="Z900" s="1"/>
    </row>
    <row r="901" spans="1:26">
      <c r="A901" s="1"/>
      <c r="B901" s="6"/>
      <c r="C901" s="80"/>
      <c r="D901" s="2"/>
      <c r="E901" s="174"/>
      <c r="I901" s="1"/>
      <c r="J901" s="1"/>
      <c r="K901" s="1"/>
      <c r="L901" s="1"/>
      <c r="M901" s="1"/>
      <c r="N901" s="1"/>
      <c r="O901" s="1"/>
      <c r="P901" s="1"/>
      <c r="Q901" s="1"/>
      <c r="R901" s="1"/>
      <c r="S901" s="1"/>
      <c r="T901" s="1"/>
      <c r="U901" s="1"/>
      <c r="V901" s="1"/>
      <c r="W901" s="1"/>
      <c r="X901" s="1"/>
      <c r="Y901" s="1"/>
      <c r="Z901" s="1"/>
    </row>
    <row r="902" spans="1:26">
      <c r="A902" s="1"/>
      <c r="B902" s="6"/>
      <c r="C902" s="80"/>
      <c r="D902" s="2"/>
      <c r="E902" s="174"/>
      <c r="I902" s="1"/>
      <c r="J902" s="1"/>
      <c r="K902" s="1"/>
      <c r="L902" s="1"/>
      <c r="M902" s="1"/>
      <c r="N902" s="1"/>
      <c r="O902" s="1"/>
      <c r="P902" s="1"/>
      <c r="Q902" s="1"/>
      <c r="R902" s="1"/>
      <c r="S902" s="1"/>
      <c r="T902" s="1"/>
      <c r="U902" s="1"/>
      <c r="V902" s="1"/>
      <c r="W902" s="1"/>
      <c r="X902" s="1"/>
      <c r="Y902" s="1"/>
      <c r="Z902" s="1"/>
    </row>
    <row r="903" spans="1:26">
      <c r="A903" s="1"/>
      <c r="B903" s="6"/>
      <c r="C903" s="80"/>
      <c r="D903" s="2"/>
      <c r="E903" s="174"/>
      <c r="I903" s="1"/>
      <c r="J903" s="1"/>
      <c r="K903" s="1"/>
      <c r="L903" s="1"/>
      <c r="M903" s="1"/>
      <c r="N903" s="1"/>
      <c r="O903" s="1"/>
      <c r="P903" s="1"/>
      <c r="Q903" s="1"/>
      <c r="R903" s="1"/>
      <c r="S903" s="1"/>
      <c r="T903" s="1"/>
      <c r="U903" s="1"/>
      <c r="V903" s="1"/>
      <c r="W903" s="1"/>
      <c r="X903" s="1"/>
      <c r="Y903" s="1"/>
      <c r="Z903" s="1"/>
    </row>
    <row r="904" spans="1:26">
      <c r="A904" s="1"/>
      <c r="B904" s="6"/>
      <c r="C904" s="80"/>
      <c r="D904" s="2"/>
      <c r="E904" s="174"/>
      <c r="I904" s="1"/>
      <c r="J904" s="1"/>
      <c r="K904" s="1"/>
      <c r="L904" s="1"/>
      <c r="M904" s="1"/>
      <c r="N904" s="1"/>
      <c r="O904" s="1"/>
      <c r="P904" s="1"/>
      <c r="Q904" s="1"/>
      <c r="R904" s="1"/>
      <c r="S904" s="1"/>
      <c r="T904" s="1"/>
      <c r="U904" s="1"/>
      <c r="V904" s="1"/>
      <c r="W904" s="1"/>
      <c r="X904" s="1"/>
      <c r="Y904" s="1"/>
      <c r="Z904" s="1"/>
    </row>
    <row r="905" spans="1:26">
      <c r="A905" s="1"/>
      <c r="B905" s="6"/>
      <c r="C905" s="80"/>
      <c r="D905" s="2"/>
      <c r="E905" s="174"/>
      <c r="I905" s="1"/>
      <c r="J905" s="1"/>
      <c r="K905" s="1"/>
      <c r="L905" s="1"/>
      <c r="M905" s="1"/>
      <c r="N905" s="1"/>
      <c r="O905" s="1"/>
      <c r="P905" s="1"/>
      <c r="Q905" s="1"/>
      <c r="R905" s="1"/>
      <c r="S905" s="1"/>
      <c r="T905" s="1"/>
      <c r="U905" s="1"/>
      <c r="V905" s="1"/>
      <c r="W905" s="1"/>
      <c r="X905" s="1"/>
      <c r="Y905" s="1"/>
      <c r="Z905" s="1"/>
    </row>
    <row r="906" spans="1:26">
      <c r="A906" s="1"/>
      <c r="B906" s="6"/>
      <c r="C906" s="80"/>
      <c r="D906" s="2"/>
      <c r="E906" s="174"/>
      <c r="I906" s="1"/>
      <c r="J906" s="1"/>
      <c r="K906" s="1"/>
      <c r="L906" s="1"/>
      <c r="M906" s="1"/>
      <c r="N906" s="1"/>
      <c r="O906" s="1"/>
      <c r="P906" s="1"/>
      <c r="Q906" s="1"/>
      <c r="R906" s="1"/>
      <c r="S906" s="1"/>
      <c r="T906" s="1"/>
      <c r="U906" s="1"/>
      <c r="V906" s="1"/>
      <c r="W906" s="1"/>
      <c r="X906" s="1"/>
      <c r="Y906" s="1"/>
      <c r="Z906" s="1"/>
    </row>
    <row r="907" spans="1:26">
      <c r="A907" s="1"/>
      <c r="B907" s="6"/>
      <c r="C907" s="80"/>
      <c r="D907" s="2"/>
      <c r="E907" s="174"/>
      <c r="I907" s="1"/>
      <c r="J907" s="1"/>
      <c r="K907" s="1"/>
      <c r="L907" s="1"/>
      <c r="M907" s="1"/>
      <c r="N907" s="1"/>
      <c r="O907" s="1"/>
      <c r="P907" s="1"/>
      <c r="Q907" s="1"/>
      <c r="R907" s="1"/>
      <c r="S907" s="1"/>
      <c r="T907" s="1"/>
      <c r="U907" s="1"/>
      <c r="V907" s="1"/>
      <c r="W907" s="1"/>
      <c r="X907" s="1"/>
      <c r="Y907" s="1"/>
      <c r="Z907" s="1"/>
    </row>
    <row r="908" spans="1:26">
      <c r="A908" s="1"/>
      <c r="B908" s="6"/>
      <c r="C908" s="80"/>
      <c r="D908" s="2"/>
      <c r="E908" s="174"/>
      <c r="I908" s="1"/>
      <c r="J908" s="1"/>
      <c r="K908" s="1"/>
      <c r="L908" s="1"/>
      <c r="M908" s="1"/>
      <c r="N908" s="1"/>
      <c r="O908" s="1"/>
      <c r="P908" s="1"/>
      <c r="Q908" s="1"/>
      <c r="R908" s="1"/>
      <c r="S908" s="1"/>
      <c r="T908" s="1"/>
      <c r="U908" s="1"/>
      <c r="V908" s="1"/>
      <c r="W908" s="1"/>
      <c r="X908" s="1"/>
      <c r="Y908" s="1"/>
      <c r="Z908" s="1"/>
    </row>
    <row r="909" spans="1:26">
      <c r="A909" s="1"/>
      <c r="B909" s="6"/>
      <c r="C909" s="80"/>
      <c r="D909" s="2"/>
      <c r="E909" s="174"/>
      <c r="I909" s="1"/>
      <c r="J909" s="1"/>
      <c r="K909" s="1"/>
      <c r="L909" s="1"/>
      <c r="M909" s="1"/>
      <c r="N909" s="1"/>
      <c r="O909" s="1"/>
      <c r="P909" s="1"/>
      <c r="Q909" s="1"/>
      <c r="R909" s="1"/>
      <c r="S909" s="1"/>
      <c r="T909" s="1"/>
      <c r="U909" s="1"/>
      <c r="V909" s="1"/>
      <c r="W909" s="1"/>
      <c r="X909" s="1"/>
      <c r="Y909" s="1"/>
      <c r="Z909" s="1"/>
    </row>
    <row r="910" spans="1:26">
      <c r="A910" s="1"/>
      <c r="B910" s="6"/>
      <c r="C910" s="80"/>
      <c r="D910" s="2"/>
      <c r="E910" s="174"/>
      <c r="I910" s="1"/>
      <c r="J910" s="1"/>
      <c r="K910" s="1"/>
      <c r="L910" s="1"/>
      <c r="M910" s="1"/>
      <c r="N910" s="1"/>
      <c r="O910" s="1"/>
      <c r="P910" s="1"/>
      <c r="Q910" s="1"/>
      <c r="R910" s="1"/>
      <c r="S910" s="1"/>
      <c r="T910" s="1"/>
      <c r="U910" s="1"/>
      <c r="V910" s="1"/>
      <c r="W910" s="1"/>
      <c r="X910" s="1"/>
      <c r="Y910" s="1"/>
      <c r="Z910" s="1"/>
    </row>
    <row r="911" spans="1:26">
      <c r="A911" s="1"/>
      <c r="B911" s="6"/>
      <c r="C911" s="80"/>
      <c r="D911" s="2"/>
      <c r="E911" s="174"/>
      <c r="I911" s="1"/>
      <c r="J911" s="1"/>
      <c r="K911" s="1"/>
      <c r="L911" s="1"/>
      <c r="M911" s="1"/>
      <c r="N911" s="1"/>
      <c r="O911" s="1"/>
      <c r="P911" s="1"/>
      <c r="Q911" s="1"/>
      <c r="R911" s="1"/>
      <c r="S911" s="1"/>
      <c r="T911" s="1"/>
      <c r="U911" s="1"/>
      <c r="V911" s="1"/>
      <c r="W911" s="1"/>
      <c r="X911" s="1"/>
      <c r="Y911" s="1"/>
      <c r="Z911" s="1"/>
    </row>
    <row r="912" spans="1:26">
      <c r="A912" s="1"/>
      <c r="B912" s="6"/>
      <c r="C912" s="80"/>
      <c r="D912" s="2"/>
      <c r="E912" s="174"/>
      <c r="I912" s="1"/>
      <c r="J912" s="1"/>
      <c r="K912" s="1"/>
      <c r="L912" s="1"/>
      <c r="M912" s="1"/>
      <c r="N912" s="1"/>
      <c r="O912" s="1"/>
      <c r="P912" s="1"/>
      <c r="Q912" s="1"/>
      <c r="R912" s="1"/>
      <c r="S912" s="1"/>
      <c r="T912" s="1"/>
      <c r="U912" s="1"/>
      <c r="V912" s="1"/>
      <c r="W912" s="1"/>
      <c r="X912" s="1"/>
      <c r="Y912" s="1"/>
      <c r="Z912" s="1"/>
    </row>
    <row r="913" spans="1:26">
      <c r="A913" s="1"/>
      <c r="B913" s="6"/>
      <c r="C913" s="80"/>
      <c r="D913" s="2"/>
      <c r="E913" s="174"/>
      <c r="I913" s="1"/>
      <c r="J913" s="1"/>
      <c r="K913" s="1"/>
      <c r="L913" s="1"/>
      <c r="M913" s="1"/>
      <c r="N913" s="1"/>
      <c r="O913" s="1"/>
      <c r="P913" s="1"/>
      <c r="Q913" s="1"/>
      <c r="R913" s="1"/>
      <c r="S913" s="1"/>
      <c r="T913" s="1"/>
      <c r="U913" s="1"/>
      <c r="V913" s="1"/>
      <c r="W913" s="1"/>
      <c r="X913" s="1"/>
      <c r="Y913" s="1"/>
      <c r="Z913" s="1"/>
    </row>
    <row r="914" spans="1:26">
      <c r="A914" s="1"/>
      <c r="B914" s="6"/>
      <c r="C914" s="80"/>
      <c r="D914" s="2"/>
      <c r="E914" s="174"/>
      <c r="I914" s="1"/>
      <c r="J914" s="1"/>
      <c r="K914" s="1"/>
      <c r="L914" s="1"/>
      <c r="M914" s="1"/>
      <c r="N914" s="1"/>
      <c r="O914" s="1"/>
      <c r="P914" s="1"/>
      <c r="Q914" s="1"/>
      <c r="R914" s="1"/>
      <c r="S914" s="1"/>
      <c r="T914" s="1"/>
      <c r="U914" s="1"/>
      <c r="V914" s="1"/>
      <c r="W914" s="1"/>
      <c r="X914" s="1"/>
      <c r="Y914" s="1"/>
      <c r="Z914" s="1"/>
    </row>
    <row r="915" spans="1:26">
      <c r="A915" s="1"/>
      <c r="B915" s="6"/>
      <c r="C915" s="80"/>
      <c r="D915" s="2"/>
      <c r="E915" s="174"/>
      <c r="I915" s="1"/>
      <c r="J915" s="1"/>
      <c r="K915" s="1"/>
      <c r="L915" s="1"/>
      <c r="M915" s="1"/>
      <c r="N915" s="1"/>
      <c r="O915" s="1"/>
      <c r="P915" s="1"/>
      <c r="Q915" s="1"/>
      <c r="R915" s="1"/>
      <c r="S915" s="1"/>
      <c r="T915" s="1"/>
      <c r="U915" s="1"/>
      <c r="V915" s="1"/>
      <c r="W915" s="1"/>
      <c r="X915" s="1"/>
      <c r="Y915" s="1"/>
      <c r="Z915" s="1"/>
    </row>
    <row r="916" spans="1:26">
      <c r="A916" s="1"/>
      <c r="B916" s="6"/>
      <c r="C916" s="80"/>
      <c r="D916" s="2"/>
      <c r="E916" s="174"/>
      <c r="I916" s="1"/>
      <c r="J916" s="1"/>
      <c r="K916" s="1"/>
      <c r="L916" s="1"/>
      <c r="M916" s="1"/>
      <c r="N916" s="1"/>
      <c r="O916" s="1"/>
      <c r="P916" s="1"/>
      <c r="Q916" s="1"/>
      <c r="R916" s="1"/>
      <c r="S916" s="1"/>
      <c r="T916" s="1"/>
      <c r="U916" s="1"/>
      <c r="V916" s="1"/>
      <c r="W916" s="1"/>
      <c r="X916" s="1"/>
      <c r="Y916" s="1"/>
      <c r="Z916" s="1"/>
    </row>
    <row r="917" spans="1:26">
      <c r="A917" s="1"/>
      <c r="B917" s="6"/>
      <c r="C917" s="80"/>
      <c r="D917" s="2"/>
      <c r="E917" s="174"/>
      <c r="I917" s="1"/>
      <c r="J917" s="1"/>
      <c r="K917" s="1"/>
      <c r="L917" s="1"/>
      <c r="M917" s="1"/>
      <c r="N917" s="1"/>
      <c r="O917" s="1"/>
      <c r="P917" s="1"/>
      <c r="Q917" s="1"/>
      <c r="R917" s="1"/>
      <c r="S917" s="1"/>
      <c r="T917" s="1"/>
      <c r="U917" s="1"/>
      <c r="V917" s="1"/>
      <c r="W917" s="1"/>
      <c r="X917" s="1"/>
      <c r="Y917" s="1"/>
      <c r="Z917" s="1"/>
    </row>
    <row r="918" spans="1:26">
      <c r="A918" s="1"/>
      <c r="B918" s="6"/>
      <c r="C918" s="80"/>
      <c r="D918" s="2"/>
      <c r="E918" s="174"/>
      <c r="I918" s="1"/>
      <c r="J918" s="1"/>
      <c r="K918" s="1"/>
      <c r="L918" s="1"/>
      <c r="M918" s="1"/>
      <c r="N918" s="1"/>
      <c r="O918" s="1"/>
      <c r="P918" s="1"/>
      <c r="Q918" s="1"/>
      <c r="R918" s="1"/>
      <c r="S918" s="1"/>
      <c r="T918" s="1"/>
      <c r="U918" s="1"/>
      <c r="V918" s="1"/>
      <c r="W918" s="1"/>
      <c r="X918" s="1"/>
      <c r="Y918" s="1"/>
      <c r="Z918" s="1"/>
    </row>
    <row r="919" spans="1:26">
      <c r="A919" s="1"/>
      <c r="B919" s="6"/>
      <c r="C919" s="80"/>
      <c r="D919" s="2"/>
      <c r="E919" s="174"/>
      <c r="I919" s="1"/>
      <c r="J919" s="1"/>
      <c r="K919" s="1"/>
      <c r="L919" s="1"/>
      <c r="M919" s="1"/>
      <c r="N919" s="1"/>
      <c r="O919" s="1"/>
      <c r="P919" s="1"/>
      <c r="Q919" s="1"/>
      <c r="R919" s="1"/>
      <c r="S919" s="1"/>
      <c r="T919" s="1"/>
      <c r="U919" s="1"/>
      <c r="V919" s="1"/>
      <c r="W919" s="1"/>
      <c r="X919" s="1"/>
      <c r="Y919" s="1"/>
      <c r="Z919" s="1"/>
    </row>
    <row r="920" spans="1:26">
      <c r="A920" s="1"/>
      <c r="B920" s="6"/>
      <c r="C920" s="80"/>
      <c r="D920" s="2"/>
      <c r="E920" s="174"/>
      <c r="I920" s="1"/>
      <c r="J920" s="1"/>
      <c r="K920" s="1"/>
      <c r="L920" s="1"/>
      <c r="M920" s="1"/>
      <c r="N920" s="1"/>
      <c r="O920" s="1"/>
      <c r="P920" s="1"/>
      <c r="Q920" s="1"/>
      <c r="R920" s="1"/>
      <c r="S920" s="1"/>
      <c r="T920" s="1"/>
      <c r="U920" s="1"/>
      <c r="V920" s="1"/>
      <c r="W920" s="1"/>
      <c r="X920" s="1"/>
      <c r="Y920" s="1"/>
      <c r="Z920" s="1"/>
    </row>
    <row r="921" spans="1:26">
      <c r="A921" s="1"/>
      <c r="B921" s="6"/>
      <c r="C921" s="80"/>
      <c r="D921" s="2"/>
      <c r="E921" s="174"/>
      <c r="I921" s="1"/>
      <c r="J921" s="1"/>
      <c r="K921" s="1"/>
      <c r="L921" s="1"/>
      <c r="M921" s="1"/>
      <c r="N921" s="1"/>
      <c r="O921" s="1"/>
      <c r="P921" s="1"/>
      <c r="Q921" s="1"/>
      <c r="R921" s="1"/>
      <c r="S921" s="1"/>
      <c r="T921" s="1"/>
      <c r="U921" s="1"/>
      <c r="V921" s="1"/>
      <c r="W921" s="1"/>
      <c r="X921" s="1"/>
      <c r="Y921" s="1"/>
      <c r="Z921" s="1"/>
    </row>
    <row r="922" spans="1:26">
      <c r="A922" s="1"/>
      <c r="B922" s="6"/>
      <c r="C922" s="80"/>
      <c r="D922" s="2"/>
      <c r="E922" s="174"/>
      <c r="I922" s="1"/>
      <c r="J922" s="1"/>
      <c r="K922" s="1"/>
      <c r="L922" s="1"/>
      <c r="M922" s="1"/>
      <c r="N922" s="1"/>
      <c r="O922" s="1"/>
      <c r="P922" s="1"/>
      <c r="Q922" s="1"/>
      <c r="R922" s="1"/>
      <c r="S922" s="1"/>
      <c r="T922" s="1"/>
      <c r="U922" s="1"/>
      <c r="V922" s="1"/>
      <c r="W922" s="1"/>
      <c r="X922" s="1"/>
      <c r="Y922" s="1"/>
      <c r="Z922" s="1"/>
    </row>
    <row r="923" spans="1:26">
      <c r="A923" s="1"/>
      <c r="B923" s="6"/>
      <c r="C923" s="80"/>
      <c r="D923" s="2"/>
      <c r="E923" s="174"/>
      <c r="I923" s="1"/>
      <c r="J923" s="1"/>
      <c r="K923" s="1"/>
      <c r="L923" s="1"/>
      <c r="M923" s="1"/>
      <c r="N923" s="1"/>
      <c r="O923" s="1"/>
      <c r="P923" s="1"/>
      <c r="Q923" s="1"/>
      <c r="R923" s="1"/>
      <c r="S923" s="1"/>
      <c r="T923" s="1"/>
      <c r="U923" s="1"/>
      <c r="V923" s="1"/>
      <c r="W923" s="1"/>
      <c r="X923" s="1"/>
      <c r="Y923" s="1"/>
      <c r="Z923" s="1"/>
    </row>
    <row r="924" spans="1:26">
      <c r="A924" s="1"/>
      <c r="B924" s="6"/>
      <c r="C924" s="80"/>
      <c r="D924" s="2"/>
      <c r="E924" s="174"/>
      <c r="I924" s="1"/>
      <c r="J924" s="1"/>
      <c r="K924" s="1"/>
      <c r="L924" s="1"/>
      <c r="M924" s="1"/>
      <c r="N924" s="1"/>
      <c r="O924" s="1"/>
      <c r="P924" s="1"/>
      <c r="Q924" s="1"/>
      <c r="R924" s="1"/>
      <c r="S924" s="1"/>
      <c r="T924" s="1"/>
      <c r="U924" s="1"/>
      <c r="V924" s="1"/>
      <c r="W924" s="1"/>
      <c r="X924" s="1"/>
      <c r="Y924" s="1"/>
      <c r="Z924" s="1"/>
    </row>
    <row r="925" spans="1:26">
      <c r="A925" s="1"/>
      <c r="B925" s="6"/>
      <c r="C925" s="80"/>
      <c r="D925" s="2"/>
      <c r="E925" s="174"/>
      <c r="I925" s="1"/>
      <c r="J925" s="1"/>
      <c r="K925" s="1"/>
      <c r="L925" s="1"/>
      <c r="M925" s="1"/>
      <c r="N925" s="1"/>
      <c r="O925" s="1"/>
      <c r="P925" s="1"/>
      <c r="Q925" s="1"/>
      <c r="R925" s="1"/>
      <c r="S925" s="1"/>
      <c r="T925" s="1"/>
      <c r="U925" s="1"/>
      <c r="V925" s="1"/>
      <c r="W925" s="1"/>
      <c r="X925" s="1"/>
      <c r="Y925" s="1"/>
      <c r="Z925" s="1"/>
    </row>
    <row r="926" spans="1:26">
      <c r="A926" s="1"/>
      <c r="B926" s="6"/>
      <c r="C926" s="80"/>
      <c r="D926" s="2"/>
      <c r="E926" s="174"/>
      <c r="I926" s="1"/>
      <c r="J926" s="1"/>
      <c r="K926" s="1"/>
      <c r="L926" s="1"/>
      <c r="M926" s="1"/>
      <c r="N926" s="1"/>
      <c r="O926" s="1"/>
      <c r="P926" s="1"/>
      <c r="Q926" s="1"/>
      <c r="R926" s="1"/>
      <c r="S926" s="1"/>
      <c r="T926" s="1"/>
      <c r="U926" s="1"/>
      <c r="V926" s="1"/>
      <c r="W926" s="1"/>
      <c r="X926" s="1"/>
      <c r="Y926" s="1"/>
      <c r="Z926" s="1"/>
    </row>
    <row r="927" spans="1:26">
      <c r="A927" s="1"/>
      <c r="B927" s="6"/>
      <c r="C927" s="80"/>
      <c r="D927" s="2"/>
      <c r="E927" s="174"/>
      <c r="I927" s="1"/>
      <c r="J927" s="1"/>
      <c r="K927" s="1"/>
      <c r="L927" s="1"/>
      <c r="M927" s="1"/>
      <c r="N927" s="1"/>
      <c r="O927" s="1"/>
      <c r="P927" s="1"/>
      <c r="Q927" s="1"/>
      <c r="R927" s="1"/>
      <c r="S927" s="1"/>
      <c r="T927" s="1"/>
      <c r="U927" s="1"/>
      <c r="V927" s="1"/>
      <c r="W927" s="1"/>
      <c r="X927" s="1"/>
      <c r="Y927" s="1"/>
      <c r="Z927" s="1"/>
    </row>
    <row r="928" spans="1:26">
      <c r="A928" s="1"/>
      <c r="B928" s="6"/>
      <c r="C928" s="80"/>
      <c r="D928" s="2"/>
      <c r="E928" s="174"/>
      <c r="I928" s="1"/>
      <c r="J928" s="1"/>
      <c r="K928" s="1"/>
      <c r="L928" s="1"/>
      <c r="M928" s="1"/>
      <c r="N928" s="1"/>
      <c r="O928" s="1"/>
      <c r="P928" s="1"/>
      <c r="Q928" s="1"/>
      <c r="R928" s="1"/>
      <c r="S928" s="1"/>
      <c r="T928" s="1"/>
      <c r="U928" s="1"/>
      <c r="V928" s="1"/>
      <c r="W928" s="1"/>
      <c r="X928" s="1"/>
      <c r="Y928" s="1"/>
      <c r="Z928" s="1"/>
    </row>
    <row r="929" spans="1:26">
      <c r="A929" s="1"/>
      <c r="B929" s="6"/>
      <c r="C929" s="80"/>
      <c r="D929" s="2"/>
      <c r="E929" s="174"/>
      <c r="I929" s="1"/>
      <c r="J929" s="1"/>
      <c r="K929" s="1"/>
      <c r="L929" s="1"/>
      <c r="M929" s="1"/>
      <c r="N929" s="1"/>
      <c r="O929" s="1"/>
      <c r="P929" s="1"/>
      <c r="Q929" s="1"/>
      <c r="R929" s="1"/>
      <c r="S929" s="1"/>
      <c r="T929" s="1"/>
      <c r="U929" s="1"/>
      <c r="V929" s="1"/>
      <c r="W929" s="1"/>
      <c r="X929" s="1"/>
      <c r="Y929" s="1"/>
      <c r="Z929" s="1"/>
    </row>
    <row r="930" spans="1:26">
      <c r="A930" s="1"/>
      <c r="B930" s="6"/>
      <c r="C930" s="80"/>
      <c r="D930" s="2"/>
      <c r="E930" s="174"/>
      <c r="I930" s="1"/>
      <c r="J930" s="1"/>
      <c r="K930" s="1"/>
      <c r="L930" s="1"/>
      <c r="M930" s="1"/>
      <c r="N930" s="1"/>
      <c r="O930" s="1"/>
      <c r="P930" s="1"/>
      <c r="Q930" s="1"/>
      <c r="R930" s="1"/>
      <c r="S930" s="1"/>
      <c r="T930" s="1"/>
      <c r="U930" s="1"/>
      <c r="V930" s="1"/>
      <c r="W930" s="1"/>
      <c r="X930" s="1"/>
      <c r="Y930" s="1"/>
      <c r="Z930" s="1"/>
    </row>
    <row r="931" spans="1:26">
      <c r="A931" s="1"/>
      <c r="B931" s="6"/>
      <c r="C931" s="80"/>
      <c r="D931" s="2"/>
      <c r="E931" s="174"/>
      <c r="I931" s="1"/>
      <c r="J931" s="1"/>
      <c r="K931" s="1"/>
      <c r="L931" s="1"/>
      <c r="M931" s="1"/>
      <c r="N931" s="1"/>
      <c r="O931" s="1"/>
      <c r="P931" s="1"/>
      <c r="Q931" s="1"/>
      <c r="R931" s="1"/>
      <c r="S931" s="1"/>
      <c r="T931" s="1"/>
      <c r="U931" s="1"/>
      <c r="V931" s="1"/>
      <c r="W931" s="1"/>
      <c r="X931" s="1"/>
      <c r="Y931" s="1"/>
      <c r="Z931" s="1"/>
    </row>
    <row r="932" spans="1:26">
      <c r="A932" s="1"/>
      <c r="B932" s="6"/>
      <c r="C932" s="80"/>
      <c r="D932" s="2"/>
      <c r="E932" s="174"/>
      <c r="I932" s="1"/>
      <c r="J932" s="1"/>
      <c r="K932" s="1"/>
      <c r="L932" s="1"/>
      <c r="M932" s="1"/>
      <c r="N932" s="1"/>
      <c r="O932" s="1"/>
      <c r="P932" s="1"/>
      <c r="Q932" s="1"/>
      <c r="R932" s="1"/>
      <c r="S932" s="1"/>
      <c r="T932" s="1"/>
      <c r="U932" s="1"/>
      <c r="V932" s="1"/>
      <c r="W932" s="1"/>
      <c r="X932" s="1"/>
      <c r="Y932" s="1"/>
      <c r="Z932" s="1"/>
    </row>
    <row r="933" spans="1:26">
      <c r="A933" s="1"/>
      <c r="B933" s="6"/>
      <c r="C933" s="80"/>
      <c r="D933" s="2"/>
      <c r="E933" s="174"/>
      <c r="I933" s="1"/>
      <c r="J933" s="1"/>
      <c r="K933" s="1"/>
      <c r="L933" s="1"/>
      <c r="M933" s="1"/>
      <c r="N933" s="1"/>
      <c r="O933" s="1"/>
      <c r="P933" s="1"/>
      <c r="Q933" s="1"/>
      <c r="R933" s="1"/>
      <c r="S933" s="1"/>
      <c r="T933" s="1"/>
      <c r="U933" s="1"/>
      <c r="V933" s="1"/>
      <c r="W933" s="1"/>
      <c r="X933" s="1"/>
      <c r="Y933" s="1"/>
      <c r="Z933" s="1"/>
    </row>
    <row r="934" spans="1:26">
      <c r="A934" s="1"/>
      <c r="B934" s="6"/>
      <c r="C934" s="80"/>
      <c r="D934" s="2"/>
      <c r="E934" s="174"/>
      <c r="I934" s="1"/>
      <c r="J934" s="1"/>
      <c r="K934" s="1"/>
      <c r="L934" s="1"/>
      <c r="M934" s="1"/>
      <c r="N934" s="1"/>
      <c r="O934" s="1"/>
      <c r="P934" s="1"/>
      <c r="Q934" s="1"/>
      <c r="R934" s="1"/>
      <c r="S934" s="1"/>
      <c r="T934" s="1"/>
      <c r="U934" s="1"/>
      <c r="V934" s="1"/>
      <c r="W934" s="1"/>
      <c r="X934" s="1"/>
      <c r="Y934" s="1"/>
      <c r="Z934" s="1"/>
    </row>
    <row r="935" spans="1:26">
      <c r="A935" s="1"/>
      <c r="B935" s="6"/>
      <c r="C935" s="80"/>
      <c r="D935" s="2"/>
      <c r="E935" s="174"/>
      <c r="I935" s="1"/>
      <c r="J935" s="1"/>
      <c r="K935" s="1"/>
      <c r="L935" s="1"/>
      <c r="M935" s="1"/>
      <c r="N935" s="1"/>
      <c r="O935" s="1"/>
      <c r="P935" s="1"/>
      <c r="Q935" s="1"/>
      <c r="R935" s="1"/>
      <c r="S935" s="1"/>
      <c r="T935" s="1"/>
      <c r="U935" s="1"/>
      <c r="V935" s="1"/>
      <c r="W935" s="1"/>
      <c r="X935" s="1"/>
      <c r="Y935" s="1"/>
      <c r="Z935" s="1"/>
    </row>
    <row r="936" spans="1:26">
      <c r="A936" s="1"/>
      <c r="B936" s="6"/>
      <c r="C936" s="80"/>
      <c r="D936" s="2"/>
      <c r="E936" s="174"/>
      <c r="I936" s="1"/>
      <c r="J936" s="1"/>
      <c r="K936" s="1"/>
      <c r="L936" s="1"/>
      <c r="M936" s="1"/>
      <c r="N936" s="1"/>
      <c r="O936" s="1"/>
      <c r="P936" s="1"/>
      <c r="Q936" s="1"/>
      <c r="R936" s="1"/>
      <c r="S936" s="1"/>
      <c r="T936" s="1"/>
      <c r="U936" s="1"/>
      <c r="V936" s="1"/>
      <c r="W936" s="1"/>
      <c r="X936" s="1"/>
      <c r="Y936" s="1"/>
      <c r="Z936" s="1"/>
    </row>
    <row r="937" spans="1:26">
      <c r="A937" s="1"/>
      <c r="B937" s="6"/>
      <c r="C937" s="80"/>
      <c r="D937" s="2"/>
      <c r="E937" s="174"/>
      <c r="I937" s="1"/>
      <c r="J937" s="1"/>
      <c r="K937" s="1"/>
      <c r="L937" s="1"/>
      <c r="M937" s="1"/>
      <c r="N937" s="1"/>
      <c r="O937" s="1"/>
      <c r="P937" s="1"/>
      <c r="Q937" s="1"/>
      <c r="R937" s="1"/>
      <c r="S937" s="1"/>
      <c r="T937" s="1"/>
      <c r="U937" s="1"/>
      <c r="V937" s="1"/>
      <c r="W937" s="1"/>
      <c r="X937" s="1"/>
      <c r="Y937" s="1"/>
      <c r="Z937" s="1"/>
    </row>
    <row r="938" spans="1:26">
      <c r="A938" s="1"/>
      <c r="B938" s="6"/>
      <c r="C938" s="80"/>
      <c r="D938" s="2"/>
      <c r="E938" s="174"/>
      <c r="I938" s="1"/>
      <c r="J938" s="1"/>
      <c r="K938" s="1"/>
      <c r="L938" s="1"/>
      <c r="M938" s="1"/>
      <c r="N938" s="1"/>
      <c r="O938" s="1"/>
      <c r="P938" s="1"/>
      <c r="Q938" s="1"/>
      <c r="R938" s="1"/>
      <c r="S938" s="1"/>
      <c r="T938" s="1"/>
      <c r="U938" s="1"/>
      <c r="V938" s="1"/>
      <c r="W938" s="1"/>
      <c r="X938" s="1"/>
      <c r="Y938" s="1"/>
      <c r="Z938" s="1"/>
    </row>
    <row r="939" spans="1:26">
      <c r="A939" s="1"/>
      <c r="B939" s="6"/>
      <c r="C939" s="80"/>
      <c r="D939" s="2"/>
      <c r="E939" s="174"/>
      <c r="I939" s="1"/>
      <c r="J939" s="1"/>
      <c r="K939" s="1"/>
      <c r="L939" s="1"/>
      <c r="M939" s="1"/>
      <c r="N939" s="1"/>
      <c r="O939" s="1"/>
      <c r="P939" s="1"/>
      <c r="Q939" s="1"/>
      <c r="R939" s="1"/>
      <c r="S939" s="1"/>
      <c r="T939" s="1"/>
      <c r="U939" s="1"/>
      <c r="V939" s="1"/>
      <c r="W939" s="1"/>
      <c r="X939" s="1"/>
      <c r="Y939" s="1"/>
      <c r="Z939" s="1"/>
    </row>
    <row r="940" spans="1:26">
      <c r="A940" s="1"/>
      <c r="B940" s="6"/>
      <c r="C940" s="80"/>
      <c r="D940" s="2"/>
      <c r="E940" s="174"/>
      <c r="I940" s="1"/>
      <c r="J940" s="1"/>
      <c r="K940" s="1"/>
      <c r="L940" s="1"/>
      <c r="M940" s="1"/>
      <c r="N940" s="1"/>
      <c r="O940" s="1"/>
      <c r="P940" s="1"/>
      <c r="Q940" s="1"/>
      <c r="R940" s="1"/>
      <c r="S940" s="1"/>
      <c r="T940" s="1"/>
      <c r="U940" s="1"/>
      <c r="V940" s="1"/>
      <c r="W940" s="1"/>
      <c r="X940" s="1"/>
      <c r="Y940" s="1"/>
      <c r="Z940" s="1"/>
    </row>
    <row r="941" spans="1:26">
      <c r="A941" s="1"/>
      <c r="B941" s="6"/>
      <c r="C941" s="80"/>
      <c r="D941" s="2"/>
      <c r="E941" s="174"/>
      <c r="I941" s="1"/>
      <c r="J941" s="1"/>
      <c r="K941" s="1"/>
      <c r="L941" s="1"/>
      <c r="M941" s="1"/>
      <c r="N941" s="1"/>
      <c r="O941" s="1"/>
      <c r="P941" s="1"/>
      <c r="Q941" s="1"/>
      <c r="R941" s="1"/>
      <c r="S941" s="1"/>
      <c r="T941" s="1"/>
      <c r="U941" s="1"/>
      <c r="V941" s="1"/>
      <c r="W941" s="1"/>
      <c r="X941" s="1"/>
      <c r="Y941" s="1"/>
      <c r="Z941" s="1"/>
    </row>
    <row r="942" spans="1:26">
      <c r="A942" s="1"/>
      <c r="B942" s="6"/>
      <c r="C942" s="80"/>
      <c r="D942" s="2"/>
      <c r="E942" s="174"/>
      <c r="I942" s="1"/>
      <c r="J942" s="1"/>
      <c r="K942" s="1"/>
      <c r="L942" s="1"/>
      <c r="M942" s="1"/>
      <c r="N942" s="1"/>
      <c r="O942" s="1"/>
      <c r="P942" s="1"/>
      <c r="Q942" s="1"/>
      <c r="R942" s="1"/>
      <c r="S942" s="1"/>
      <c r="T942" s="1"/>
      <c r="U942" s="1"/>
      <c r="V942" s="1"/>
      <c r="W942" s="1"/>
      <c r="X942" s="1"/>
      <c r="Y942" s="1"/>
      <c r="Z942" s="1"/>
    </row>
    <row r="943" spans="1:26">
      <c r="A943" s="1"/>
      <c r="B943" s="6"/>
      <c r="C943" s="80"/>
      <c r="D943" s="2"/>
      <c r="E943" s="174"/>
      <c r="I943" s="1"/>
      <c r="J943" s="1"/>
      <c r="K943" s="1"/>
      <c r="L943" s="1"/>
      <c r="M943" s="1"/>
      <c r="N943" s="1"/>
      <c r="O943" s="1"/>
      <c r="P943" s="1"/>
      <c r="Q943" s="1"/>
      <c r="R943" s="1"/>
      <c r="S943" s="1"/>
      <c r="T943" s="1"/>
      <c r="U943" s="1"/>
      <c r="V943" s="1"/>
      <c r="W943" s="1"/>
      <c r="X943" s="1"/>
      <c r="Y943" s="1"/>
      <c r="Z943" s="1"/>
    </row>
    <row r="944" spans="1:26">
      <c r="A944" s="1"/>
      <c r="B944" s="6"/>
      <c r="C944" s="80"/>
      <c r="D944" s="2"/>
      <c r="E944" s="174"/>
      <c r="I944" s="1"/>
      <c r="J944" s="1"/>
      <c r="K944" s="1"/>
      <c r="L944" s="1"/>
      <c r="M944" s="1"/>
      <c r="N944" s="1"/>
      <c r="O944" s="1"/>
      <c r="P944" s="1"/>
      <c r="Q944" s="1"/>
      <c r="R944" s="1"/>
      <c r="S944" s="1"/>
      <c r="T944" s="1"/>
      <c r="U944" s="1"/>
      <c r="V944" s="1"/>
      <c r="W944" s="1"/>
      <c r="X944" s="1"/>
      <c r="Y944" s="1"/>
      <c r="Z944" s="1"/>
    </row>
    <row r="945" spans="1:26">
      <c r="A945" s="1"/>
      <c r="B945" s="6"/>
      <c r="C945" s="80"/>
      <c r="D945" s="2"/>
      <c r="E945" s="174"/>
      <c r="I945" s="1"/>
      <c r="J945" s="1"/>
      <c r="K945" s="1"/>
      <c r="L945" s="1"/>
      <c r="M945" s="1"/>
      <c r="N945" s="1"/>
      <c r="O945" s="1"/>
      <c r="P945" s="1"/>
      <c r="Q945" s="1"/>
      <c r="R945" s="1"/>
      <c r="S945" s="1"/>
      <c r="T945" s="1"/>
      <c r="U945" s="1"/>
      <c r="V945" s="1"/>
      <c r="W945" s="1"/>
      <c r="X945" s="1"/>
      <c r="Y945" s="1"/>
      <c r="Z945" s="1"/>
    </row>
    <row r="946" spans="1:26">
      <c r="A946" s="1"/>
      <c r="B946" s="6"/>
      <c r="C946" s="80"/>
      <c r="D946" s="2"/>
      <c r="E946" s="174"/>
      <c r="I946" s="1"/>
      <c r="J946" s="1"/>
      <c r="K946" s="1"/>
      <c r="L946" s="1"/>
      <c r="M946" s="1"/>
      <c r="N946" s="1"/>
      <c r="O946" s="1"/>
      <c r="P946" s="1"/>
      <c r="Q946" s="1"/>
      <c r="R946" s="1"/>
      <c r="S946" s="1"/>
      <c r="T946" s="1"/>
      <c r="U946" s="1"/>
      <c r="V946" s="1"/>
      <c r="W946" s="1"/>
      <c r="X946" s="1"/>
      <c r="Y946" s="1"/>
      <c r="Z946" s="1"/>
    </row>
    <row r="947" spans="1:26">
      <c r="A947" s="1"/>
      <c r="B947" s="6"/>
      <c r="C947" s="80"/>
      <c r="D947" s="2"/>
      <c r="E947" s="174"/>
      <c r="I947" s="1"/>
      <c r="J947" s="1"/>
      <c r="K947" s="1"/>
      <c r="L947" s="1"/>
      <c r="M947" s="1"/>
      <c r="N947" s="1"/>
      <c r="O947" s="1"/>
      <c r="P947" s="1"/>
      <c r="Q947" s="1"/>
      <c r="R947" s="1"/>
      <c r="S947" s="1"/>
      <c r="T947" s="1"/>
      <c r="U947" s="1"/>
      <c r="V947" s="1"/>
      <c r="W947" s="1"/>
      <c r="X947" s="1"/>
      <c r="Y947" s="1"/>
      <c r="Z947" s="1"/>
    </row>
    <row r="948" spans="1:26">
      <c r="A948" s="1"/>
      <c r="B948" s="6"/>
      <c r="C948" s="80"/>
      <c r="D948" s="2"/>
      <c r="E948" s="174"/>
      <c r="I948" s="1"/>
      <c r="J948" s="1"/>
      <c r="K948" s="1"/>
      <c r="L948" s="1"/>
      <c r="M948" s="1"/>
      <c r="N948" s="1"/>
      <c r="O948" s="1"/>
      <c r="P948" s="1"/>
      <c r="Q948" s="1"/>
      <c r="R948" s="1"/>
      <c r="S948" s="1"/>
      <c r="T948" s="1"/>
      <c r="U948" s="1"/>
      <c r="V948" s="1"/>
      <c r="W948" s="1"/>
      <c r="X948" s="1"/>
      <c r="Y948" s="1"/>
      <c r="Z948" s="1"/>
    </row>
    <row r="949" spans="1:26">
      <c r="A949" s="1"/>
      <c r="B949" s="6"/>
      <c r="C949" s="80"/>
      <c r="D949" s="2"/>
      <c r="E949" s="174"/>
      <c r="I949" s="1"/>
      <c r="J949" s="1"/>
      <c r="K949" s="1"/>
      <c r="L949" s="1"/>
      <c r="M949" s="1"/>
      <c r="N949" s="1"/>
      <c r="O949" s="1"/>
      <c r="P949" s="1"/>
      <c r="Q949" s="1"/>
      <c r="R949" s="1"/>
      <c r="S949" s="1"/>
      <c r="T949" s="1"/>
      <c r="U949" s="1"/>
      <c r="V949" s="1"/>
      <c r="W949" s="1"/>
      <c r="X949" s="1"/>
      <c r="Y949" s="1"/>
      <c r="Z949" s="1"/>
    </row>
    <row r="950" spans="1:26">
      <c r="A950" s="1"/>
      <c r="B950" s="6"/>
      <c r="C950" s="80"/>
      <c r="D950" s="2"/>
      <c r="E950" s="174"/>
      <c r="I950" s="1"/>
      <c r="J950" s="1"/>
      <c r="K950" s="1"/>
      <c r="L950" s="1"/>
      <c r="M950" s="1"/>
      <c r="N950" s="1"/>
      <c r="O950" s="1"/>
      <c r="P950" s="1"/>
      <c r="Q950" s="1"/>
      <c r="R950" s="1"/>
      <c r="S950" s="1"/>
      <c r="T950" s="1"/>
      <c r="U950" s="1"/>
      <c r="V950" s="1"/>
      <c r="W950" s="1"/>
      <c r="X950" s="1"/>
      <c r="Y950" s="1"/>
      <c r="Z950" s="1"/>
    </row>
    <row r="951" spans="1:26">
      <c r="A951" s="1"/>
      <c r="B951" s="6"/>
      <c r="C951" s="80"/>
      <c r="D951" s="2"/>
      <c r="E951" s="174"/>
      <c r="I951" s="1"/>
      <c r="J951" s="1"/>
      <c r="K951" s="1"/>
      <c r="L951" s="1"/>
      <c r="M951" s="1"/>
      <c r="N951" s="1"/>
      <c r="O951" s="1"/>
      <c r="P951" s="1"/>
      <c r="Q951" s="1"/>
      <c r="R951" s="1"/>
      <c r="S951" s="1"/>
      <c r="T951" s="1"/>
      <c r="U951" s="1"/>
      <c r="V951" s="1"/>
      <c r="W951" s="1"/>
      <c r="X951" s="1"/>
      <c r="Y951" s="1"/>
      <c r="Z951" s="1"/>
    </row>
    <row r="952" spans="1:26">
      <c r="A952" s="1"/>
      <c r="B952" s="6"/>
      <c r="C952" s="80"/>
      <c r="D952" s="2"/>
      <c r="E952" s="174"/>
      <c r="I952" s="1"/>
      <c r="J952" s="1"/>
      <c r="K952" s="1"/>
      <c r="L952" s="1"/>
      <c r="M952" s="1"/>
      <c r="N952" s="1"/>
      <c r="O952" s="1"/>
      <c r="P952" s="1"/>
      <c r="Q952" s="1"/>
      <c r="R952" s="1"/>
      <c r="S952" s="1"/>
      <c r="T952" s="1"/>
      <c r="U952" s="1"/>
      <c r="V952" s="1"/>
      <c r="W952" s="1"/>
      <c r="X952" s="1"/>
      <c r="Y952" s="1"/>
      <c r="Z952" s="1"/>
    </row>
    <row r="953" spans="1:26">
      <c r="A953" s="1"/>
      <c r="B953" s="6"/>
      <c r="C953" s="80"/>
      <c r="D953" s="2"/>
      <c r="E953" s="174"/>
      <c r="I953" s="1"/>
      <c r="J953" s="1"/>
      <c r="K953" s="1"/>
      <c r="L953" s="1"/>
      <c r="M953" s="1"/>
      <c r="N953" s="1"/>
      <c r="O953" s="1"/>
      <c r="P953" s="1"/>
      <c r="Q953" s="1"/>
      <c r="R953" s="1"/>
      <c r="S953" s="1"/>
      <c r="T953" s="1"/>
      <c r="U953" s="1"/>
      <c r="V953" s="1"/>
      <c r="W953" s="1"/>
      <c r="X953" s="1"/>
      <c r="Y953" s="1"/>
      <c r="Z953" s="1"/>
    </row>
    <row r="954" spans="1:26">
      <c r="A954" s="1"/>
      <c r="B954" s="6"/>
      <c r="C954" s="80"/>
      <c r="D954" s="2"/>
      <c r="E954" s="174"/>
      <c r="I954" s="1"/>
      <c r="J954" s="1"/>
      <c r="K954" s="1"/>
      <c r="L954" s="1"/>
      <c r="M954" s="1"/>
      <c r="N954" s="1"/>
      <c r="O954" s="1"/>
      <c r="P954" s="1"/>
      <c r="Q954" s="1"/>
      <c r="R954" s="1"/>
      <c r="S954" s="1"/>
      <c r="T954" s="1"/>
      <c r="U954" s="1"/>
      <c r="V954" s="1"/>
      <c r="W954" s="1"/>
      <c r="X954" s="1"/>
      <c r="Y954" s="1"/>
      <c r="Z954" s="1"/>
    </row>
    <row r="955" spans="1:26">
      <c r="A955" s="1"/>
      <c r="B955" s="6"/>
      <c r="C955" s="80"/>
      <c r="D955" s="2"/>
      <c r="E955" s="174"/>
      <c r="I955" s="1"/>
      <c r="J955" s="1"/>
      <c r="K955" s="1"/>
      <c r="L955" s="1"/>
      <c r="M955" s="1"/>
      <c r="N955" s="1"/>
      <c r="O955" s="1"/>
      <c r="P955" s="1"/>
      <c r="Q955" s="1"/>
      <c r="R955" s="1"/>
      <c r="S955" s="1"/>
      <c r="T955" s="1"/>
      <c r="U955" s="1"/>
      <c r="V955" s="1"/>
      <c r="W955" s="1"/>
      <c r="X955" s="1"/>
      <c r="Y955" s="1"/>
      <c r="Z955" s="1"/>
    </row>
    <row r="956" spans="1:26">
      <c r="A956" s="1"/>
      <c r="B956" s="6"/>
      <c r="C956" s="80"/>
      <c r="D956" s="2"/>
      <c r="E956" s="174"/>
      <c r="I956" s="1"/>
      <c r="J956" s="1"/>
      <c r="K956" s="1"/>
      <c r="L956" s="1"/>
      <c r="M956" s="1"/>
      <c r="N956" s="1"/>
      <c r="O956" s="1"/>
      <c r="P956" s="1"/>
      <c r="Q956" s="1"/>
      <c r="R956" s="1"/>
      <c r="S956" s="1"/>
      <c r="T956" s="1"/>
      <c r="U956" s="1"/>
      <c r="V956" s="1"/>
      <c r="W956" s="1"/>
      <c r="X956" s="1"/>
      <c r="Y956" s="1"/>
      <c r="Z956" s="1"/>
    </row>
    <row r="957" spans="1:26">
      <c r="A957" s="1"/>
      <c r="B957" s="6"/>
      <c r="C957" s="80"/>
      <c r="D957" s="2"/>
      <c r="E957" s="174"/>
      <c r="I957" s="1"/>
      <c r="J957" s="1"/>
      <c r="K957" s="1"/>
      <c r="L957" s="1"/>
      <c r="M957" s="1"/>
      <c r="N957" s="1"/>
      <c r="O957" s="1"/>
      <c r="P957" s="1"/>
      <c r="Q957" s="1"/>
      <c r="R957" s="1"/>
      <c r="S957" s="1"/>
      <c r="T957" s="1"/>
      <c r="U957" s="1"/>
      <c r="V957" s="1"/>
      <c r="W957" s="1"/>
      <c r="X957" s="1"/>
      <c r="Y957" s="1"/>
      <c r="Z957" s="1"/>
    </row>
    <row r="958" spans="1:26">
      <c r="A958" s="1"/>
      <c r="B958" s="6"/>
      <c r="C958" s="80"/>
      <c r="D958" s="2"/>
      <c r="E958" s="174"/>
      <c r="I958" s="1"/>
      <c r="J958" s="1"/>
      <c r="K958" s="1"/>
      <c r="L958" s="1"/>
      <c r="M958" s="1"/>
      <c r="N958" s="1"/>
      <c r="O958" s="1"/>
      <c r="P958" s="1"/>
      <c r="Q958" s="1"/>
      <c r="R958" s="1"/>
      <c r="S958" s="1"/>
      <c r="T958" s="1"/>
      <c r="U958" s="1"/>
      <c r="V958" s="1"/>
      <c r="W958" s="1"/>
      <c r="X958" s="1"/>
      <c r="Y958" s="1"/>
      <c r="Z958" s="1"/>
    </row>
    <row r="959" spans="1:26">
      <c r="A959" s="1"/>
      <c r="B959" s="6"/>
      <c r="C959" s="80"/>
      <c r="D959" s="2"/>
      <c r="E959" s="174"/>
      <c r="I959" s="1"/>
      <c r="J959" s="1"/>
      <c r="K959" s="1"/>
      <c r="L959" s="1"/>
      <c r="M959" s="1"/>
      <c r="N959" s="1"/>
      <c r="O959" s="1"/>
      <c r="P959" s="1"/>
      <c r="Q959" s="1"/>
      <c r="R959" s="1"/>
      <c r="S959" s="1"/>
      <c r="T959" s="1"/>
      <c r="U959" s="1"/>
      <c r="V959" s="1"/>
      <c r="W959" s="1"/>
      <c r="X959" s="1"/>
      <c r="Y959" s="1"/>
      <c r="Z959" s="1"/>
    </row>
    <row r="960" spans="1:26">
      <c r="A960" s="1"/>
      <c r="B960" s="6"/>
      <c r="C960" s="80"/>
      <c r="D960" s="2"/>
      <c r="E960" s="174"/>
      <c r="I960" s="1"/>
      <c r="J960" s="1"/>
      <c r="K960" s="1"/>
      <c r="L960" s="1"/>
      <c r="M960" s="1"/>
      <c r="N960" s="1"/>
      <c r="O960" s="1"/>
      <c r="P960" s="1"/>
      <c r="Q960" s="1"/>
      <c r="R960" s="1"/>
      <c r="S960" s="1"/>
      <c r="T960" s="1"/>
      <c r="U960" s="1"/>
      <c r="V960" s="1"/>
      <c r="W960" s="1"/>
      <c r="X960" s="1"/>
      <c r="Y960" s="1"/>
      <c r="Z960" s="1"/>
    </row>
    <row r="961" spans="1:26">
      <c r="A961" s="1"/>
      <c r="B961" s="6"/>
      <c r="C961" s="80"/>
      <c r="D961" s="2"/>
      <c r="E961" s="174"/>
      <c r="I961" s="1"/>
      <c r="J961" s="1"/>
      <c r="K961" s="1"/>
      <c r="L961" s="1"/>
      <c r="M961" s="1"/>
      <c r="N961" s="1"/>
      <c r="O961" s="1"/>
      <c r="P961" s="1"/>
      <c r="Q961" s="1"/>
      <c r="R961" s="1"/>
      <c r="S961" s="1"/>
      <c r="T961" s="1"/>
      <c r="U961" s="1"/>
      <c r="V961" s="1"/>
      <c r="W961" s="1"/>
      <c r="X961" s="1"/>
      <c r="Y961" s="1"/>
      <c r="Z961" s="1"/>
    </row>
    <row r="962" spans="1:26">
      <c r="A962" s="1"/>
      <c r="B962" s="6"/>
      <c r="C962" s="80"/>
      <c r="D962" s="2"/>
      <c r="E962" s="174"/>
      <c r="I962" s="1"/>
      <c r="J962" s="1"/>
      <c r="K962" s="1"/>
      <c r="L962" s="1"/>
      <c r="M962" s="1"/>
      <c r="N962" s="1"/>
      <c r="O962" s="1"/>
      <c r="P962" s="1"/>
      <c r="Q962" s="1"/>
      <c r="R962" s="1"/>
      <c r="S962" s="1"/>
      <c r="T962" s="1"/>
      <c r="U962" s="1"/>
      <c r="V962" s="1"/>
      <c r="W962" s="1"/>
      <c r="X962" s="1"/>
      <c r="Y962" s="1"/>
      <c r="Z962" s="1"/>
    </row>
    <row r="963" spans="1:26">
      <c r="A963" s="1"/>
      <c r="B963" s="6"/>
      <c r="C963" s="80"/>
      <c r="D963" s="2"/>
      <c r="E963" s="174"/>
      <c r="I963" s="1"/>
      <c r="J963" s="1"/>
      <c r="K963" s="1"/>
      <c r="L963" s="1"/>
      <c r="M963" s="1"/>
      <c r="N963" s="1"/>
      <c r="O963" s="1"/>
      <c r="P963" s="1"/>
      <c r="Q963" s="1"/>
      <c r="R963" s="1"/>
      <c r="S963" s="1"/>
      <c r="T963" s="1"/>
      <c r="U963" s="1"/>
      <c r="V963" s="1"/>
      <c r="W963" s="1"/>
      <c r="X963" s="1"/>
      <c r="Y963" s="1"/>
      <c r="Z963" s="1"/>
    </row>
    <row r="964" spans="1:26">
      <c r="A964" s="1"/>
      <c r="B964" s="6"/>
      <c r="C964" s="80"/>
      <c r="D964" s="2"/>
      <c r="E964" s="174"/>
      <c r="I964" s="1"/>
      <c r="J964" s="1"/>
      <c r="K964" s="1"/>
      <c r="L964" s="1"/>
      <c r="M964" s="1"/>
      <c r="N964" s="1"/>
      <c r="O964" s="1"/>
      <c r="P964" s="1"/>
      <c r="Q964" s="1"/>
      <c r="R964" s="1"/>
      <c r="S964" s="1"/>
      <c r="T964" s="1"/>
      <c r="U964" s="1"/>
      <c r="V964" s="1"/>
      <c r="W964" s="1"/>
      <c r="X964" s="1"/>
      <c r="Y964" s="1"/>
      <c r="Z964" s="1"/>
    </row>
    <row r="965" spans="1:26">
      <c r="A965" s="1"/>
      <c r="B965" s="6"/>
      <c r="C965" s="80"/>
      <c r="D965" s="2"/>
      <c r="E965" s="174"/>
      <c r="I965" s="1"/>
      <c r="J965" s="1"/>
      <c r="K965" s="1"/>
      <c r="L965" s="1"/>
      <c r="M965" s="1"/>
      <c r="N965" s="1"/>
      <c r="O965" s="1"/>
      <c r="P965" s="1"/>
      <c r="Q965" s="1"/>
      <c r="R965" s="1"/>
      <c r="S965" s="1"/>
      <c r="T965" s="1"/>
      <c r="U965" s="1"/>
      <c r="V965" s="1"/>
      <c r="W965" s="1"/>
      <c r="X965" s="1"/>
      <c r="Y965" s="1"/>
      <c r="Z965" s="1"/>
    </row>
    <row r="966" spans="1:26">
      <c r="A966" s="1"/>
      <c r="B966" s="6"/>
      <c r="C966" s="80"/>
      <c r="D966" s="2"/>
      <c r="E966" s="174"/>
      <c r="I966" s="1"/>
      <c r="J966" s="1"/>
      <c r="K966" s="1"/>
      <c r="L966" s="1"/>
      <c r="M966" s="1"/>
      <c r="N966" s="1"/>
      <c r="O966" s="1"/>
      <c r="P966" s="1"/>
      <c r="Q966" s="1"/>
      <c r="R966" s="1"/>
      <c r="S966" s="1"/>
      <c r="T966" s="1"/>
      <c r="U966" s="1"/>
      <c r="V966" s="1"/>
      <c r="W966" s="1"/>
      <c r="X966" s="1"/>
      <c r="Y966" s="1"/>
      <c r="Z966" s="1"/>
    </row>
    <row r="967" spans="1:26">
      <c r="A967" s="1"/>
      <c r="B967" s="6"/>
      <c r="C967" s="80"/>
      <c r="D967" s="2"/>
      <c r="E967" s="174"/>
      <c r="I967" s="1"/>
      <c r="J967" s="1"/>
      <c r="K967" s="1"/>
      <c r="L967" s="1"/>
      <c r="M967" s="1"/>
      <c r="N967" s="1"/>
      <c r="O967" s="1"/>
      <c r="P967" s="1"/>
      <c r="Q967" s="1"/>
      <c r="R967" s="1"/>
      <c r="S967" s="1"/>
      <c r="T967" s="1"/>
      <c r="U967" s="1"/>
      <c r="V967" s="1"/>
      <c r="W967" s="1"/>
      <c r="X967" s="1"/>
      <c r="Y967" s="1"/>
      <c r="Z967" s="1"/>
    </row>
    <row r="968" spans="1:26">
      <c r="A968" s="1"/>
      <c r="B968" s="6"/>
      <c r="C968" s="80"/>
      <c r="D968" s="2"/>
      <c r="E968" s="174"/>
      <c r="I968" s="1"/>
      <c r="J968" s="1"/>
      <c r="K968" s="1"/>
      <c r="L968" s="1"/>
      <c r="M968" s="1"/>
      <c r="N968" s="1"/>
      <c r="O968" s="1"/>
      <c r="P968" s="1"/>
      <c r="Q968" s="1"/>
      <c r="R968" s="1"/>
      <c r="S968" s="1"/>
      <c r="T968" s="1"/>
      <c r="U968" s="1"/>
      <c r="V968" s="1"/>
      <c r="W968" s="1"/>
      <c r="X968" s="1"/>
      <c r="Y968" s="1"/>
      <c r="Z968" s="1"/>
    </row>
    <row r="969" spans="1:26">
      <c r="A969" s="1"/>
      <c r="B969" s="6"/>
      <c r="C969" s="80"/>
      <c r="D969" s="2"/>
      <c r="E969" s="174"/>
      <c r="I969" s="1"/>
      <c r="J969" s="1"/>
      <c r="K969" s="1"/>
      <c r="L969" s="1"/>
      <c r="M969" s="1"/>
      <c r="N969" s="1"/>
      <c r="O969" s="1"/>
      <c r="P969" s="1"/>
      <c r="Q969" s="1"/>
      <c r="R969" s="1"/>
      <c r="S969" s="1"/>
      <c r="T969" s="1"/>
      <c r="U969" s="1"/>
      <c r="V969" s="1"/>
      <c r="W969" s="1"/>
      <c r="X969" s="1"/>
      <c r="Y969" s="1"/>
      <c r="Z969" s="1"/>
    </row>
    <row r="970" spans="1:26">
      <c r="A970" s="1"/>
      <c r="B970" s="6"/>
      <c r="C970" s="80"/>
      <c r="D970" s="2"/>
      <c r="E970" s="174"/>
      <c r="I970" s="1"/>
      <c r="J970" s="1"/>
      <c r="K970" s="1"/>
      <c r="L970" s="1"/>
      <c r="M970" s="1"/>
      <c r="N970" s="1"/>
      <c r="O970" s="1"/>
      <c r="P970" s="1"/>
      <c r="Q970" s="1"/>
      <c r="R970" s="1"/>
      <c r="S970" s="1"/>
      <c r="T970" s="1"/>
      <c r="U970" s="1"/>
      <c r="V970" s="1"/>
      <c r="W970" s="1"/>
      <c r="X970" s="1"/>
      <c r="Y970" s="1"/>
      <c r="Z970" s="1"/>
    </row>
    <row r="971" spans="1:26">
      <c r="A971" s="1"/>
      <c r="B971" s="6"/>
      <c r="C971" s="80"/>
      <c r="D971" s="2"/>
      <c r="E971" s="174"/>
      <c r="I971" s="1"/>
      <c r="J971" s="1"/>
      <c r="K971" s="1"/>
      <c r="L971" s="1"/>
      <c r="M971" s="1"/>
      <c r="N971" s="1"/>
      <c r="O971" s="1"/>
      <c r="P971" s="1"/>
      <c r="Q971" s="1"/>
      <c r="R971" s="1"/>
      <c r="S971" s="1"/>
      <c r="T971" s="1"/>
      <c r="U971" s="1"/>
      <c r="V971" s="1"/>
      <c r="W971" s="1"/>
      <c r="X971" s="1"/>
      <c r="Y971" s="1"/>
      <c r="Z971" s="1"/>
    </row>
    <row r="972" spans="1:26">
      <c r="A972" s="1"/>
      <c r="B972" s="6"/>
      <c r="C972" s="80"/>
      <c r="D972" s="2"/>
      <c r="E972" s="174"/>
      <c r="I972" s="1"/>
      <c r="J972" s="1"/>
      <c r="K972" s="1"/>
      <c r="L972" s="1"/>
      <c r="M972" s="1"/>
      <c r="N972" s="1"/>
      <c r="O972" s="1"/>
      <c r="P972" s="1"/>
      <c r="Q972" s="1"/>
      <c r="R972" s="1"/>
      <c r="S972" s="1"/>
      <c r="T972" s="1"/>
      <c r="U972" s="1"/>
      <c r="V972" s="1"/>
      <c r="W972" s="1"/>
      <c r="X972" s="1"/>
      <c r="Y972" s="1"/>
      <c r="Z972" s="1"/>
    </row>
    <row r="973" spans="1:26">
      <c r="A973" s="1"/>
      <c r="B973" s="6"/>
      <c r="C973" s="80"/>
      <c r="D973" s="2"/>
      <c r="E973" s="174"/>
      <c r="I973" s="1"/>
      <c r="J973" s="1"/>
      <c r="K973" s="1"/>
      <c r="L973" s="1"/>
      <c r="M973" s="1"/>
      <c r="N973" s="1"/>
      <c r="O973" s="1"/>
      <c r="P973" s="1"/>
      <c r="Q973" s="1"/>
      <c r="R973" s="1"/>
      <c r="S973" s="1"/>
      <c r="T973" s="1"/>
      <c r="U973" s="1"/>
      <c r="V973" s="1"/>
      <c r="W973" s="1"/>
      <c r="X973" s="1"/>
      <c r="Y973" s="1"/>
      <c r="Z973" s="1"/>
    </row>
    <row r="974" spans="1:26">
      <c r="A974" s="1"/>
      <c r="B974" s="6"/>
      <c r="C974" s="80"/>
      <c r="D974" s="2"/>
      <c r="E974" s="174"/>
      <c r="I974" s="1"/>
      <c r="J974" s="1"/>
      <c r="K974" s="1"/>
      <c r="L974" s="1"/>
      <c r="M974" s="1"/>
      <c r="N974" s="1"/>
      <c r="O974" s="1"/>
      <c r="P974" s="1"/>
      <c r="Q974" s="1"/>
      <c r="R974" s="1"/>
      <c r="S974" s="1"/>
      <c r="T974" s="1"/>
      <c r="U974" s="1"/>
      <c r="V974" s="1"/>
      <c r="W974" s="1"/>
      <c r="X974" s="1"/>
      <c r="Y974" s="1"/>
      <c r="Z974" s="1"/>
    </row>
    <row r="975" spans="1:26">
      <c r="A975" s="1"/>
      <c r="B975" s="6"/>
      <c r="C975" s="80"/>
      <c r="D975" s="2"/>
      <c r="E975" s="174"/>
      <c r="I975" s="1"/>
      <c r="J975" s="1"/>
      <c r="K975" s="1"/>
      <c r="L975" s="1"/>
      <c r="M975" s="1"/>
      <c r="N975" s="1"/>
      <c r="O975" s="1"/>
      <c r="P975" s="1"/>
      <c r="Q975" s="1"/>
      <c r="R975" s="1"/>
      <c r="S975" s="1"/>
      <c r="T975" s="1"/>
      <c r="U975" s="1"/>
      <c r="V975" s="1"/>
      <c r="W975" s="1"/>
      <c r="X975" s="1"/>
      <c r="Y975" s="1"/>
      <c r="Z975" s="1"/>
    </row>
    <row r="976" spans="1:26">
      <c r="A976" s="1"/>
      <c r="B976" s="6"/>
      <c r="C976" s="80"/>
      <c r="D976" s="2"/>
      <c r="E976" s="174"/>
      <c r="I976" s="1"/>
      <c r="J976" s="1"/>
      <c r="K976" s="1"/>
      <c r="L976" s="1"/>
      <c r="M976" s="1"/>
      <c r="N976" s="1"/>
      <c r="O976" s="1"/>
      <c r="P976" s="1"/>
      <c r="Q976" s="1"/>
      <c r="R976" s="1"/>
      <c r="S976" s="1"/>
      <c r="T976" s="1"/>
      <c r="U976" s="1"/>
      <c r="V976" s="1"/>
      <c r="W976" s="1"/>
      <c r="X976" s="1"/>
      <c r="Y976" s="1"/>
      <c r="Z976" s="1"/>
    </row>
    <row r="977" spans="1:26">
      <c r="A977" s="1"/>
      <c r="B977" s="6"/>
      <c r="C977" s="80"/>
      <c r="D977" s="2"/>
      <c r="E977" s="174"/>
      <c r="I977" s="1"/>
      <c r="J977" s="1"/>
      <c r="K977" s="1"/>
      <c r="L977" s="1"/>
      <c r="M977" s="1"/>
      <c r="N977" s="1"/>
      <c r="O977" s="1"/>
      <c r="P977" s="1"/>
      <c r="Q977" s="1"/>
      <c r="R977" s="1"/>
      <c r="S977" s="1"/>
      <c r="T977" s="1"/>
      <c r="U977" s="1"/>
      <c r="V977" s="1"/>
      <c r="W977" s="1"/>
      <c r="X977" s="1"/>
      <c r="Y977" s="1"/>
      <c r="Z977" s="1"/>
    </row>
    <row r="978" spans="1:26">
      <c r="A978" s="1"/>
      <c r="B978" s="6"/>
      <c r="C978" s="80"/>
      <c r="D978" s="2"/>
      <c r="E978" s="174"/>
      <c r="I978" s="1"/>
      <c r="J978" s="1"/>
      <c r="K978" s="1"/>
      <c r="L978" s="1"/>
      <c r="M978" s="1"/>
      <c r="N978" s="1"/>
      <c r="O978" s="1"/>
      <c r="P978" s="1"/>
      <c r="Q978" s="1"/>
      <c r="R978" s="1"/>
      <c r="S978" s="1"/>
      <c r="T978" s="1"/>
      <c r="U978" s="1"/>
      <c r="V978" s="1"/>
      <c r="W978" s="1"/>
      <c r="X978" s="1"/>
      <c r="Y978" s="1"/>
      <c r="Z978" s="1"/>
    </row>
    <row r="979" spans="1:26">
      <c r="A979" s="1"/>
      <c r="B979" s="6"/>
      <c r="C979" s="80"/>
      <c r="D979" s="2"/>
      <c r="E979" s="174"/>
      <c r="I979" s="1"/>
      <c r="J979" s="1"/>
      <c r="K979" s="1"/>
      <c r="L979" s="1"/>
      <c r="M979" s="1"/>
      <c r="N979" s="1"/>
      <c r="O979" s="1"/>
      <c r="P979" s="1"/>
      <c r="Q979" s="1"/>
      <c r="R979" s="1"/>
      <c r="S979" s="1"/>
      <c r="T979" s="1"/>
      <c r="U979" s="1"/>
      <c r="V979" s="1"/>
      <c r="W979" s="1"/>
      <c r="X979" s="1"/>
      <c r="Y979" s="1"/>
      <c r="Z979" s="1"/>
    </row>
    <row r="980" spans="1:26">
      <c r="A980" s="1"/>
      <c r="B980" s="6"/>
      <c r="C980" s="80"/>
      <c r="D980" s="2"/>
      <c r="E980" s="174"/>
      <c r="I980" s="1"/>
      <c r="J980" s="1"/>
      <c r="K980" s="1"/>
      <c r="L980" s="1"/>
      <c r="M980" s="1"/>
      <c r="N980" s="1"/>
      <c r="O980" s="1"/>
      <c r="P980" s="1"/>
      <c r="Q980" s="1"/>
      <c r="R980" s="1"/>
      <c r="S980" s="1"/>
      <c r="T980" s="1"/>
      <c r="U980" s="1"/>
      <c r="V980" s="1"/>
      <c r="W980" s="1"/>
      <c r="X980" s="1"/>
      <c r="Y980" s="1"/>
      <c r="Z980" s="1"/>
    </row>
    <row r="981" spans="1:26">
      <c r="A981" s="1"/>
      <c r="B981" s="6"/>
      <c r="C981" s="80"/>
      <c r="D981" s="2"/>
      <c r="E981" s="174"/>
      <c r="I981" s="1"/>
      <c r="J981" s="1"/>
      <c r="K981" s="1"/>
      <c r="L981" s="1"/>
      <c r="M981" s="1"/>
      <c r="N981" s="1"/>
      <c r="O981" s="1"/>
      <c r="P981" s="1"/>
      <c r="Q981" s="1"/>
      <c r="R981" s="1"/>
      <c r="S981" s="1"/>
      <c r="T981" s="1"/>
      <c r="U981" s="1"/>
      <c r="V981" s="1"/>
      <c r="W981" s="1"/>
      <c r="X981" s="1"/>
      <c r="Y981" s="1"/>
      <c r="Z981" s="1"/>
    </row>
    <row r="982" spans="1:26">
      <c r="A982" s="1"/>
      <c r="B982" s="6"/>
      <c r="C982" s="80"/>
      <c r="D982" s="2"/>
      <c r="E982" s="174"/>
      <c r="I982" s="1"/>
      <c r="J982" s="1"/>
      <c r="K982" s="1"/>
      <c r="L982" s="1"/>
      <c r="M982" s="1"/>
      <c r="N982" s="1"/>
      <c r="O982" s="1"/>
      <c r="P982" s="1"/>
      <c r="Q982" s="1"/>
      <c r="R982" s="1"/>
      <c r="S982" s="1"/>
      <c r="T982" s="1"/>
      <c r="U982" s="1"/>
      <c r="V982" s="1"/>
      <c r="W982" s="1"/>
      <c r="X982" s="1"/>
      <c r="Y982" s="1"/>
      <c r="Z982" s="1"/>
    </row>
    <row r="983" spans="1:26">
      <c r="A983" s="1"/>
      <c r="B983" s="6"/>
      <c r="C983" s="80"/>
      <c r="D983" s="2"/>
      <c r="E983" s="174"/>
      <c r="I983" s="1"/>
      <c r="J983" s="1"/>
      <c r="K983" s="1"/>
      <c r="L983" s="1"/>
      <c r="M983" s="1"/>
      <c r="N983" s="1"/>
      <c r="O983" s="1"/>
      <c r="P983" s="1"/>
      <c r="Q983" s="1"/>
      <c r="R983" s="1"/>
      <c r="S983" s="1"/>
      <c r="T983" s="1"/>
      <c r="U983" s="1"/>
      <c r="V983" s="1"/>
      <c r="W983" s="1"/>
      <c r="X983" s="1"/>
      <c r="Y983" s="1"/>
      <c r="Z983" s="1"/>
    </row>
    <row r="984" spans="1:26">
      <c r="A984" s="1"/>
      <c r="B984" s="6"/>
      <c r="C984" s="80"/>
      <c r="D984" s="2"/>
      <c r="E984" s="174"/>
      <c r="I984" s="1"/>
      <c r="J984" s="1"/>
      <c r="K984" s="1"/>
      <c r="L984" s="1"/>
      <c r="M984" s="1"/>
      <c r="N984" s="1"/>
      <c r="O984" s="1"/>
      <c r="P984" s="1"/>
      <c r="Q984" s="1"/>
      <c r="R984" s="1"/>
      <c r="S984" s="1"/>
      <c r="T984" s="1"/>
      <c r="U984" s="1"/>
      <c r="V984" s="1"/>
      <c r="W984" s="1"/>
      <c r="X984" s="1"/>
      <c r="Y984" s="1"/>
      <c r="Z984" s="1"/>
    </row>
    <row r="985" spans="1:26">
      <c r="A985" s="1"/>
      <c r="B985" s="6"/>
      <c r="C985" s="80"/>
      <c r="D985" s="2"/>
      <c r="E985" s="174"/>
      <c r="I985" s="1"/>
      <c r="J985" s="1"/>
      <c r="K985" s="1"/>
      <c r="L985" s="1"/>
      <c r="M985" s="1"/>
      <c r="N985" s="1"/>
      <c r="O985" s="1"/>
      <c r="P985" s="1"/>
      <c r="Q985" s="1"/>
      <c r="R985" s="1"/>
      <c r="S985" s="1"/>
      <c r="T985" s="1"/>
      <c r="U985" s="1"/>
      <c r="V985" s="1"/>
      <c r="W985" s="1"/>
      <c r="X985" s="1"/>
      <c r="Y985" s="1"/>
      <c r="Z985" s="1"/>
    </row>
    <row r="986" spans="1:26">
      <c r="A986" s="1"/>
      <c r="B986" s="6"/>
      <c r="C986" s="80"/>
      <c r="D986" s="2"/>
      <c r="E986" s="174"/>
      <c r="I986" s="1"/>
      <c r="J986" s="1"/>
      <c r="K986" s="1"/>
      <c r="L986" s="1"/>
      <c r="M986" s="1"/>
      <c r="N986" s="1"/>
      <c r="O986" s="1"/>
      <c r="P986" s="1"/>
      <c r="Q986" s="1"/>
      <c r="R986" s="1"/>
      <c r="S986" s="1"/>
      <c r="T986" s="1"/>
      <c r="U986" s="1"/>
      <c r="V986" s="1"/>
      <c r="W986" s="1"/>
      <c r="X986" s="1"/>
      <c r="Y986" s="1"/>
      <c r="Z986" s="1"/>
    </row>
    <row r="987" spans="1:26">
      <c r="A987" s="1"/>
      <c r="B987" s="6"/>
      <c r="C987" s="80"/>
      <c r="D987" s="2"/>
      <c r="E987" s="174"/>
      <c r="I987" s="1"/>
      <c r="J987" s="1"/>
      <c r="K987" s="1"/>
      <c r="L987" s="1"/>
      <c r="M987" s="1"/>
      <c r="N987" s="1"/>
      <c r="O987" s="1"/>
      <c r="P987" s="1"/>
      <c r="Q987" s="1"/>
      <c r="R987" s="1"/>
      <c r="S987" s="1"/>
      <c r="T987" s="1"/>
      <c r="U987" s="1"/>
      <c r="V987" s="1"/>
      <c r="W987" s="1"/>
      <c r="X987" s="1"/>
      <c r="Y987" s="1"/>
      <c r="Z987" s="1"/>
    </row>
    <row r="988" spans="1:26">
      <c r="A988" s="1"/>
      <c r="B988" s="6"/>
      <c r="C988" s="80"/>
      <c r="D988" s="2"/>
      <c r="E988" s="174"/>
      <c r="I988" s="1"/>
      <c r="J988" s="1"/>
      <c r="K988" s="1"/>
      <c r="L988" s="1"/>
      <c r="M988" s="1"/>
      <c r="N988" s="1"/>
      <c r="O988" s="1"/>
      <c r="P988" s="1"/>
      <c r="Q988" s="1"/>
      <c r="R988" s="1"/>
      <c r="S988" s="1"/>
      <c r="T988" s="1"/>
      <c r="U988" s="1"/>
      <c r="V988" s="1"/>
      <c r="W988" s="1"/>
      <c r="X988" s="1"/>
      <c r="Y988" s="1"/>
      <c r="Z988" s="1"/>
    </row>
    <row r="989" spans="1:26">
      <c r="A989" s="1"/>
      <c r="B989" s="6"/>
      <c r="C989" s="80"/>
      <c r="D989" s="2"/>
      <c r="E989" s="174"/>
      <c r="I989" s="1"/>
      <c r="J989" s="1"/>
      <c r="K989" s="1"/>
      <c r="L989" s="1"/>
      <c r="M989" s="1"/>
      <c r="N989" s="1"/>
      <c r="O989" s="1"/>
      <c r="P989" s="1"/>
      <c r="Q989" s="1"/>
      <c r="R989" s="1"/>
      <c r="S989" s="1"/>
      <c r="T989" s="1"/>
      <c r="U989" s="1"/>
      <c r="V989" s="1"/>
      <c r="W989" s="1"/>
      <c r="X989" s="1"/>
      <c r="Y989" s="1"/>
      <c r="Z989" s="1"/>
    </row>
    <row r="990" spans="1:26">
      <c r="A990" s="1"/>
      <c r="B990" s="6"/>
      <c r="C990" s="80"/>
      <c r="D990" s="2"/>
      <c r="E990" s="174"/>
      <c r="I990" s="1"/>
      <c r="J990" s="1"/>
      <c r="K990" s="1"/>
      <c r="L990" s="1"/>
      <c r="M990" s="1"/>
      <c r="N990" s="1"/>
      <c r="O990" s="1"/>
      <c r="P990" s="1"/>
      <c r="Q990" s="1"/>
      <c r="R990" s="1"/>
      <c r="S990" s="1"/>
      <c r="T990" s="1"/>
      <c r="U990" s="1"/>
      <c r="V990" s="1"/>
      <c r="W990" s="1"/>
      <c r="X990" s="1"/>
      <c r="Y990" s="1"/>
      <c r="Z990" s="1"/>
    </row>
    <row r="991" spans="1:26">
      <c r="A991" s="1"/>
      <c r="B991" s="6"/>
      <c r="C991" s="80"/>
      <c r="D991" s="2"/>
      <c r="E991" s="174"/>
      <c r="I991" s="1"/>
      <c r="J991" s="1"/>
      <c r="K991" s="1"/>
      <c r="L991" s="1"/>
      <c r="M991" s="1"/>
      <c r="N991" s="1"/>
      <c r="O991" s="1"/>
      <c r="P991" s="1"/>
      <c r="Q991" s="1"/>
      <c r="R991" s="1"/>
      <c r="S991" s="1"/>
      <c r="T991" s="1"/>
      <c r="U991" s="1"/>
      <c r="V991" s="1"/>
      <c r="W991" s="1"/>
      <c r="X991" s="1"/>
      <c r="Y991" s="1"/>
      <c r="Z991" s="1"/>
    </row>
    <row r="992" spans="1:26">
      <c r="A992" s="1"/>
      <c r="B992" s="6"/>
      <c r="C992" s="80"/>
      <c r="D992" s="2"/>
      <c r="E992" s="174"/>
      <c r="I992" s="1"/>
      <c r="J992" s="1"/>
      <c r="K992" s="1"/>
      <c r="L992" s="1"/>
      <c r="M992" s="1"/>
      <c r="N992" s="1"/>
      <c r="O992" s="1"/>
      <c r="P992" s="1"/>
      <c r="Q992" s="1"/>
      <c r="R992" s="1"/>
      <c r="S992" s="1"/>
      <c r="T992" s="1"/>
      <c r="U992" s="1"/>
      <c r="V992" s="1"/>
      <c r="W992" s="1"/>
      <c r="X992" s="1"/>
      <c r="Y992" s="1"/>
      <c r="Z992" s="1"/>
    </row>
    <row r="993" spans="1:26">
      <c r="A993" s="1"/>
      <c r="B993" s="6"/>
      <c r="C993" s="80"/>
      <c r="D993" s="2"/>
      <c r="E993" s="174"/>
      <c r="I993" s="1"/>
      <c r="J993" s="1"/>
      <c r="K993" s="1"/>
      <c r="L993" s="1"/>
      <c r="M993" s="1"/>
      <c r="N993" s="1"/>
      <c r="O993" s="1"/>
      <c r="P993" s="1"/>
      <c r="Q993" s="1"/>
      <c r="R993" s="1"/>
      <c r="S993" s="1"/>
      <c r="T993" s="1"/>
      <c r="U993" s="1"/>
      <c r="V993" s="1"/>
      <c r="W993" s="1"/>
      <c r="X993" s="1"/>
      <c r="Y993" s="1"/>
      <c r="Z993" s="1"/>
    </row>
    <row r="994" spans="1:26">
      <c r="A994" s="1"/>
      <c r="B994" s="6"/>
      <c r="C994" s="80"/>
      <c r="D994" s="2"/>
      <c r="E994" s="174"/>
      <c r="I994" s="1"/>
      <c r="J994" s="1"/>
      <c r="K994" s="1"/>
      <c r="L994" s="1"/>
      <c r="M994" s="1"/>
      <c r="N994" s="1"/>
      <c r="O994" s="1"/>
      <c r="P994" s="1"/>
      <c r="Q994" s="1"/>
      <c r="R994" s="1"/>
      <c r="S994" s="1"/>
      <c r="T994" s="1"/>
      <c r="U994" s="1"/>
      <c r="V994" s="1"/>
      <c r="W994" s="1"/>
      <c r="X994" s="1"/>
      <c r="Y994" s="1"/>
      <c r="Z994" s="1"/>
    </row>
    <row r="995" spans="1:26">
      <c r="A995" s="1"/>
      <c r="B995" s="6"/>
      <c r="C995" s="80"/>
      <c r="D995" s="2"/>
      <c r="E995" s="174"/>
      <c r="I995" s="1"/>
      <c r="J995" s="1"/>
      <c r="K995" s="1"/>
      <c r="L995" s="1"/>
      <c r="M995" s="1"/>
      <c r="N995" s="1"/>
      <c r="O995" s="1"/>
      <c r="P995" s="1"/>
      <c r="Q995" s="1"/>
      <c r="R995" s="1"/>
      <c r="S995" s="1"/>
      <c r="T995" s="1"/>
      <c r="U995" s="1"/>
      <c r="V995" s="1"/>
      <c r="W995" s="1"/>
      <c r="X995" s="1"/>
      <c r="Y995" s="1"/>
      <c r="Z995" s="1"/>
    </row>
    <row r="996" spans="1:26">
      <c r="A996" s="1"/>
      <c r="B996" s="6"/>
      <c r="C996" s="80"/>
      <c r="D996" s="2"/>
      <c r="E996" s="174"/>
      <c r="I996" s="1"/>
      <c r="J996" s="1"/>
      <c r="K996" s="1"/>
      <c r="L996" s="1"/>
      <c r="M996" s="1"/>
      <c r="N996" s="1"/>
      <c r="O996" s="1"/>
      <c r="P996" s="1"/>
      <c r="Q996" s="1"/>
      <c r="R996" s="1"/>
      <c r="S996" s="1"/>
      <c r="T996" s="1"/>
      <c r="U996" s="1"/>
      <c r="V996" s="1"/>
      <c r="W996" s="1"/>
      <c r="X996" s="1"/>
      <c r="Y996" s="1"/>
      <c r="Z996" s="1"/>
    </row>
    <row r="997" spans="1:26">
      <c r="A997" s="1"/>
      <c r="B997" s="6"/>
      <c r="C997" s="80"/>
      <c r="D997" s="2"/>
      <c r="E997" s="174"/>
      <c r="I997" s="1"/>
      <c r="J997" s="1"/>
      <c r="K997" s="1"/>
      <c r="L997" s="1"/>
      <c r="M997" s="1"/>
      <c r="N997" s="1"/>
      <c r="O997" s="1"/>
      <c r="P997" s="1"/>
      <c r="Q997" s="1"/>
      <c r="R997" s="1"/>
      <c r="S997" s="1"/>
      <c r="T997" s="1"/>
      <c r="U997" s="1"/>
      <c r="V997" s="1"/>
      <c r="W997" s="1"/>
      <c r="X997" s="1"/>
      <c r="Y997" s="1"/>
      <c r="Z997" s="1"/>
    </row>
    <row r="998" spans="1:26">
      <c r="A998" s="1"/>
      <c r="B998" s="6"/>
      <c r="C998" s="80"/>
      <c r="D998" s="2"/>
      <c r="E998" s="174"/>
      <c r="I998" s="1"/>
      <c r="J998" s="1"/>
      <c r="K998" s="1"/>
      <c r="L998" s="1"/>
      <c r="M998" s="1"/>
      <c r="N998" s="1"/>
      <c r="O998" s="1"/>
      <c r="P998" s="1"/>
      <c r="Q998" s="1"/>
      <c r="R998" s="1"/>
      <c r="S998" s="1"/>
      <c r="T998" s="1"/>
      <c r="U998" s="1"/>
      <c r="V998" s="1"/>
      <c r="W998" s="1"/>
      <c r="X998" s="1"/>
      <c r="Y998" s="1"/>
      <c r="Z998" s="1"/>
    </row>
    <row r="999" spans="1:26">
      <c r="A999" s="1"/>
      <c r="B999" s="6"/>
      <c r="C999" s="80"/>
      <c r="D999" s="2"/>
      <c r="E999" s="174"/>
      <c r="I999" s="1"/>
      <c r="J999" s="1"/>
      <c r="K999" s="1"/>
      <c r="L999" s="1"/>
      <c r="M999" s="1"/>
      <c r="N999" s="1"/>
      <c r="O999" s="1"/>
      <c r="P999" s="1"/>
      <c r="Q999" s="1"/>
      <c r="R999" s="1"/>
      <c r="S999" s="1"/>
      <c r="T999" s="1"/>
      <c r="U999" s="1"/>
      <c r="V999" s="1"/>
      <c r="W999" s="1"/>
      <c r="X999" s="1"/>
      <c r="Y999" s="1"/>
      <c r="Z999" s="1"/>
    </row>
    <row r="1000" spans="1:26">
      <c r="A1000" s="1"/>
      <c r="B1000" s="6"/>
      <c r="C1000" s="80"/>
      <c r="D1000" s="2"/>
      <c r="E1000" s="174"/>
      <c r="I1000" s="1"/>
      <c r="J1000" s="1"/>
      <c r="K1000" s="1"/>
      <c r="L1000" s="1"/>
      <c r="M1000" s="1"/>
      <c r="N1000" s="1"/>
      <c r="O1000" s="1"/>
      <c r="P1000" s="1"/>
      <c r="Q1000" s="1"/>
      <c r="R1000" s="1"/>
      <c r="S1000" s="1"/>
      <c r="T1000" s="1"/>
      <c r="U1000" s="1"/>
      <c r="V1000" s="1"/>
      <c r="W1000" s="1"/>
      <c r="X1000" s="1"/>
      <c r="Y1000" s="1"/>
      <c r="Z1000" s="1"/>
    </row>
    <row r="1001" spans="1:26">
      <c r="A1001" s="1"/>
      <c r="B1001" s="6"/>
      <c r="C1001" s="80"/>
      <c r="D1001" s="2"/>
      <c r="E1001" s="174"/>
      <c r="I1001" s="1"/>
      <c r="J1001" s="1"/>
      <c r="K1001" s="1"/>
      <c r="L1001" s="1"/>
      <c r="M1001" s="1"/>
      <c r="N1001" s="1"/>
      <c r="O1001" s="1"/>
      <c r="P1001" s="1"/>
      <c r="Q1001" s="1"/>
      <c r="R1001" s="1"/>
      <c r="S1001" s="1"/>
      <c r="T1001" s="1"/>
      <c r="U1001" s="1"/>
      <c r="V1001" s="1"/>
      <c r="W1001" s="1"/>
      <c r="X1001" s="1"/>
      <c r="Y1001" s="1"/>
      <c r="Z1001" s="1"/>
    </row>
    <row r="1002" spans="1:26">
      <c r="A1002" s="1"/>
      <c r="B1002" s="6"/>
      <c r="C1002" s="80"/>
      <c r="D1002" s="2"/>
      <c r="E1002" s="174"/>
      <c r="I1002" s="1"/>
      <c r="J1002" s="1"/>
      <c r="K1002" s="1"/>
      <c r="L1002" s="1"/>
      <c r="M1002" s="1"/>
      <c r="N1002" s="1"/>
      <c r="O1002" s="1"/>
      <c r="P1002" s="1"/>
      <c r="Q1002" s="1"/>
      <c r="R1002" s="1"/>
      <c r="S1002" s="1"/>
      <c r="T1002" s="1"/>
      <c r="U1002" s="1"/>
      <c r="V1002" s="1"/>
      <c r="W1002" s="1"/>
      <c r="X1002" s="1"/>
      <c r="Y1002" s="1"/>
      <c r="Z1002" s="1"/>
    </row>
    <row r="1003" spans="1:26">
      <c r="A1003" s="1"/>
      <c r="B1003" s="6"/>
      <c r="C1003" s="80"/>
      <c r="D1003" s="2"/>
      <c r="E1003" s="174"/>
      <c r="I1003" s="1"/>
      <c r="J1003" s="1"/>
      <c r="K1003" s="1"/>
      <c r="L1003" s="1"/>
      <c r="M1003" s="1"/>
      <c r="N1003" s="1"/>
      <c r="O1003" s="1"/>
      <c r="P1003" s="1"/>
      <c r="Q1003" s="1"/>
      <c r="R1003" s="1"/>
      <c r="S1003" s="1"/>
      <c r="T1003" s="1"/>
      <c r="U1003" s="1"/>
      <c r="V1003" s="1"/>
      <c r="W1003" s="1"/>
      <c r="X1003" s="1"/>
      <c r="Y1003" s="1"/>
      <c r="Z1003" s="1"/>
    </row>
    <row r="1004" spans="1:26">
      <c r="A1004" s="1"/>
      <c r="B1004" s="6"/>
      <c r="C1004" s="80"/>
      <c r="D1004" s="2"/>
      <c r="E1004" s="174"/>
      <c r="I1004" s="1"/>
      <c r="J1004" s="1"/>
      <c r="K1004" s="1"/>
      <c r="L1004" s="1"/>
      <c r="M1004" s="1"/>
      <c r="N1004" s="1"/>
      <c r="O1004" s="1"/>
      <c r="P1004" s="1"/>
      <c r="Q1004" s="1"/>
      <c r="R1004" s="1"/>
      <c r="S1004" s="1"/>
      <c r="T1004" s="1"/>
      <c r="U1004" s="1"/>
      <c r="V1004" s="1"/>
      <c r="W1004" s="1"/>
      <c r="X1004" s="1"/>
      <c r="Y1004" s="1"/>
      <c r="Z1004" s="1"/>
    </row>
    <row r="1005" spans="1:26">
      <c r="A1005" s="1"/>
      <c r="B1005" s="6"/>
      <c r="C1005" s="80"/>
      <c r="D1005" s="2"/>
      <c r="E1005" s="174"/>
      <c r="I1005" s="1"/>
      <c r="J1005" s="1"/>
      <c r="K1005" s="1"/>
      <c r="L1005" s="1"/>
      <c r="M1005" s="1"/>
      <c r="N1005" s="1"/>
      <c r="O1005" s="1"/>
      <c r="P1005" s="1"/>
      <c r="Q1005" s="1"/>
      <c r="R1005" s="1"/>
      <c r="S1005" s="1"/>
      <c r="T1005" s="1"/>
      <c r="U1005" s="1"/>
      <c r="V1005" s="1"/>
      <c r="W1005" s="1"/>
      <c r="X1005" s="1"/>
      <c r="Y1005" s="1"/>
      <c r="Z1005" s="1"/>
    </row>
    <row r="1006" spans="1:26">
      <c r="A1006" s="1"/>
      <c r="B1006" s="6"/>
      <c r="C1006" s="80"/>
      <c r="D1006" s="2"/>
      <c r="E1006" s="174"/>
      <c r="I1006" s="1"/>
      <c r="J1006" s="1"/>
      <c r="K1006" s="1"/>
      <c r="L1006" s="1"/>
      <c r="M1006" s="1"/>
      <c r="N1006" s="1"/>
      <c r="O1006" s="1"/>
      <c r="P1006" s="1"/>
      <c r="Q1006" s="1"/>
      <c r="R1006" s="1"/>
      <c r="S1006" s="1"/>
      <c r="T1006" s="1"/>
      <c r="U1006" s="1"/>
      <c r="V1006" s="1"/>
      <c r="W1006" s="1"/>
      <c r="X1006" s="1"/>
      <c r="Y1006" s="1"/>
      <c r="Z1006" s="1"/>
    </row>
    <row r="1007" spans="1:26">
      <c r="A1007" s="1"/>
      <c r="B1007" s="6"/>
      <c r="C1007" s="80"/>
      <c r="D1007" s="2"/>
      <c r="E1007" s="174"/>
      <c r="I1007" s="1"/>
      <c r="J1007" s="1"/>
      <c r="K1007" s="1"/>
      <c r="L1007" s="1"/>
      <c r="M1007" s="1"/>
      <c r="N1007" s="1"/>
      <c r="O1007" s="1"/>
      <c r="P1007" s="1"/>
      <c r="Q1007" s="1"/>
      <c r="R1007" s="1"/>
      <c r="S1007" s="1"/>
      <c r="T1007" s="1"/>
      <c r="U1007" s="1"/>
      <c r="V1007" s="1"/>
      <c r="W1007" s="1"/>
      <c r="X1007" s="1"/>
      <c r="Y1007" s="1"/>
      <c r="Z1007" s="1"/>
    </row>
    <row r="1008" spans="1:26">
      <c r="A1008" s="1"/>
      <c r="B1008" s="6"/>
      <c r="C1008" s="80"/>
      <c r="D1008" s="2"/>
      <c r="E1008" s="174"/>
      <c r="I1008" s="1"/>
      <c r="J1008" s="1"/>
      <c r="K1008" s="1"/>
      <c r="L1008" s="1"/>
      <c r="M1008" s="1"/>
      <c r="N1008" s="1"/>
      <c r="O1008" s="1"/>
      <c r="P1008" s="1"/>
      <c r="Q1008" s="1"/>
      <c r="R1008" s="1"/>
      <c r="S1008" s="1"/>
      <c r="T1008" s="1"/>
      <c r="U1008" s="1"/>
      <c r="V1008" s="1"/>
      <c r="W1008" s="1"/>
      <c r="X1008" s="1"/>
      <c r="Y1008" s="1"/>
      <c r="Z1008" s="1"/>
    </row>
    <row r="1009" spans="1:26">
      <c r="A1009" s="1"/>
      <c r="B1009" s="6"/>
      <c r="C1009" s="80"/>
      <c r="D1009" s="2"/>
      <c r="E1009" s="174"/>
      <c r="I1009" s="1"/>
      <c r="J1009" s="1"/>
      <c r="K1009" s="1"/>
      <c r="L1009" s="1"/>
      <c r="M1009" s="1"/>
      <c r="N1009" s="1"/>
      <c r="O1009" s="1"/>
      <c r="P1009" s="1"/>
      <c r="Q1009" s="1"/>
      <c r="R1009" s="1"/>
      <c r="S1009" s="1"/>
      <c r="T1009" s="1"/>
      <c r="U1009" s="1"/>
      <c r="V1009" s="1"/>
      <c r="W1009" s="1"/>
      <c r="X1009" s="1"/>
      <c r="Y1009" s="1"/>
      <c r="Z1009" s="1"/>
    </row>
    <row r="1010" spans="1:26">
      <c r="A1010" s="1"/>
      <c r="B1010" s="6"/>
      <c r="C1010" s="80"/>
      <c r="D1010" s="2"/>
      <c r="E1010" s="174"/>
      <c r="I1010" s="60"/>
      <c r="J1010" s="60"/>
      <c r="K1010" s="60"/>
      <c r="L1010" s="60"/>
      <c r="M1010" s="60"/>
      <c r="N1010" s="60"/>
      <c r="O1010" s="60"/>
      <c r="P1010" s="60"/>
      <c r="Q1010" s="60"/>
      <c r="R1010" s="60"/>
      <c r="S1010" s="60"/>
      <c r="T1010" s="60"/>
      <c r="U1010" s="60"/>
      <c r="V1010" s="60"/>
      <c r="W1010" s="60"/>
      <c r="X1010" s="60"/>
      <c r="Y1010" s="60"/>
      <c r="Z1010" s="60"/>
    </row>
    <row r="1011" spans="1:26">
      <c r="A1011" s="60"/>
      <c r="I1011" s="60"/>
      <c r="J1011" s="60"/>
      <c r="K1011" s="60"/>
      <c r="L1011" s="60"/>
      <c r="M1011" s="60"/>
      <c r="N1011" s="60"/>
      <c r="O1011" s="60"/>
      <c r="P1011" s="60"/>
      <c r="Q1011" s="60"/>
      <c r="R1011" s="60"/>
      <c r="S1011" s="60"/>
      <c r="T1011" s="60"/>
      <c r="U1011" s="60"/>
      <c r="V1011" s="60"/>
      <c r="W1011" s="60"/>
      <c r="X1011" s="60"/>
      <c r="Y1011" s="60"/>
      <c r="Z1011" s="60"/>
    </row>
    <row r="1012" spans="1:26">
      <c r="A1012" s="60"/>
    </row>
  </sheetData>
  <mergeCells count="9">
    <mergeCell ref="G2:G3"/>
    <mergeCell ref="H2:H3"/>
    <mergeCell ref="A45:H45"/>
    <mergeCell ref="A1:F1"/>
    <mergeCell ref="C2:C3"/>
    <mergeCell ref="D2:D3"/>
    <mergeCell ref="E2:E3"/>
    <mergeCell ref="F2:F3"/>
    <mergeCell ref="A2:B3"/>
  </mergeCells>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D73CE-508B-4C5A-9EA9-3E50A793C420}">
  <dimension ref="A1:Q66"/>
  <sheetViews>
    <sheetView topLeftCell="A10" zoomScale="110" zoomScaleNormal="110" workbookViewId="0">
      <selection activeCell="C11" sqref="C11"/>
    </sheetView>
  </sheetViews>
  <sheetFormatPr defaultColWidth="18.47265625" defaultRowHeight="14.4"/>
  <cols>
    <col min="1" max="1" width="7.47265625" style="347" customWidth="1"/>
    <col min="2" max="2" width="18.47265625" style="347"/>
    <col min="3" max="3" width="88.33203125" style="183" customWidth="1"/>
    <col min="4" max="4" width="12.47265625" style="183" customWidth="1"/>
    <col min="5" max="5" width="18.80859375" style="349" customWidth="1"/>
    <col min="6" max="6" width="9.80859375" style="347" customWidth="1"/>
    <col min="7" max="7" width="7.5703125" style="183" customWidth="1"/>
    <col min="8" max="15" width="18.47265625" style="347"/>
    <col min="16" max="16" width="18.47265625" style="345"/>
    <col min="17" max="17" width="18.47265625" style="346"/>
    <col min="18" max="16384" width="18.47265625" style="347"/>
  </cols>
  <sheetData>
    <row r="1" spans="1:17" ht="15.75" customHeight="1">
      <c r="A1" s="505" t="s">
        <v>2102</v>
      </c>
      <c r="B1" s="505"/>
      <c r="C1" s="505"/>
      <c r="D1" s="505"/>
      <c r="E1" s="505"/>
      <c r="F1" s="505"/>
      <c r="G1" s="505"/>
      <c r="H1" s="359"/>
      <c r="I1" s="344"/>
      <c r="J1" s="344"/>
      <c r="K1" s="344"/>
      <c r="L1" s="344"/>
      <c r="M1" s="344"/>
      <c r="N1" s="344"/>
      <c r="O1" s="344"/>
    </row>
    <row r="2" spans="1:17" ht="15.75" customHeight="1">
      <c r="A2" s="512" t="s">
        <v>0</v>
      </c>
      <c r="B2" s="512"/>
      <c r="C2" s="508" t="s">
        <v>222</v>
      </c>
      <c r="D2" s="513" t="s">
        <v>1870</v>
      </c>
      <c r="E2" s="512" t="s">
        <v>1871</v>
      </c>
      <c r="F2" s="506" t="s">
        <v>47</v>
      </c>
      <c r="G2" s="508" t="s">
        <v>1417</v>
      </c>
      <c r="H2" s="359"/>
      <c r="P2" s="347"/>
      <c r="Q2" s="347"/>
    </row>
    <row r="3" spans="1:17" ht="15.75" customHeight="1">
      <c r="A3" s="507"/>
      <c r="B3" s="507"/>
      <c r="C3" s="509"/>
      <c r="D3" s="514"/>
      <c r="E3" s="507"/>
      <c r="F3" s="507"/>
      <c r="G3" s="509"/>
      <c r="H3" s="359"/>
      <c r="P3" s="347"/>
      <c r="Q3" s="347"/>
    </row>
    <row r="4" spans="1:17" ht="15.75" customHeight="1">
      <c r="A4" s="348" t="s">
        <v>2120</v>
      </c>
      <c r="F4" s="183"/>
      <c r="G4" s="347"/>
      <c r="O4" s="345"/>
      <c r="P4" s="346"/>
      <c r="Q4" s="347"/>
    </row>
    <row r="5" spans="1:17" ht="30" customHeight="1">
      <c r="A5" s="348"/>
      <c r="B5" s="349" t="s">
        <v>1309</v>
      </c>
      <c r="C5" s="349" t="s">
        <v>1418</v>
      </c>
      <c r="D5" s="281" t="s">
        <v>1872</v>
      </c>
      <c r="E5" s="10" t="s">
        <v>1873</v>
      </c>
      <c r="F5" s="350">
        <v>172503</v>
      </c>
      <c r="G5" s="349" t="s">
        <v>179</v>
      </c>
      <c r="H5" s="351"/>
      <c r="I5" s="183"/>
      <c r="P5" s="347"/>
      <c r="Q5" s="347"/>
    </row>
    <row r="6" spans="1:17" s="13" customFormat="1" ht="49.75" customHeight="1">
      <c r="A6" s="277"/>
      <c r="B6" s="340" t="s">
        <v>6</v>
      </c>
      <c r="C6" s="352" t="s">
        <v>1899</v>
      </c>
      <c r="D6" s="281" t="s">
        <v>1872</v>
      </c>
      <c r="E6" s="10" t="s">
        <v>1873</v>
      </c>
      <c r="F6" s="350">
        <v>365538</v>
      </c>
      <c r="G6" s="340" t="s">
        <v>138</v>
      </c>
    </row>
    <row r="7" spans="1:17" ht="39" customHeight="1">
      <c r="A7" s="348"/>
      <c r="B7" s="349" t="s">
        <v>7</v>
      </c>
      <c r="C7" s="10" t="s">
        <v>1874</v>
      </c>
      <c r="D7" s="281" t="s">
        <v>1872</v>
      </c>
      <c r="E7" s="10" t="s">
        <v>1873</v>
      </c>
      <c r="F7" s="350">
        <v>430439</v>
      </c>
      <c r="G7" s="183" t="s">
        <v>138</v>
      </c>
      <c r="H7" s="183"/>
      <c r="I7" s="183"/>
      <c r="P7" s="347"/>
      <c r="Q7" s="347"/>
    </row>
    <row r="8" spans="1:17" ht="33" customHeight="1">
      <c r="A8" s="348"/>
      <c r="B8" s="183" t="s">
        <v>8</v>
      </c>
      <c r="C8" s="10" t="s">
        <v>1875</v>
      </c>
      <c r="D8" s="281" t="s">
        <v>1872</v>
      </c>
      <c r="E8" s="10" t="s">
        <v>1873</v>
      </c>
      <c r="F8" s="350">
        <v>564692</v>
      </c>
      <c r="G8" s="183" t="s">
        <v>138</v>
      </c>
      <c r="H8" s="183"/>
      <c r="I8" s="183"/>
      <c r="P8" s="347"/>
      <c r="Q8" s="347"/>
    </row>
    <row r="9" spans="1:17" ht="15.75" customHeight="1">
      <c r="A9" s="348"/>
      <c r="F9" s="353"/>
      <c r="G9" s="347"/>
      <c r="O9" s="345"/>
      <c r="P9" s="346"/>
      <c r="Q9" s="347"/>
    </row>
    <row r="10" spans="1:17" ht="15.75" customHeight="1">
      <c r="A10" s="348" t="s">
        <v>9</v>
      </c>
      <c r="F10" s="353"/>
      <c r="G10" s="347"/>
      <c r="O10" s="345"/>
      <c r="P10" s="346"/>
      <c r="Q10" s="347"/>
    </row>
    <row r="11" spans="1:17" ht="42" customHeight="1">
      <c r="A11" s="348"/>
      <c r="B11" s="183" t="s">
        <v>10</v>
      </c>
      <c r="C11" s="349" t="s">
        <v>1419</v>
      </c>
      <c r="D11" s="183" t="s">
        <v>1872</v>
      </c>
      <c r="E11" s="356" t="s">
        <v>1884</v>
      </c>
      <c r="F11" s="350">
        <v>9370</v>
      </c>
      <c r="G11" s="183" t="s">
        <v>146</v>
      </c>
      <c r="P11" s="347"/>
      <c r="Q11" s="347"/>
    </row>
    <row r="12" spans="1:17" ht="27" customHeight="1">
      <c r="A12" s="348"/>
      <c r="B12" s="183" t="s">
        <v>11</v>
      </c>
      <c r="C12" s="285" t="s">
        <v>1888</v>
      </c>
      <c r="D12" s="281" t="s">
        <v>1872</v>
      </c>
      <c r="E12" s="349" t="s">
        <v>1876</v>
      </c>
      <c r="F12" s="350">
        <v>76831</v>
      </c>
      <c r="G12" s="282" t="s">
        <v>148</v>
      </c>
      <c r="P12" s="347"/>
      <c r="Q12" s="347"/>
    </row>
    <row r="13" spans="1:17" ht="40.75" customHeight="1">
      <c r="A13" s="348"/>
      <c r="B13" s="183" t="s">
        <v>12</v>
      </c>
      <c r="C13" s="285" t="s">
        <v>1887</v>
      </c>
      <c r="D13" s="281" t="s">
        <v>1872</v>
      </c>
      <c r="E13" s="349" t="s">
        <v>1876</v>
      </c>
      <c r="F13" s="350">
        <v>55871</v>
      </c>
      <c r="G13" s="282" t="s">
        <v>148</v>
      </c>
      <c r="P13" s="347"/>
      <c r="Q13" s="347"/>
    </row>
    <row r="14" spans="1:17" ht="15.75" customHeight="1">
      <c r="A14" s="348"/>
      <c r="F14" s="353"/>
      <c r="G14" s="347"/>
      <c r="O14" s="345"/>
      <c r="P14" s="346"/>
      <c r="Q14" s="347"/>
    </row>
    <row r="15" spans="1:17" ht="15.75" customHeight="1">
      <c r="A15" s="348" t="s">
        <v>15</v>
      </c>
      <c r="F15" s="353"/>
      <c r="G15" s="347"/>
      <c r="O15" s="345"/>
      <c r="P15" s="346"/>
      <c r="Q15" s="347"/>
    </row>
    <row r="16" spans="1:17" ht="22.5" customHeight="1">
      <c r="A16" s="348"/>
      <c r="B16" s="349" t="s">
        <v>1311</v>
      </c>
      <c r="C16" s="281" t="s">
        <v>1422</v>
      </c>
      <c r="D16" s="281" t="s">
        <v>1872</v>
      </c>
      <c r="E16" s="10" t="s">
        <v>1877</v>
      </c>
      <c r="F16" s="350">
        <v>19407</v>
      </c>
      <c r="G16" s="183" t="s">
        <v>150</v>
      </c>
      <c r="H16" s="183"/>
      <c r="P16" s="347"/>
      <c r="Q16" s="347"/>
    </row>
    <row r="17" spans="1:17" ht="112.75" customHeight="1">
      <c r="A17" s="348"/>
      <c r="B17" s="183" t="s">
        <v>16</v>
      </c>
      <c r="C17" s="511" t="s">
        <v>1897</v>
      </c>
      <c r="D17" s="183" t="s">
        <v>1878</v>
      </c>
      <c r="E17" s="10" t="s">
        <v>1879</v>
      </c>
      <c r="F17" s="350">
        <v>46646</v>
      </c>
      <c r="G17" s="341" t="s">
        <v>152</v>
      </c>
      <c r="I17" s="183"/>
      <c r="P17" s="347"/>
      <c r="Q17" s="347"/>
    </row>
    <row r="18" spans="1:17" ht="112.75" customHeight="1">
      <c r="A18" s="348"/>
      <c r="B18" s="183" t="s">
        <v>17</v>
      </c>
      <c r="C18" s="510"/>
      <c r="D18" s="183" t="s">
        <v>1878</v>
      </c>
      <c r="E18" s="10" t="s">
        <v>1879</v>
      </c>
      <c r="F18" s="350">
        <v>46646</v>
      </c>
      <c r="G18" s="341" t="s">
        <v>152</v>
      </c>
      <c r="I18" s="183"/>
      <c r="P18" s="347"/>
      <c r="Q18" s="347"/>
    </row>
    <row r="19" spans="1:17" ht="187" customHeight="1">
      <c r="A19" s="348"/>
      <c r="B19" s="183" t="s">
        <v>18</v>
      </c>
      <c r="C19" s="510"/>
      <c r="D19" s="183" t="s">
        <v>1878</v>
      </c>
      <c r="E19" s="10" t="s">
        <v>1879</v>
      </c>
      <c r="F19" s="350">
        <v>46646</v>
      </c>
      <c r="G19" s="341" t="s">
        <v>152</v>
      </c>
      <c r="I19" s="183"/>
      <c r="P19" s="347"/>
      <c r="Q19" s="347"/>
    </row>
    <row r="20" spans="1:17" ht="222" customHeight="1">
      <c r="A20" s="348"/>
      <c r="B20" s="183" t="s">
        <v>20</v>
      </c>
      <c r="C20" s="285" t="s">
        <v>1886</v>
      </c>
      <c r="D20" s="183" t="s">
        <v>1878</v>
      </c>
      <c r="E20" s="10" t="s">
        <v>1879</v>
      </c>
      <c r="F20" s="350">
        <v>135538</v>
      </c>
      <c r="G20" s="341" t="s">
        <v>154</v>
      </c>
      <c r="H20" s="183"/>
      <c r="I20" s="183"/>
      <c r="P20" s="347"/>
      <c r="Q20" s="347"/>
    </row>
    <row r="21" spans="1:17" ht="65.5" customHeight="1">
      <c r="A21" s="348"/>
      <c r="B21" s="349" t="s">
        <v>1202</v>
      </c>
      <c r="C21" s="349" t="s">
        <v>1420</v>
      </c>
      <c r="D21" s="183" t="s">
        <v>1878</v>
      </c>
      <c r="E21" s="10" t="s">
        <v>1880</v>
      </c>
      <c r="F21" s="350">
        <v>62380</v>
      </c>
      <c r="G21" s="341" t="s">
        <v>156</v>
      </c>
      <c r="H21" s="183"/>
      <c r="I21" s="351"/>
      <c r="P21" s="347"/>
      <c r="Q21" s="347"/>
    </row>
    <row r="22" spans="1:17" ht="36.25" customHeight="1">
      <c r="A22" s="348"/>
      <c r="B22" s="349" t="s">
        <v>21</v>
      </c>
      <c r="C22" s="286" t="s">
        <v>1885</v>
      </c>
      <c r="D22" s="281" t="s">
        <v>1878</v>
      </c>
      <c r="E22" s="10" t="s">
        <v>1877</v>
      </c>
      <c r="F22" s="350">
        <v>22771</v>
      </c>
      <c r="G22" s="341" t="s">
        <v>169</v>
      </c>
      <c r="H22" s="183"/>
      <c r="P22" s="347"/>
      <c r="Q22" s="347"/>
    </row>
    <row r="23" spans="1:17" ht="96" customHeight="1">
      <c r="A23" s="348"/>
      <c r="B23" s="351" t="s">
        <v>22</v>
      </c>
      <c r="C23" s="285" t="s">
        <v>1882</v>
      </c>
      <c r="D23" s="281" t="s">
        <v>1872</v>
      </c>
      <c r="E23" s="285" t="s">
        <v>1889</v>
      </c>
      <c r="F23" s="350">
        <v>76186</v>
      </c>
      <c r="G23" s="340" t="s">
        <v>171</v>
      </c>
      <c r="P23" s="347"/>
      <c r="Q23" s="347"/>
    </row>
    <row r="24" spans="1:17" ht="121" customHeight="1">
      <c r="A24" s="348"/>
      <c r="B24" s="349" t="s">
        <v>23</v>
      </c>
      <c r="C24" s="283" t="s">
        <v>1421</v>
      </c>
      <c r="D24" s="281" t="s">
        <v>1878</v>
      </c>
      <c r="E24" s="10" t="s">
        <v>1879</v>
      </c>
      <c r="F24" s="350">
        <v>307354</v>
      </c>
      <c r="G24" s="282" t="s">
        <v>173</v>
      </c>
      <c r="H24" s="183"/>
      <c r="I24" s="183"/>
      <c r="P24" s="347"/>
      <c r="Q24" s="347"/>
    </row>
    <row r="25" spans="1:17" ht="39" customHeight="1">
      <c r="A25" s="348"/>
      <c r="B25" s="340" t="s">
        <v>24</v>
      </c>
      <c r="C25" s="357" t="s">
        <v>2122</v>
      </c>
      <c r="D25" s="350" t="s">
        <v>1872</v>
      </c>
      <c r="E25" s="10" t="s">
        <v>1881</v>
      </c>
      <c r="F25" s="358">
        <v>403938</v>
      </c>
      <c r="G25" s="340" t="s">
        <v>171</v>
      </c>
      <c r="H25" s="183"/>
      <c r="I25" s="183"/>
      <c r="P25" s="347"/>
      <c r="Q25" s="347"/>
    </row>
    <row r="26" spans="1:17" ht="87" customHeight="1">
      <c r="A26" s="348"/>
      <c r="B26" s="349" t="s">
        <v>25</v>
      </c>
      <c r="C26" s="285" t="s">
        <v>1883</v>
      </c>
      <c r="D26" s="281" t="s">
        <v>1878</v>
      </c>
      <c r="E26" s="10" t="s">
        <v>1881</v>
      </c>
      <c r="F26" s="350">
        <v>623146</v>
      </c>
      <c r="G26" s="340" t="s">
        <v>171</v>
      </c>
      <c r="H26" s="183"/>
      <c r="I26" s="183"/>
      <c r="P26" s="347"/>
      <c r="Q26" s="347"/>
    </row>
    <row r="27" spans="1:17" ht="67.5" customHeight="1">
      <c r="A27" s="348"/>
      <c r="B27" s="349" t="s">
        <v>61</v>
      </c>
      <c r="C27" s="349" t="s">
        <v>1423</v>
      </c>
      <c r="D27" s="281" t="s">
        <v>1872</v>
      </c>
      <c r="E27" s="10" t="s">
        <v>1873</v>
      </c>
      <c r="F27" s="350">
        <v>265934</v>
      </c>
      <c r="G27" s="349" t="s">
        <v>179</v>
      </c>
      <c r="H27" s="183"/>
      <c r="P27" s="347"/>
      <c r="Q27" s="347"/>
    </row>
    <row r="28" spans="1:17" ht="129" customHeight="1">
      <c r="A28" s="348"/>
      <c r="B28" s="349" t="s">
        <v>27</v>
      </c>
      <c r="C28" s="349" t="s">
        <v>1424</v>
      </c>
      <c r="D28" s="281" t="s">
        <v>1878</v>
      </c>
      <c r="E28" s="10" t="s">
        <v>1881</v>
      </c>
      <c r="F28" s="350">
        <v>283985</v>
      </c>
      <c r="G28" s="349" t="s">
        <v>174</v>
      </c>
      <c r="P28" s="347"/>
      <c r="Q28" s="347"/>
    </row>
    <row r="29" spans="1:17" ht="105" customHeight="1">
      <c r="A29" s="348"/>
      <c r="B29" s="349" t="s">
        <v>28</v>
      </c>
      <c r="C29" s="283" t="s">
        <v>1425</v>
      </c>
      <c r="D29" s="281" t="s">
        <v>1878</v>
      </c>
      <c r="E29" s="10" t="s">
        <v>1881</v>
      </c>
      <c r="F29" s="350">
        <v>191843</v>
      </c>
      <c r="G29" s="282" t="s">
        <v>174</v>
      </c>
      <c r="H29" s="354"/>
      <c r="P29" s="347"/>
      <c r="Q29" s="347"/>
    </row>
    <row r="30" spans="1:17" ht="26.5" customHeight="1">
      <c r="A30" s="348"/>
      <c r="B30" s="349" t="s">
        <v>29</v>
      </c>
      <c r="C30" s="349" t="s">
        <v>1426</v>
      </c>
      <c r="D30" s="281" t="s">
        <v>1872</v>
      </c>
      <c r="E30" s="10" t="s">
        <v>1873</v>
      </c>
      <c r="F30" s="350">
        <v>758713</v>
      </c>
      <c r="G30" s="349" t="s">
        <v>179</v>
      </c>
      <c r="P30" s="347"/>
      <c r="Q30" s="347"/>
    </row>
    <row r="31" spans="1:17" ht="15.75" customHeight="1">
      <c r="A31" s="348"/>
      <c r="F31" s="353"/>
      <c r="G31" s="347"/>
      <c r="O31" s="345"/>
      <c r="P31" s="346"/>
      <c r="Q31" s="347"/>
    </row>
    <row r="32" spans="1:17" ht="15.75" customHeight="1">
      <c r="A32" s="348" t="s">
        <v>30</v>
      </c>
      <c r="F32" s="353"/>
      <c r="G32" s="347"/>
      <c r="O32" s="345"/>
      <c r="P32" s="346"/>
      <c r="Q32" s="347"/>
    </row>
    <row r="33" spans="1:17" ht="26.25" customHeight="1">
      <c r="A33" s="348"/>
      <c r="B33" s="349" t="s">
        <v>31</v>
      </c>
      <c r="C33" s="349" t="s">
        <v>1427</v>
      </c>
      <c r="D33" s="281" t="s">
        <v>1872</v>
      </c>
      <c r="E33" s="10" t="s">
        <v>1873</v>
      </c>
      <c r="F33" s="350">
        <v>557923</v>
      </c>
      <c r="G33" s="183" t="s">
        <v>158</v>
      </c>
      <c r="P33" s="347"/>
      <c r="Q33" s="347"/>
    </row>
    <row r="34" spans="1:17" ht="162.75" customHeight="1">
      <c r="A34" s="348"/>
      <c r="B34" s="349" t="s">
        <v>62</v>
      </c>
      <c r="C34" s="349" t="s">
        <v>1428</v>
      </c>
      <c r="D34" s="281" t="s">
        <v>1872</v>
      </c>
      <c r="E34" s="10" t="s">
        <v>1881</v>
      </c>
      <c r="F34" s="350">
        <v>59176</v>
      </c>
      <c r="G34" s="183" t="s">
        <v>160</v>
      </c>
      <c r="P34" s="347"/>
      <c r="Q34" s="347"/>
    </row>
    <row r="35" spans="1:17" ht="80.5" customHeight="1">
      <c r="A35" s="348"/>
      <c r="B35" s="349" t="s">
        <v>63</v>
      </c>
      <c r="C35" s="349" t="s">
        <v>1429</v>
      </c>
      <c r="D35" s="281" t="s">
        <v>1872</v>
      </c>
      <c r="E35" s="10" t="s">
        <v>1881</v>
      </c>
      <c r="F35" s="350">
        <v>46861</v>
      </c>
      <c r="G35" s="183" t="s">
        <v>162</v>
      </c>
      <c r="H35" s="183"/>
      <c r="I35" s="351"/>
      <c r="P35" s="347"/>
      <c r="Q35" s="347"/>
    </row>
    <row r="36" spans="1:17" ht="162.75" customHeight="1">
      <c r="A36" s="348"/>
      <c r="B36" s="349" t="s">
        <v>64</v>
      </c>
      <c r="C36" s="349" t="s">
        <v>1430</v>
      </c>
      <c r="D36" s="281" t="s">
        <v>1872</v>
      </c>
      <c r="E36" s="10" t="s">
        <v>1881</v>
      </c>
      <c r="F36" s="350">
        <v>59176</v>
      </c>
      <c r="G36" s="183" t="s">
        <v>160</v>
      </c>
      <c r="P36" s="347"/>
      <c r="Q36" s="347"/>
    </row>
    <row r="37" spans="1:17" ht="86.5" customHeight="1">
      <c r="A37" s="348"/>
      <c r="B37" s="349" t="s">
        <v>65</v>
      </c>
      <c r="C37" s="10" t="s">
        <v>1431</v>
      </c>
      <c r="D37" s="281" t="s">
        <v>1872</v>
      </c>
      <c r="E37" s="10" t="s">
        <v>1877</v>
      </c>
      <c r="F37" s="350">
        <v>23217</v>
      </c>
      <c r="G37" s="4" t="s">
        <v>217</v>
      </c>
      <c r="P37" s="347"/>
      <c r="Q37" s="347"/>
    </row>
    <row r="38" spans="1:17" ht="142.75" customHeight="1">
      <c r="A38" s="348"/>
      <c r="B38" s="349" t="s">
        <v>32</v>
      </c>
      <c r="C38" s="349" t="s">
        <v>1432</v>
      </c>
      <c r="D38" s="281" t="s">
        <v>1872</v>
      </c>
      <c r="E38" s="10" t="s">
        <v>1881</v>
      </c>
      <c r="F38" s="350">
        <v>59225</v>
      </c>
      <c r="G38" s="183" t="s">
        <v>160</v>
      </c>
      <c r="P38" s="347"/>
      <c r="Q38" s="347"/>
    </row>
    <row r="39" spans="1:17" ht="24" customHeight="1">
      <c r="A39" s="348"/>
      <c r="B39" s="183" t="s">
        <v>33</v>
      </c>
      <c r="C39" s="349" t="s">
        <v>1433</v>
      </c>
      <c r="D39" s="281" t="s">
        <v>1872</v>
      </c>
      <c r="E39" s="10" t="s">
        <v>1873</v>
      </c>
      <c r="F39" s="350">
        <v>507804</v>
      </c>
      <c r="G39" s="349" t="s">
        <v>179</v>
      </c>
      <c r="H39" s="351"/>
      <c r="I39" s="183"/>
      <c r="P39" s="347"/>
      <c r="Q39" s="347"/>
    </row>
    <row r="40" spans="1:17" ht="76" customHeight="1">
      <c r="A40" s="348"/>
      <c r="B40" s="349" t="s">
        <v>39</v>
      </c>
      <c r="C40" s="283" t="s">
        <v>1434</v>
      </c>
      <c r="D40" s="281" t="s">
        <v>1878</v>
      </c>
      <c r="E40" s="10" t="s">
        <v>1881</v>
      </c>
      <c r="F40" s="350">
        <v>91967</v>
      </c>
      <c r="G40" s="282" t="s">
        <v>218</v>
      </c>
      <c r="H40" s="183"/>
      <c r="P40" s="347"/>
      <c r="Q40" s="347"/>
    </row>
    <row r="41" spans="1:17" ht="27.75" customHeight="1">
      <c r="A41" s="348"/>
      <c r="B41" s="349" t="s">
        <v>40</v>
      </c>
      <c r="C41" s="349" t="s">
        <v>1435</v>
      </c>
      <c r="D41" s="281" t="s">
        <v>1872</v>
      </c>
      <c r="E41" s="10" t="s">
        <v>1881</v>
      </c>
      <c r="F41" s="350">
        <v>452535</v>
      </c>
      <c r="G41" s="349" t="s">
        <v>179</v>
      </c>
      <c r="H41" s="183"/>
      <c r="I41" s="183"/>
      <c r="P41" s="347"/>
      <c r="Q41" s="347"/>
    </row>
    <row r="42" spans="1:17" ht="157.5" customHeight="1">
      <c r="A42" s="348"/>
      <c r="B42" s="349" t="s">
        <v>41</v>
      </c>
      <c r="C42" s="349" t="s">
        <v>1436</v>
      </c>
      <c r="D42" s="281" t="s">
        <v>1872</v>
      </c>
      <c r="E42" s="10" t="s">
        <v>1881</v>
      </c>
      <c r="F42" s="350">
        <v>59206</v>
      </c>
      <c r="G42" s="183" t="s">
        <v>160</v>
      </c>
      <c r="H42" s="183"/>
      <c r="P42" s="347"/>
      <c r="Q42" s="347"/>
    </row>
    <row r="43" spans="1:17" ht="171" customHeight="1">
      <c r="A43" s="348"/>
      <c r="B43" s="349" t="s">
        <v>66</v>
      </c>
      <c r="C43" s="349" t="s">
        <v>1437</v>
      </c>
      <c r="D43" s="281" t="s">
        <v>1872</v>
      </c>
      <c r="E43" s="10" t="s">
        <v>1881</v>
      </c>
      <c r="F43" s="350">
        <v>59176</v>
      </c>
      <c r="G43" s="183" t="s">
        <v>160</v>
      </c>
      <c r="H43" s="183"/>
      <c r="P43" s="347"/>
      <c r="Q43" s="347"/>
    </row>
    <row r="44" spans="1:17" ht="32.5" customHeight="1">
      <c r="A44" s="348"/>
      <c r="B44" s="349" t="s">
        <v>76</v>
      </c>
      <c r="C44" s="349" t="s">
        <v>1438</v>
      </c>
      <c r="D44" s="281" t="s">
        <v>1872</v>
      </c>
      <c r="E44" s="10" t="s">
        <v>1898</v>
      </c>
      <c r="F44" s="350">
        <v>86529</v>
      </c>
      <c r="G44" s="349" t="s">
        <v>179</v>
      </c>
      <c r="H44" s="183"/>
      <c r="P44" s="347"/>
      <c r="Q44" s="347"/>
    </row>
    <row r="45" spans="1:17" ht="36.25" customHeight="1">
      <c r="A45" s="348"/>
      <c r="B45" s="349" t="s">
        <v>67</v>
      </c>
      <c r="C45" s="349" t="s">
        <v>1439</v>
      </c>
      <c r="D45" s="281" t="s">
        <v>1872</v>
      </c>
      <c r="E45" s="10" t="s">
        <v>1898</v>
      </c>
      <c r="F45" s="350">
        <v>476144</v>
      </c>
      <c r="G45" s="349" t="s">
        <v>179</v>
      </c>
      <c r="H45" s="183"/>
      <c r="I45" s="183"/>
      <c r="P45" s="347"/>
      <c r="Q45" s="347"/>
    </row>
    <row r="46" spans="1:17" ht="52.5" customHeight="1">
      <c r="A46" s="348"/>
      <c r="B46" s="349" t="s">
        <v>2121</v>
      </c>
      <c r="C46" s="349" t="s">
        <v>1440</v>
      </c>
      <c r="D46" s="281" t="s">
        <v>1872</v>
      </c>
      <c r="E46" s="10" t="s">
        <v>1898</v>
      </c>
      <c r="F46" s="350">
        <v>969309</v>
      </c>
      <c r="G46" s="349" t="s">
        <v>179</v>
      </c>
      <c r="H46" s="183"/>
      <c r="P46" s="347"/>
      <c r="Q46" s="347"/>
    </row>
    <row r="47" spans="1:17" ht="28.5" customHeight="1">
      <c r="A47" s="362"/>
      <c r="B47" s="284" t="s">
        <v>43</v>
      </c>
      <c r="C47" s="287" t="s">
        <v>1896</v>
      </c>
      <c r="D47" s="360" t="s">
        <v>1872</v>
      </c>
      <c r="E47" s="17" t="s">
        <v>1898</v>
      </c>
      <c r="F47" s="355">
        <v>728752</v>
      </c>
      <c r="G47" s="361" t="s">
        <v>179</v>
      </c>
      <c r="H47" s="183"/>
      <c r="I47" s="183"/>
      <c r="P47" s="347"/>
      <c r="Q47" s="347"/>
    </row>
    <row r="48" spans="1:17">
      <c r="A48" s="510" t="s">
        <v>1903</v>
      </c>
      <c r="B48" s="510"/>
      <c r="C48" s="510"/>
      <c r="D48" s="510"/>
      <c r="E48" s="510"/>
      <c r="F48" s="510"/>
      <c r="G48" s="510"/>
    </row>
    <row r="49" spans="1:17">
      <c r="A49" s="363"/>
      <c r="C49" s="359"/>
    </row>
    <row r="50" spans="1:17" ht="15.75" customHeight="1">
      <c r="A50" s="342" t="s">
        <v>137</v>
      </c>
    </row>
    <row r="51" spans="1:17" ht="15.75" customHeight="1">
      <c r="A51" s="4" t="s">
        <v>219</v>
      </c>
      <c r="F51" s="183"/>
      <c r="G51" s="347"/>
      <c r="O51" s="345"/>
      <c r="P51" s="346"/>
      <c r="Q51" s="347"/>
    </row>
    <row r="52" spans="1:17" ht="15.75" customHeight="1">
      <c r="A52" s="4" t="s">
        <v>220</v>
      </c>
      <c r="F52" s="183"/>
      <c r="G52" s="347"/>
      <c r="O52" s="345"/>
      <c r="P52" s="346"/>
      <c r="Q52" s="347"/>
    </row>
    <row r="53" spans="1:17" ht="15.75" customHeight="1">
      <c r="A53" s="4" t="s">
        <v>221</v>
      </c>
      <c r="F53" s="183"/>
      <c r="G53" s="347"/>
      <c r="O53" s="345"/>
      <c r="P53" s="346"/>
      <c r="Q53" s="347"/>
    </row>
    <row r="54" spans="1:17" ht="15.75" customHeight="1">
      <c r="A54" s="4" t="s">
        <v>1312</v>
      </c>
      <c r="F54" s="183"/>
      <c r="G54" s="347"/>
      <c r="O54" s="345"/>
      <c r="P54" s="346"/>
      <c r="Q54" s="347"/>
    </row>
    <row r="55" spans="1:17" ht="15.75" customHeight="1">
      <c r="A55" s="4" t="s">
        <v>1313</v>
      </c>
      <c r="F55" s="183"/>
      <c r="G55" s="347"/>
      <c r="O55" s="345"/>
      <c r="P55" s="346"/>
      <c r="Q55" s="347"/>
    </row>
    <row r="56" spans="1:17" ht="15.75" customHeight="1">
      <c r="A56" s="4" t="s">
        <v>1314</v>
      </c>
      <c r="F56" s="183"/>
      <c r="G56" s="347"/>
      <c r="O56" s="345"/>
      <c r="P56" s="346"/>
      <c r="Q56" s="347"/>
    </row>
    <row r="57" spans="1:17" ht="15.75" customHeight="1">
      <c r="A57" s="4" t="s">
        <v>1315</v>
      </c>
      <c r="F57" s="183"/>
      <c r="G57" s="347"/>
      <c r="O57" s="345"/>
      <c r="P57" s="346"/>
      <c r="Q57" s="347"/>
    </row>
    <row r="58" spans="1:17" ht="15.75" customHeight="1">
      <c r="A58" s="4" t="s">
        <v>1316</v>
      </c>
      <c r="F58" s="183"/>
      <c r="G58" s="347"/>
      <c r="O58" s="345"/>
      <c r="P58" s="346"/>
      <c r="Q58" s="347"/>
    </row>
    <row r="59" spans="1:17" ht="15.75" customHeight="1">
      <c r="A59" s="4" t="s">
        <v>1441</v>
      </c>
      <c r="F59" s="183"/>
      <c r="G59" s="347"/>
      <c r="O59" s="345"/>
      <c r="P59" s="346"/>
      <c r="Q59" s="347"/>
    </row>
    <row r="60" spans="1:17" ht="15.75" customHeight="1">
      <c r="A60" s="4" t="s">
        <v>1317</v>
      </c>
      <c r="F60" s="183"/>
      <c r="G60" s="347"/>
      <c r="O60" s="345"/>
      <c r="P60" s="346"/>
      <c r="Q60" s="347"/>
    </row>
    <row r="61" spans="1:17" ht="15.75" customHeight="1">
      <c r="A61" s="4" t="s">
        <v>1890</v>
      </c>
      <c r="F61" s="183"/>
      <c r="G61" s="347"/>
      <c r="O61" s="345"/>
      <c r="P61" s="346"/>
      <c r="Q61" s="347"/>
    </row>
    <row r="62" spans="1:17" ht="16" customHeight="1">
      <c r="A62" s="4" t="s">
        <v>1891</v>
      </c>
      <c r="F62" s="183"/>
      <c r="G62" s="347"/>
      <c r="O62" s="345"/>
      <c r="P62" s="346"/>
      <c r="Q62" s="347"/>
    </row>
    <row r="63" spans="1:17" ht="16" customHeight="1">
      <c r="A63" s="4" t="s">
        <v>1892</v>
      </c>
      <c r="F63" s="183"/>
      <c r="G63" s="347"/>
      <c r="O63" s="345"/>
      <c r="P63" s="346"/>
      <c r="Q63" s="347"/>
    </row>
    <row r="64" spans="1:17" ht="15.75" customHeight="1">
      <c r="A64" s="4" t="s">
        <v>1893</v>
      </c>
      <c r="F64" s="183"/>
      <c r="G64" s="347"/>
      <c r="O64" s="345"/>
      <c r="P64" s="346"/>
      <c r="Q64" s="347"/>
    </row>
    <row r="65" spans="1:17" ht="15.75" customHeight="1">
      <c r="A65" s="4" t="s">
        <v>1894</v>
      </c>
      <c r="F65" s="183"/>
      <c r="G65" s="347"/>
      <c r="O65" s="345"/>
      <c r="P65" s="346"/>
      <c r="Q65" s="347"/>
    </row>
    <row r="66" spans="1:17" ht="15.75" customHeight="1">
      <c r="A66" s="4" t="s">
        <v>1895</v>
      </c>
      <c r="F66" s="183"/>
      <c r="G66" s="347"/>
      <c r="O66" s="345"/>
      <c r="P66" s="346"/>
      <c r="Q66" s="347"/>
    </row>
  </sheetData>
  <mergeCells count="9">
    <mergeCell ref="A1:G1"/>
    <mergeCell ref="F2:F3"/>
    <mergeCell ref="G2:G3"/>
    <mergeCell ref="A48:G48"/>
    <mergeCell ref="C17:C19"/>
    <mergeCell ref="C2:C3"/>
    <mergeCell ref="A2:B3"/>
    <mergeCell ref="D2:D3"/>
    <mergeCell ref="E2:E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F98AF-9B2F-4BBC-86A8-CEA1470E61F9}">
  <dimension ref="A1:AA979"/>
  <sheetViews>
    <sheetView topLeftCell="A152" zoomScale="110" zoomScaleNormal="110" workbookViewId="0">
      <selection activeCell="B181" sqref="B181"/>
    </sheetView>
  </sheetViews>
  <sheetFormatPr defaultColWidth="12.47265625" defaultRowHeight="15.75" customHeight="1"/>
  <cols>
    <col min="1" max="1" width="9.47265625" style="6" customWidth="1"/>
    <col min="2" max="2" width="28.47265625" style="6" customWidth="1"/>
    <col min="3" max="3" width="9.47265625" style="195" bestFit="1" customWidth="1"/>
    <col min="4" max="5" width="8" style="6" bestFit="1" customWidth="1"/>
    <col min="6" max="6" width="14.47265625" style="195" customWidth="1"/>
    <col min="7" max="7" width="8.09375" style="6" bestFit="1" customWidth="1"/>
    <col min="8" max="8" width="8.47265625" style="196" bestFit="1" customWidth="1"/>
    <col min="9" max="9" width="10.47265625" style="6" customWidth="1"/>
    <col min="10" max="10" width="8.33203125" style="195" bestFit="1" customWidth="1"/>
    <col min="11" max="11" width="8" style="197" bestFit="1" customWidth="1"/>
    <col min="12" max="12" width="10.47265625" style="6" bestFit="1" customWidth="1"/>
    <col min="13" max="27" width="7.47265625" style="34" customWidth="1"/>
    <col min="28" max="16384" width="12.47265625" style="34"/>
  </cols>
  <sheetData>
    <row r="1" spans="1:27" ht="15.75" customHeight="1">
      <c r="A1" s="516" t="s">
        <v>2103</v>
      </c>
      <c r="B1" s="516"/>
      <c r="C1" s="516"/>
      <c r="D1" s="516"/>
      <c r="E1" s="516"/>
      <c r="F1" s="516"/>
      <c r="G1" s="516"/>
      <c r="H1" s="516"/>
      <c r="I1" s="516"/>
      <c r="J1" s="516"/>
      <c r="K1" s="516"/>
      <c r="L1" s="516"/>
      <c r="M1" s="516"/>
      <c r="N1" s="6"/>
      <c r="O1" s="6"/>
      <c r="P1" s="6"/>
      <c r="Q1" s="6"/>
      <c r="R1" s="6"/>
      <c r="S1" s="6"/>
      <c r="T1" s="6"/>
      <c r="U1" s="6"/>
      <c r="V1" s="6"/>
      <c r="W1" s="6"/>
      <c r="X1" s="6"/>
      <c r="Y1" s="6"/>
      <c r="Z1" s="6"/>
      <c r="AA1" s="6"/>
    </row>
    <row r="2" spans="1:27" ht="53.5" customHeight="1">
      <c r="A2" s="59" t="s">
        <v>1859</v>
      </c>
      <c r="B2" s="62" t="s">
        <v>0</v>
      </c>
      <c r="C2" s="145" t="s">
        <v>139</v>
      </c>
      <c r="D2" s="59" t="s">
        <v>638</v>
      </c>
      <c r="E2" s="59" t="s">
        <v>639</v>
      </c>
      <c r="F2" s="145" t="s">
        <v>1125</v>
      </c>
      <c r="G2" s="59" t="s">
        <v>640</v>
      </c>
      <c r="H2" s="146" t="s">
        <v>140</v>
      </c>
      <c r="I2" s="59" t="s">
        <v>141</v>
      </c>
      <c r="J2" s="145" t="s">
        <v>142</v>
      </c>
      <c r="K2" s="147" t="s">
        <v>1124</v>
      </c>
      <c r="L2" s="122" t="s">
        <v>47</v>
      </c>
      <c r="M2" s="63"/>
      <c r="N2" s="104"/>
      <c r="O2" s="96"/>
      <c r="P2" s="6"/>
      <c r="Q2" s="6"/>
      <c r="R2" s="6"/>
      <c r="S2" s="6"/>
      <c r="T2" s="6"/>
      <c r="U2" s="6"/>
      <c r="V2" s="6"/>
      <c r="W2" s="6"/>
      <c r="X2" s="6"/>
      <c r="Y2" s="6"/>
      <c r="Z2" s="6"/>
      <c r="AA2" s="6"/>
    </row>
    <row r="3" spans="1:27" ht="15.75" customHeight="1">
      <c r="A3" s="517" t="s">
        <v>73</v>
      </c>
      <c r="B3" s="64" t="s">
        <v>31</v>
      </c>
      <c r="C3" s="195">
        <v>11957025</v>
      </c>
      <c r="D3" s="195">
        <v>0</v>
      </c>
      <c r="E3" s="195">
        <v>0</v>
      </c>
      <c r="F3" s="195">
        <v>3335129</v>
      </c>
      <c r="G3" s="195">
        <v>0</v>
      </c>
      <c r="H3" s="195">
        <v>942130</v>
      </c>
      <c r="I3" s="195">
        <v>470599</v>
      </c>
      <c r="J3" s="195">
        <v>7209167</v>
      </c>
      <c r="K3" s="197">
        <v>1.6091294061062</v>
      </c>
      <c r="L3" s="195">
        <v>557923</v>
      </c>
      <c r="N3" s="103"/>
      <c r="O3" s="101"/>
      <c r="P3" s="6"/>
      <c r="Q3" s="6"/>
      <c r="R3" s="6"/>
      <c r="S3" s="6"/>
      <c r="T3" s="6"/>
      <c r="U3" s="6"/>
      <c r="V3" s="6"/>
      <c r="W3" s="6"/>
      <c r="X3" s="6"/>
      <c r="Y3" s="6"/>
      <c r="Z3" s="6"/>
      <c r="AA3" s="6"/>
    </row>
    <row r="4" spans="1:27" ht="15.75" customHeight="1">
      <c r="A4" s="518"/>
      <c r="B4" s="6" t="s">
        <v>645</v>
      </c>
      <c r="C4" s="195">
        <v>7840733</v>
      </c>
      <c r="D4" s="195">
        <v>0</v>
      </c>
      <c r="E4" s="195">
        <v>48</v>
      </c>
      <c r="F4" s="195">
        <v>1604101</v>
      </c>
      <c r="G4" s="195">
        <v>0</v>
      </c>
      <c r="H4" s="195">
        <v>0</v>
      </c>
      <c r="I4" s="195">
        <v>200396</v>
      </c>
      <c r="J4" s="195">
        <v>6036188</v>
      </c>
      <c r="K4" s="197">
        <v>1.0465786441990199</v>
      </c>
      <c r="L4" s="195">
        <v>9370</v>
      </c>
      <c r="N4" s="103"/>
      <c r="O4" s="101"/>
      <c r="P4" s="6"/>
      <c r="Q4" s="6"/>
      <c r="R4" s="6"/>
      <c r="S4" s="6"/>
      <c r="T4" s="6"/>
      <c r="U4" s="6"/>
      <c r="V4" s="6"/>
      <c r="W4" s="6"/>
      <c r="X4" s="6"/>
      <c r="Y4" s="6"/>
      <c r="Z4" s="6"/>
      <c r="AA4" s="6"/>
    </row>
    <row r="5" spans="1:27" ht="15.75" customHeight="1">
      <c r="A5" s="518"/>
      <c r="B5" s="6" t="s">
        <v>646</v>
      </c>
      <c r="C5" s="195">
        <v>13735807</v>
      </c>
      <c r="D5" s="195">
        <v>0</v>
      </c>
      <c r="E5" s="195">
        <v>0</v>
      </c>
      <c r="F5" s="195">
        <v>5476142</v>
      </c>
      <c r="G5" s="195">
        <v>27044</v>
      </c>
      <c r="H5" s="195">
        <v>887962</v>
      </c>
      <c r="I5" s="195">
        <v>408487</v>
      </c>
      <c r="J5" s="195">
        <v>6936172</v>
      </c>
      <c r="K5" s="197">
        <v>1.0678623390606501</v>
      </c>
      <c r="L5" s="195">
        <v>76831</v>
      </c>
      <c r="N5" s="103"/>
      <c r="O5" s="101"/>
      <c r="P5" s="6"/>
      <c r="Q5" s="6"/>
      <c r="R5" s="6"/>
      <c r="S5" s="6"/>
      <c r="T5" s="6"/>
      <c r="U5" s="6"/>
      <c r="V5" s="6"/>
      <c r="W5" s="6"/>
      <c r="X5" s="6"/>
      <c r="Y5" s="6"/>
      <c r="Z5" s="6"/>
      <c r="AA5" s="6"/>
    </row>
    <row r="6" spans="1:27" ht="15.75" customHeight="1">
      <c r="A6" s="518"/>
      <c r="B6" s="6" t="s">
        <v>647</v>
      </c>
      <c r="C6" s="195">
        <v>13736028</v>
      </c>
      <c r="D6" s="195">
        <v>0</v>
      </c>
      <c r="E6" s="195">
        <v>0</v>
      </c>
      <c r="F6" s="195">
        <v>5471407</v>
      </c>
      <c r="G6" s="195">
        <v>24975</v>
      </c>
      <c r="H6" s="195">
        <v>890748</v>
      </c>
      <c r="I6" s="195">
        <v>408616</v>
      </c>
      <c r="J6" s="195">
        <v>6940282</v>
      </c>
      <c r="K6" s="197">
        <v>1.03200413156908</v>
      </c>
      <c r="L6" s="195">
        <v>55871</v>
      </c>
      <c r="N6" s="103"/>
      <c r="O6" s="91"/>
      <c r="V6" s="6"/>
      <c r="W6" s="6"/>
      <c r="X6" s="6"/>
      <c r="Y6" s="6"/>
      <c r="Z6" s="6"/>
      <c r="AA6" s="6"/>
    </row>
    <row r="7" spans="1:27" ht="15.75" customHeight="1">
      <c r="A7" s="518"/>
      <c r="B7" s="6" t="s">
        <v>62</v>
      </c>
      <c r="C7" s="195">
        <v>13735615</v>
      </c>
      <c r="D7" s="195">
        <v>0</v>
      </c>
      <c r="E7" s="195">
        <v>0</v>
      </c>
      <c r="F7" s="195">
        <v>5477159</v>
      </c>
      <c r="G7" s="195">
        <v>26949</v>
      </c>
      <c r="H7" s="195">
        <v>887940</v>
      </c>
      <c r="I7" s="195">
        <v>408414</v>
      </c>
      <c r="J7" s="195">
        <v>6935153</v>
      </c>
      <c r="K7" s="197">
        <v>1.03038659305643</v>
      </c>
      <c r="L7" s="195">
        <v>59176</v>
      </c>
      <c r="N7" s="103"/>
      <c r="O7" s="91"/>
      <c r="V7" s="6"/>
      <c r="W7" s="6"/>
      <c r="X7" s="6"/>
      <c r="Y7" s="6"/>
      <c r="Z7" s="6"/>
      <c r="AA7" s="6"/>
    </row>
    <row r="8" spans="1:27" ht="15.75" customHeight="1">
      <c r="A8" s="518"/>
      <c r="B8" s="6" t="s">
        <v>1311</v>
      </c>
      <c r="C8" s="195">
        <v>11508185</v>
      </c>
      <c r="D8" s="195">
        <v>0</v>
      </c>
      <c r="E8" s="195">
        <v>0</v>
      </c>
      <c r="F8" s="195">
        <v>2957483</v>
      </c>
      <c r="G8" s="195">
        <v>0</v>
      </c>
      <c r="H8" s="195">
        <v>927275</v>
      </c>
      <c r="I8" s="195">
        <v>463681</v>
      </c>
      <c r="J8" s="195">
        <v>7159746</v>
      </c>
      <c r="K8" s="197">
        <v>1.01925776992178</v>
      </c>
      <c r="L8" s="195">
        <v>19407</v>
      </c>
      <c r="N8" s="21"/>
      <c r="O8" s="118"/>
      <c r="V8" s="6"/>
      <c r="W8" s="6"/>
      <c r="X8" s="6"/>
      <c r="Y8" s="6"/>
      <c r="Z8" s="6"/>
      <c r="AA8" s="6"/>
    </row>
    <row r="9" spans="1:27" ht="15.75" customHeight="1">
      <c r="A9" s="518"/>
      <c r="B9" s="6" t="s">
        <v>16</v>
      </c>
      <c r="C9" s="195">
        <v>8058452</v>
      </c>
      <c r="D9" s="195">
        <v>0</v>
      </c>
      <c r="E9" s="195">
        <v>0</v>
      </c>
      <c r="F9" s="195">
        <v>1645547</v>
      </c>
      <c r="G9" s="195">
        <v>0</v>
      </c>
      <c r="H9" s="195">
        <v>172584</v>
      </c>
      <c r="I9" s="195">
        <v>200398</v>
      </c>
      <c r="J9" s="195">
        <v>6039923</v>
      </c>
      <c r="K9" s="197">
        <v>1.07651983645661</v>
      </c>
      <c r="L9" s="195">
        <v>46646</v>
      </c>
      <c r="N9" s="103"/>
      <c r="O9" s="91"/>
      <c r="V9" s="6"/>
      <c r="W9" s="6"/>
      <c r="X9" s="6"/>
      <c r="Y9" s="6"/>
      <c r="Z9" s="6"/>
      <c r="AA9" s="6"/>
    </row>
    <row r="10" spans="1:27" ht="15.75" customHeight="1">
      <c r="A10" s="518"/>
      <c r="B10" s="6" t="s">
        <v>17</v>
      </c>
      <c r="C10" s="195">
        <v>8058452</v>
      </c>
      <c r="D10" s="195">
        <v>0</v>
      </c>
      <c r="E10" s="195">
        <v>1</v>
      </c>
      <c r="F10" s="195">
        <v>1645546</v>
      </c>
      <c r="G10" s="195">
        <v>0</v>
      </c>
      <c r="H10" s="195">
        <v>172584</v>
      </c>
      <c r="I10" s="195">
        <v>200398</v>
      </c>
      <c r="J10" s="195">
        <v>6039923</v>
      </c>
      <c r="K10" s="197">
        <v>1.07018985406685</v>
      </c>
      <c r="L10" s="195">
        <v>46646</v>
      </c>
      <c r="N10" s="103"/>
      <c r="O10" s="91"/>
      <c r="P10" s="6"/>
      <c r="Q10" s="6"/>
      <c r="R10" s="6"/>
      <c r="S10" s="6"/>
      <c r="T10" s="6"/>
      <c r="U10" s="6"/>
      <c r="V10" s="6"/>
      <c r="W10" s="6"/>
      <c r="X10" s="6"/>
      <c r="Y10" s="6"/>
      <c r="Z10" s="6"/>
      <c r="AA10" s="6"/>
    </row>
    <row r="11" spans="1:27" ht="15.75" customHeight="1">
      <c r="A11" s="518"/>
      <c r="B11" s="6" t="s">
        <v>18</v>
      </c>
      <c r="C11" s="195">
        <v>8058452</v>
      </c>
      <c r="D11" s="195">
        <v>0</v>
      </c>
      <c r="E11" s="195">
        <v>0</v>
      </c>
      <c r="F11" s="195">
        <v>1645547</v>
      </c>
      <c r="G11" s="195">
        <v>0</v>
      </c>
      <c r="H11" s="195">
        <v>172584</v>
      </c>
      <c r="I11" s="195">
        <v>200398</v>
      </c>
      <c r="J11" s="195">
        <v>6039923</v>
      </c>
      <c r="K11" s="197">
        <v>1.0826243790869301</v>
      </c>
      <c r="L11" s="195">
        <v>46646</v>
      </c>
      <c r="N11" s="103"/>
      <c r="O11" s="91"/>
      <c r="P11" s="6"/>
      <c r="Q11" s="6"/>
      <c r="R11" s="6"/>
      <c r="S11" s="6"/>
      <c r="T11" s="6"/>
      <c r="U11" s="6"/>
      <c r="V11" s="6"/>
      <c r="W11" s="6"/>
      <c r="X11" s="6"/>
      <c r="Y11" s="6"/>
      <c r="Z11" s="6"/>
      <c r="AA11" s="6"/>
    </row>
    <row r="12" spans="1:27" ht="15.75" customHeight="1">
      <c r="A12" s="518"/>
      <c r="B12" s="6" t="s">
        <v>20</v>
      </c>
      <c r="C12" s="195">
        <v>13758236</v>
      </c>
      <c r="D12" s="195">
        <v>0</v>
      </c>
      <c r="E12" s="195">
        <v>0</v>
      </c>
      <c r="F12" s="195">
        <v>5496431</v>
      </c>
      <c r="G12" s="195">
        <v>0</v>
      </c>
      <c r="H12" s="195">
        <v>890951</v>
      </c>
      <c r="I12" s="195">
        <v>411013</v>
      </c>
      <c r="J12" s="195">
        <v>6959841</v>
      </c>
      <c r="K12" s="197">
        <v>1.21618385911699</v>
      </c>
      <c r="L12" s="195">
        <v>135538</v>
      </c>
      <c r="N12" s="103"/>
      <c r="O12" s="91"/>
      <c r="V12" s="6"/>
      <c r="W12" s="6"/>
      <c r="X12" s="6"/>
      <c r="Y12" s="6"/>
      <c r="Z12" s="6"/>
      <c r="AA12" s="6"/>
    </row>
    <row r="13" spans="1:27" ht="15.75" customHeight="1">
      <c r="A13" s="518"/>
      <c r="B13" s="95" t="s">
        <v>1202</v>
      </c>
      <c r="C13" s="195">
        <v>19023435</v>
      </c>
      <c r="D13" s="195">
        <v>109</v>
      </c>
      <c r="E13" s="195">
        <v>0</v>
      </c>
      <c r="F13" s="195">
        <v>10728327</v>
      </c>
      <c r="G13" s="195">
        <v>210</v>
      </c>
      <c r="H13" s="195">
        <v>896316</v>
      </c>
      <c r="I13" s="195">
        <v>414697</v>
      </c>
      <c r="J13" s="195">
        <v>6983776</v>
      </c>
      <c r="K13" s="197">
        <v>1.0391569236785501</v>
      </c>
      <c r="L13" s="195">
        <v>62380</v>
      </c>
      <c r="M13" s="63"/>
      <c r="N13" s="103"/>
      <c r="O13" s="101"/>
      <c r="P13" s="6"/>
      <c r="Q13" s="6"/>
      <c r="R13" s="6"/>
      <c r="S13" s="6"/>
      <c r="T13" s="6"/>
      <c r="U13" s="6"/>
      <c r="V13" s="6"/>
      <c r="W13" s="6"/>
      <c r="X13" s="6"/>
      <c r="Y13" s="6"/>
      <c r="Z13" s="6"/>
      <c r="AA13" s="6"/>
    </row>
    <row r="14" spans="1:27" ht="15.75" customHeight="1">
      <c r="A14" s="518"/>
      <c r="B14" s="6" t="s">
        <v>21</v>
      </c>
      <c r="C14" s="195">
        <v>11919728</v>
      </c>
      <c r="D14" s="195">
        <v>0</v>
      </c>
      <c r="E14" s="195">
        <v>0</v>
      </c>
      <c r="F14" s="195">
        <v>3388542</v>
      </c>
      <c r="G14" s="195">
        <v>0</v>
      </c>
      <c r="H14" s="195">
        <v>923636</v>
      </c>
      <c r="I14" s="195">
        <v>461573</v>
      </c>
      <c r="J14" s="195">
        <v>7145977</v>
      </c>
      <c r="K14" s="197">
        <v>1.02169633529937</v>
      </c>
      <c r="L14" s="195">
        <v>22771</v>
      </c>
      <c r="N14" s="114"/>
      <c r="O14" s="91"/>
      <c r="V14" s="6"/>
      <c r="W14" s="6"/>
      <c r="X14" s="6"/>
      <c r="Y14" s="6"/>
      <c r="Z14" s="6"/>
      <c r="AA14" s="6"/>
    </row>
    <row r="15" spans="1:27" ht="15.75" customHeight="1">
      <c r="A15" s="518"/>
      <c r="B15" s="120" t="s">
        <v>1309</v>
      </c>
      <c r="C15" s="195">
        <v>11957025</v>
      </c>
      <c r="D15" s="195">
        <v>0</v>
      </c>
      <c r="E15" s="195">
        <v>0</v>
      </c>
      <c r="F15" s="195">
        <v>3339035</v>
      </c>
      <c r="G15" s="195">
        <v>0</v>
      </c>
      <c r="H15" s="195">
        <v>941602</v>
      </c>
      <c r="I15" s="195">
        <v>470407</v>
      </c>
      <c r="J15" s="195">
        <v>7205981</v>
      </c>
      <c r="K15" s="197">
        <v>1.1908755739961601</v>
      </c>
      <c r="L15" s="195">
        <v>172503</v>
      </c>
      <c r="N15" s="103"/>
      <c r="O15" s="101"/>
      <c r="P15" s="6"/>
      <c r="Q15" s="6"/>
      <c r="R15" s="6"/>
      <c r="S15" s="6"/>
      <c r="T15" s="6"/>
      <c r="U15" s="6"/>
      <c r="V15" s="6"/>
      <c r="W15" s="6"/>
      <c r="X15" s="6"/>
      <c r="Y15" s="6"/>
      <c r="Z15" s="6"/>
      <c r="AA15" s="6"/>
    </row>
    <row r="16" spans="1:27" ht="15.75" customHeight="1">
      <c r="A16" s="518"/>
      <c r="B16" s="6" t="s">
        <v>22</v>
      </c>
      <c r="C16" s="195">
        <v>14716563</v>
      </c>
      <c r="D16" s="195">
        <v>0</v>
      </c>
      <c r="E16" s="195">
        <v>11751</v>
      </c>
      <c r="F16" s="195">
        <v>4826404</v>
      </c>
      <c r="G16" s="195">
        <v>35</v>
      </c>
      <c r="H16" s="195">
        <v>1484795</v>
      </c>
      <c r="I16" s="195">
        <v>793542</v>
      </c>
      <c r="J16" s="195">
        <v>7600036</v>
      </c>
      <c r="K16" s="197">
        <v>1.0969856560698299</v>
      </c>
      <c r="L16" s="195">
        <v>76186</v>
      </c>
      <c r="N16" s="103"/>
      <c r="O16" s="91"/>
      <c r="V16" s="6"/>
      <c r="W16" s="6"/>
      <c r="X16" s="6"/>
      <c r="Y16" s="6"/>
      <c r="Z16" s="6"/>
      <c r="AA16" s="6"/>
    </row>
    <row r="17" spans="1:27" ht="15.75" customHeight="1">
      <c r="A17" s="518"/>
      <c r="B17" s="6" t="s">
        <v>89</v>
      </c>
      <c r="C17" s="195">
        <v>12039492</v>
      </c>
      <c r="D17" s="195">
        <v>0</v>
      </c>
      <c r="E17" s="195">
        <v>0</v>
      </c>
      <c r="F17" s="195">
        <v>3780762</v>
      </c>
      <c r="G17" s="195">
        <v>0</v>
      </c>
      <c r="H17" s="195">
        <v>890492</v>
      </c>
      <c r="I17" s="195">
        <v>411119</v>
      </c>
      <c r="J17" s="195">
        <v>6957119</v>
      </c>
      <c r="K17" s="197">
        <v>1.07819408540481</v>
      </c>
      <c r="L17" s="195">
        <v>46861</v>
      </c>
      <c r="N17" s="115"/>
      <c r="O17" s="113"/>
      <c r="V17" s="6"/>
      <c r="W17" s="6"/>
      <c r="X17" s="6"/>
      <c r="Y17" s="6"/>
      <c r="Z17" s="6"/>
      <c r="AA17" s="6"/>
    </row>
    <row r="18" spans="1:27" ht="15.75" customHeight="1">
      <c r="A18" s="518"/>
      <c r="B18" s="6" t="s">
        <v>64</v>
      </c>
      <c r="C18" s="195">
        <v>13735615</v>
      </c>
      <c r="D18" s="195">
        <v>0</v>
      </c>
      <c r="E18" s="195">
        <v>0</v>
      </c>
      <c r="F18" s="195">
        <v>5477159</v>
      </c>
      <c r="G18" s="195">
        <v>26949</v>
      </c>
      <c r="H18" s="195">
        <v>887940</v>
      </c>
      <c r="I18" s="195">
        <v>408414</v>
      </c>
      <c r="J18" s="195">
        <v>6935153</v>
      </c>
      <c r="K18" s="197">
        <v>1.03205191784584</v>
      </c>
      <c r="L18" s="195">
        <v>59176</v>
      </c>
      <c r="N18" s="21"/>
      <c r="O18" s="118"/>
      <c r="V18" s="6"/>
      <c r="W18" s="6"/>
      <c r="X18" s="6"/>
      <c r="Y18" s="6"/>
      <c r="Z18" s="6"/>
      <c r="AA18" s="6"/>
    </row>
    <row r="19" spans="1:27" ht="15.75" customHeight="1">
      <c r="A19" s="518"/>
      <c r="B19" s="6" t="s">
        <v>65</v>
      </c>
      <c r="C19" s="195">
        <v>11508194</v>
      </c>
      <c r="D19" s="195">
        <v>0</v>
      </c>
      <c r="E19" s="195">
        <v>0</v>
      </c>
      <c r="F19" s="195">
        <v>2957396</v>
      </c>
      <c r="G19" s="195">
        <v>0</v>
      </c>
      <c r="H19" s="195">
        <v>927323</v>
      </c>
      <c r="I19" s="195">
        <v>463658</v>
      </c>
      <c r="J19" s="195">
        <v>7159817</v>
      </c>
      <c r="K19" s="197">
        <v>1.0329593061225699</v>
      </c>
      <c r="L19" s="195">
        <v>23217</v>
      </c>
      <c r="N19" s="21"/>
      <c r="O19" s="118"/>
      <c r="V19" s="6"/>
      <c r="W19" s="6"/>
      <c r="X19" s="6"/>
      <c r="Y19" s="6"/>
      <c r="Z19" s="6"/>
      <c r="AA19" s="6"/>
    </row>
    <row r="20" spans="1:27" ht="15.75" customHeight="1">
      <c r="A20" s="518"/>
      <c r="B20" s="198" t="s">
        <v>23</v>
      </c>
      <c r="C20" s="195">
        <v>13518840</v>
      </c>
      <c r="D20" s="195">
        <v>0</v>
      </c>
      <c r="E20" s="195">
        <v>0</v>
      </c>
      <c r="F20" s="195">
        <v>4877830</v>
      </c>
      <c r="G20" s="195">
        <v>4</v>
      </c>
      <c r="H20" s="195">
        <v>945150</v>
      </c>
      <c r="I20" s="195">
        <v>473120</v>
      </c>
      <c r="J20" s="195">
        <v>7222736</v>
      </c>
      <c r="K20" s="197">
        <v>1.2323780067118999</v>
      </c>
      <c r="L20" s="195">
        <v>307354</v>
      </c>
      <c r="N20" s="21"/>
      <c r="O20" s="118"/>
      <c r="V20" s="6"/>
      <c r="W20" s="6"/>
      <c r="X20" s="6"/>
      <c r="Y20" s="6"/>
      <c r="Z20" s="6"/>
      <c r="AA20" s="6"/>
    </row>
    <row r="21" spans="1:27" ht="15.75" customHeight="1">
      <c r="A21" s="518"/>
      <c r="B21" s="198" t="s">
        <v>24</v>
      </c>
      <c r="C21" s="195">
        <v>14716563</v>
      </c>
      <c r="D21" s="195">
        <v>0</v>
      </c>
      <c r="E21" s="195">
        <v>11752</v>
      </c>
      <c r="F21" s="195">
        <v>4823423</v>
      </c>
      <c r="G21" s="195">
        <v>32</v>
      </c>
      <c r="H21" s="195">
        <v>1485324</v>
      </c>
      <c r="I21" s="195">
        <f>C21-D21-E21-F21-G21-H21-J21</f>
        <v>793764</v>
      </c>
      <c r="J21" s="195">
        <v>7602268</v>
      </c>
      <c r="K21" s="197">
        <v>1.21798460584766</v>
      </c>
      <c r="L21" s="195">
        <v>403938</v>
      </c>
      <c r="N21" s="21"/>
      <c r="O21" s="118"/>
      <c r="V21" s="6"/>
      <c r="W21" s="6"/>
      <c r="X21" s="6"/>
      <c r="Y21" s="6"/>
      <c r="Z21" s="6"/>
      <c r="AA21" s="6"/>
    </row>
    <row r="22" spans="1:27" ht="15.75" customHeight="1">
      <c r="A22" s="518"/>
      <c r="B22" s="6" t="s">
        <v>25</v>
      </c>
      <c r="C22" s="195">
        <v>25219597</v>
      </c>
      <c r="D22" s="195">
        <v>0</v>
      </c>
      <c r="E22" s="195">
        <v>11760</v>
      </c>
      <c r="F22" s="195">
        <v>15324463</v>
      </c>
      <c r="G22" s="195">
        <v>35</v>
      </c>
      <c r="H22" s="195">
        <v>1485496</v>
      </c>
      <c r="I22" s="195">
        <v>793927</v>
      </c>
      <c r="J22" s="195">
        <v>7603916</v>
      </c>
      <c r="K22" s="197">
        <v>1.63887497519505</v>
      </c>
      <c r="L22" s="195">
        <v>623146</v>
      </c>
      <c r="N22" s="21"/>
      <c r="O22" s="118"/>
      <c r="V22" s="6"/>
      <c r="W22" s="6"/>
      <c r="X22" s="6"/>
      <c r="Y22" s="6"/>
      <c r="Z22" s="6"/>
      <c r="AA22" s="6"/>
    </row>
    <row r="23" spans="1:27" ht="15.75" customHeight="1">
      <c r="A23" s="518"/>
      <c r="B23" s="6" t="s">
        <v>32</v>
      </c>
      <c r="C23" s="195">
        <v>13735615</v>
      </c>
      <c r="D23" s="195">
        <v>0</v>
      </c>
      <c r="E23" s="195">
        <v>0</v>
      </c>
      <c r="F23" s="195">
        <v>5477100</v>
      </c>
      <c r="G23" s="195">
        <v>26947</v>
      </c>
      <c r="H23" s="195">
        <v>887947</v>
      </c>
      <c r="I23" s="195">
        <v>408404</v>
      </c>
      <c r="J23" s="195">
        <v>6935217</v>
      </c>
      <c r="K23" s="197">
        <v>1.0555113660314599</v>
      </c>
      <c r="L23" s="195">
        <v>59225</v>
      </c>
      <c r="N23" s="21"/>
      <c r="O23" s="118"/>
      <c r="P23" s="6"/>
      <c r="Q23" s="6"/>
      <c r="R23" s="6"/>
      <c r="S23" s="6"/>
      <c r="T23" s="6"/>
      <c r="U23" s="6"/>
      <c r="V23" s="6"/>
      <c r="W23" s="6"/>
      <c r="X23" s="6"/>
      <c r="Y23" s="6"/>
      <c r="Z23" s="6"/>
      <c r="AA23" s="6"/>
    </row>
    <row r="24" spans="1:27" ht="15.75" customHeight="1">
      <c r="A24" s="518"/>
      <c r="B24" s="6" t="s">
        <v>86</v>
      </c>
      <c r="C24" s="195">
        <v>11957025</v>
      </c>
      <c r="D24" s="195">
        <v>0</v>
      </c>
      <c r="E24" s="195">
        <v>0</v>
      </c>
      <c r="F24" s="195">
        <v>3335905</v>
      </c>
      <c r="G24" s="195">
        <v>0</v>
      </c>
      <c r="H24" s="195">
        <v>941963</v>
      </c>
      <c r="I24" s="195">
        <v>470558</v>
      </c>
      <c r="J24" s="195">
        <v>7208599</v>
      </c>
      <c r="K24" s="197">
        <v>1.9100800795855499</v>
      </c>
      <c r="L24" s="195">
        <v>430439</v>
      </c>
      <c r="N24" s="21"/>
      <c r="O24" s="118"/>
      <c r="V24" s="6"/>
      <c r="W24" s="6"/>
      <c r="X24" s="6"/>
      <c r="Y24" s="6"/>
      <c r="Z24" s="6"/>
      <c r="AA24" s="6"/>
    </row>
    <row r="25" spans="1:27" ht="15.75" customHeight="1">
      <c r="A25" s="518"/>
      <c r="B25" s="91" t="s">
        <v>363</v>
      </c>
      <c r="C25" s="195">
        <v>11957025</v>
      </c>
      <c r="D25" s="195">
        <v>0</v>
      </c>
      <c r="E25" s="195">
        <v>0</v>
      </c>
      <c r="F25" s="195">
        <v>3335478</v>
      </c>
      <c r="G25" s="195">
        <v>0</v>
      </c>
      <c r="H25" s="195">
        <v>942062</v>
      </c>
      <c r="I25" s="195">
        <v>470587</v>
      </c>
      <c r="J25" s="195">
        <v>7208898</v>
      </c>
      <c r="K25" s="197">
        <v>1.40758412605747</v>
      </c>
      <c r="L25" s="195">
        <v>507804</v>
      </c>
      <c r="N25" s="21"/>
      <c r="O25" s="118"/>
    </row>
    <row r="26" spans="1:27" ht="15.75" customHeight="1">
      <c r="A26" s="518"/>
      <c r="B26" s="6" t="s">
        <v>27</v>
      </c>
      <c r="C26" s="195">
        <v>13763073</v>
      </c>
      <c r="D26" s="195">
        <v>0</v>
      </c>
      <c r="E26" s="195">
        <v>0</v>
      </c>
      <c r="F26" s="195">
        <v>5497853</v>
      </c>
      <c r="G26" s="195">
        <v>0</v>
      </c>
      <c r="H26" s="195">
        <v>891453</v>
      </c>
      <c r="I26" s="195">
        <v>411092</v>
      </c>
      <c r="J26" s="195">
        <v>6962675</v>
      </c>
      <c r="K26" s="197">
        <v>1.26416275860523</v>
      </c>
      <c r="L26" s="195">
        <v>283985</v>
      </c>
      <c r="N26" s="21"/>
      <c r="O26" s="28"/>
    </row>
    <row r="27" spans="1:27" ht="15.75" customHeight="1">
      <c r="A27" s="518"/>
      <c r="B27" s="6" t="s">
        <v>39</v>
      </c>
      <c r="C27" s="195">
        <v>7427422</v>
      </c>
      <c r="D27" s="195">
        <v>0</v>
      </c>
      <c r="E27" s="195">
        <v>0</v>
      </c>
      <c r="F27" s="195">
        <v>996240</v>
      </c>
      <c r="G27" s="195">
        <v>11</v>
      </c>
      <c r="H27" s="195">
        <v>172925</v>
      </c>
      <c r="I27" s="195">
        <v>201243</v>
      </c>
      <c r="J27" s="195">
        <v>6057003</v>
      </c>
      <c r="K27" s="197">
        <v>1.23667030797436</v>
      </c>
      <c r="L27" s="195">
        <v>91967</v>
      </c>
      <c r="N27" s="21"/>
      <c r="O27" s="28"/>
      <c r="P27" s="6"/>
      <c r="Q27" s="6"/>
      <c r="R27" s="6"/>
      <c r="S27" s="6"/>
      <c r="T27" s="6"/>
      <c r="U27" s="6"/>
      <c r="AA27" s="6"/>
    </row>
    <row r="28" spans="1:27" ht="15.75" customHeight="1">
      <c r="A28" s="518"/>
      <c r="B28" s="6" t="s">
        <v>40</v>
      </c>
      <c r="C28" s="195">
        <v>11957025</v>
      </c>
      <c r="D28" s="195">
        <v>0</v>
      </c>
      <c r="E28" s="195">
        <v>0</v>
      </c>
      <c r="F28" s="195">
        <v>3335829</v>
      </c>
      <c r="G28" s="195">
        <v>0</v>
      </c>
      <c r="H28" s="195">
        <v>942012</v>
      </c>
      <c r="I28" s="195">
        <v>470571</v>
      </c>
      <c r="J28" s="195">
        <v>7208613</v>
      </c>
      <c r="K28" s="197">
        <v>1.29032160536323</v>
      </c>
      <c r="L28" s="195">
        <v>452535</v>
      </c>
      <c r="N28" s="21"/>
      <c r="O28" s="28"/>
      <c r="P28" s="6"/>
      <c r="Q28" s="6"/>
      <c r="R28" s="6"/>
      <c r="S28" s="6"/>
      <c r="T28" s="6"/>
      <c r="U28" s="6"/>
      <c r="AA28" s="6"/>
    </row>
    <row r="29" spans="1:27" ht="15.75" customHeight="1">
      <c r="A29" s="518"/>
      <c r="B29" s="6" t="s">
        <v>28</v>
      </c>
      <c r="C29" s="195">
        <v>13762925</v>
      </c>
      <c r="D29" s="195">
        <v>0</v>
      </c>
      <c r="E29" s="195">
        <v>0</v>
      </c>
      <c r="F29" s="195">
        <v>5499559</v>
      </c>
      <c r="G29" s="195">
        <v>0</v>
      </c>
      <c r="H29" s="195">
        <v>891226</v>
      </c>
      <c r="I29" s="195">
        <v>411065</v>
      </c>
      <c r="J29" s="195">
        <v>6961075</v>
      </c>
      <c r="K29" s="197">
        <v>1.3610854123491101</v>
      </c>
      <c r="L29" s="195">
        <v>191843</v>
      </c>
      <c r="N29" s="23"/>
      <c r="O29" s="28"/>
      <c r="P29" s="6"/>
      <c r="Q29" s="6"/>
      <c r="R29" s="6"/>
      <c r="S29" s="6"/>
      <c r="T29" s="6"/>
      <c r="U29" s="6"/>
      <c r="AA29" s="6"/>
    </row>
    <row r="30" spans="1:27" ht="15.75" customHeight="1">
      <c r="A30" s="518"/>
      <c r="B30" s="6" t="s">
        <v>41</v>
      </c>
      <c r="C30" s="195">
        <v>13735615</v>
      </c>
      <c r="D30" s="195">
        <v>0</v>
      </c>
      <c r="E30" s="195">
        <v>0</v>
      </c>
      <c r="F30" s="195">
        <v>5477104</v>
      </c>
      <c r="G30" s="195">
        <v>26954</v>
      </c>
      <c r="H30" s="195">
        <v>887942</v>
      </c>
      <c r="I30" s="195">
        <v>408394</v>
      </c>
      <c r="J30" s="195">
        <v>6935221</v>
      </c>
      <c r="K30" s="197">
        <v>1.0286042129836199</v>
      </c>
      <c r="L30" s="195">
        <v>59206</v>
      </c>
      <c r="N30" s="24"/>
      <c r="O30" s="118"/>
      <c r="P30" s="6"/>
      <c r="Q30" s="6"/>
      <c r="R30" s="6"/>
      <c r="S30" s="6"/>
      <c r="T30" s="6"/>
      <c r="U30" s="6"/>
      <c r="AA30" s="6"/>
    </row>
    <row r="31" spans="1:27" ht="15.75" customHeight="1">
      <c r="A31" s="518"/>
      <c r="B31" s="6" t="s">
        <v>66</v>
      </c>
      <c r="C31" s="195">
        <v>13735615</v>
      </c>
      <c r="D31" s="195">
        <v>0</v>
      </c>
      <c r="E31" s="195">
        <v>0</v>
      </c>
      <c r="F31" s="195">
        <v>5477159</v>
      </c>
      <c r="G31" s="195">
        <v>26949</v>
      </c>
      <c r="H31" s="195">
        <v>887940</v>
      </c>
      <c r="I31" s="195">
        <v>408414</v>
      </c>
      <c r="J31" s="195">
        <v>6935153</v>
      </c>
      <c r="K31" s="197">
        <v>1.0396498801907199</v>
      </c>
      <c r="L31" s="195">
        <v>59176</v>
      </c>
      <c r="N31" s="24"/>
      <c r="O31" s="118"/>
      <c r="P31" s="6"/>
      <c r="Q31" s="6"/>
      <c r="R31" s="6"/>
      <c r="S31" s="6"/>
      <c r="T31" s="6"/>
      <c r="U31" s="6"/>
      <c r="AA31" s="6"/>
    </row>
    <row r="32" spans="1:27" ht="15.75" customHeight="1">
      <c r="A32" s="518"/>
      <c r="B32" s="113" t="s">
        <v>61</v>
      </c>
      <c r="C32" s="195">
        <v>13181731</v>
      </c>
      <c r="D32" s="195">
        <v>0</v>
      </c>
      <c r="E32" s="195">
        <v>9446</v>
      </c>
      <c r="F32" s="195">
        <v>4372534</v>
      </c>
      <c r="G32" s="195">
        <v>0</v>
      </c>
      <c r="H32" s="195">
        <v>1241315</v>
      </c>
      <c r="I32" s="195">
        <v>645697</v>
      </c>
      <c r="J32" s="195">
        <v>6912739</v>
      </c>
      <c r="K32" s="197">
        <v>1.24707463452012</v>
      </c>
      <c r="L32" s="195">
        <v>265934</v>
      </c>
      <c r="N32" s="24"/>
      <c r="O32" s="118"/>
      <c r="P32" s="6"/>
      <c r="Q32" s="6"/>
      <c r="R32" s="6"/>
      <c r="S32" s="6"/>
      <c r="T32" s="6"/>
      <c r="U32" s="6"/>
      <c r="AA32" s="6"/>
    </row>
    <row r="33" spans="1:27" ht="15.75" customHeight="1">
      <c r="A33" s="518"/>
      <c r="B33" s="120" t="s">
        <v>67</v>
      </c>
      <c r="C33" s="195">
        <v>11957025</v>
      </c>
      <c r="D33" s="195">
        <v>0</v>
      </c>
      <c r="E33" s="195">
        <v>0</v>
      </c>
      <c r="F33" s="195">
        <v>3335490</v>
      </c>
      <c r="G33" s="195">
        <v>0</v>
      </c>
      <c r="H33" s="195">
        <v>942091</v>
      </c>
      <c r="I33" s="195">
        <v>470585</v>
      </c>
      <c r="J33" s="195">
        <v>7208859</v>
      </c>
      <c r="K33" s="197">
        <v>1.27024619251879</v>
      </c>
      <c r="L33" s="195">
        <v>476144</v>
      </c>
      <c r="N33" s="24"/>
      <c r="O33" s="118"/>
      <c r="P33" s="6"/>
      <c r="Q33" s="6"/>
      <c r="R33" s="6"/>
      <c r="S33" s="6"/>
      <c r="T33" s="6"/>
      <c r="U33" s="6"/>
      <c r="AA33" s="6"/>
    </row>
    <row r="34" spans="1:27" ht="15.75" customHeight="1">
      <c r="A34" s="518"/>
      <c r="B34" s="6" t="s">
        <v>76</v>
      </c>
      <c r="C34" s="195">
        <v>11957025</v>
      </c>
      <c r="D34" s="195">
        <v>0</v>
      </c>
      <c r="E34" s="195">
        <v>0</v>
      </c>
      <c r="F34" s="195">
        <v>3334802</v>
      </c>
      <c r="G34" s="195">
        <v>0</v>
      </c>
      <c r="H34" s="195">
        <v>941992</v>
      </c>
      <c r="I34" s="195">
        <v>470547</v>
      </c>
      <c r="J34" s="195">
        <v>7209684</v>
      </c>
      <c r="K34" s="197">
        <v>1.11013274410828</v>
      </c>
      <c r="L34" s="195">
        <v>86529</v>
      </c>
      <c r="N34" s="24"/>
      <c r="O34" s="118"/>
      <c r="P34" s="6"/>
      <c r="Q34" s="6"/>
      <c r="R34" s="6"/>
      <c r="S34" s="6"/>
      <c r="T34" s="6"/>
      <c r="U34" s="6"/>
      <c r="AA34" s="6"/>
    </row>
    <row r="35" spans="1:27" ht="15.75" customHeight="1">
      <c r="A35" s="518"/>
      <c r="B35" s="6" t="s">
        <v>2121</v>
      </c>
      <c r="C35" s="195">
        <v>13297644</v>
      </c>
      <c r="D35" s="195">
        <v>0</v>
      </c>
      <c r="E35" s="195">
        <v>9462</v>
      </c>
      <c r="F35" s="195">
        <v>4425658</v>
      </c>
      <c r="G35" s="195">
        <v>0</v>
      </c>
      <c r="H35" s="195">
        <v>1245147</v>
      </c>
      <c r="I35" s="195">
        <v>649449</v>
      </c>
      <c r="J35" s="195">
        <v>6967928</v>
      </c>
      <c r="K35" s="197">
        <v>1.5204888873548601</v>
      </c>
      <c r="L35" s="195">
        <v>969309</v>
      </c>
      <c r="N35" s="24"/>
      <c r="O35" s="118"/>
    </row>
    <row r="36" spans="1:27" ht="15.75" customHeight="1">
      <c r="A36" s="518"/>
      <c r="B36" s="64" t="s">
        <v>29</v>
      </c>
      <c r="C36" s="195">
        <v>11957025</v>
      </c>
      <c r="D36" s="195">
        <v>0</v>
      </c>
      <c r="E36" s="195">
        <v>0</v>
      </c>
      <c r="F36" s="195">
        <v>3334768</v>
      </c>
      <c r="G36" s="195">
        <v>0</v>
      </c>
      <c r="H36" s="195">
        <v>942244</v>
      </c>
      <c r="I36" s="195">
        <v>470609</v>
      </c>
      <c r="J36" s="195">
        <v>7209404</v>
      </c>
      <c r="K36" s="197">
        <v>1.7924022309655101</v>
      </c>
      <c r="L36" s="195">
        <v>758713</v>
      </c>
      <c r="N36" s="24"/>
      <c r="O36" s="118"/>
    </row>
    <row r="37" spans="1:27" ht="15.75" customHeight="1">
      <c r="A37" s="518"/>
      <c r="B37" s="118" t="s">
        <v>8</v>
      </c>
      <c r="C37" s="195">
        <v>11957025</v>
      </c>
      <c r="D37" s="195">
        <v>0</v>
      </c>
      <c r="E37" s="195">
        <v>0</v>
      </c>
      <c r="F37" s="195">
        <v>3334999</v>
      </c>
      <c r="G37" s="195">
        <v>0</v>
      </c>
      <c r="H37" s="195">
        <v>942091</v>
      </c>
      <c r="I37" s="195">
        <v>470601</v>
      </c>
      <c r="J37" s="195">
        <v>7209334</v>
      </c>
      <c r="K37" s="197">
        <v>2.07523204234707</v>
      </c>
      <c r="L37" s="195">
        <v>564692</v>
      </c>
      <c r="N37" s="24"/>
      <c r="O37" s="118"/>
      <c r="P37" s="6"/>
      <c r="Q37" s="6"/>
      <c r="R37" s="6"/>
      <c r="S37" s="6"/>
      <c r="T37" s="6"/>
      <c r="U37" s="6"/>
      <c r="AA37" s="6"/>
    </row>
    <row r="38" spans="1:27" ht="15.75" customHeight="1">
      <c r="A38" s="518"/>
      <c r="B38" s="6" t="s">
        <v>43</v>
      </c>
      <c r="C38" s="195">
        <v>13297644</v>
      </c>
      <c r="D38" s="195">
        <v>0</v>
      </c>
      <c r="E38" s="195">
        <v>9460</v>
      </c>
      <c r="F38" s="195">
        <v>4426832</v>
      </c>
      <c r="G38" s="195">
        <v>0</v>
      </c>
      <c r="H38" s="195">
        <v>1244976</v>
      </c>
      <c r="I38" s="195">
        <v>649411</v>
      </c>
      <c r="J38" s="195">
        <v>6966965</v>
      </c>
      <c r="K38" s="197">
        <v>1.4298392001145801</v>
      </c>
      <c r="L38" s="195">
        <v>728752</v>
      </c>
      <c r="N38" s="24"/>
      <c r="O38" s="106"/>
      <c r="P38" s="6"/>
      <c r="Q38" s="6"/>
      <c r="R38" s="6"/>
      <c r="S38" s="6"/>
      <c r="T38" s="6"/>
      <c r="U38" s="6"/>
      <c r="AA38" s="6"/>
    </row>
    <row r="39" spans="1:27" ht="15.75" customHeight="1">
      <c r="A39" s="199"/>
      <c r="B39" s="199"/>
      <c r="C39" s="200"/>
      <c r="D39" s="200"/>
      <c r="E39" s="200"/>
      <c r="F39" s="200"/>
      <c r="G39" s="200"/>
      <c r="H39" s="200"/>
      <c r="I39" s="200"/>
      <c r="J39" s="200"/>
      <c r="K39" s="201"/>
      <c r="L39" s="200"/>
      <c r="N39" s="24"/>
      <c r="O39" s="118"/>
      <c r="P39" s="6"/>
      <c r="Q39" s="6"/>
      <c r="R39" s="6"/>
      <c r="S39" s="6"/>
      <c r="T39" s="6"/>
      <c r="U39" s="6"/>
      <c r="AA39" s="6"/>
    </row>
    <row r="40" spans="1:27" ht="15.75" customHeight="1">
      <c r="A40" s="519" t="s">
        <v>190</v>
      </c>
      <c r="B40" s="6" t="s">
        <v>645</v>
      </c>
      <c r="C40" s="195">
        <v>10286158</v>
      </c>
      <c r="D40" s="195">
        <v>0</v>
      </c>
      <c r="E40" s="195">
        <v>0</v>
      </c>
      <c r="F40" s="195">
        <v>169899</v>
      </c>
      <c r="G40" s="195">
        <v>0</v>
      </c>
      <c r="H40" s="195">
        <v>176490</v>
      </c>
      <c r="I40" s="195">
        <v>2284914</v>
      </c>
      <c r="J40" s="195">
        <v>7654855</v>
      </c>
      <c r="K40" s="197">
        <v>1.14736027705937</v>
      </c>
      <c r="L40" s="195">
        <v>67401</v>
      </c>
      <c r="N40" s="24"/>
      <c r="O40" s="118"/>
      <c r="P40" s="6"/>
      <c r="Q40" s="6"/>
      <c r="R40" s="6"/>
      <c r="S40" s="6"/>
      <c r="T40" s="6"/>
      <c r="U40" s="6"/>
      <c r="AA40" s="6"/>
    </row>
    <row r="41" spans="1:27" ht="15.75" customHeight="1">
      <c r="A41" s="519"/>
      <c r="B41" s="6" t="s">
        <v>646</v>
      </c>
      <c r="C41" s="195">
        <v>10286158</v>
      </c>
      <c r="D41" s="195">
        <v>0</v>
      </c>
      <c r="E41" s="195">
        <v>0</v>
      </c>
      <c r="F41" s="195">
        <v>169114</v>
      </c>
      <c r="G41" s="195">
        <v>0</v>
      </c>
      <c r="H41" s="195">
        <v>176490</v>
      </c>
      <c r="I41" s="195">
        <v>2285034</v>
      </c>
      <c r="J41" s="195">
        <v>7655520</v>
      </c>
      <c r="K41" s="197">
        <v>1.25435518690312</v>
      </c>
      <c r="L41" s="195">
        <v>80126</v>
      </c>
      <c r="N41" s="24"/>
      <c r="O41" s="118"/>
      <c r="P41" s="6"/>
      <c r="Q41" s="6"/>
      <c r="R41" s="6"/>
      <c r="S41" s="6"/>
      <c r="T41" s="6"/>
      <c r="U41" s="6"/>
      <c r="AA41" s="6"/>
    </row>
    <row r="42" spans="1:27" ht="15.75" customHeight="1">
      <c r="A42" s="519"/>
      <c r="B42" s="6" t="s">
        <v>1311</v>
      </c>
      <c r="C42" s="195">
        <v>10286158</v>
      </c>
      <c r="D42" s="195">
        <v>0</v>
      </c>
      <c r="E42" s="195">
        <v>0</v>
      </c>
      <c r="F42" s="195">
        <v>171244</v>
      </c>
      <c r="G42" s="195">
        <v>0</v>
      </c>
      <c r="H42" s="195">
        <v>176472</v>
      </c>
      <c r="I42" s="195">
        <v>2284768</v>
      </c>
      <c r="J42" s="195">
        <v>7653674</v>
      </c>
      <c r="K42" s="197">
        <v>1.0965561008584199</v>
      </c>
      <c r="L42" s="195">
        <v>51126</v>
      </c>
      <c r="N42" s="107"/>
      <c r="O42" s="91"/>
      <c r="P42" s="6"/>
      <c r="Q42" s="6"/>
      <c r="R42" s="6"/>
      <c r="S42" s="6"/>
      <c r="T42" s="6"/>
      <c r="U42" s="6"/>
      <c r="V42" s="6"/>
      <c r="W42" s="6"/>
      <c r="X42" s="6"/>
      <c r="Y42" s="6"/>
      <c r="Z42" s="6"/>
      <c r="AA42" s="6"/>
    </row>
    <row r="43" spans="1:27" ht="15.75" customHeight="1">
      <c r="A43" s="519"/>
      <c r="B43" s="6" t="s">
        <v>19</v>
      </c>
      <c r="C43" s="195">
        <v>10286158</v>
      </c>
      <c r="D43" s="195">
        <v>0</v>
      </c>
      <c r="E43" s="195">
        <v>0</v>
      </c>
      <c r="F43" s="195">
        <v>169019</v>
      </c>
      <c r="G43" s="195">
        <v>0</v>
      </c>
      <c r="H43" s="195">
        <v>176492</v>
      </c>
      <c r="I43" s="195">
        <v>2285023</v>
      </c>
      <c r="J43" s="195">
        <v>7655624</v>
      </c>
      <c r="K43" s="197">
        <v>1.0965561008584199</v>
      </c>
      <c r="L43" s="195">
        <v>148654</v>
      </c>
      <c r="N43" s="24"/>
      <c r="O43" s="118"/>
      <c r="P43" s="6"/>
      <c r="Q43" s="6"/>
      <c r="R43" s="6"/>
      <c r="S43" s="6"/>
      <c r="T43" s="6"/>
      <c r="U43" s="6"/>
      <c r="AA43" s="6"/>
    </row>
    <row r="44" spans="1:27" ht="15.75" customHeight="1">
      <c r="A44" s="519"/>
      <c r="B44" s="6" t="s">
        <v>20</v>
      </c>
      <c r="C44" s="195">
        <v>10286158</v>
      </c>
      <c r="D44" s="195">
        <v>0</v>
      </c>
      <c r="E44" s="195">
        <v>0</v>
      </c>
      <c r="F44" s="195">
        <v>169018</v>
      </c>
      <c r="G44" s="195">
        <v>0</v>
      </c>
      <c r="H44" s="195">
        <v>176492</v>
      </c>
      <c r="I44" s="195">
        <v>2285024</v>
      </c>
      <c r="J44" s="195">
        <v>7655624</v>
      </c>
      <c r="K44" s="197">
        <v>1.14736027705937</v>
      </c>
      <c r="L44" s="195">
        <v>148653</v>
      </c>
      <c r="N44" s="24"/>
      <c r="O44" s="118"/>
      <c r="P44" s="6"/>
      <c r="Q44" s="6"/>
      <c r="R44" s="6"/>
      <c r="S44" s="6"/>
      <c r="T44" s="6"/>
      <c r="U44" s="6"/>
      <c r="AA44" s="6"/>
    </row>
    <row r="45" spans="1:27" ht="15.75" customHeight="1">
      <c r="A45" s="519"/>
      <c r="B45" s="6" t="s">
        <v>1203</v>
      </c>
      <c r="C45" s="195">
        <v>10286158</v>
      </c>
      <c r="D45" s="195">
        <v>0</v>
      </c>
      <c r="E45" s="195">
        <v>0</v>
      </c>
      <c r="F45" s="195">
        <v>169071</v>
      </c>
      <c r="G45" s="195">
        <v>0</v>
      </c>
      <c r="H45" s="195">
        <v>176495</v>
      </c>
      <c r="I45" s="195">
        <v>2284999</v>
      </c>
      <c r="J45" s="195">
        <v>7655593</v>
      </c>
      <c r="K45" s="197">
        <v>1.49207818854732</v>
      </c>
      <c r="L45" s="195">
        <v>146391</v>
      </c>
      <c r="N45" s="24"/>
      <c r="O45" s="118"/>
      <c r="P45" s="6"/>
      <c r="Q45" s="6"/>
      <c r="R45" s="6"/>
      <c r="S45" s="6"/>
      <c r="T45" s="6"/>
      <c r="U45" s="6"/>
      <c r="AA45" s="6"/>
    </row>
    <row r="46" spans="1:27" ht="15.75" customHeight="1">
      <c r="A46" s="519"/>
      <c r="B46" s="6" t="s">
        <v>21</v>
      </c>
      <c r="C46" s="195">
        <v>10286158</v>
      </c>
      <c r="D46" s="195">
        <v>0</v>
      </c>
      <c r="E46" s="195">
        <v>0</v>
      </c>
      <c r="F46" s="195">
        <v>170698</v>
      </c>
      <c r="G46" s="195">
        <v>0</v>
      </c>
      <c r="H46" s="195">
        <v>176482</v>
      </c>
      <c r="I46" s="195">
        <v>2284808</v>
      </c>
      <c r="J46" s="195">
        <v>7654170</v>
      </c>
      <c r="K46" s="197">
        <v>1.0965561008584199</v>
      </c>
      <c r="L46" s="195">
        <v>55872</v>
      </c>
      <c r="N46" s="24"/>
      <c r="O46" s="118"/>
      <c r="P46" s="6"/>
      <c r="Q46" s="6"/>
      <c r="R46" s="6"/>
      <c r="S46" s="6"/>
      <c r="T46" s="6"/>
      <c r="U46" s="6"/>
      <c r="AA46" s="6"/>
    </row>
    <row r="47" spans="1:27" ht="15.75" customHeight="1">
      <c r="A47" s="519"/>
      <c r="B47" s="6" t="s">
        <v>22</v>
      </c>
      <c r="C47" s="195">
        <v>10286158</v>
      </c>
      <c r="D47" s="195">
        <v>0</v>
      </c>
      <c r="E47" s="195">
        <v>0</v>
      </c>
      <c r="F47" s="195">
        <v>171767</v>
      </c>
      <c r="G47" s="195">
        <v>0</v>
      </c>
      <c r="H47" s="195">
        <v>176464</v>
      </c>
      <c r="I47" s="195">
        <v>2284566</v>
      </c>
      <c r="J47" s="195">
        <v>7653361</v>
      </c>
      <c r="K47" s="197">
        <v>1.0474568493157601</v>
      </c>
      <c r="L47" s="195">
        <v>46090</v>
      </c>
      <c r="N47" s="24"/>
      <c r="O47" s="118"/>
      <c r="P47" s="6"/>
      <c r="Q47" s="6"/>
      <c r="R47" s="6"/>
      <c r="S47" s="6"/>
      <c r="T47" s="6"/>
      <c r="U47" s="6"/>
      <c r="AA47" s="6"/>
    </row>
    <row r="48" spans="1:27" ht="15.75" customHeight="1">
      <c r="A48" s="519"/>
      <c r="B48" s="6" t="s">
        <v>5</v>
      </c>
      <c r="C48" s="195">
        <v>10286158</v>
      </c>
      <c r="D48" s="195">
        <v>0</v>
      </c>
      <c r="E48" s="195">
        <v>0</v>
      </c>
      <c r="F48" s="195">
        <v>169207</v>
      </c>
      <c r="G48" s="195">
        <v>0</v>
      </c>
      <c r="H48" s="195">
        <v>176505</v>
      </c>
      <c r="I48" s="195">
        <v>2285086</v>
      </c>
      <c r="J48" s="195">
        <v>7655360</v>
      </c>
      <c r="K48" s="197">
        <v>1.25435518690312</v>
      </c>
      <c r="L48" s="195">
        <v>80611</v>
      </c>
      <c r="N48" s="24"/>
      <c r="O48" s="118"/>
      <c r="P48" s="6"/>
      <c r="Q48" s="6"/>
      <c r="R48" s="6"/>
      <c r="S48" s="6"/>
      <c r="T48" s="6"/>
      <c r="U48" s="6"/>
      <c r="AA48" s="6"/>
    </row>
    <row r="49" spans="1:27" ht="15.75" customHeight="1">
      <c r="A49" s="519"/>
      <c r="B49" s="6" t="s">
        <v>58</v>
      </c>
      <c r="C49" s="195">
        <v>10286158</v>
      </c>
      <c r="D49" s="195">
        <v>0</v>
      </c>
      <c r="E49" s="195">
        <v>0</v>
      </c>
      <c r="F49" s="195">
        <v>169019</v>
      </c>
      <c r="G49" s="195">
        <v>0</v>
      </c>
      <c r="H49" s="195">
        <v>176492</v>
      </c>
      <c r="I49" s="195">
        <v>2285023</v>
      </c>
      <c r="J49" s="195">
        <v>7655624</v>
      </c>
      <c r="K49" s="197">
        <v>1.0474568493157601</v>
      </c>
      <c r="L49" s="195">
        <v>148654</v>
      </c>
      <c r="N49" s="24"/>
      <c r="O49" s="118"/>
      <c r="P49" s="6"/>
      <c r="Q49" s="6"/>
      <c r="R49" s="6"/>
      <c r="S49" s="6"/>
      <c r="T49" s="6"/>
      <c r="U49" s="6"/>
      <c r="AA49" s="6"/>
    </row>
    <row r="50" spans="1:27" ht="15.75" customHeight="1">
      <c r="A50" s="519"/>
      <c r="B50" s="6" t="s">
        <v>23</v>
      </c>
      <c r="C50" s="195">
        <v>10286158</v>
      </c>
      <c r="D50" s="195">
        <v>0</v>
      </c>
      <c r="E50" s="195">
        <v>0</v>
      </c>
      <c r="F50" s="195">
        <v>169174</v>
      </c>
      <c r="G50" s="195">
        <v>0</v>
      </c>
      <c r="H50" s="195">
        <v>176496</v>
      </c>
      <c r="I50" s="195">
        <v>2284988</v>
      </c>
      <c r="J50" s="195">
        <v>7655500</v>
      </c>
      <c r="K50" s="197">
        <v>1.14736027705937</v>
      </c>
      <c r="L50" s="195">
        <v>135953</v>
      </c>
      <c r="N50" s="24"/>
      <c r="O50" s="106"/>
      <c r="P50" s="6"/>
      <c r="Q50" s="6"/>
      <c r="R50" s="6"/>
      <c r="S50" s="6"/>
      <c r="T50" s="6"/>
      <c r="U50" s="6"/>
      <c r="AA50" s="6"/>
    </row>
    <row r="51" spans="1:27" ht="15.75" customHeight="1">
      <c r="A51" s="519"/>
      <c r="B51" s="6" t="s">
        <v>24</v>
      </c>
      <c r="C51" s="195">
        <v>10286158</v>
      </c>
      <c r="D51" s="195">
        <v>0</v>
      </c>
      <c r="E51" s="195">
        <v>0</v>
      </c>
      <c r="F51" s="195">
        <v>168926</v>
      </c>
      <c r="G51" s="195">
        <v>0</v>
      </c>
      <c r="H51" s="195">
        <v>176495</v>
      </c>
      <c r="I51" s="195">
        <v>2285034</v>
      </c>
      <c r="J51" s="195">
        <v>7655703</v>
      </c>
      <c r="K51" s="197">
        <v>1.14736027705937</v>
      </c>
      <c r="L51" s="195">
        <v>129476</v>
      </c>
      <c r="N51" s="23"/>
      <c r="O51" s="106"/>
    </row>
    <row r="52" spans="1:27" ht="15.75" customHeight="1">
      <c r="A52" s="519"/>
      <c r="B52" s="6" t="s">
        <v>194</v>
      </c>
      <c r="C52" s="195">
        <v>10286158</v>
      </c>
      <c r="D52" s="195">
        <v>0</v>
      </c>
      <c r="E52" s="195">
        <v>0</v>
      </c>
      <c r="F52" s="195">
        <v>169097</v>
      </c>
      <c r="G52" s="195">
        <v>0</v>
      </c>
      <c r="H52" s="195">
        <v>176492</v>
      </c>
      <c r="I52" s="195">
        <v>2285012</v>
      </c>
      <c r="J52" s="195">
        <v>7655557</v>
      </c>
      <c r="K52" s="197">
        <v>1.0474568493157601</v>
      </c>
      <c r="L52" s="195">
        <v>146934</v>
      </c>
      <c r="N52" s="107"/>
      <c r="O52" s="91"/>
    </row>
    <row r="53" spans="1:27" ht="15.75" customHeight="1">
      <c r="A53" s="519"/>
      <c r="B53" s="6" t="s">
        <v>6</v>
      </c>
      <c r="C53" s="195">
        <v>10286158</v>
      </c>
      <c r="D53" s="195">
        <v>0</v>
      </c>
      <c r="E53" s="195">
        <v>0</v>
      </c>
      <c r="F53" s="195">
        <v>169017</v>
      </c>
      <c r="G53" s="195">
        <v>0</v>
      </c>
      <c r="H53" s="195">
        <v>176490</v>
      </c>
      <c r="I53" s="195">
        <v>2285021</v>
      </c>
      <c r="J53" s="195">
        <v>7655630</v>
      </c>
      <c r="K53" s="197">
        <v>1.31069382387598</v>
      </c>
      <c r="L53" s="195">
        <v>147466</v>
      </c>
      <c r="N53" s="107"/>
      <c r="O53" s="87"/>
      <c r="P53" s="6"/>
      <c r="Q53" s="6"/>
      <c r="R53" s="6"/>
      <c r="S53" s="6"/>
      <c r="T53" s="6"/>
      <c r="U53" s="6"/>
      <c r="V53" s="6"/>
      <c r="W53" s="6"/>
      <c r="X53" s="6"/>
      <c r="Y53" s="6"/>
      <c r="Z53" s="6"/>
      <c r="AA53" s="6"/>
    </row>
    <row r="54" spans="1:27" ht="15.75" customHeight="1">
      <c r="A54" s="519"/>
      <c r="B54" s="6" t="s">
        <v>25</v>
      </c>
      <c r="C54" s="195">
        <v>10286158</v>
      </c>
      <c r="D54" s="195">
        <v>0</v>
      </c>
      <c r="E54" s="195">
        <v>0</v>
      </c>
      <c r="F54" s="195">
        <v>169053</v>
      </c>
      <c r="G54" s="195">
        <v>0</v>
      </c>
      <c r="H54" s="195">
        <v>176490</v>
      </c>
      <c r="I54" s="195">
        <v>2285018</v>
      </c>
      <c r="J54" s="195">
        <v>7655597</v>
      </c>
      <c r="K54" s="197">
        <v>1.25435518690312</v>
      </c>
      <c r="L54" s="195">
        <v>148630</v>
      </c>
      <c r="N54" s="107"/>
      <c r="O54" s="87"/>
      <c r="P54" s="6"/>
      <c r="Q54" s="6"/>
      <c r="R54" s="6"/>
      <c r="S54" s="6"/>
      <c r="T54" s="6"/>
      <c r="U54" s="6"/>
      <c r="V54" s="6"/>
      <c r="W54" s="6"/>
      <c r="X54" s="6"/>
      <c r="Y54" s="6"/>
      <c r="Z54" s="6"/>
      <c r="AA54" s="6"/>
    </row>
    <row r="55" spans="1:27" ht="15.75" customHeight="1">
      <c r="A55" s="519"/>
      <c r="B55" s="6" t="s">
        <v>26</v>
      </c>
      <c r="C55" s="195">
        <v>10286158</v>
      </c>
      <c r="D55" s="195">
        <v>0</v>
      </c>
      <c r="E55" s="195">
        <v>0</v>
      </c>
      <c r="F55" s="195">
        <v>169018</v>
      </c>
      <c r="G55" s="195">
        <v>0</v>
      </c>
      <c r="H55" s="195">
        <v>176492</v>
      </c>
      <c r="I55" s="195">
        <v>2285024</v>
      </c>
      <c r="J55" s="195">
        <v>7655624</v>
      </c>
      <c r="K55" s="197">
        <v>1.14736027705937</v>
      </c>
      <c r="L55" s="195">
        <v>148653</v>
      </c>
      <c r="N55" s="107"/>
      <c r="O55" s="87"/>
      <c r="P55" s="6"/>
      <c r="Q55" s="6"/>
      <c r="R55" s="6"/>
      <c r="S55" s="6"/>
      <c r="T55" s="6"/>
      <c r="U55" s="6"/>
      <c r="AA55" s="6"/>
    </row>
    <row r="56" spans="1:27" ht="15.75" customHeight="1">
      <c r="A56" s="519"/>
      <c r="B56" s="6" t="s">
        <v>4</v>
      </c>
      <c r="C56" s="195">
        <v>10286158</v>
      </c>
      <c r="D56" s="195">
        <v>0</v>
      </c>
      <c r="E56" s="195">
        <v>0</v>
      </c>
      <c r="F56" s="195">
        <v>169068</v>
      </c>
      <c r="G56" s="195">
        <v>0</v>
      </c>
      <c r="H56" s="195">
        <v>176491</v>
      </c>
      <c r="I56" s="195">
        <v>2285007</v>
      </c>
      <c r="J56" s="195">
        <v>7655592</v>
      </c>
      <c r="K56" s="197">
        <v>1.7665424255416899</v>
      </c>
      <c r="L56" s="195">
        <v>148430</v>
      </c>
      <c r="N56" s="107"/>
      <c r="O56" s="91"/>
      <c r="P56" s="6"/>
      <c r="Q56" s="6"/>
      <c r="R56" s="6"/>
      <c r="S56" s="6"/>
      <c r="T56" s="6"/>
      <c r="U56" s="6"/>
      <c r="V56" s="6"/>
      <c r="W56" s="6"/>
      <c r="X56" s="6"/>
      <c r="Y56" s="6"/>
      <c r="Z56" s="6"/>
      <c r="AA56" s="6"/>
    </row>
    <row r="57" spans="1:27" ht="15.75" customHeight="1">
      <c r="A57" s="519"/>
      <c r="B57" s="6" t="s">
        <v>34</v>
      </c>
      <c r="C57" s="195">
        <v>10286158</v>
      </c>
      <c r="D57" s="195">
        <v>0</v>
      </c>
      <c r="E57" s="195">
        <v>0</v>
      </c>
      <c r="F57" s="195">
        <v>170109</v>
      </c>
      <c r="G57" s="195">
        <v>0</v>
      </c>
      <c r="H57" s="195">
        <v>176495</v>
      </c>
      <c r="I57" s="195">
        <v>2284945</v>
      </c>
      <c r="J57" s="195">
        <v>7654609</v>
      </c>
      <c r="K57" s="197">
        <v>1.0965561008584199</v>
      </c>
      <c r="L57" s="195">
        <v>61756</v>
      </c>
      <c r="N57" s="107"/>
      <c r="O57" s="91"/>
      <c r="P57" s="6"/>
      <c r="Q57" s="6"/>
      <c r="R57" s="6"/>
      <c r="S57" s="6"/>
      <c r="T57" s="6"/>
      <c r="U57" s="6"/>
      <c r="V57" s="6"/>
      <c r="W57" s="6"/>
      <c r="X57" s="6"/>
      <c r="Y57" s="6"/>
      <c r="Z57" s="6"/>
      <c r="AA57" s="6"/>
    </row>
    <row r="58" spans="1:27" ht="15.75" customHeight="1">
      <c r="A58" s="519"/>
      <c r="B58" s="6" t="s">
        <v>35</v>
      </c>
      <c r="C58" s="195">
        <v>10286158</v>
      </c>
      <c r="D58" s="195">
        <v>0</v>
      </c>
      <c r="E58" s="195">
        <v>0</v>
      </c>
      <c r="F58" s="195">
        <v>170168</v>
      </c>
      <c r="G58" s="195">
        <v>0</v>
      </c>
      <c r="H58" s="195">
        <v>176495</v>
      </c>
      <c r="I58" s="195">
        <v>2284977</v>
      </c>
      <c r="J58" s="195">
        <v>7654518</v>
      </c>
      <c r="K58" s="197">
        <v>1.0474568493157601</v>
      </c>
      <c r="L58" s="195">
        <v>61894</v>
      </c>
      <c r="N58" s="107"/>
      <c r="O58" s="91"/>
      <c r="P58" s="6"/>
      <c r="Q58" s="6"/>
      <c r="R58" s="6"/>
      <c r="S58" s="6"/>
      <c r="T58" s="6"/>
      <c r="U58" s="6"/>
      <c r="AA58" s="6"/>
    </row>
    <row r="59" spans="1:27" ht="15.75" customHeight="1">
      <c r="A59" s="519"/>
      <c r="B59" s="6" t="s">
        <v>642</v>
      </c>
      <c r="C59" s="195">
        <v>10286158</v>
      </c>
      <c r="D59" s="195">
        <v>0</v>
      </c>
      <c r="E59" s="195">
        <v>0</v>
      </c>
      <c r="F59" s="195">
        <v>170149</v>
      </c>
      <c r="G59" s="195">
        <v>0</v>
      </c>
      <c r="H59" s="195">
        <v>176497</v>
      </c>
      <c r="I59" s="195">
        <v>2284952</v>
      </c>
      <c r="J59" s="195">
        <v>7654560</v>
      </c>
      <c r="K59" s="197">
        <v>1.0474568493157601</v>
      </c>
      <c r="L59" s="195">
        <v>61514</v>
      </c>
      <c r="N59" s="107"/>
      <c r="O59" s="91"/>
      <c r="P59" s="6"/>
      <c r="Q59" s="6"/>
      <c r="R59" s="6"/>
      <c r="S59" s="6"/>
      <c r="T59" s="6"/>
      <c r="U59" s="6"/>
      <c r="AA59" s="6"/>
    </row>
    <row r="60" spans="1:27" ht="15.75" customHeight="1">
      <c r="A60" s="519"/>
      <c r="B60" s="6" t="s">
        <v>181</v>
      </c>
      <c r="C60" s="195">
        <v>10286158</v>
      </c>
      <c r="D60" s="195">
        <v>0</v>
      </c>
      <c r="E60" s="195">
        <v>0</v>
      </c>
      <c r="F60" s="195">
        <v>170805</v>
      </c>
      <c r="G60" s="195">
        <v>0</v>
      </c>
      <c r="H60" s="195">
        <v>176464</v>
      </c>
      <c r="I60" s="195">
        <v>2284891</v>
      </c>
      <c r="J60" s="195">
        <v>7653998</v>
      </c>
      <c r="K60" s="197">
        <v>1.0474568493157601</v>
      </c>
      <c r="L60" s="195">
        <v>42437</v>
      </c>
      <c r="N60" s="107"/>
      <c r="O60" s="91"/>
      <c r="P60" s="6"/>
      <c r="Q60" s="6"/>
      <c r="R60" s="6"/>
      <c r="S60" s="6"/>
      <c r="T60" s="6"/>
      <c r="U60" s="6"/>
      <c r="V60" s="6"/>
      <c r="W60" s="6"/>
      <c r="X60" s="6"/>
      <c r="Y60" s="6"/>
      <c r="Z60" s="6"/>
      <c r="AA60" s="6"/>
    </row>
    <row r="61" spans="1:27" ht="15.75" customHeight="1">
      <c r="A61" s="519"/>
      <c r="B61" s="6" t="s">
        <v>38</v>
      </c>
      <c r="C61" s="195">
        <v>10286158</v>
      </c>
      <c r="D61" s="195">
        <v>0</v>
      </c>
      <c r="E61" s="195">
        <v>0</v>
      </c>
      <c r="F61" s="195">
        <v>169031</v>
      </c>
      <c r="G61" s="195">
        <v>0</v>
      </c>
      <c r="H61" s="195">
        <v>176485</v>
      </c>
      <c r="I61" s="195">
        <v>2285017</v>
      </c>
      <c r="J61" s="195">
        <v>7655625</v>
      </c>
      <c r="K61" s="197">
        <v>1.0965561008584199</v>
      </c>
      <c r="L61" s="195">
        <v>146717</v>
      </c>
      <c r="N61" s="107"/>
      <c r="O61" s="91"/>
      <c r="P61" s="6"/>
      <c r="Q61" s="6"/>
      <c r="R61" s="6"/>
      <c r="S61" s="6"/>
      <c r="T61" s="6"/>
      <c r="U61" s="6"/>
      <c r="V61" s="6"/>
      <c r="W61" s="6"/>
      <c r="X61" s="6"/>
      <c r="Y61" s="6"/>
      <c r="Z61" s="6"/>
      <c r="AA61" s="6"/>
    </row>
    <row r="62" spans="1:27" ht="15.75" customHeight="1">
      <c r="A62" s="519"/>
      <c r="B62" s="6" t="s">
        <v>27</v>
      </c>
      <c r="C62" s="195">
        <v>10286158</v>
      </c>
      <c r="D62" s="195">
        <v>0</v>
      </c>
      <c r="E62" s="195">
        <v>0</v>
      </c>
      <c r="F62" s="195">
        <v>169341</v>
      </c>
      <c r="G62" s="195">
        <v>0</v>
      </c>
      <c r="H62" s="195">
        <v>176495</v>
      </c>
      <c r="I62" s="195">
        <v>2284975</v>
      </c>
      <c r="J62" s="195">
        <v>7655347</v>
      </c>
      <c r="K62" s="197">
        <v>1.0474568493157601</v>
      </c>
      <c r="L62" s="195">
        <v>137322</v>
      </c>
      <c r="N62" s="107"/>
      <c r="O62" s="91"/>
      <c r="AA62" s="6"/>
    </row>
    <row r="63" spans="1:27" ht="15.75" customHeight="1">
      <c r="A63" s="519"/>
      <c r="B63" s="6" t="s">
        <v>39</v>
      </c>
      <c r="C63" s="195">
        <v>10286158</v>
      </c>
      <c r="D63" s="195">
        <v>0</v>
      </c>
      <c r="E63" s="195">
        <v>0</v>
      </c>
      <c r="F63" s="195">
        <v>168953</v>
      </c>
      <c r="G63" s="195">
        <v>0</v>
      </c>
      <c r="H63" s="195">
        <v>176488</v>
      </c>
      <c r="I63" s="195">
        <v>2285013</v>
      </c>
      <c r="J63" s="195">
        <v>7655704</v>
      </c>
      <c r="K63" s="197">
        <v>1.25435518690312</v>
      </c>
      <c r="L63" s="195">
        <v>134373</v>
      </c>
      <c r="N63" s="107"/>
      <c r="O63" s="91"/>
    </row>
    <row r="64" spans="1:27" ht="15.75" customHeight="1">
      <c r="A64" s="519"/>
      <c r="B64" s="6" t="s">
        <v>28</v>
      </c>
      <c r="C64" s="195">
        <v>10286158</v>
      </c>
      <c r="D64" s="195">
        <v>0</v>
      </c>
      <c r="E64" s="195">
        <v>0</v>
      </c>
      <c r="F64" s="195">
        <v>169836</v>
      </c>
      <c r="G64" s="195">
        <v>0</v>
      </c>
      <c r="H64" s="195">
        <v>176501</v>
      </c>
      <c r="I64" s="195">
        <v>2284930</v>
      </c>
      <c r="J64" s="195">
        <v>7654891</v>
      </c>
      <c r="K64" s="197">
        <v>1.14736027705937</v>
      </c>
      <c r="L64" s="195">
        <v>71789</v>
      </c>
      <c r="N64" s="107"/>
      <c r="O64" s="91"/>
      <c r="P64" s="6"/>
      <c r="Q64" s="6"/>
      <c r="R64" s="6"/>
      <c r="S64" s="6"/>
      <c r="T64" s="6"/>
      <c r="U64" s="6"/>
      <c r="V64" s="6"/>
      <c r="W64" s="6"/>
      <c r="X64" s="6"/>
      <c r="Y64" s="6"/>
      <c r="Z64" s="6"/>
      <c r="AA64" s="6"/>
    </row>
    <row r="65" spans="1:27" s="63" customFormat="1" ht="15.75" customHeight="1">
      <c r="A65" s="519"/>
      <c r="B65" s="6" t="s">
        <v>41</v>
      </c>
      <c r="C65" s="195">
        <v>10286158</v>
      </c>
      <c r="D65" s="195">
        <v>0</v>
      </c>
      <c r="E65" s="195">
        <v>0</v>
      </c>
      <c r="F65" s="195">
        <v>169201</v>
      </c>
      <c r="G65" s="195">
        <v>0</v>
      </c>
      <c r="H65" s="195">
        <v>176490</v>
      </c>
      <c r="I65" s="195">
        <v>2285008</v>
      </c>
      <c r="J65" s="195">
        <v>7655459</v>
      </c>
      <c r="K65" s="197">
        <v>1.1999361642834201</v>
      </c>
      <c r="L65" s="195">
        <v>121272</v>
      </c>
      <c r="N65" s="107"/>
      <c r="O65" s="91"/>
      <c r="P65" s="64"/>
      <c r="Q65" s="64"/>
      <c r="R65" s="64"/>
      <c r="S65" s="64"/>
      <c r="T65" s="64"/>
      <c r="U65" s="64"/>
      <c r="V65" s="64"/>
      <c r="W65" s="64"/>
      <c r="X65" s="64"/>
      <c r="Y65" s="64"/>
      <c r="Z65" s="64"/>
      <c r="AA65" s="64"/>
    </row>
    <row r="66" spans="1:27" ht="15.75" customHeight="1">
      <c r="A66" s="519"/>
      <c r="B66" s="6" t="s">
        <v>643</v>
      </c>
      <c r="C66" s="195">
        <v>10286158</v>
      </c>
      <c r="D66" s="195">
        <v>0</v>
      </c>
      <c r="E66" s="195">
        <v>0</v>
      </c>
      <c r="F66" s="195">
        <v>170560</v>
      </c>
      <c r="G66" s="195">
        <v>0</v>
      </c>
      <c r="H66" s="195">
        <v>176465</v>
      </c>
      <c r="I66" s="195">
        <v>2284706</v>
      </c>
      <c r="J66" s="195">
        <v>7654427</v>
      </c>
      <c r="K66" s="197">
        <v>1.0474568493157601</v>
      </c>
      <c r="L66" s="195">
        <v>66333</v>
      </c>
      <c r="N66" s="107"/>
      <c r="O66" s="91"/>
    </row>
    <row r="67" spans="1:27" s="63" customFormat="1" ht="15.75" customHeight="1">
      <c r="A67" s="519"/>
      <c r="B67" s="6" t="s">
        <v>644</v>
      </c>
      <c r="C67" s="195">
        <v>10286158</v>
      </c>
      <c r="D67" s="195">
        <v>0</v>
      </c>
      <c r="E67" s="195">
        <v>0</v>
      </c>
      <c r="F67" s="195">
        <v>169317</v>
      </c>
      <c r="G67" s="195">
        <v>0</v>
      </c>
      <c r="H67" s="195">
        <v>176484</v>
      </c>
      <c r="I67" s="195">
        <v>2285012</v>
      </c>
      <c r="J67" s="195">
        <v>7655345</v>
      </c>
      <c r="K67" s="197">
        <v>1.0965561008584199</v>
      </c>
      <c r="L67" s="195">
        <v>81881</v>
      </c>
      <c r="N67" s="107"/>
      <c r="O67" s="91"/>
      <c r="P67" s="64"/>
      <c r="Q67" s="64"/>
      <c r="R67" s="64"/>
      <c r="S67" s="64"/>
      <c r="T67" s="64"/>
      <c r="U67" s="64"/>
      <c r="V67" s="64"/>
      <c r="W67" s="64"/>
      <c r="X67" s="64"/>
      <c r="Y67" s="64"/>
      <c r="Z67" s="64"/>
      <c r="AA67" s="64"/>
    </row>
    <row r="68" spans="1:27" s="63" customFormat="1" ht="15.75" customHeight="1">
      <c r="A68" s="519"/>
      <c r="B68" s="6" t="s">
        <v>42</v>
      </c>
      <c r="C68" s="195">
        <v>10286158</v>
      </c>
      <c r="D68" s="195">
        <v>0</v>
      </c>
      <c r="E68" s="195">
        <v>0</v>
      </c>
      <c r="F68" s="195">
        <v>169043</v>
      </c>
      <c r="G68" s="195">
        <v>0</v>
      </c>
      <c r="H68" s="195">
        <v>176489</v>
      </c>
      <c r="I68" s="195">
        <v>2285006</v>
      </c>
      <c r="J68" s="195">
        <v>7655620</v>
      </c>
      <c r="K68" s="197">
        <v>1.14736027705937</v>
      </c>
      <c r="L68" s="195">
        <v>148313</v>
      </c>
      <c r="N68" s="107"/>
      <c r="O68" s="118"/>
      <c r="P68" s="64"/>
      <c r="Q68" s="64"/>
      <c r="R68" s="64"/>
      <c r="S68" s="64"/>
      <c r="T68" s="64"/>
      <c r="U68" s="64"/>
      <c r="V68" s="64"/>
      <c r="W68" s="64"/>
      <c r="X68" s="64"/>
      <c r="Y68" s="64"/>
      <c r="Z68" s="64"/>
      <c r="AA68" s="64"/>
    </row>
    <row r="69" spans="1:27" ht="15.75" customHeight="1">
      <c r="A69" s="519"/>
      <c r="B69" s="6" t="s">
        <v>2121</v>
      </c>
      <c r="C69" s="195">
        <v>10286158</v>
      </c>
      <c r="D69" s="195">
        <v>0</v>
      </c>
      <c r="E69" s="195">
        <v>0</v>
      </c>
      <c r="F69" s="195">
        <v>169031</v>
      </c>
      <c r="G69" s="195">
        <v>0</v>
      </c>
      <c r="H69" s="195">
        <v>176495</v>
      </c>
      <c r="I69" s="195">
        <v>2285008</v>
      </c>
      <c r="J69" s="195">
        <v>7655624</v>
      </c>
      <c r="K69" s="197">
        <v>1.0965561008584199</v>
      </c>
      <c r="L69" s="195">
        <v>144315</v>
      </c>
      <c r="N69" s="107"/>
      <c r="O69" s="118"/>
      <c r="P69" s="6"/>
      <c r="Q69" s="6"/>
      <c r="R69" s="6"/>
      <c r="S69" s="6"/>
      <c r="T69" s="6"/>
      <c r="U69" s="6"/>
      <c r="V69" s="6"/>
      <c r="W69" s="6"/>
      <c r="X69" s="6"/>
      <c r="Y69" s="6"/>
      <c r="Z69" s="6"/>
      <c r="AA69" s="6"/>
    </row>
    <row r="70" spans="1:27" ht="15.75" customHeight="1">
      <c r="A70" s="519"/>
      <c r="B70" s="6" t="s">
        <v>29</v>
      </c>
      <c r="C70" s="195">
        <v>10286158</v>
      </c>
      <c r="D70" s="195">
        <v>0</v>
      </c>
      <c r="E70" s="195">
        <v>0</v>
      </c>
      <c r="F70" s="195">
        <v>168970</v>
      </c>
      <c r="G70" s="195">
        <v>0</v>
      </c>
      <c r="H70" s="195">
        <v>176491</v>
      </c>
      <c r="I70" s="195">
        <v>2285019</v>
      </c>
      <c r="J70" s="195">
        <v>7655678</v>
      </c>
      <c r="K70" s="197">
        <v>1.1999361642834201</v>
      </c>
      <c r="L70" s="195">
        <v>148195</v>
      </c>
      <c r="N70" s="107"/>
      <c r="O70" s="118"/>
    </row>
    <row r="71" spans="1:27" ht="15.75" customHeight="1">
      <c r="A71" s="519"/>
      <c r="B71" s="6" t="s">
        <v>43</v>
      </c>
      <c r="C71" s="195">
        <v>10286158</v>
      </c>
      <c r="D71" s="195">
        <v>0</v>
      </c>
      <c r="E71" s="195">
        <v>0</v>
      </c>
      <c r="F71" s="195">
        <v>170010</v>
      </c>
      <c r="G71" s="195">
        <v>0</v>
      </c>
      <c r="H71" s="195">
        <v>176500</v>
      </c>
      <c r="I71" s="195">
        <v>2284991</v>
      </c>
      <c r="J71" s="195">
        <v>7654657</v>
      </c>
      <c r="K71" s="197">
        <v>1.0965561008584199</v>
      </c>
      <c r="L71" s="195">
        <v>61929</v>
      </c>
      <c r="N71" s="107"/>
      <c r="O71" s="118"/>
      <c r="P71" s="6"/>
      <c r="Q71" s="6"/>
      <c r="R71" s="6"/>
      <c r="S71" s="6"/>
      <c r="T71" s="6"/>
      <c r="U71" s="6"/>
      <c r="V71" s="6"/>
      <c r="W71" s="6"/>
      <c r="X71" s="6"/>
      <c r="Y71" s="6"/>
      <c r="Z71" s="6"/>
      <c r="AA71" s="6"/>
    </row>
    <row r="72" spans="1:27" ht="15.75" customHeight="1">
      <c r="A72" s="199"/>
      <c r="B72" s="199"/>
      <c r="C72" s="200"/>
      <c r="D72" s="200"/>
      <c r="E72" s="200"/>
      <c r="F72" s="200"/>
      <c r="G72" s="200"/>
      <c r="H72" s="200"/>
      <c r="I72" s="200"/>
      <c r="J72" s="200"/>
      <c r="K72" s="201"/>
      <c r="L72" s="200"/>
      <c r="N72" s="107"/>
      <c r="O72" s="118"/>
      <c r="P72" s="6"/>
      <c r="Q72" s="6"/>
      <c r="R72" s="6"/>
      <c r="S72" s="6"/>
      <c r="T72" s="6"/>
      <c r="U72" s="6"/>
      <c r="V72" s="6"/>
      <c r="W72" s="6"/>
      <c r="X72" s="6"/>
      <c r="Y72" s="6"/>
      <c r="Z72" s="6"/>
      <c r="AA72" s="6"/>
    </row>
    <row r="73" spans="1:27" ht="15.75" customHeight="1">
      <c r="A73" s="519" t="s">
        <v>191</v>
      </c>
      <c r="B73" s="6" t="s">
        <v>645</v>
      </c>
      <c r="C73" s="195">
        <v>10286158</v>
      </c>
      <c r="D73" s="195">
        <v>0</v>
      </c>
      <c r="E73" s="195">
        <v>0</v>
      </c>
      <c r="F73" s="195">
        <v>166541</v>
      </c>
      <c r="G73" s="195">
        <v>0</v>
      </c>
      <c r="H73" s="195">
        <v>176533</v>
      </c>
      <c r="I73" s="195">
        <v>2285603</v>
      </c>
      <c r="J73" s="195">
        <v>7657481</v>
      </c>
      <c r="K73" s="197">
        <v>1.14736027705937</v>
      </c>
      <c r="L73" s="195">
        <v>64756</v>
      </c>
      <c r="N73" s="107"/>
      <c r="O73" s="118"/>
      <c r="P73" s="6"/>
      <c r="Q73" s="6"/>
      <c r="R73" s="6"/>
      <c r="S73" s="6"/>
      <c r="T73" s="6"/>
      <c r="U73" s="6"/>
      <c r="V73" s="6"/>
      <c r="W73" s="6"/>
      <c r="X73" s="6"/>
      <c r="Y73" s="6"/>
      <c r="Z73" s="6"/>
      <c r="AA73" s="6"/>
    </row>
    <row r="74" spans="1:27" ht="15.75" customHeight="1">
      <c r="A74" s="519"/>
      <c r="B74" s="6" t="s">
        <v>646</v>
      </c>
      <c r="C74" s="195">
        <v>10286158</v>
      </c>
      <c r="D74" s="195">
        <v>0</v>
      </c>
      <c r="E74" s="195">
        <v>0</v>
      </c>
      <c r="F74" s="195">
        <v>166572</v>
      </c>
      <c r="G74" s="195">
        <v>0</v>
      </c>
      <c r="H74" s="195">
        <v>176539</v>
      </c>
      <c r="I74" s="195">
        <v>2285519</v>
      </c>
      <c r="J74" s="195">
        <v>7657528</v>
      </c>
      <c r="K74" s="197">
        <v>1.25435518690312</v>
      </c>
      <c r="L74" s="195">
        <v>77762</v>
      </c>
      <c r="N74" s="107"/>
      <c r="O74" s="91"/>
    </row>
    <row r="75" spans="1:27" ht="15.75" customHeight="1">
      <c r="A75" s="519"/>
      <c r="B75" s="94" t="s">
        <v>1311</v>
      </c>
      <c r="C75" s="195">
        <v>10286158</v>
      </c>
      <c r="D75" s="195">
        <v>0</v>
      </c>
      <c r="E75" s="195">
        <v>0</v>
      </c>
      <c r="F75" s="195">
        <v>167398</v>
      </c>
      <c r="G75" s="195">
        <v>0</v>
      </c>
      <c r="H75" s="195">
        <v>176501</v>
      </c>
      <c r="I75" s="195">
        <v>2285270</v>
      </c>
      <c r="J75" s="195">
        <v>7656989</v>
      </c>
      <c r="K75" s="197">
        <v>1.0474568493157601</v>
      </c>
      <c r="L75" s="195">
        <v>39825</v>
      </c>
      <c r="M75" s="55"/>
      <c r="N75" s="107"/>
      <c r="O75" s="119"/>
      <c r="P75" s="6"/>
      <c r="Q75" s="6"/>
      <c r="R75" s="6"/>
      <c r="S75" s="6"/>
      <c r="T75" s="6"/>
      <c r="U75" s="6"/>
      <c r="V75" s="6"/>
      <c r="W75" s="6"/>
      <c r="X75" s="6"/>
      <c r="Y75" s="6"/>
      <c r="Z75" s="6"/>
      <c r="AA75" s="6"/>
    </row>
    <row r="76" spans="1:27" ht="15.75" customHeight="1">
      <c r="A76" s="519"/>
      <c r="B76" s="6" t="s">
        <v>19</v>
      </c>
      <c r="C76" s="195">
        <v>10286158</v>
      </c>
      <c r="D76" s="195">
        <v>0</v>
      </c>
      <c r="E76" s="195">
        <v>0</v>
      </c>
      <c r="F76" s="195">
        <v>165172</v>
      </c>
      <c r="G76" s="195">
        <v>0</v>
      </c>
      <c r="H76" s="195">
        <v>176552</v>
      </c>
      <c r="I76" s="195">
        <v>2285689</v>
      </c>
      <c r="J76" s="195">
        <v>7658745</v>
      </c>
      <c r="K76" s="197">
        <v>1.0965561008584199</v>
      </c>
      <c r="L76" s="195">
        <v>148652</v>
      </c>
      <c r="N76" s="107"/>
      <c r="O76" s="91"/>
      <c r="P76" s="6"/>
      <c r="Q76" s="6"/>
      <c r="R76" s="6"/>
      <c r="S76" s="6"/>
      <c r="T76" s="6"/>
      <c r="U76" s="6"/>
      <c r="V76" s="6"/>
      <c r="W76" s="6"/>
      <c r="X76" s="6"/>
      <c r="Y76" s="6"/>
      <c r="Z76" s="6"/>
      <c r="AA76" s="6"/>
    </row>
    <row r="77" spans="1:27" ht="15.75" customHeight="1">
      <c r="A77" s="519"/>
      <c r="B77" s="6" t="s">
        <v>20</v>
      </c>
      <c r="C77" s="195">
        <v>10286158</v>
      </c>
      <c r="D77" s="195">
        <v>0</v>
      </c>
      <c r="E77" s="195">
        <v>0</v>
      </c>
      <c r="F77" s="195">
        <v>165228</v>
      </c>
      <c r="G77" s="195">
        <v>0</v>
      </c>
      <c r="H77" s="195">
        <v>176547</v>
      </c>
      <c r="I77" s="195">
        <v>2285675</v>
      </c>
      <c r="J77" s="195">
        <v>7658708</v>
      </c>
      <c r="K77" s="197">
        <v>1.14736027705937</v>
      </c>
      <c r="L77" s="195">
        <v>148652</v>
      </c>
      <c r="N77" s="107"/>
      <c r="O77" s="91"/>
    </row>
    <row r="78" spans="1:27" ht="15.75" customHeight="1">
      <c r="A78" s="519"/>
      <c r="B78" s="6" t="s">
        <v>1203</v>
      </c>
      <c r="C78" s="195">
        <v>10286158</v>
      </c>
      <c r="D78" s="195">
        <v>0</v>
      </c>
      <c r="E78" s="195">
        <v>0</v>
      </c>
      <c r="F78" s="195">
        <v>165252</v>
      </c>
      <c r="G78" s="195">
        <v>0</v>
      </c>
      <c r="H78" s="195">
        <v>176553</v>
      </c>
      <c r="I78" s="195">
        <v>2285687</v>
      </c>
      <c r="J78" s="195">
        <v>7658666</v>
      </c>
      <c r="K78" s="197">
        <v>1.4294639747311</v>
      </c>
      <c r="L78" s="195">
        <v>146125</v>
      </c>
      <c r="N78" s="107"/>
      <c r="O78" s="91"/>
      <c r="P78" s="6"/>
      <c r="Q78" s="6"/>
      <c r="R78" s="6"/>
      <c r="S78" s="6"/>
      <c r="T78" s="6"/>
      <c r="U78" s="6"/>
      <c r="V78" s="6"/>
      <c r="W78" s="6"/>
      <c r="X78" s="6"/>
      <c r="Y78" s="6"/>
      <c r="Z78" s="6"/>
      <c r="AA78" s="6"/>
    </row>
    <row r="79" spans="1:27" ht="15.75" customHeight="1">
      <c r="A79" s="519"/>
      <c r="B79" s="6" t="s">
        <v>21</v>
      </c>
      <c r="C79" s="195">
        <v>10286158</v>
      </c>
      <c r="D79" s="195">
        <v>0</v>
      </c>
      <c r="E79" s="195">
        <v>0</v>
      </c>
      <c r="F79" s="195">
        <v>166527</v>
      </c>
      <c r="G79" s="195">
        <v>0</v>
      </c>
      <c r="H79" s="195">
        <v>176506</v>
      </c>
      <c r="I79" s="195">
        <v>2285463</v>
      </c>
      <c r="J79" s="195">
        <v>7657662</v>
      </c>
      <c r="K79" s="197">
        <v>1.0474568493157601</v>
      </c>
      <c r="L79" s="195">
        <v>43628</v>
      </c>
      <c r="N79" s="107"/>
      <c r="O79" s="91"/>
      <c r="P79" s="6"/>
      <c r="Q79" s="6"/>
      <c r="R79" s="6"/>
      <c r="S79" s="6"/>
      <c r="T79" s="6"/>
      <c r="U79" s="6"/>
      <c r="V79" s="6"/>
      <c r="W79" s="6"/>
      <c r="X79" s="6"/>
      <c r="Y79" s="6"/>
      <c r="Z79" s="6"/>
      <c r="AA79" s="6"/>
    </row>
    <row r="80" spans="1:27" ht="15.75" customHeight="1">
      <c r="A80" s="519"/>
      <c r="B80" s="6" t="s">
        <v>22</v>
      </c>
      <c r="C80" s="195">
        <v>10286158</v>
      </c>
      <c r="D80" s="195">
        <v>0</v>
      </c>
      <c r="E80" s="195">
        <v>0</v>
      </c>
      <c r="F80" s="195">
        <v>168626</v>
      </c>
      <c r="G80" s="195">
        <v>0</v>
      </c>
      <c r="H80" s="195">
        <v>176510</v>
      </c>
      <c r="I80" s="195">
        <v>2285103</v>
      </c>
      <c r="J80" s="195">
        <v>7655919</v>
      </c>
      <c r="K80" s="197">
        <v>1.0474568493157601</v>
      </c>
      <c r="L80" s="195">
        <v>46829</v>
      </c>
      <c r="N80" s="107"/>
      <c r="O80" s="91"/>
      <c r="P80" s="6"/>
      <c r="Q80" s="6"/>
      <c r="R80" s="6"/>
      <c r="S80" s="6"/>
      <c r="T80" s="6"/>
      <c r="U80" s="6"/>
      <c r="V80" s="6"/>
      <c r="W80" s="6"/>
      <c r="X80" s="6"/>
      <c r="Y80" s="6"/>
      <c r="Z80" s="6"/>
      <c r="AA80" s="6"/>
    </row>
    <row r="81" spans="1:27" ht="15.75" customHeight="1">
      <c r="A81" s="519"/>
      <c r="B81" s="6" t="s">
        <v>5</v>
      </c>
      <c r="C81" s="195">
        <v>10286158</v>
      </c>
      <c r="D81" s="195">
        <v>0</v>
      </c>
      <c r="E81" s="195">
        <v>0</v>
      </c>
      <c r="F81" s="195">
        <v>165958</v>
      </c>
      <c r="G81" s="195">
        <v>0</v>
      </c>
      <c r="H81" s="195">
        <v>176546</v>
      </c>
      <c r="I81" s="195">
        <v>2285616</v>
      </c>
      <c r="J81" s="195">
        <v>7658038</v>
      </c>
      <c r="K81" s="197">
        <v>1.1999361642834201</v>
      </c>
      <c r="L81" s="195">
        <v>71604</v>
      </c>
      <c r="M81" s="63"/>
      <c r="N81" s="107"/>
      <c r="O81" s="91"/>
      <c r="P81" s="6"/>
      <c r="Q81" s="6"/>
      <c r="R81" s="6"/>
      <c r="S81" s="6"/>
      <c r="T81" s="6"/>
      <c r="U81" s="6"/>
      <c r="V81" s="6"/>
      <c r="W81" s="6"/>
      <c r="X81" s="6"/>
      <c r="Y81" s="6"/>
      <c r="Z81" s="6"/>
      <c r="AA81" s="6"/>
    </row>
    <row r="82" spans="1:27" ht="15.75" customHeight="1">
      <c r="A82" s="519"/>
      <c r="B82" s="6" t="s">
        <v>58</v>
      </c>
      <c r="C82" s="195">
        <v>10286158</v>
      </c>
      <c r="D82" s="195">
        <v>0</v>
      </c>
      <c r="E82" s="195">
        <v>0</v>
      </c>
      <c r="F82" s="195">
        <v>165172</v>
      </c>
      <c r="G82" s="195">
        <v>0</v>
      </c>
      <c r="H82" s="195">
        <v>176552</v>
      </c>
      <c r="I82" s="195">
        <v>2285689</v>
      </c>
      <c r="J82" s="195">
        <v>7658745</v>
      </c>
      <c r="K82" s="197">
        <v>1.0474568493157601</v>
      </c>
      <c r="L82" s="195">
        <v>148652</v>
      </c>
      <c r="M82" s="63"/>
      <c r="N82" s="107"/>
      <c r="O82" s="91"/>
      <c r="P82" s="6"/>
      <c r="Q82" s="6"/>
      <c r="R82" s="6"/>
      <c r="S82" s="6"/>
      <c r="T82" s="6"/>
      <c r="U82" s="6"/>
      <c r="V82" s="6"/>
      <c r="W82" s="6"/>
      <c r="X82" s="6"/>
      <c r="Y82" s="6"/>
      <c r="Z82" s="6"/>
      <c r="AA82" s="6"/>
    </row>
    <row r="83" spans="1:27" ht="15.75" customHeight="1">
      <c r="A83" s="519"/>
      <c r="B83" s="6" t="s">
        <v>23</v>
      </c>
      <c r="C83" s="195">
        <v>10286158</v>
      </c>
      <c r="D83" s="195">
        <v>0</v>
      </c>
      <c r="E83" s="195">
        <v>0</v>
      </c>
      <c r="F83" s="195">
        <v>165483</v>
      </c>
      <c r="G83" s="195">
        <v>0</v>
      </c>
      <c r="H83" s="195">
        <v>176546</v>
      </c>
      <c r="I83" s="195">
        <v>2285637</v>
      </c>
      <c r="J83" s="195">
        <v>7658492</v>
      </c>
      <c r="K83" s="197">
        <v>1.14736027705937</v>
      </c>
      <c r="L83" s="195">
        <v>134430</v>
      </c>
      <c r="N83" s="107"/>
      <c r="O83" s="91"/>
      <c r="P83" s="6"/>
      <c r="Q83" s="6"/>
      <c r="R83" s="6"/>
      <c r="S83" s="6"/>
      <c r="T83" s="6"/>
      <c r="U83" s="6"/>
      <c r="V83" s="6"/>
      <c r="W83" s="6"/>
      <c r="X83" s="6"/>
      <c r="Y83" s="6"/>
      <c r="Z83" s="6"/>
      <c r="AA83" s="6"/>
    </row>
    <row r="84" spans="1:27" ht="15.75" customHeight="1">
      <c r="A84" s="519"/>
      <c r="B84" s="6" t="s">
        <v>24</v>
      </c>
      <c r="C84" s="195">
        <v>10286158</v>
      </c>
      <c r="D84" s="195">
        <v>0</v>
      </c>
      <c r="E84" s="195">
        <v>0</v>
      </c>
      <c r="F84" s="195">
        <v>165645</v>
      </c>
      <c r="G84" s="195">
        <v>0</v>
      </c>
      <c r="H84" s="195">
        <v>176550</v>
      </c>
      <c r="I84" s="195">
        <v>2285572</v>
      </c>
      <c r="J84" s="195">
        <v>7658391</v>
      </c>
      <c r="K84" s="197">
        <v>1.0965561008584199</v>
      </c>
      <c r="L84" s="195">
        <v>127976</v>
      </c>
      <c r="N84" s="107"/>
      <c r="O84" s="91"/>
    </row>
    <row r="85" spans="1:27" ht="15.75" customHeight="1">
      <c r="A85" s="519"/>
      <c r="B85" s="6" t="s">
        <v>194</v>
      </c>
      <c r="C85" s="195">
        <v>10286158</v>
      </c>
      <c r="D85" s="195">
        <v>0</v>
      </c>
      <c r="E85" s="195">
        <v>0</v>
      </c>
      <c r="F85" s="195">
        <v>165334</v>
      </c>
      <c r="G85" s="195">
        <v>0</v>
      </c>
      <c r="H85" s="195">
        <v>176555</v>
      </c>
      <c r="I85" s="195">
        <v>2285672</v>
      </c>
      <c r="J85" s="195">
        <v>7658597</v>
      </c>
      <c r="K85" s="197">
        <v>1.0474568493157601</v>
      </c>
      <c r="L85" s="195">
        <v>146635</v>
      </c>
      <c r="M85" s="55"/>
      <c r="N85" s="107"/>
      <c r="O85" s="119"/>
      <c r="P85" s="6"/>
      <c r="Q85" s="6"/>
      <c r="R85" s="6"/>
      <c r="S85" s="6"/>
      <c r="T85" s="6"/>
      <c r="U85" s="6"/>
      <c r="V85" s="6"/>
      <c r="W85" s="6"/>
      <c r="X85" s="6"/>
      <c r="Y85" s="6"/>
      <c r="Z85" s="6"/>
      <c r="AA85" s="6"/>
    </row>
    <row r="86" spans="1:27" ht="15.75" customHeight="1">
      <c r="A86" s="519"/>
      <c r="B86" s="6" t="s">
        <v>6</v>
      </c>
      <c r="C86" s="195">
        <v>10286158</v>
      </c>
      <c r="D86" s="195">
        <v>0</v>
      </c>
      <c r="E86" s="195">
        <v>0</v>
      </c>
      <c r="F86" s="195">
        <v>165266</v>
      </c>
      <c r="G86" s="195">
        <v>0</v>
      </c>
      <c r="H86" s="195">
        <v>176550</v>
      </c>
      <c r="I86" s="195">
        <v>2285670</v>
      </c>
      <c r="J86" s="195">
        <v>7658672</v>
      </c>
      <c r="K86" s="197">
        <v>1.31069382387598</v>
      </c>
      <c r="L86" s="195">
        <v>147314</v>
      </c>
      <c r="M86" s="55"/>
      <c r="N86" s="107"/>
      <c r="O86" s="119"/>
      <c r="P86" s="6"/>
      <c r="Q86" s="6"/>
      <c r="R86" s="6"/>
      <c r="S86" s="6"/>
      <c r="T86" s="6"/>
      <c r="U86" s="6"/>
      <c r="V86" s="6"/>
      <c r="W86" s="6"/>
      <c r="X86" s="6"/>
      <c r="Y86" s="6"/>
      <c r="Z86" s="6"/>
      <c r="AA86" s="6"/>
    </row>
    <row r="87" spans="1:27" ht="15.75" customHeight="1">
      <c r="A87" s="519"/>
      <c r="B87" s="6" t="s">
        <v>25</v>
      </c>
      <c r="C87" s="195">
        <v>10286158</v>
      </c>
      <c r="D87" s="195">
        <v>0</v>
      </c>
      <c r="E87" s="195">
        <v>0</v>
      </c>
      <c r="F87" s="195">
        <v>165165</v>
      </c>
      <c r="G87" s="195">
        <v>0</v>
      </c>
      <c r="H87" s="195">
        <v>176552</v>
      </c>
      <c r="I87" s="195">
        <v>2285685</v>
      </c>
      <c r="J87" s="195">
        <v>7658756</v>
      </c>
      <c r="K87" s="197">
        <v>1.1999361642834201</v>
      </c>
      <c r="L87" s="195">
        <v>148611</v>
      </c>
      <c r="M87" s="55"/>
      <c r="N87" s="107"/>
      <c r="O87" s="119"/>
      <c r="P87" s="6"/>
      <c r="Q87" s="6"/>
      <c r="R87" s="6"/>
      <c r="S87" s="6"/>
      <c r="T87" s="6"/>
      <c r="U87" s="6"/>
      <c r="V87" s="6"/>
      <c r="W87" s="6"/>
      <c r="X87" s="6"/>
      <c r="Y87" s="6"/>
      <c r="Z87" s="6"/>
      <c r="AA87" s="6"/>
    </row>
    <row r="88" spans="1:27" ht="15.75" customHeight="1">
      <c r="A88" s="519"/>
      <c r="B88" s="6" t="s">
        <v>26</v>
      </c>
      <c r="C88" s="195">
        <v>10286158</v>
      </c>
      <c r="D88" s="195">
        <v>0</v>
      </c>
      <c r="E88" s="195">
        <v>0</v>
      </c>
      <c r="F88" s="195">
        <v>165228</v>
      </c>
      <c r="G88" s="195">
        <v>0</v>
      </c>
      <c r="H88" s="195">
        <v>176547</v>
      </c>
      <c r="I88" s="195">
        <v>2285675</v>
      </c>
      <c r="J88" s="195">
        <v>7658708</v>
      </c>
      <c r="K88" s="197">
        <v>1.14736027705937</v>
      </c>
      <c r="L88" s="195">
        <v>148652</v>
      </c>
      <c r="M88" s="55"/>
      <c r="N88" s="107"/>
      <c r="O88" s="119"/>
      <c r="P88" s="6"/>
      <c r="Q88" s="6"/>
      <c r="R88" s="6"/>
      <c r="S88" s="6"/>
      <c r="T88" s="6"/>
      <c r="U88" s="6"/>
      <c r="V88" s="6"/>
      <c r="W88" s="6"/>
      <c r="X88" s="6"/>
      <c r="Y88" s="6"/>
      <c r="Z88" s="6"/>
      <c r="AA88" s="6"/>
    </row>
    <row r="89" spans="1:27" ht="15.75" customHeight="1">
      <c r="A89" s="519"/>
      <c r="B89" s="6" t="s">
        <v>4</v>
      </c>
      <c r="C89" s="195">
        <v>10286158</v>
      </c>
      <c r="D89" s="195">
        <v>0</v>
      </c>
      <c r="E89" s="195">
        <v>0</v>
      </c>
      <c r="F89" s="195">
        <v>165285</v>
      </c>
      <c r="G89" s="195">
        <v>0</v>
      </c>
      <c r="H89" s="195">
        <v>176548</v>
      </c>
      <c r="I89" s="195">
        <v>2285671</v>
      </c>
      <c r="J89" s="195">
        <v>7658654</v>
      </c>
      <c r="K89" s="197">
        <v>1.62427533904445</v>
      </c>
      <c r="L89" s="195">
        <v>148316</v>
      </c>
      <c r="M89" s="55"/>
      <c r="N89" s="107"/>
      <c r="O89" s="91"/>
      <c r="P89" s="6"/>
      <c r="Q89" s="6"/>
      <c r="R89" s="6"/>
      <c r="S89" s="6"/>
      <c r="T89" s="6"/>
      <c r="U89" s="6"/>
      <c r="V89" s="6"/>
      <c r="W89" s="6"/>
      <c r="X89" s="6"/>
      <c r="Y89" s="6"/>
      <c r="Z89" s="6"/>
      <c r="AA89" s="6"/>
    </row>
    <row r="90" spans="1:27" ht="15.75" customHeight="1">
      <c r="A90" s="519"/>
      <c r="B90" s="6" t="s">
        <v>34</v>
      </c>
      <c r="C90" s="195">
        <v>10286158</v>
      </c>
      <c r="D90" s="195">
        <v>0</v>
      </c>
      <c r="E90" s="195">
        <v>0</v>
      </c>
      <c r="F90" s="195">
        <v>167327</v>
      </c>
      <c r="G90" s="195">
        <v>0</v>
      </c>
      <c r="H90" s="195">
        <v>176544</v>
      </c>
      <c r="I90" s="195">
        <v>2285438</v>
      </c>
      <c r="J90" s="195">
        <v>7656849</v>
      </c>
      <c r="K90" s="197">
        <v>1.0474568493157601</v>
      </c>
      <c r="L90" s="195">
        <v>52967</v>
      </c>
      <c r="M90" s="55"/>
      <c r="N90" s="107"/>
      <c r="O90" s="91"/>
      <c r="P90" s="6"/>
      <c r="Q90" s="6"/>
      <c r="R90" s="6"/>
      <c r="S90" s="6"/>
      <c r="T90" s="6"/>
      <c r="U90" s="6"/>
      <c r="V90" s="6"/>
      <c r="W90" s="6"/>
      <c r="X90" s="6"/>
      <c r="Y90" s="6"/>
      <c r="Z90" s="6"/>
      <c r="AA90" s="6"/>
    </row>
    <row r="91" spans="1:27" ht="15.75" customHeight="1">
      <c r="A91" s="519"/>
      <c r="B91" s="6" t="s">
        <v>35</v>
      </c>
      <c r="C91" s="195">
        <v>10286158</v>
      </c>
      <c r="D91" s="195">
        <v>0</v>
      </c>
      <c r="E91" s="195">
        <v>0</v>
      </c>
      <c r="F91" s="195">
        <v>167243</v>
      </c>
      <c r="G91" s="195">
        <v>0</v>
      </c>
      <c r="H91" s="195">
        <v>176543</v>
      </c>
      <c r="I91" s="195">
        <v>2285454</v>
      </c>
      <c r="J91" s="195">
        <v>7656918</v>
      </c>
      <c r="K91" s="197">
        <v>1.0474568493157601</v>
      </c>
      <c r="L91" s="195">
        <v>53294</v>
      </c>
      <c r="M91" s="55"/>
      <c r="N91" s="107"/>
      <c r="O91" s="91"/>
      <c r="P91" s="6"/>
      <c r="Q91" s="6"/>
      <c r="R91" s="6"/>
      <c r="S91" s="6"/>
      <c r="T91" s="6"/>
      <c r="U91" s="6"/>
      <c r="V91" s="6"/>
      <c r="W91" s="6"/>
      <c r="X91" s="6"/>
      <c r="Y91" s="6"/>
      <c r="Z91" s="6"/>
      <c r="AA91" s="6"/>
    </row>
    <row r="92" spans="1:27" ht="15.75" customHeight="1">
      <c r="A92" s="519"/>
      <c r="B92" s="6" t="s">
        <v>642</v>
      </c>
      <c r="C92" s="195">
        <v>10286158</v>
      </c>
      <c r="D92" s="195">
        <v>0</v>
      </c>
      <c r="E92" s="195">
        <v>0</v>
      </c>
      <c r="F92" s="195">
        <v>167285</v>
      </c>
      <c r="G92" s="195">
        <v>0</v>
      </c>
      <c r="H92" s="195">
        <v>176537</v>
      </c>
      <c r="I92" s="195">
        <v>2285461</v>
      </c>
      <c r="J92" s="195">
        <v>7656875</v>
      </c>
      <c r="K92" s="197">
        <v>1.0474568493157601</v>
      </c>
      <c r="L92" s="195">
        <v>52946</v>
      </c>
      <c r="M92" s="55"/>
      <c r="N92" s="107"/>
      <c r="O92" s="91"/>
      <c r="P92" s="6"/>
      <c r="Q92" s="6"/>
      <c r="R92" s="6"/>
      <c r="S92" s="6"/>
      <c r="T92" s="6"/>
      <c r="U92" s="6"/>
      <c r="V92" s="6"/>
      <c r="W92" s="6"/>
      <c r="X92" s="6"/>
      <c r="Y92" s="6"/>
      <c r="Z92" s="6"/>
      <c r="AA92" s="6"/>
    </row>
    <row r="93" spans="1:27" ht="15.75" customHeight="1">
      <c r="A93" s="519"/>
      <c r="B93" s="6" t="s">
        <v>181</v>
      </c>
      <c r="C93" s="195">
        <v>10286158</v>
      </c>
      <c r="D93" s="195">
        <v>0</v>
      </c>
      <c r="E93" s="195">
        <v>0</v>
      </c>
      <c r="F93" s="195">
        <v>168864</v>
      </c>
      <c r="G93" s="195">
        <v>0</v>
      </c>
      <c r="H93" s="195">
        <v>176521</v>
      </c>
      <c r="I93" s="195">
        <v>2285258</v>
      </c>
      <c r="J93" s="195">
        <v>7655515</v>
      </c>
      <c r="K93" s="197">
        <v>1.0474568493157601</v>
      </c>
      <c r="L93" s="195">
        <v>36132</v>
      </c>
      <c r="M93" s="55"/>
      <c r="N93" s="107"/>
      <c r="O93" s="91"/>
      <c r="P93" s="6"/>
      <c r="Q93" s="6"/>
      <c r="R93" s="6"/>
      <c r="S93" s="6"/>
      <c r="T93" s="6"/>
      <c r="U93" s="6"/>
      <c r="V93" s="6"/>
      <c r="W93" s="6"/>
      <c r="X93" s="6"/>
      <c r="Y93" s="6"/>
      <c r="Z93" s="6"/>
      <c r="AA93" s="6"/>
    </row>
    <row r="94" spans="1:27" ht="15.75" customHeight="1">
      <c r="A94" s="519"/>
      <c r="B94" s="6" t="s">
        <v>38</v>
      </c>
      <c r="C94" s="195">
        <v>10286158</v>
      </c>
      <c r="D94" s="195">
        <v>0</v>
      </c>
      <c r="E94" s="195">
        <v>0</v>
      </c>
      <c r="F94" s="195">
        <v>165168</v>
      </c>
      <c r="G94" s="195">
        <v>0</v>
      </c>
      <c r="H94" s="195">
        <v>176547</v>
      </c>
      <c r="I94" s="195">
        <v>2285694</v>
      </c>
      <c r="J94" s="195">
        <v>7658749</v>
      </c>
      <c r="K94" s="197">
        <v>1.0965561008584199</v>
      </c>
      <c r="L94" s="195">
        <v>146447</v>
      </c>
      <c r="M94" s="55"/>
      <c r="N94" s="107"/>
      <c r="O94" s="91"/>
      <c r="P94" s="6"/>
      <c r="Q94" s="6"/>
      <c r="R94" s="6"/>
      <c r="S94" s="6"/>
      <c r="T94" s="6"/>
      <c r="U94" s="6"/>
      <c r="V94" s="6"/>
      <c r="W94" s="6"/>
      <c r="X94" s="6"/>
      <c r="Y94" s="6"/>
      <c r="Z94" s="6"/>
      <c r="AA94" s="6"/>
    </row>
    <row r="95" spans="1:27" ht="15.75" customHeight="1">
      <c r="A95" s="519"/>
      <c r="B95" s="6" t="s">
        <v>27</v>
      </c>
      <c r="C95" s="195">
        <v>10286158</v>
      </c>
      <c r="D95" s="195">
        <v>0</v>
      </c>
      <c r="E95" s="195">
        <v>0</v>
      </c>
      <c r="F95" s="195">
        <v>165706</v>
      </c>
      <c r="G95" s="195">
        <v>0</v>
      </c>
      <c r="H95" s="195">
        <v>176549</v>
      </c>
      <c r="I95" s="195">
        <v>2285615</v>
      </c>
      <c r="J95" s="195">
        <v>7658288</v>
      </c>
      <c r="K95" s="197">
        <v>1.0474568493157601</v>
      </c>
      <c r="L95" s="195">
        <v>136376</v>
      </c>
      <c r="M95" s="55"/>
      <c r="N95" s="107"/>
      <c r="O95" s="91"/>
      <c r="P95" s="6"/>
      <c r="Q95" s="6"/>
      <c r="R95" s="6"/>
      <c r="S95" s="6"/>
      <c r="T95" s="6"/>
      <c r="U95" s="6"/>
      <c r="V95" s="6"/>
      <c r="W95" s="6"/>
      <c r="X95" s="6"/>
      <c r="Y95" s="6"/>
      <c r="Z95" s="6"/>
      <c r="AA95" s="6"/>
    </row>
    <row r="96" spans="1:27" ht="15.75" customHeight="1">
      <c r="A96" s="519"/>
      <c r="B96" s="6" t="s">
        <v>39</v>
      </c>
      <c r="C96" s="195">
        <v>10286158</v>
      </c>
      <c r="D96" s="195">
        <v>0</v>
      </c>
      <c r="E96" s="195">
        <v>0</v>
      </c>
      <c r="F96" s="195">
        <v>165437</v>
      </c>
      <c r="G96" s="195">
        <v>0</v>
      </c>
      <c r="H96" s="195">
        <v>176547</v>
      </c>
      <c r="I96" s="195">
        <v>2285657</v>
      </c>
      <c r="J96" s="195">
        <v>7658517</v>
      </c>
      <c r="K96" s="197">
        <v>1.1999361642834201</v>
      </c>
      <c r="L96" s="195">
        <v>133311</v>
      </c>
      <c r="M96" s="55"/>
      <c r="N96" s="107"/>
      <c r="O96" s="91"/>
      <c r="P96" s="6"/>
      <c r="Q96" s="6"/>
      <c r="R96" s="6"/>
      <c r="S96" s="6"/>
      <c r="T96" s="6"/>
      <c r="U96" s="6"/>
      <c r="V96" s="6"/>
      <c r="W96" s="6"/>
      <c r="X96" s="6"/>
      <c r="Y96" s="6"/>
      <c r="Z96" s="6"/>
      <c r="AA96" s="6"/>
    </row>
    <row r="97" spans="1:27" ht="15.75" customHeight="1">
      <c r="A97" s="519"/>
      <c r="B97" s="6" t="s">
        <v>28</v>
      </c>
      <c r="C97" s="195">
        <v>10286158</v>
      </c>
      <c r="D97" s="195">
        <v>0</v>
      </c>
      <c r="E97" s="195">
        <v>0</v>
      </c>
      <c r="F97" s="195">
        <v>167268</v>
      </c>
      <c r="G97" s="195">
        <v>0</v>
      </c>
      <c r="H97" s="195">
        <v>176536</v>
      </c>
      <c r="I97" s="195">
        <v>2285464</v>
      </c>
      <c r="J97" s="195">
        <v>7656890</v>
      </c>
      <c r="K97" s="197">
        <v>1.0965561008584199</v>
      </c>
      <c r="L97" s="195">
        <v>51874</v>
      </c>
      <c r="M97" s="55"/>
      <c r="N97" s="107"/>
      <c r="O97" s="91"/>
      <c r="P97" s="6"/>
      <c r="Q97" s="6"/>
      <c r="R97" s="6"/>
      <c r="S97" s="6"/>
      <c r="T97" s="6"/>
      <c r="U97" s="6"/>
      <c r="V97" s="6"/>
      <c r="W97" s="6"/>
      <c r="X97" s="6"/>
      <c r="Y97" s="6"/>
      <c r="Z97" s="6"/>
      <c r="AA97" s="6"/>
    </row>
    <row r="98" spans="1:27" ht="15.75" customHeight="1">
      <c r="A98" s="519"/>
      <c r="B98" s="6" t="s">
        <v>41</v>
      </c>
      <c r="C98" s="195">
        <v>10286158</v>
      </c>
      <c r="D98" s="195">
        <v>0</v>
      </c>
      <c r="E98" s="195">
        <v>0</v>
      </c>
      <c r="F98" s="195">
        <v>165634</v>
      </c>
      <c r="G98" s="195">
        <v>0</v>
      </c>
      <c r="H98" s="195">
        <v>176550</v>
      </c>
      <c r="I98" s="195">
        <v>2285641</v>
      </c>
      <c r="J98" s="195">
        <v>7658333</v>
      </c>
      <c r="K98" s="197">
        <v>1.1999361642834201</v>
      </c>
      <c r="L98" s="195">
        <v>120354</v>
      </c>
      <c r="M98" s="55"/>
      <c r="N98" s="107"/>
      <c r="O98" s="91"/>
      <c r="P98" s="6"/>
      <c r="Q98" s="6"/>
      <c r="R98" s="6"/>
      <c r="S98" s="6"/>
      <c r="T98" s="6"/>
      <c r="U98" s="6"/>
      <c r="V98" s="6"/>
      <c r="W98" s="6"/>
      <c r="X98" s="6"/>
      <c r="Y98" s="6"/>
      <c r="Z98" s="6"/>
      <c r="AA98" s="6"/>
    </row>
    <row r="99" spans="1:27" ht="15.75" customHeight="1">
      <c r="A99" s="519"/>
      <c r="B99" s="6" t="s">
        <v>643</v>
      </c>
      <c r="C99" s="195">
        <v>10286158</v>
      </c>
      <c r="D99" s="195">
        <v>0</v>
      </c>
      <c r="E99" s="195">
        <v>0</v>
      </c>
      <c r="F99" s="195">
        <v>166676</v>
      </c>
      <c r="G99" s="195">
        <v>0</v>
      </c>
      <c r="H99" s="195">
        <v>176537</v>
      </c>
      <c r="I99" s="195">
        <v>2285410</v>
      </c>
      <c r="J99" s="195">
        <v>7657535</v>
      </c>
      <c r="K99" s="197">
        <v>1.0474568493157601</v>
      </c>
      <c r="L99" s="195">
        <v>68075</v>
      </c>
      <c r="M99" s="55"/>
      <c r="N99" s="107"/>
      <c r="O99" s="91"/>
      <c r="P99" s="6"/>
      <c r="Q99" s="6"/>
      <c r="R99" s="6"/>
      <c r="S99" s="6"/>
      <c r="T99" s="6"/>
      <c r="U99" s="6"/>
      <c r="V99" s="6"/>
      <c r="W99" s="6"/>
      <c r="X99" s="6"/>
      <c r="Y99" s="6"/>
      <c r="Z99" s="6"/>
      <c r="AA99" s="6"/>
    </row>
    <row r="100" spans="1:27" ht="15.75" customHeight="1">
      <c r="A100" s="519"/>
      <c r="B100" s="6" t="s">
        <v>644</v>
      </c>
      <c r="C100" s="195">
        <v>10286158</v>
      </c>
      <c r="D100" s="195">
        <v>0</v>
      </c>
      <c r="E100" s="195">
        <v>0</v>
      </c>
      <c r="F100" s="195">
        <v>165970</v>
      </c>
      <c r="G100" s="195">
        <v>0</v>
      </c>
      <c r="H100" s="195">
        <v>176529</v>
      </c>
      <c r="I100" s="195">
        <v>2285644</v>
      </c>
      <c r="J100" s="195">
        <v>7658015</v>
      </c>
      <c r="K100" s="197">
        <v>1.0474568493157601</v>
      </c>
      <c r="L100" s="195">
        <v>79971</v>
      </c>
      <c r="M100" s="6"/>
      <c r="N100" s="107"/>
      <c r="O100" s="91"/>
      <c r="P100" s="6"/>
      <c r="Q100" s="6"/>
      <c r="R100" s="6"/>
      <c r="S100" s="6"/>
      <c r="T100" s="6"/>
      <c r="U100" s="6"/>
      <c r="V100" s="6"/>
      <c r="W100" s="6"/>
      <c r="X100" s="6"/>
      <c r="Y100" s="6"/>
      <c r="Z100" s="6"/>
      <c r="AA100" s="6"/>
    </row>
    <row r="101" spans="1:27" ht="15.75" customHeight="1">
      <c r="A101" s="519"/>
      <c r="B101" s="6" t="s">
        <v>42</v>
      </c>
      <c r="C101" s="195">
        <v>10286158</v>
      </c>
      <c r="D101" s="195">
        <v>0</v>
      </c>
      <c r="E101" s="195">
        <v>0</v>
      </c>
      <c r="F101" s="195">
        <v>165224</v>
      </c>
      <c r="G101" s="195">
        <v>0</v>
      </c>
      <c r="H101" s="195">
        <v>176548</v>
      </c>
      <c r="I101" s="195">
        <v>2285679</v>
      </c>
      <c r="J101" s="195">
        <v>7658707</v>
      </c>
      <c r="K101" s="197">
        <v>1.0965561008584199</v>
      </c>
      <c r="L101" s="195">
        <v>148278</v>
      </c>
      <c r="N101" s="107"/>
      <c r="O101" s="91"/>
    </row>
    <row r="102" spans="1:27" ht="15.75" customHeight="1">
      <c r="A102" s="519"/>
      <c r="B102" s="6" t="s">
        <v>2121</v>
      </c>
      <c r="C102" s="195">
        <v>10286158</v>
      </c>
      <c r="D102" s="195">
        <v>0</v>
      </c>
      <c r="E102" s="195">
        <v>0</v>
      </c>
      <c r="F102" s="195">
        <v>165320</v>
      </c>
      <c r="G102" s="195">
        <v>0</v>
      </c>
      <c r="H102" s="195">
        <v>176554</v>
      </c>
      <c r="I102" s="195">
        <v>2285677</v>
      </c>
      <c r="J102" s="195">
        <v>7658607</v>
      </c>
      <c r="K102" s="197">
        <v>1.0965561008584199</v>
      </c>
      <c r="L102" s="195">
        <v>143565</v>
      </c>
      <c r="N102" s="107"/>
      <c r="O102" s="91"/>
    </row>
    <row r="103" spans="1:27" ht="15.75" customHeight="1">
      <c r="A103" s="519"/>
      <c r="B103" s="6" t="s">
        <v>29</v>
      </c>
      <c r="C103" s="195">
        <v>10286158</v>
      </c>
      <c r="D103" s="195">
        <v>0</v>
      </c>
      <c r="E103" s="195">
        <v>0</v>
      </c>
      <c r="F103" s="195">
        <v>165323</v>
      </c>
      <c r="G103" s="195">
        <v>0</v>
      </c>
      <c r="H103" s="195">
        <v>176549</v>
      </c>
      <c r="I103" s="195">
        <v>2285667</v>
      </c>
      <c r="J103" s="195">
        <v>7658619</v>
      </c>
      <c r="K103" s="197">
        <v>1.1999361642834201</v>
      </c>
      <c r="L103" s="195">
        <v>148108</v>
      </c>
      <c r="N103" s="107"/>
      <c r="O103" s="91"/>
    </row>
    <row r="104" spans="1:27" ht="15.75" customHeight="1">
      <c r="A104" s="519"/>
      <c r="B104" s="6" t="s">
        <v>43</v>
      </c>
      <c r="C104" s="195">
        <v>10286158</v>
      </c>
      <c r="D104" s="195">
        <v>0</v>
      </c>
      <c r="E104" s="195">
        <v>0</v>
      </c>
      <c r="F104" s="195">
        <v>167436</v>
      </c>
      <c r="G104" s="195">
        <v>0</v>
      </c>
      <c r="H104" s="195">
        <v>176534</v>
      </c>
      <c r="I104" s="195">
        <v>2285460</v>
      </c>
      <c r="J104" s="195">
        <v>7656728</v>
      </c>
      <c r="K104" s="197">
        <v>1.0474568493157601</v>
      </c>
      <c r="L104" s="195">
        <v>53333</v>
      </c>
      <c r="N104" s="107"/>
      <c r="O104" s="91"/>
    </row>
    <row r="105" spans="1:27" ht="15.75" customHeight="1">
      <c r="A105" s="199"/>
      <c r="B105" s="199"/>
      <c r="C105" s="200"/>
      <c r="D105" s="200"/>
      <c r="E105" s="200"/>
      <c r="F105" s="200"/>
      <c r="G105" s="200"/>
      <c r="H105" s="200"/>
      <c r="I105" s="200"/>
      <c r="J105" s="200"/>
      <c r="K105" s="201"/>
      <c r="L105" s="200"/>
      <c r="N105" s="107"/>
      <c r="O105" s="91"/>
    </row>
    <row r="106" spans="1:27" ht="15.75" customHeight="1">
      <c r="A106" s="519" t="s">
        <v>192</v>
      </c>
      <c r="B106" s="6" t="s">
        <v>645</v>
      </c>
      <c r="C106" s="195">
        <v>10286158</v>
      </c>
      <c r="D106" s="195">
        <v>0</v>
      </c>
      <c r="E106" s="195">
        <v>0</v>
      </c>
      <c r="F106" s="195">
        <v>166429</v>
      </c>
      <c r="G106" s="195">
        <v>0</v>
      </c>
      <c r="H106" s="195">
        <v>176526</v>
      </c>
      <c r="I106" s="195">
        <v>2285448</v>
      </c>
      <c r="J106" s="195">
        <v>7657755</v>
      </c>
      <c r="K106" s="197">
        <v>1.14736027705937</v>
      </c>
      <c r="L106" s="195">
        <v>64658</v>
      </c>
      <c r="N106" s="107"/>
      <c r="O106" s="91"/>
    </row>
    <row r="107" spans="1:27" ht="15.75" customHeight="1">
      <c r="A107" s="519"/>
      <c r="B107" s="6" t="s">
        <v>646</v>
      </c>
      <c r="C107" s="195">
        <v>10286158</v>
      </c>
      <c r="D107" s="195">
        <v>0</v>
      </c>
      <c r="E107" s="195">
        <v>0</v>
      </c>
      <c r="F107" s="195">
        <v>165572</v>
      </c>
      <c r="G107" s="195">
        <v>0</v>
      </c>
      <c r="H107" s="195">
        <v>176549</v>
      </c>
      <c r="I107" s="195">
        <v>2285606</v>
      </c>
      <c r="J107" s="195">
        <v>7658431</v>
      </c>
      <c r="K107" s="197">
        <v>1.1999361642834201</v>
      </c>
      <c r="L107" s="195">
        <v>77758</v>
      </c>
      <c r="N107" s="107"/>
      <c r="O107" s="91"/>
    </row>
    <row r="108" spans="1:27" ht="15.75" customHeight="1">
      <c r="A108" s="519"/>
      <c r="B108" s="94" t="s">
        <v>1311</v>
      </c>
      <c r="C108" s="195">
        <v>10286158</v>
      </c>
      <c r="D108" s="195">
        <v>0</v>
      </c>
      <c r="E108" s="195">
        <v>0</v>
      </c>
      <c r="F108" s="195">
        <v>167840</v>
      </c>
      <c r="G108" s="195">
        <v>0</v>
      </c>
      <c r="H108" s="195">
        <v>176511</v>
      </c>
      <c r="I108" s="195">
        <v>2285269</v>
      </c>
      <c r="J108" s="195">
        <v>7656538</v>
      </c>
      <c r="K108" s="197">
        <v>1.0474568493157601</v>
      </c>
      <c r="L108" s="195">
        <v>40709</v>
      </c>
      <c r="M108" s="6"/>
      <c r="N108" s="107"/>
      <c r="O108" s="118"/>
      <c r="P108" s="6"/>
      <c r="Q108" s="6"/>
      <c r="R108" s="6"/>
      <c r="S108" s="6"/>
      <c r="T108" s="6"/>
      <c r="U108" s="6"/>
      <c r="V108" s="6"/>
      <c r="W108" s="6"/>
      <c r="X108" s="6"/>
      <c r="Y108" s="6"/>
      <c r="Z108" s="6"/>
      <c r="AA108" s="6"/>
    </row>
    <row r="109" spans="1:27" ht="15.75" customHeight="1">
      <c r="A109" s="519"/>
      <c r="B109" s="6" t="s">
        <v>19</v>
      </c>
      <c r="C109" s="195">
        <v>10286158</v>
      </c>
      <c r="D109" s="195">
        <v>0</v>
      </c>
      <c r="E109" s="195">
        <v>0</v>
      </c>
      <c r="F109" s="195">
        <v>164950</v>
      </c>
      <c r="G109" s="195">
        <v>0</v>
      </c>
      <c r="H109" s="195">
        <v>176559</v>
      </c>
      <c r="I109" s="195">
        <v>2285709</v>
      </c>
      <c r="J109" s="195">
        <v>7658940</v>
      </c>
      <c r="K109" s="197">
        <v>1.0965561008584199</v>
      </c>
      <c r="L109" s="195">
        <v>148659</v>
      </c>
      <c r="N109" s="107"/>
      <c r="O109" s="91"/>
    </row>
    <row r="110" spans="1:27" ht="15.75" customHeight="1">
      <c r="A110" s="519"/>
      <c r="B110" s="6" t="s">
        <v>20</v>
      </c>
      <c r="C110" s="195">
        <v>10286158</v>
      </c>
      <c r="D110" s="195">
        <v>0</v>
      </c>
      <c r="E110" s="195">
        <v>0</v>
      </c>
      <c r="F110" s="195">
        <v>164985</v>
      </c>
      <c r="G110" s="195">
        <v>0</v>
      </c>
      <c r="H110" s="195">
        <v>176558</v>
      </c>
      <c r="I110" s="195">
        <v>2285697</v>
      </c>
      <c r="J110" s="195">
        <v>7658918</v>
      </c>
      <c r="K110" s="197">
        <v>1.14736027705937</v>
      </c>
      <c r="L110" s="195">
        <v>148658</v>
      </c>
      <c r="M110" s="6"/>
      <c r="N110" s="107"/>
      <c r="O110" s="91"/>
      <c r="P110" s="6"/>
      <c r="Q110" s="6"/>
      <c r="R110" s="6"/>
      <c r="S110" s="6"/>
      <c r="T110" s="6"/>
      <c r="U110" s="6"/>
      <c r="V110" s="6"/>
      <c r="W110" s="6"/>
      <c r="X110" s="6"/>
      <c r="Y110" s="6"/>
      <c r="Z110" s="6"/>
      <c r="AA110" s="6"/>
    </row>
    <row r="111" spans="1:27" ht="15.75" customHeight="1">
      <c r="A111" s="519"/>
      <c r="B111" s="6" t="s">
        <v>1203</v>
      </c>
      <c r="C111" s="195">
        <v>10286158</v>
      </c>
      <c r="D111" s="195">
        <v>0</v>
      </c>
      <c r="E111" s="195">
        <v>0</v>
      </c>
      <c r="F111" s="195">
        <v>164934</v>
      </c>
      <c r="G111" s="195">
        <v>0</v>
      </c>
      <c r="H111" s="195">
        <v>176557</v>
      </c>
      <c r="I111" s="195">
        <v>2285707</v>
      </c>
      <c r="J111" s="195">
        <v>7658960</v>
      </c>
      <c r="K111" s="197">
        <v>1.4294639747311</v>
      </c>
      <c r="L111" s="195">
        <v>145960</v>
      </c>
      <c r="M111" s="6"/>
      <c r="N111" s="107"/>
      <c r="O111" s="91"/>
      <c r="P111" s="6"/>
      <c r="Q111" s="6"/>
      <c r="R111" s="6"/>
      <c r="S111" s="6"/>
      <c r="T111" s="6"/>
      <c r="U111" s="6"/>
      <c r="V111" s="6"/>
      <c r="W111" s="6"/>
      <c r="X111" s="6"/>
      <c r="Y111" s="6"/>
      <c r="Z111" s="6"/>
      <c r="AA111" s="6"/>
    </row>
    <row r="112" spans="1:27" ht="15.75" customHeight="1">
      <c r="A112" s="519"/>
      <c r="B112" s="6" t="s">
        <v>21</v>
      </c>
      <c r="C112" s="195">
        <v>10286158</v>
      </c>
      <c r="D112" s="195">
        <v>0</v>
      </c>
      <c r="E112" s="195">
        <v>0</v>
      </c>
      <c r="F112" s="195">
        <v>167429</v>
      </c>
      <c r="G112" s="195">
        <v>0</v>
      </c>
      <c r="H112" s="195">
        <v>176532</v>
      </c>
      <c r="I112" s="195">
        <v>2285314</v>
      </c>
      <c r="J112" s="195">
        <v>7656883</v>
      </c>
      <c r="K112" s="197">
        <v>1.0474568493157601</v>
      </c>
      <c r="L112" s="195">
        <v>44612</v>
      </c>
      <c r="M112" s="6"/>
      <c r="N112" s="107"/>
      <c r="O112" s="91"/>
      <c r="P112" s="6"/>
      <c r="Q112" s="6"/>
      <c r="R112" s="6"/>
      <c r="S112" s="6"/>
      <c r="T112" s="6"/>
      <c r="U112" s="6"/>
      <c r="V112" s="6"/>
      <c r="W112" s="6"/>
      <c r="X112" s="6"/>
      <c r="Y112" s="6"/>
      <c r="Z112" s="6"/>
      <c r="AA112" s="6"/>
    </row>
    <row r="113" spans="1:27" ht="15.75" customHeight="1">
      <c r="A113" s="519"/>
      <c r="B113" s="6" t="s">
        <v>22</v>
      </c>
      <c r="C113" s="195">
        <v>10286158</v>
      </c>
      <c r="D113" s="195">
        <v>0</v>
      </c>
      <c r="E113" s="195">
        <v>0</v>
      </c>
      <c r="F113" s="195">
        <v>167657</v>
      </c>
      <c r="G113" s="195">
        <v>0</v>
      </c>
      <c r="H113" s="195">
        <v>176501</v>
      </c>
      <c r="I113" s="195">
        <v>2285260</v>
      </c>
      <c r="J113" s="195">
        <v>7656740</v>
      </c>
      <c r="K113" s="197">
        <v>1.0474568493157601</v>
      </c>
      <c r="L113" s="195">
        <v>46241</v>
      </c>
      <c r="M113" s="6"/>
      <c r="N113" s="107"/>
      <c r="O113" s="91"/>
      <c r="P113" s="6"/>
      <c r="Q113" s="6"/>
      <c r="R113" s="6"/>
      <c r="S113" s="6"/>
      <c r="T113" s="6"/>
      <c r="U113" s="6"/>
      <c r="V113" s="6"/>
      <c r="W113" s="6"/>
      <c r="X113" s="6"/>
      <c r="Y113" s="6"/>
      <c r="Z113" s="6"/>
      <c r="AA113" s="6"/>
    </row>
    <row r="114" spans="1:27" ht="15.75" customHeight="1">
      <c r="A114" s="519"/>
      <c r="B114" s="6" t="s">
        <v>5</v>
      </c>
      <c r="C114" s="195">
        <v>10286158</v>
      </c>
      <c r="D114" s="195">
        <v>0</v>
      </c>
      <c r="E114" s="195">
        <v>0</v>
      </c>
      <c r="F114" s="195">
        <v>165193</v>
      </c>
      <c r="G114" s="195">
        <v>0</v>
      </c>
      <c r="H114" s="195">
        <v>176562</v>
      </c>
      <c r="I114" s="195">
        <v>2285710</v>
      </c>
      <c r="J114" s="195">
        <v>7658693</v>
      </c>
      <c r="K114" s="197">
        <v>1.25435518690312</v>
      </c>
      <c r="L114" s="195">
        <v>72841</v>
      </c>
      <c r="M114" s="6"/>
      <c r="N114" s="107"/>
      <c r="O114" s="91"/>
      <c r="P114" s="6"/>
      <c r="Q114" s="6"/>
      <c r="R114" s="6"/>
      <c r="S114" s="6"/>
      <c r="T114" s="6"/>
      <c r="U114" s="6"/>
      <c r="V114" s="6"/>
      <c r="W114" s="6"/>
      <c r="X114" s="6"/>
      <c r="Y114" s="6"/>
      <c r="Z114" s="6"/>
      <c r="AA114" s="6"/>
    </row>
    <row r="115" spans="1:27" ht="15.75" customHeight="1">
      <c r="A115" s="519"/>
      <c r="B115" s="6" t="s">
        <v>58</v>
      </c>
      <c r="C115" s="195">
        <v>10286158</v>
      </c>
      <c r="D115" s="195">
        <v>0</v>
      </c>
      <c r="E115" s="195">
        <v>0</v>
      </c>
      <c r="F115" s="195">
        <v>164950</v>
      </c>
      <c r="G115" s="195">
        <v>0</v>
      </c>
      <c r="H115" s="195">
        <v>176559</v>
      </c>
      <c r="I115" s="195">
        <v>2285709</v>
      </c>
      <c r="J115" s="195">
        <v>7658940</v>
      </c>
      <c r="K115" s="197">
        <v>1.0474568493157601</v>
      </c>
      <c r="L115" s="195">
        <v>148659</v>
      </c>
      <c r="M115" s="6"/>
      <c r="N115" s="107"/>
      <c r="O115" s="91"/>
      <c r="P115" s="6"/>
      <c r="Q115" s="6"/>
      <c r="R115" s="6"/>
      <c r="S115" s="6"/>
      <c r="T115" s="6"/>
      <c r="U115" s="6"/>
      <c r="V115" s="6"/>
      <c r="W115" s="6"/>
      <c r="X115" s="6"/>
      <c r="Y115" s="6"/>
      <c r="Z115" s="6"/>
      <c r="AA115" s="6"/>
    </row>
    <row r="116" spans="1:27" ht="15.75" customHeight="1">
      <c r="A116" s="519"/>
      <c r="B116" s="6" t="s">
        <v>23</v>
      </c>
      <c r="C116" s="195">
        <v>10286158</v>
      </c>
      <c r="D116" s="195">
        <v>0</v>
      </c>
      <c r="E116" s="195">
        <v>0</v>
      </c>
      <c r="F116" s="195">
        <v>165144</v>
      </c>
      <c r="G116" s="195">
        <v>0</v>
      </c>
      <c r="H116" s="195">
        <v>176553</v>
      </c>
      <c r="I116" s="195">
        <v>2285691</v>
      </c>
      <c r="J116" s="195">
        <v>7658770</v>
      </c>
      <c r="K116" s="197">
        <v>1.14736027705937</v>
      </c>
      <c r="L116" s="195">
        <v>134601</v>
      </c>
      <c r="M116" s="6"/>
      <c r="N116" s="109"/>
      <c r="O116" s="91"/>
      <c r="P116" s="6"/>
      <c r="Q116" s="6"/>
      <c r="R116" s="6"/>
      <c r="S116" s="6"/>
      <c r="T116" s="6"/>
      <c r="U116" s="6"/>
      <c r="V116" s="6"/>
      <c r="W116" s="6"/>
      <c r="X116" s="6"/>
      <c r="Y116" s="6"/>
      <c r="Z116" s="6"/>
      <c r="AA116" s="6"/>
    </row>
    <row r="117" spans="1:27" ht="15.75" customHeight="1">
      <c r="A117" s="519"/>
      <c r="B117" s="6" t="s">
        <v>24</v>
      </c>
      <c r="C117" s="195">
        <v>10286158</v>
      </c>
      <c r="D117" s="195">
        <v>0</v>
      </c>
      <c r="E117" s="195">
        <v>0</v>
      </c>
      <c r="F117" s="195">
        <v>165301</v>
      </c>
      <c r="G117" s="195">
        <v>0</v>
      </c>
      <c r="H117" s="195">
        <v>176553</v>
      </c>
      <c r="I117" s="195">
        <v>2285661</v>
      </c>
      <c r="J117" s="195">
        <v>7658643</v>
      </c>
      <c r="K117" s="197">
        <v>1.14736027705937</v>
      </c>
      <c r="L117" s="195">
        <v>128102</v>
      </c>
      <c r="M117" s="6"/>
      <c r="N117" s="109"/>
      <c r="P117" s="6"/>
      <c r="Q117" s="6"/>
      <c r="R117" s="6"/>
      <c r="S117" s="6"/>
      <c r="T117" s="6"/>
      <c r="U117" s="6"/>
      <c r="V117" s="6"/>
      <c r="W117" s="6"/>
      <c r="X117" s="6"/>
      <c r="Y117" s="6"/>
      <c r="Z117" s="6"/>
      <c r="AA117" s="6"/>
    </row>
    <row r="118" spans="1:27" ht="15.75" customHeight="1">
      <c r="A118" s="519"/>
      <c r="B118" s="6" t="s">
        <v>194</v>
      </c>
      <c r="C118" s="195">
        <v>10286158</v>
      </c>
      <c r="D118" s="195">
        <v>0</v>
      </c>
      <c r="E118" s="195">
        <v>0</v>
      </c>
      <c r="F118" s="195">
        <v>165123</v>
      </c>
      <c r="G118" s="195">
        <v>0</v>
      </c>
      <c r="H118" s="195">
        <v>176562</v>
      </c>
      <c r="I118" s="195">
        <v>2285689</v>
      </c>
      <c r="J118" s="195">
        <v>7658784</v>
      </c>
      <c r="K118" s="197">
        <v>1</v>
      </c>
      <c r="L118" s="195">
        <v>146608</v>
      </c>
      <c r="M118" s="6"/>
      <c r="N118" s="107"/>
      <c r="P118" s="6"/>
      <c r="Q118" s="6"/>
      <c r="R118" s="6"/>
      <c r="S118" s="6"/>
      <c r="T118" s="6"/>
      <c r="U118" s="6"/>
      <c r="V118" s="6"/>
      <c r="W118" s="6"/>
      <c r="X118" s="6"/>
      <c r="Y118" s="6"/>
      <c r="Z118" s="6"/>
      <c r="AA118" s="6"/>
    </row>
    <row r="119" spans="1:27" ht="15.75" customHeight="1">
      <c r="A119" s="519"/>
      <c r="B119" s="6" t="s">
        <v>6</v>
      </c>
      <c r="C119" s="195">
        <v>10286158</v>
      </c>
      <c r="D119" s="195">
        <v>0</v>
      </c>
      <c r="E119" s="195">
        <v>0</v>
      </c>
      <c r="F119" s="195">
        <v>164950</v>
      </c>
      <c r="G119" s="195">
        <v>0</v>
      </c>
      <c r="H119" s="195">
        <v>176556</v>
      </c>
      <c r="I119" s="195">
        <v>2285725</v>
      </c>
      <c r="J119" s="195">
        <v>7658927</v>
      </c>
      <c r="K119" s="197">
        <v>1.31069382387598</v>
      </c>
      <c r="L119" s="195">
        <v>147311</v>
      </c>
      <c r="M119" s="6"/>
      <c r="N119" s="107"/>
      <c r="O119" s="118"/>
      <c r="P119" s="6"/>
      <c r="Q119" s="6"/>
      <c r="R119" s="6"/>
      <c r="S119" s="6"/>
      <c r="T119" s="6"/>
      <c r="U119" s="6"/>
      <c r="V119" s="6"/>
      <c r="W119" s="6"/>
      <c r="X119" s="6"/>
      <c r="Y119" s="6"/>
      <c r="Z119" s="6"/>
      <c r="AA119" s="6"/>
    </row>
    <row r="120" spans="1:27" ht="15.75" customHeight="1">
      <c r="A120" s="519"/>
      <c r="B120" s="6" t="s">
        <v>25</v>
      </c>
      <c r="C120" s="195">
        <v>10286158</v>
      </c>
      <c r="D120" s="195">
        <v>0</v>
      </c>
      <c r="E120" s="195">
        <v>0</v>
      </c>
      <c r="F120" s="195">
        <v>164955</v>
      </c>
      <c r="G120" s="195">
        <v>0</v>
      </c>
      <c r="H120" s="195">
        <v>176559</v>
      </c>
      <c r="I120" s="195">
        <v>2285706</v>
      </c>
      <c r="J120" s="195">
        <v>7658938</v>
      </c>
      <c r="K120" s="197">
        <v>1.1999361642834201</v>
      </c>
      <c r="L120" s="195">
        <v>148621</v>
      </c>
      <c r="M120" s="6"/>
      <c r="N120" s="107"/>
      <c r="O120" s="118"/>
      <c r="P120" s="6"/>
      <c r="Q120" s="6"/>
      <c r="R120" s="6"/>
      <c r="S120" s="6"/>
      <c r="T120" s="6"/>
      <c r="U120" s="6"/>
      <c r="V120" s="6"/>
      <c r="W120" s="6"/>
      <c r="X120" s="6"/>
      <c r="Y120" s="6"/>
      <c r="Z120" s="6"/>
      <c r="AA120" s="6"/>
    </row>
    <row r="121" spans="1:27" ht="15.75" customHeight="1">
      <c r="A121" s="519"/>
      <c r="B121" s="6" t="s">
        <v>26</v>
      </c>
      <c r="C121" s="195">
        <v>10286158</v>
      </c>
      <c r="D121" s="195">
        <v>0</v>
      </c>
      <c r="E121" s="195">
        <v>0</v>
      </c>
      <c r="F121" s="195">
        <v>164985</v>
      </c>
      <c r="G121" s="195">
        <v>0</v>
      </c>
      <c r="H121" s="195">
        <v>176558</v>
      </c>
      <c r="I121" s="195">
        <v>2285697</v>
      </c>
      <c r="J121" s="195">
        <v>7658918</v>
      </c>
      <c r="K121" s="197">
        <v>1.14736027705937</v>
      </c>
      <c r="L121" s="195">
        <v>148658</v>
      </c>
      <c r="M121" s="6"/>
      <c r="N121" s="107"/>
      <c r="O121" s="118"/>
      <c r="P121" s="6"/>
      <c r="Q121" s="6"/>
      <c r="R121" s="6"/>
      <c r="S121" s="6"/>
      <c r="T121" s="6"/>
      <c r="U121" s="6"/>
      <c r="V121" s="6"/>
      <c r="W121" s="6"/>
      <c r="X121" s="6"/>
      <c r="Y121" s="6"/>
      <c r="Z121" s="6"/>
      <c r="AA121" s="6"/>
    </row>
    <row r="122" spans="1:27" ht="15.75" customHeight="1">
      <c r="A122" s="519"/>
      <c r="B122" s="6" t="s">
        <v>4</v>
      </c>
      <c r="C122" s="195">
        <v>10286158</v>
      </c>
      <c r="D122" s="195">
        <v>0</v>
      </c>
      <c r="E122" s="195">
        <v>0</v>
      </c>
      <c r="F122" s="195">
        <v>164939</v>
      </c>
      <c r="G122" s="195">
        <v>0</v>
      </c>
      <c r="H122" s="195">
        <v>176562</v>
      </c>
      <c r="I122" s="195">
        <v>2285702</v>
      </c>
      <c r="J122" s="195">
        <v>7658955</v>
      </c>
      <c r="K122" s="197">
        <v>1.6940870541423001</v>
      </c>
      <c r="L122" s="195">
        <v>148308</v>
      </c>
      <c r="M122" s="6"/>
      <c r="N122" s="107"/>
      <c r="O122" s="87"/>
      <c r="P122" s="6"/>
      <c r="Q122" s="6"/>
      <c r="R122" s="6"/>
      <c r="S122" s="6"/>
      <c r="T122" s="6"/>
      <c r="U122" s="6"/>
      <c r="V122" s="6"/>
      <c r="W122" s="6"/>
      <c r="X122" s="6"/>
      <c r="Y122" s="6"/>
      <c r="Z122" s="6"/>
      <c r="AA122" s="6"/>
    </row>
    <row r="123" spans="1:27" ht="15.75" customHeight="1">
      <c r="A123" s="519"/>
      <c r="B123" s="6" t="s">
        <v>34</v>
      </c>
      <c r="C123" s="195">
        <v>10286158</v>
      </c>
      <c r="D123" s="195">
        <v>0</v>
      </c>
      <c r="E123" s="195">
        <v>0</v>
      </c>
      <c r="F123" s="195">
        <v>166690</v>
      </c>
      <c r="G123" s="195">
        <v>0</v>
      </c>
      <c r="H123" s="195">
        <v>176545</v>
      </c>
      <c r="I123" s="195">
        <v>2285550</v>
      </c>
      <c r="J123" s="195">
        <v>7657373</v>
      </c>
      <c r="K123" s="197">
        <v>1.0474568493157601</v>
      </c>
      <c r="L123" s="195">
        <v>53590</v>
      </c>
      <c r="M123" s="6"/>
      <c r="N123" s="23"/>
      <c r="O123" s="87"/>
      <c r="P123" s="6"/>
      <c r="Q123" s="6"/>
      <c r="R123" s="6"/>
      <c r="S123" s="6"/>
      <c r="T123" s="6"/>
      <c r="U123" s="6"/>
      <c r="V123" s="6"/>
      <c r="W123" s="6"/>
      <c r="X123" s="6"/>
      <c r="Y123" s="6"/>
      <c r="Z123" s="6"/>
      <c r="AA123" s="6"/>
    </row>
    <row r="124" spans="1:27" ht="15.75" customHeight="1">
      <c r="A124" s="519"/>
      <c r="B124" s="6" t="s">
        <v>35</v>
      </c>
      <c r="C124" s="195">
        <v>10286158</v>
      </c>
      <c r="D124" s="195">
        <v>0</v>
      </c>
      <c r="E124" s="195">
        <v>0</v>
      </c>
      <c r="F124" s="195">
        <v>166710</v>
      </c>
      <c r="G124" s="195">
        <v>0</v>
      </c>
      <c r="H124" s="195">
        <v>176544</v>
      </c>
      <c r="I124" s="195">
        <v>2285531</v>
      </c>
      <c r="J124" s="195">
        <v>7657373</v>
      </c>
      <c r="K124" s="197">
        <v>1.0474568493157601</v>
      </c>
      <c r="L124" s="195">
        <v>53863</v>
      </c>
      <c r="M124" s="6"/>
      <c r="N124" s="107"/>
      <c r="O124" s="15"/>
      <c r="P124" s="6"/>
      <c r="Q124" s="6"/>
      <c r="R124" s="6"/>
      <c r="S124" s="6"/>
      <c r="T124" s="6"/>
      <c r="U124" s="6"/>
      <c r="V124" s="6"/>
      <c r="W124" s="6"/>
      <c r="X124" s="6"/>
      <c r="Y124" s="6"/>
      <c r="Z124" s="6"/>
      <c r="AA124" s="6"/>
    </row>
    <row r="125" spans="1:27" ht="15.75" customHeight="1">
      <c r="A125" s="519"/>
      <c r="B125" s="6" t="s">
        <v>642</v>
      </c>
      <c r="C125" s="195">
        <v>10286158</v>
      </c>
      <c r="D125" s="195">
        <v>0</v>
      </c>
      <c r="E125" s="195">
        <v>0</v>
      </c>
      <c r="F125" s="195">
        <v>166937</v>
      </c>
      <c r="G125" s="195">
        <v>0</v>
      </c>
      <c r="H125" s="195">
        <v>176541</v>
      </c>
      <c r="I125" s="195">
        <v>2285495</v>
      </c>
      <c r="J125" s="195">
        <v>7657185</v>
      </c>
      <c r="K125" s="197">
        <v>1.0474568493157601</v>
      </c>
      <c r="L125" s="195">
        <v>53541</v>
      </c>
      <c r="M125" s="6"/>
      <c r="N125" s="107"/>
      <c r="O125" s="15"/>
      <c r="P125" s="6"/>
      <c r="Q125" s="6"/>
      <c r="R125" s="6"/>
      <c r="S125" s="6"/>
      <c r="T125" s="6"/>
      <c r="U125" s="6"/>
      <c r="V125" s="6"/>
      <c r="W125" s="6"/>
      <c r="X125" s="6"/>
      <c r="Y125" s="6"/>
      <c r="Z125" s="6"/>
      <c r="AA125" s="6"/>
    </row>
    <row r="126" spans="1:27" ht="15.75" customHeight="1">
      <c r="A126" s="519"/>
      <c r="B126" s="6" t="s">
        <v>181</v>
      </c>
      <c r="C126" s="195">
        <v>10286158</v>
      </c>
      <c r="D126" s="195">
        <v>0</v>
      </c>
      <c r="E126" s="195">
        <v>0</v>
      </c>
      <c r="F126" s="195">
        <v>168540</v>
      </c>
      <c r="G126" s="195">
        <v>0</v>
      </c>
      <c r="H126" s="195">
        <v>176531</v>
      </c>
      <c r="I126" s="195">
        <v>2285208</v>
      </c>
      <c r="J126" s="195">
        <v>7655879</v>
      </c>
      <c r="K126" s="197">
        <v>1.0474568493157601</v>
      </c>
      <c r="L126" s="195">
        <v>36469</v>
      </c>
      <c r="M126" s="6"/>
      <c r="N126" s="107"/>
      <c r="O126" s="15"/>
      <c r="P126" s="6"/>
      <c r="Q126" s="6"/>
      <c r="R126" s="6"/>
      <c r="S126" s="6"/>
      <c r="T126" s="6"/>
      <c r="U126" s="6"/>
      <c r="V126" s="6"/>
      <c r="W126" s="6"/>
      <c r="X126" s="6"/>
      <c r="Y126" s="6"/>
      <c r="Z126" s="6"/>
      <c r="AA126" s="6"/>
    </row>
    <row r="127" spans="1:27" ht="15.75" customHeight="1">
      <c r="A127" s="519"/>
      <c r="B127" s="6" t="s">
        <v>38</v>
      </c>
      <c r="C127" s="195">
        <v>10286158</v>
      </c>
      <c r="D127" s="195">
        <v>0</v>
      </c>
      <c r="E127" s="195">
        <v>0</v>
      </c>
      <c r="F127" s="195">
        <v>164916</v>
      </c>
      <c r="G127" s="195">
        <v>0</v>
      </c>
      <c r="H127" s="195">
        <v>176561</v>
      </c>
      <c r="I127" s="195">
        <v>2285719</v>
      </c>
      <c r="J127" s="195">
        <v>7658962</v>
      </c>
      <c r="K127" s="197">
        <v>1.0965561008584199</v>
      </c>
      <c r="L127" s="195">
        <v>146361</v>
      </c>
      <c r="M127" s="6"/>
      <c r="N127" s="107"/>
      <c r="O127" s="15"/>
      <c r="P127" s="6"/>
      <c r="Q127" s="6"/>
      <c r="R127" s="6"/>
      <c r="S127" s="6"/>
      <c r="T127" s="6"/>
      <c r="U127" s="6"/>
      <c r="V127" s="6"/>
      <c r="W127" s="6"/>
      <c r="X127" s="6"/>
      <c r="Y127" s="6"/>
      <c r="Z127" s="6"/>
      <c r="AA127" s="6"/>
    </row>
    <row r="128" spans="1:27" ht="15.75" customHeight="1">
      <c r="A128" s="519"/>
      <c r="B128" s="6" t="s">
        <v>27</v>
      </c>
      <c r="C128" s="195">
        <v>10286158</v>
      </c>
      <c r="D128" s="195">
        <v>0</v>
      </c>
      <c r="E128" s="195">
        <v>0</v>
      </c>
      <c r="F128" s="195">
        <v>165202</v>
      </c>
      <c r="G128" s="195">
        <v>0</v>
      </c>
      <c r="H128" s="195">
        <v>176543</v>
      </c>
      <c r="I128" s="195">
        <v>2285658</v>
      </c>
      <c r="J128" s="195">
        <v>7658755</v>
      </c>
      <c r="K128" s="197">
        <v>1.0474568493157601</v>
      </c>
      <c r="L128" s="195">
        <v>136310</v>
      </c>
      <c r="M128" s="6"/>
      <c r="N128" s="107"/>
      <c r="O128" s="15"/>
      <c r="P128" s="6"/>
      <c r="Q128" s="6"/>
      <c r="R128" s="6"/>
      <c r="S128" s="6"/>
      <c r="T128" s="6"/>
      <c r="U128" s="6"/>
      <c r="V128" s="6"/>
      <c r="W128" s="6"/>
      <c r="X128" s="6"/>
      <c r="Y128" s="6"/>
      <c r="Z128" s="6"/>
      <c r="AA128" s="6"/>
    </row>
    <row r="129" spans="1:27" ht="15.75" customHeight="1">
      <c r="A129" s="519"/>
      <c r="B129" s="6" t="s">
        <v>39</v>
      </c>
      <c r="C129" s="195">
        <v>10286158</v>
      </c>
      <c r="D129" s="195">
        <v>0</v>
      </c>
      <c r="E129" s="195">
        <v>0</v>
      </c>
      <c r="F129" s="195">
        <v>164687</v>
      </c>
      <c r="G129" s="195">
        <v>0</v>
      </c>
      <c r="H129" s="195">
        <v>176564</v>
      </c>
      <c r="I129" s="195">
        <v>2285748</v>
      </c>
      <c r="J129" s="195">
        <v>7659159</v>
      </c>
      <c r="K129" s="197">
        <v>1.25435518690312</v>
      </c>
      <c r="L129" s="195">
        <v>133392</v>
      </c>
      <c r="M129" s="6"/>
      <c r="N129" s="107"/>
      <c r="O129" s="91"/>
      <c r="P129" s="6"/>
      <c r="Q129" s="6"/>
      <c r="R129" s="6"/>
      <c r="S129" s="6"/>
      <c r="T129" s="6"/>
      <c r="U129" s="6"/>
      <c r="V129" s="6"/>
      <c r="W129" s="6"/>
      <c r="X129" s="6"/>
      <c r="Y129" s="6"/>
      <c r="Z129" s="6"/>
      <c r="AA129" s="6"/>
    </row>
    <row r="130" spans="1:27" ht="15.75" customHeight="1">
      <c r="A130" s="519"/>
      <c r="B130" s="6" t="s">
        <v>28</v>
      </c>
      <c r="C130" s="195">
        <v>10286158</v>
      </c>
      <c r="D130" s="195">
        <v>0</v>
      </c>
      <c r="E130" s="195">
        <v>0</v>
      </c>
      <c r="F130" s="195">
        <v>165962</v>
      </c>
      <c r="G130" s="195">
        <v>0</v>
      </c>
      <c r="H130" s="195">
        <v>176524</v>
      </c>
      <c r="I130" s="195">
        <v>2285633</v>
      </c>
      <c r="J130" s="195">
        <v>7658039</v>
      </c>
      <c r="K130" s="197">
        <v>1.0965561008584199</v>
      </c>
      <c r="L130" s="195">
        <v>52400</v>
      </c>
      <c r="M130" s="6"/>
      <c r="N130" s="107"/>
      <c r="O130" s="91"/>
      <c r="P130" s="6"/>
      <c r="Q130" s="6"/>
      <c r="R130" s="6"/>
      <c r="S130" s="6"/>
      <c r="T130" s="6"/>
      <c r="U130" s="6"/>
      <c r="V130" s="6"/>
      <c r="W130" s="6"/>
      <c r="X130" s="6"/>
      <c r="Y130" s="6"/>
      <c r="Z130" s="6"/>
      <c r="AA130" s="6"/>
    </row>
    <row r="131" spans="1:27" ht="15.75" customHeight="1">
      <c r="A131" s="519"/>
      <c r="B131" s="6" t="s">
        <v>41</v>
      </c>
      <c r="C131" s="195">
        <v>10286158</v>
      </c>
      <c r="D131" s="195">
        <v>0</v>
      </c>
      <c r="E131" s="195">
        <v>0</v>
      </c>
      <c r="F131" s="195">
        <v>165440</v>
      </c>
      <c r="G131" s="195">
        <v>0</v>
      </c>
      <c r="H131" s="195">
        <v>176552</v>
      </c>
      <c r="I131" s="195">
        <v>2285642</v>
      </c>
      <c r="J131" s="195">
        <v>7658524</v>
      </c>
      <c r="K131" s="197">
        <v>1.1999361642834201</v>
      </c>
      <c r="L131" s="195">
        <v>120062</v>
      </c>
      <c r="M131" s="6"/>
      <c r="N131" s="107"/>
      <c r="O131" s="15"/>
      <c r="P131" s="6"/>
      <c r="Q131" s="6"/>
      <c r="R131" s="6"/>
      <c r="S131" s="6"/>
      <c r="T131" s="6"/>
      <c r="U131" s="6"/>
      <c r="V131" s="6"/>
      <c r="W131" s="6"/>
      <c r="X131" s="6"/>
      <c r="Y131" s="6"/>
      <c r="Z131" s="6"/>
      <c r="AA131" s="6"/>
    </row>
    <row r="132" spans="1:27" ht="15.75" customHeight="1">
      <c r="A132" s="519"/>
      <c r="B132" s="6" t="s">
        <v>643</v>
      </c>
      <c r="C132" s="195">
        <v>10286158</v>
      </c>
      <c r="D132" s="195">
        <v>0</v>
      </c>
      <c r="E132" s="195">
        <v>0</v>
      </c>
      <c r="F132" s="195">
        <v>167497</v>
      </c>
      <c r="G132" s="195">
        <v>0</v>
      </c>
      <c r="H132" s="195">
        <v>176524</v>
      </c>
      <c r="I132" s="195">
        <v>2285370</v>
      </c>
      <c r="J132" s="195">
        <v>7656767</v>
      </c>
      <c r="K132" s="197">
        <v>1</v>
      </c>
      <c r="L132" s="195">
        <v>68106</v>
      </c>
      <c r="M132" s="6"/>
      <c r="N132" s="107"/>
      <c r="O132" s="118"/>
      <c r="P132" s="6"/>
      <c r="Q132" s="6"/>
      <c r="R132" s="6"/>
      <c r="S132" s="6"/>
      <c r="T132" s="6"/>
      <c r="U132" s="6"/>
      <c r="V132" s="6"/>
      <c r="W132" s="6"/>
      <c r="X132" s="6"/>
      <c r="Y132" s="6"/>
      <c r="Z132" s="6"/>
      <c r="AA132" s="6"/>
    </row>
    <row r="133" spans="1:27" ht="15.75" customHeight="1">
      <c r="A133" s="519"/>
      <c r="B133" s="6" t="s">
        <v>644</v>
      </c>
      <c r="C133" s="195">
        <v>10286158</v>
      </c>
      <c r="D133" s="195">
        <v>0</v>
      </c>
      <c r="E133" s="195">
        <v>0</v>
      </c>
      <c r="F133" s="195">
        <v>165184</v>
      </c>
      <c r="G133" s="195">
        <v>0</v>
      </c>
      <c r="H133" s="195">
        <v>176545</v>
      </c>
      <c r="I133" s="195">
        <v>2285665</v>
      </c>
      <c r="J133" s="195">
        <v>7658764</v>
      </c>
      <c r="K133" s="197">
        <v>1.0965561008584199</v>
      </c>
      <c r="L133" s="195">
        <v>79992</v>
      </c>
      <c r="M133" s="6"/>
      <c r="N133" s="107"/>
      <c r="O133" s="118"/>
      <c r="P133" s="6"/>
      <c r="Q133" s="6"/>
      <c r="R133" s="6"/>
      <c r="S133" s="6"/>
      <c r="T133" s="6"/>
      <c r="U133" s="6"/>
      <c r="V133" s="6"/>
      <c r="W133" s="6"/>
      <c r="X133" s="6"/>
      <c r="Y133" s="6"/>
      <c r="Z133" s="6"/>
      <c r="AA133" s="6"/>
    </row>
    <row r="134" spans="1:27" ht="15.75" customHeight="1">
      <c r="A134" s="519"/>
      <c r="B134" s="6" t="s">
        <v>42</v>
      </c>
      <c r="C134" s="195">
        <v>10286158</v>
      </c>
      <c r="D134" s="195">
        <v>0</v>
      </c>
      <c r="E134" s="195">
        <v>0</v>
      </c>
      <c r="F134" s="195">
        <v>165025</v>
      </c>
      <c r="G134" s="195">
        <v>0</v>
      </c>
      <c r="H134" s="195">
        <v>176560</v>
      </c>
      <c r="I134" s="195">
        <v>2285709</v>
      </c>
      <c r="J134" s="195">
        <v>7658864</v>
      </c>
      <c r="K134" s="197">
        <v>1.0965561008584199</v>
      </c>
      <c r="L134" s="195">
        <v>148251</v>
      </c>
      <c r="M134" s="6"/>
      <c r="N134" s="107"/>
      <c r="O134" s="118"/>
      <c r="P134" s="6"/>
      <c r="Q134" s="6"/>
      <c r="R134" s="6"/>
      <c r="S134" s="6"/>
      <c r="T134" s="6"/>
      <c r="U134" s="6"/>
      <c r="V134" s="6"/>
      <c r="W134" s="6"/>
      <c r="X134" s="6"/>
      <c r="Y134" s="6"/>
      <c r="Z134" s="6"/>
      <c r="AA134" s="6"/>
    </row>
    <row r="135" spans="1:27" ht="15.75" customHeight="1">
      <c r="A135" s="519"/>
      <c r="B135" s="6" t="s">
        <v>2121</v>
      </c>
      <c r="C135" s="195">
        <v>10286158</v>
      </c>
      <c r="D135" s="195">
        <v>0</v>
      </c>
      <c r="E135" s="195">
        <v>0</v>
      </c>
      <c r="F135" s="195">
        <v>165047</v>
      </c>
      <c r="G135" s="195">
        <v>0</v>
      </c>
      <c r="H135" s="195">
        <v>176564</v>
      </c>
      <c r="I135" s="195">
        <v>2285705</v>
      </c>
      <c r="J135" s="195">
        <v>7658842</v>
      </c>
      <c r="K135" s="197">
        <v>1.0965561008584199</v>
      </c>
      <c r="L135" s="195">
        <v>143533</v>
      </c>
      <c r="M135" s="6"/>
      <c r="N135" s="107"/>
      <c r="O135" s="118"/>
      <c r="P135" s="6"/>
      <c r="Q135" s="6"/>
      <c r="R135" s="6"/>
      <c r="S135" s="6"/>
      <c r="T135" s="6"/>
      <c r="U135" s="6"/>
      <c r="V135" s="6"/>
      <c r="W135" s="6"/>
      <c r="X135" s="6"/>
      <c r="Y135" s="6"/>
      <c r="Z135" s="6"/>
      <c r="AA135" s="6"/>
    </row>
    <row r="136" spans="1:27" ht="15.75" customHeight="1">
      <c r="A136" s="519"/>
      <c r="B136" s="6" t="s">
        <v>29</v>
      </c>
      <c r="C136" s="195">
        <v>10286158</v>
      </c>
      <c r="D136" s="195">
        <v>0</v>
      </c>
      <c r="E136" s="195">
        <v>0</v>
      </c>
      <c r="F136" s="195">
        <v>164933</v>
      </c>
      <c r="G136" s="195">
        <v>0</v>
      </c>
      <c r="H136" s="195">
        <v>176554</v>
      </c>
      <c r="I136" s="195">
        <v>2285716</v>
      </c>
      <c r="J136" s="195">
        <v>7658955</v>
      </c>
      <c r="K136" s="197">
        <v>1.1999361642834201</v>
      </c>
      <c r="L136" s="195">
        <v>148083</v>
      </c>
      <c r="M136" s="6"/>
      <c r="N136" s="107"/>
      <c r="O136" s="118"/>
      <c r="P136" s="6"/>
      <c r="Q136" s="6"/>
      <c r="R136" s="6"/>
      <c r="S136" s="6"/>
      <c r="T136" s="6"/>
      <c r="U136" s="6"/>
      <c r="V136" s="6"/>
      <c r="W136" s="6"/>
      <c r="X136" s="6"/>
      <c r="Y136" s="6"/>
      <c r="Z136" s="6"/>
      <c r="AA136" s="6"/>
    </row>
    <row r="137" spans="1:27" ht="15.75" customHeight="1">
      <c r="A137" s="519"/>
      <c r="B137" s="6" t="s">
        <v>43</v>
      </c>
      <c r="C137" s="195">
        <v>10286158</v>
      </c>
      <c r="D137" s="195">
        <v>0</v>
      </c>
      <c r="E137" s="195">
        <v>0</v>
      </c>
      <c r="F137" s="195">
        <v>166703</v>
      </c>
      <c r="G137" s="195">
        <v>0</v>
      </c>
      <c r="H137" s="195">
        <v>176548</v>
      </c>
      <c r="I137" s="195">
        <v>2285493</v>
      </c>
      <c r="J137" s="195">
        <v>7657414</v>
      </c>
      <c r="K137" s="197">
        <v>1.0474568493157601</v>
      </c>
      <c r="L137" s="195">
        <v>53957</v>
      </c>
      <c r="M137" s="6"/>
      <c r="N137" s="107"/>
      <c r="O137" s="118"/>
      <c r="P137" s="6"/>
      <c r="Q137" s="6"/>
      <c r="R137" s="6"/>
      <c r="S137" s="6"/>
      <c r="T137" s="6"/>
      <c r="U137" s="6"/>
      <c r="V137" s="6"/>
      <c r="W137" s="6"/>
      <c r="X137" s="6"/>
      <c r="Y137" s="6"/>
      <c r="Z137" s="6"/>
      <c r="AA137" s="6"/>
    </row>
    <row r="138" spans="1:27" ht="15.75" customHeight="1">
      <c r="A138" s="199"/>
      <c r="B138" s="199"/>
      <c r="C138" s="200">
        <v>0</v>
      </c>
      <c r="D138" s="200">
        <v>0</v>
      </c>
      <c r="E138" s="200">
        <v>0</v>
      </c>
      <c r="F138" s="200">
        <v>0</v>
      </c>
      <c r="G138" s="200">
        <v>0</v>
      </c>
      <c r="H138" s="200">
        <v>0</v>
      </c>
      <c r="I138" s="200">
        <v>0</v>
      </c>
      <c r="J138" s="200">
        <v>0</v>
      </c>
      <c r="K138" s="201"/>
      <c r="L138" s="200"/>
      <c r="M138" s="6"/>
      <c r="N138" s="107"/>
      <c r="O138" s="118"/>
      <c r="P138" s="6"/>
      <c r="Q138" s="6"/>
      <c r="R138" s="6"/>
      <c r="S138" s="6"/>
      <c r="T138" s="6"/>
      <c r="U138" s="6"/>
      <c r="V138" s="6"/>
      <c r="W138" s="6"/>
      <c r="X138" s="6"/>
      <c r="Y138" s="6"/>
      <c r="Z138" s="6"/>
      <c r="AA138" s="6"/>
    </row>
    <row r="139" spans="1:27" ht="15.75" customHeight="1">
      <c r="A139" s="6" t="s">
        <v>1126</v>
      </c>
      <c r="B139" s="6" t="s">
        <v>645</v>
      </c>
      <c r="C139" s="195">
        <v>2470751</v>
      </c>
      <c r="D139" s="195">
        <v>0</v>
      </c>
      <c r="E139" s="195">
        <v>0</v>
      </c>
      <c r="F139" s="195">
        <v>73289</v>
      </c>
      <c r="G139" s="195">
        <v>0</v>
      </c>
      <c r="H139" s="195">
        <v>0</v>
      </c>
      <c r="I139" s="195">
        <v>13205</v>
      </c>
      <c r="J139" s="195">
        <v>2384257</v>
      </c>
      <c r="K139" s="197">
        <v>1.1876831717477401</v>
      </c>
      <c r="L139" s="195">
        <v>241781</v>
      </c>
      <c r="M139" s="6"/>
      <c r="N139" s="107"/>
      <c r="O139" s="118"/>
      <c r="P139" s="6"/>
      <c r="Q139" s="6"/>
      <c r="R139" s="6"/>
      <c r="S139" s="6"/>
      <c r="T139" s="6"/>
      <c r="U139" s="6"/>
      <c r="V139" s="6"/>
      <c r="W139" s="6"/>
      <c r="X139" s="6"/>
      <c r="Y139" s="6"/>
      <c r="Z139" s="6"/>
      <c r="AA139" s="6"/>
    </row>
    <row r="140" spans="1:27" ht="15.75" customHeight="1">
      <c r="A140" s="6" t="s">
        <v>1126</v>
      </c>
      <c r="B140" s="6" t="s">
        <v>643</v>
      </c>
      <c r="C140" s="195">
        <v>2470428</v>
      </c>
      <c r="D140" s="195">
        <v>0</v>
      </c>
      <c r="E140" s="195">
        <v>0</v>
      </c>
      <c r="F140" s="195">
        <v>72948</v>
      </c>
      <c r="G140" s="195">
        <v>0</v>
      </c>
      <c r="H140" s="195">
        <v>0</v>
      </c>
      <c r="I140" s="195">
        <v>13211</v>
      </c>
      <c r="J140" s="195">
        <v>2384269</v>
      </c>
      <c r="K140" s="197">
        <v>1.0402351415575599</v>
      </c>
      <c r="L140" s="195">
        <v>92935</v>
      </c>
      <c r="M140" s="6"/>
      <c r="N140" s="107"/>
      <c r="O140" s="118"/>
      <c r="P140" s="6"/>
      <c r="Q140" s="6"/>
      <c r="R140" s="6"/>
      <c r="S140" s="6"/>
      <c r="T140" s="6"/>
      <c r="U140" s="6"/>
      <c r="V140" s="6"/>
      <c r="W140" s="6"/>
      <c r="X140" s="6"/>
      <c r="Y140" s="6"/>
      <c r="Z140" s="6"/>
      <c r="AA140" s="6"/>
    </row>
    <row r="141" spans="1:27" ht="15.75" customHeight="1">
      <c r="A141" s="6" t="s">
        <v>1126</v>
      </c>
      <c r="B141" s="6" t="s">
        <v>644</v>
      </c>
      <c r="C141" s="195">
        <v>2471847</v>
      </c>
      <c r="D141" s="195">
        <v>0</v>
      </c>
      <c r="E141" s="195">
        <v>0</v>
      </c>
      <c r="F141" s="195">
        <v>74132</v>
      </c>
      <c r="G141" s="195">
        <v>0</v>
      </c>
      <c r="H141" s="195">
        <v>0</v>
      </c>
      <c r="I141" s="195">
        <v>13230</v>
      </c>
      <c r="J141" s="195">
        <v>2384485</v>
      </c>
      <c r="K141" s="197">
        <v>1.05811564819944</v>
      </c>
      <c r="L141" s="195">
        <v>211595</v>
      </c>
      <c r="M141" s="6"/>
      <c r="N141" s="107"/>
      <c r="O141" s="118"/>
      <c r="P141" s="6"/>
      <c r="Q141" s="6"/>
      <c r="R141" s="6"/>
      <c r="S141" s="6"/>
      <c r="T141" s="6"/>
      <c r="U141" s="6"/>
      <c r="V141" s="6"/>
      <c r="W141" s="6"/>
      <c r="X141" s="6"/>
      <c r="Y141" s="6"/>
      <c r="Z141" s="6"/>
      <c r="AA141" s="6"/>
    </row>
    <row r="142" spans="1:27" ht="15.75" customHeight="1">
      <c r="A142" s="6" t="s">
        <v>1127</v>
      </c>
      <c r="B142" s="6" t="s">
        <v>646</v>
      </c>
      <c r="C142" s="195">
        <v>9433364</v>
      </c>
      <c r="D142" s="195">
        <v>36871</v>
      </c>
      <c r="E142" s="195">
        <v>4181</v>
      </c>
      <c r="F142" s="195">
        <v>1728834</v>
      </c>
      <c r="G142" s="195">
        <v>50532</v>
      </c>
      <c r="H142" s="195">
        <v>0</v>
      </c>
      <c r="I142" s="195">
        <v>86</v>
      </c>
      <c r="J142" s="195">
        <v>7612860</v>
      </c>
      <c r="K142" s="197">
        <v>1.5177580555425001</v>
      </c>
      <c r="L142" s="195">
        <v>252514</v>
      </c>
      <c r="M142" s="6"/>
      <c r="N142" s="107"/>
      <c r="O142" s="118"/>
      <c r="P142" s="6"/>
      <c r="Q142" s="6"/>
      <c r="R142" s="6"/>
      <c r="S142" s="6"/>
      <c r="T142" s="6"/>
      <c r="U142" s="6"/>
      <c r="V142" s="6"/>
      <c r="W142" s="6"/>
      <c r="X142" s="6"/>
      <c r="Y142" s="6"/>
      <c r="Z142" s="6"/>
      <c r="AA142" s="6"/>
    </row>
    <row r="143" spans="1:27" ht="15.75" customHeight="1">
      <c r="A143" s="6" t="s">
        <v>1128</v>
      </c>
      <c r="B143" s="198" t="s">
        <v>41</v>
      </c>
      <c r="C143" s="195">
        <v>6839425</v>
      </c>
      <c r="D143" s="195">
        <v>0</v>
      </c>
      <c r="E143" s="195">
        <v>0</v>
      </c>
      <c r="F143" s="195">
        <v>80795</v>
      </c>
      <c r="G143" s="195">
        <v>43946</v>
      </c>
      <c r="H143" s="195">
        <v>0</v>
      </c>
      <c r="I143" s="195">
        <v>46</v>
      </c>
      <c r="J143" s="195">
        <v>6714638</v>
      </c>
      <c r="K143" s="197">
        <v>1.0383155059414499</v>
      </c>
      <c r="L143" s="195">
        <v>63666</v>
      </c>
      <c r="M143" s="6"/>
      <c r="N143" s="107"/>
      <c r="O143" s="118"/>
      <c r="P143" s="6"/>
      <c r="Q143" s="6"/>
      <c r="R143" s="6"/>
      <c r="S143" s="6"/>
      <c r="T143" s="6"/>
      <c r="U143" s="6"/>
      <c r="V143" s="6"/>
      <c r="W143" s="6"/>
      <c r="X143" s="6"/>
      <c r="Y143" s="6"/>
      <c r="Z143" s="6"/>
      <c r="AA143" s="6"/>
    </row>
    <row r="144" spans="1:27" ht="15.75" customHeight="1">
      <c r="A144" s="6" t="s">
        <v>1129</v>
      </c>
      <c r="B144" s="372" t="s">
        <v>66</v>
      </c>
      <c r="C144" s="195">
        <v>2284051</v>
      </c>
      <c r="D144" s="195">
        <v>0</v>
      </c>
      <c r="E144" s="195">
        <v>0</v>
      </c>
      <c r="F144" s="195">
        <v>41893</v>
      </c>
      <c r="G144" s="195">
        <v>1337</v>
      </c>
      <c r="H144" s="195">
        <v>0</v>
      </c>
      <c r="I144" s="195">
        <v>9</v>
      </c>
      <c r="J144" s="195">
        <v>2240812</v>
      </c>
      <c r="K144" s="197">
        <v>1.0363985273960701</v>
      </c>
      <c r="L144" s="195">
        <v>17375</v>
      </c>
      <c r="M144" s="6"/>
      <c r="N144" s="107"/>
      <c r="O144" s="118"/>
      <c r="P144" s="6"/>
      <c r="Q144" s="6"/>
      <c r="R144" s="6"/>
      <c r="S144" s="6"/>
      <c r="T144" s="6"/>
      <c r="U144" s="6"/>
      <c r="V144" s="6"/>
      <c r="W144" s="6"/>
      <c r="X144" s="6"/>
      <c r="Y144" s="6"/>
      <c r="Z144" s="6"/>
      <c r="AA144" s="6"/>
    </row>
    <row r="145" spans="1:27" ht="15.75" customHeight="1">
      <c r="A145" s="6" t="s">
        <v>1130</v>
      </c>
      <c r="B145" s="94" t="s">
        <v>1202</v>
      </c>
      <c r="C145" s="195">
        <v>6511289</v>
      </c>
      <c r="D145" s="195">
        <v>0</v>
      </c>
      <c r="E145" s="195">
        <v>0</v>
      </c>
      <c r="F145" s="195">
        <v>56307</v>
      </c>
      <c r="G145" s="195">
        <v>3268</v>
      </c>
      <c r="H145" s="195">
        <v>123</v>
      </c>
      <c r="I145" s="195">
        <v>153</v>
      </c>
      <c r="J145" s="195">
        <v>6451438</v>
      </c>
      <c r="K145" s="197">
        <v>1.2203942428386101</v>
      </c>
      <c r="L145" s="195">
        <v>55374</v>
      </c>
      <c r="M145" s="6"/>
      <c r="N145" s="107"/>
      <c r="O145" s="118"/>
      <c r="P145" s="6"/>
      <c r="Q145" s="6"/>
      <c r="R145" s="6"/>
      <c r="S145" s="6"/>
      <c r="T145" s="6"/>
      <c r="U145" s="6"/>
      <c r="V145" s="6"/>
      <c r="W145" s="6"/>
      <c r="X145" s="6"/>
      <c r="Y145" s="6"/>
      <c r="Z145" s="6"/>
      <c r="AA145" s="6"/>
    </row>
    <row r="146" spans="1:27" ht="15.75" customHeight="1">
      <c r="A146" s="6" t="s">
        <v>1131</v>
      </c>
      <c r="B146" s="198" t="s">
        <v>77</v>
      </c>
      <c r="C146" s="195">
        <v>9770928</v>
      </c>
      <c r="D146" s="195">
        <v>0</v>
      </c>
      <c r="E146" s="195">
        <v>0</v>
      </c>
      <c r="F146" s="195">
        <v>181805</v>
      </c>
      <c r="G146" s="195">
        <v>0</v>
      </c>
      <c r="H146" s="195">
        <v>1108656</v>
      </c>
      <c r="I146" s="195">
        <v>813616</v>
      </c>
      <c r="J146" s="195">
        <v>7666851</v>
      </c>
      <c r="K146" s="197">
        <v>1.1999361642834201</v>
      </c>
      <c r="L146" s="195">
        <v>91105</v>
      </c>
      <c r="M146" s="6"/>
      <c r="N146" s="107"/>
      <c r="O146" s="118"/>
      <c r="P146" s="6"/>
      <c r="Q146" s="6"/>
      <c r="R146" s="6"/>
      <c r="S146" s="6"/>
      <c r="T146" s="6"/>
      <c r="U146" s="6"/>
      <c r="V146" s="6"/>
      <c r="W146" s="6"/>
      <c r="X146" s="6"/>
      <c r="Y146" s="6"/>
      <c r="Z146" s="6"/>
      <c r="AA146" s="6"/>
    </row>
    <row r="147" spans="1:27" ht="15.75" customHeight="1">
      <c r="A147" s="6" t="s">
        <v>1132</v>
      </c>
      <c r="B147" s="198" t="s">
        <v>20</v>
      </c>
      <c r="C147" s="195">
        <v>8307659</v>
      </c>
      <c r="D147" s="195">
        <v>0</v>
      </c>
      <c r="E147" s="195">
        <v>0</v>
      </c>
      <c r="F147" s="195">
        <v>0</v>
      </c>
      <c r="G147" s="195">
        <v>9312</v>
      </c>
      <c r="H147" s="195">
        <v>590516</v>
      </c>
      <c r="I147" s="195">
        <v>364754</v>
      </c>
      <c r="J147" s="195">
        <v>7343077</v>
      </c>
      <c r="K147" s="197">
        <v>1.1744742257757801</v>
      </c>
      <c r="L147" s="195">
        <v>242569</v>
      </c>
      <c r="M147" s="6"/>
      <c r="N147" s="107"/>
      <c r="O147" s="118"/>
      <c r="P147" s="6"/>
      <c r="Q147" s="6"/>
      <c r="R147" s="6"/>
      <c r="S147" s="6"/>
      <c r="T147" s="6"/>
      <c r="U147" s="6"/>
      <c r="V147" s="6"/>
      <c r="W147" s="6"/>
      <c r="X147" s="6"/>
      <c r="Y147" s="6"/>
      <c r="Z147" s="6"/>
      <c r="AA147" s="6"/>
    </row>
    <row r="148" spans="1:27" ht="15.75" customHeight="1">
      <c r="A148" s="6" t="s">
        <v>1133</v>
      </c>
      <c r="B148" s="198" t="s">
        <v>22</v>
      </c>
      <c r="C148" s="195">
        <v>2436980</v>
      </c>
      <c r="D148" s="195">
        <v>0</v>
      </c>
      <c r="E148" s="195">
        <v>0</v>
      </c>
      <c r="F148" s="195">
        <v>0</v>
      </c>
      <c r="G148" s="195">
        <v>58228</v>
      </c>
      <c r="H148" s="195">
        <v>0</v>
      </c>
      <c r="I148" s="195">
        <v>44</v>
      </c>
      <c r="J148" s="195">
        <v>2378708</v>
      </c>
      <c r="K148" s="197">
        <v>1.05762942401209</v>
      </c>
      <c r="L148" s="195">
        <v>38181</v>
      </c>
      <c r="M148" s="6"/>
      <c r="N148" s="107"/>
      <c r="O148" s="91"/>
      <c r="P148" s="6"/>
      <c r="Q148" s="6"/>
      <c r="R148" s="6"/>
      <c r="S148" s="6"/>
      <c r="T148" s="6"/>
      <c r="U148" s="6"/>
      <c r="V148" s="6"/>
      <c r="W148" s="6"/>
      <c r="X148" s="6"/>
      <c r="Y148" s="6"/>
      <c r="Z148" s="6"/>
      <c r="AA148" s="6"/>
    </row>
    <row r="149" spans="1:27" ht="15.75" customHeight="1">
      <c r="A149" s="6" t="s">
        <v>1133</v>
      </c>
      <c r="B149" s="198" t="s">
        <v>25</v>
      </c>
      <c r="C149" s="195">
        <v>2433948</v>
      </c>
      <c r="D149" s="195">
        <v>0</v>
      </c>
      <c r="E149" s="195">
        <v>0</v>
      </c>
      <c r="F149" s="195">
        <v>0</v>
      </c>
      <c r="G149" s="195">
        <v>62339</v>
      </c>
      <c r="H149" s="195">
        <v>0</v>
      </c>
      <c r="I149" s="195">
        <v>42</v>
      </c>
      <c r="J149" s="195">
        <v>2371567</v>
      </c>
      <c r="K149" s="197">
        <v>1.0965561008584199</v>
      </c>
      <c r="L149" s="195">
        <v>74035</v>
      </c>
      <c r="M149" s="6"/>
      <c r="N149" s="107"/>
      <c r="O149" s="91"/>
      <c r="P149" s="6"/>
      <c r="Q149" s="6"/>
      <c r="R149" s="6"/>
      <c r="S149" s="6"/>
      <c r="T149" s="6"/>
      <c r="U149" s="6"/>
      <c r="V149" s="6"/>
      <c r="W149" s="6"/>
      <c r="X149" s="6"/>
      <c r="Y149" s="6"/>
      <c r="Z149" s="6"/>
      <c r="AA149" s="6"/>
    </row>
    <row r="150" spans="1:27" ht="15.75" customHeight="1">
      <c r="A150" s="6" t="s">
        <v>1134</v>
      </c>
      <c r="B150" s="198" t="s">
        <v>23</v>
      </c>
      <c r="C150" s="195">
        <v>8090799</v>
      </c>
      <c r="D150" s="195">
        <v>0</v>
      </c>
      <c r="E150" s="195">
        <v>0</v>
      </c>
      <c r="F150" s="195">
        <v>706194</v>
      </c>
      <c r="G150" s="195">
        <v>316</v>
      </c>
      <c r="H150" s="195">
        <v>0</v>
      </c>
      <c r="I150" s="195">
        <v>4</v>
      </c>
      <c r="J150" s="195">
        <v>7384285</v>
      </c>
      <c r="K150" s="197">
        <v>1.38274458645147</v>
      </c>
      <c r="L150" s="195">
        <v>500199</v>
      </c>
      <c r="M150" s="6"/>
      <c r="N150" s="107"/>
      <c r="O150" s="91"/>
      <c r="P150" s="6"/>
      <c r="Q150" s="6"/>
      <c r="R150" s="6"/>
      <c r="S150" s="6"/>
      <c r="T150" s="6"/>
      <c r="U150" s="6"/>
      <c r="V150" s="6"/>
      <c r="W150" s="6"/>
      <c r="X150" s="6"/>
      <c r="Y150" s="6"/>
      <c r="Z150" s="6"/>
      <c r="AA150" s="6"/>
    </row>
    <row r="151" spans="1:27" ht="15.75" customHeight="1">
      <c r="A151" s="6" t="s">
        <v>1135</v>
      </c>
      <c r="B151" s="198" t="s">
        <v>39</v>
      </c>
      <c r="C151" s="195">
        <v>11977111</v>
      </c>
      <c r="D151" s="195">
        <v>0</v>
      </c>
      <c r="E151" s="195">
        <v>0</v>
      </c>
      <c r="F151" s="195">
        <v>4302424</v>
      </c>
      <c r="G151" s="195">
        <v>0</v>
      </c>
      <c r="H151" s="195">
        <v>0</v>
      </c>
      <c r="I151" s="195">
        <v>8726</v>
      </c>
      <c r="J151" s="195">
        <v>7665961</v>
      </c>
      <c r="K151" s="197">
        <v>1.62427533904445</v>
      </c>
      <c r="L151" s="195">
        <v>449734</v>
      </c>
      <c r="M151" s="6"/>
      <c r="N151" s="107"/>
      <c r="O151" s="91"/>
      <c r="P151" s="6"/>
      <c r="Q151" s="6"/>
      <c r="R151" s="6"/>
      <c r="S151" s="6"/>
      <c r="T151" s="6"/>
      <c r="U151" s="6"/>
      <c r="V151" s="6"/>
      <c r="W151" s="6"/>
      <c r="X151" s="6"/>
      <c r="Y151" s="6"/>
      <c r="Z151" s="6"/>
      <c r="AA151" s="6"/>
    </row>
    <row r="152" spans="1:27" ht="15.75" customHeight="1">
      <c r="A152" s="6" t="s">
        <v>1136</v>
      </c>
      <c r="B152" s="121" t="s">
        <v>69</v>
      </c>
      <c r="C152" s="195">
        <v>9336310</v>
      </c>
      <c r="D152" s="195">
        <v>0</v>
      </c>
      <c r="E152" s="195">
        <v>0</v>
      </c>
      <c r="F152" s="195">
        <v>1680907</v>
      </c>
      <c r="G152" s="195">
        <v>44172</v>
      </c>
      <c r="H152" s="195">
        <v>0</v>
      </c>
      <c r="I152" s="195">
        <v>93</v>
      </c>
      <c r="J152" s="195">
        <v>7611138</v>
      </c>
      <c r="K152" s="197">
        <v>1.0811559919998801</v>
      </c>
      <c r="L152" s="195">
        <v>63836</v>
      </c>
      <c r="M152" s="6"/>
      <c r="N152" s="107"/>
      <c r="O152" s="91"/>
      <c r="P152" s="6"/>
      <c r="Q152" s="6"/>
      <c r="R152" s="6"/>
      <c r="S152" s="6"/>
      <c r="T152" s="6"/>
      <c r="U152" s="6"/>
      <c r="V152" s="6"/>
      <c r="W152" s="6"/>
      <c r="X152" s="6"/>
      <c r="Y152" s="6"/>
      <c r="Z152" s="6"/>
      <c r="AA152" s="6"/>
    </row>
    <row r="153" spans="1:27" ht="15.75" customHeight="1">
      <c r="A153" s="6" t="s">
        <v>1137</v>
      </c>
      <c r="B153" s="198" t="s">
        <v>6</v>
      </c>
      <c r="C153" s="195">
        <v>10101242</v>
      </c>
      <c r="D153" s="195">
        <v>0</v>
      </c>
      <c r="E153" s="195">
        <v>0</v>
      </c>
      <c r="F153" s="195">
        <v>2394212</v>
      </c>
      <c r="G153" s="195">
        <v>19083</v>
      </c>
      <c r="H153" s="195">
        <v>0</v>
      </c>
      <c r="I153" s="195">
        <v>74</v>
      </c>
      <c r="J153" s="195">
        <v>7687873</v>
      </c>
      <c r="K153" s="197">
        <v>1.8341276474377599</v>
      </c>
      <c r="L153" s="195">
        <v>766345</v>
      </c>
      <c r="M153" s="6"/>
      <c r="N153" s="107"/>
      <c r="O153" s="91"/>
      <c r="P153" s="6"/>
      <c r="Q153" s="6"/>
      <c r="R153" s="6"/>
      <c r="S153" s="6"/>
      <c r="T153" s="6"/>
      <c r="U153" s="6"/>
      <c r="V153" s="6"/>
      <c r="W153" s="6"/>
      <c r="X153" s="6"/>
      <c r="Y153" s="6"/>
      <c r="Z153" s="6"/>
      <c r="AA153" s="6"/>
    </row>
    <row r="154" spans="1:27" ht="15.75" customHeight="1">
      <c r="A154" s="6" t="s">
        <v>1137</v>
      </c>
      <c r="B154" s="198" t="s">
        <v>1853</v>
      </c>
      <c r="C154" s="195">
        <v>13244688</v>
      </c>
      <c r="D154" s="195">
        <v>0</v>
      </c>
      <c r="E154" s="195">
        <v>0</v>
      </c>
      <c r="F154" s="195">
        <v>4501005</v>
      </c>
      <c r="G154" s="195">
        <v>0</v>
      </c>
      <c r="H154" s="195">
        <v>0</v>
      </c>
      <c r="I154" s="195">
        <v>853212</v>
      </c>
      <c r="J154" s="195">
        <v>7890471</v>
      </c>
      <c r="K154" s="197">
        <v>2.2702254775277599</v>
      </c>
      <c r="L154" s="195">
        <v>1047538.06</v>
      </c>
      <c r="M154" s="6"/>
      <c r="N154" s="107"/>
      <c r="O154" s="91"/>
      <c r="P154" s="6"/>
      <c r="Q154" s="6"/>
      <c r="R154" s="6"/>
      <c r="S154" s="6"/>
      <c r="T154" s="6"/>
      <c r="U154" s="6"/>
      <c r="V154" s="6"/>
      <c r="W154" s="6"/>
      <c r="X154" s="6"/>
      <c r="Y154" s="6"/>
      <c r="Z154" s="6"/>
      <c r="AA154" s="6"/>
    </row>
    <row r="155" spans="1:27" ht="15.75" customHeight="1">
      <c r="A155" s="6" t="s">
        <v>1137</v>
      </c>
      <c r="B155" s="198" t="s">
        <v>641</v>
      </c>
      <c r="C155" s="195">
        <v>13239973</v>
      </c>
      <c r="D155" s="195">
        <v>0</v>
      </c>
      <c r="E155" s="195">
        <v>0</v>
      </c>
      <c r="F155" s="195">
        <v>4420142</v>
      </c>
      <c r="G155" s="195">
        <v>0</v>
      </c>
      <c r="H155" s="195">
        <v>0</v>
      </c>
      <c r="I155" s="195">
        <v>836459</v>
      </c>
      <c r="J155" s="195">
        <v>7983372</v>
      </c>
      <c r="K155" s="197">
        <v>1.8525449291815299</v>
      </c>
      <c r="L155" s="195">
        <v>689698.06</v>
      </c>
      <c r="M155" s="6"/>
      <c r="N155" s="107"/>
      <c r="O155" s="91"/>
      <c r="P155" s="6"/>
      <c r="Q155" s="6"/>
      <c r="R155" s="6"/>
      <c r="S155" s="6"/>
      <c r="T155" s="6"/>
      <c r="U155" s="6"/>
      <c r="V155" s="6"/>
      <c r="W155" s="6"/>
      <c r="X155" s="6"/>
      <c r="Y155" s="6"/>
      <c r="Z155" s="6"/>
      <c r="AA155" s="6"/>
    </row>
    <row r="156" spans="1:27" ht="15.75" customHeight="1">
      <c r="A156" s="6" t="s">
        <v>1137</v>
      </c>
      <c r="B156" s="198" t="s">
        <v>5</v>
      </c>
      <c r="C156" s="195">
        <v>10098325</v>
      </c>
      <c r="D156" s="195">
        <v>0</v>
      </c>
      <c r="E156" s="195">
        <v>0</v>
      </c>
      <c r="F156" s="195">
        <v>2391272</v>
      </c>
      <c r="G156" s="195">
        <v>19407</v>
      </c>
      <c r="H156" s="195">
        <v>0</v>
      </c>
      <c r="I156" s="195">
        <v>61</v>
      </c>
      <c r="J156" s="195">
        <v>7687585</v>
      </c>
      <c r="K156" s="197">
        <v>1.5438105062841501</v>
      </c>
      <c r="L156" s="195">
        <v>257841</v>
      </c>
      <c r="M156" s="6"/>
      <c r="N156" s="107"/>
      <c r="O156" s="15"/>
      <c r="P156" s="6"/>
      <c r="Q156" s="6"/>
      <c r="R156" s="6"/>
      <c r="S156" s="6"/>
      <c r="T156" s="6"/>
      <c r="U156" s="6"/>
      <c r="V156" s="6"/>
      <c r="W156" s="6"/>
      <c r="X156" s="6"/>
      <c r="Y156" s="6"/>
      <c r="Z156" s="6"/>
      <c r="AA156" s="6"/>
    </row>
    <row r="157" spans="1:27" ht="15.75" customHeight="1">
      <c r="A157" s="6" t="s">
        <v>1138</v>
      </c>
      <c r="B157" s="198" t="s">
        <v>24</v>
      </c>
      <c r="C157" s="195">
        <v>11514936</v>
      </c>
      <c r="D157" s="195">
        <v>0</v>
      </c>
      <c r="E157" s="195">
        <v>0</v>
      </c>
      <c r="F157" s="195">
        <v>3734890</v>
      </c>
      <c r="G157" s="195">
        <v>59071</v>
      </c>
      <c r="H157" s="195">
        <v>0</v>
      </c>
      <c r="I157" s="195">
        <v>0</v>
      </c>
      <c r="J157" s="195">
        <v>7720975</v>
      </c>
      <c r="K157" s="197">
        <v>1.3477955892895399</v>
      </c>
      <c r="L157" s="195">
        <v>414343</v>
      </c>
      <c r="M157" s="6"/>
      <c r="N157" s="107"/>
      <c r="O157" s="91"/>
      <c r="P157" s="6"/>
      <c r="Q157" s="6"/>
      <c r="R157" s="6"/>
      <c r="S157" s="6"/>
      <c r="T157" s="6"/>
      <c r="U157" s="6"/>
      <c r="V157" s="6"/>
      <c r="W157" s="6"/>
      <c r="X157" s="6"/>
      <c r="Y157" s="6"/>
      <c r="Z157" s="6"/>
      <c r="AA157" s="6"/>
    </row>
    <row r="158" spans="1:27" ht="15.75" customHeight="1">
      <c r="A158" s="6" t="s">
        <v>1138</v>
      </c>
      <c r="B158" s="198" t="s">
        <v>25</v>
      </c>
      <c r="C158" s="195">
        <v>11514654</v>
      </c>
      <c r="D158" s="195">
        <v>0</v>
      </c>
      <c r="E158" s="195">
        <v>0</v>
      </c>
      <c r="F158" s="195">
        <v>3734679</v>
      </c>
      <c r="G158" s="195">
        <v>63541</v>
      </c>
      <c r="H158" s="195">
        <v>0</v>
      </c>
      <c r="I158" s="195">
        <v>0</v>
      </c>
      <c r="J158" s="195">
        <v>7716434</v>
      </c>
      <c r="K158" s="197">
        <v>1.52229014098566</v>
      </c>
      <c r="L158" s="195">
        <v>518633</v>
      </c>
      <c r="M158" s="6"/>
      <c r="N158" s="107"/>
      <c r="O158" s="91"/>
      <c r="P158" s="6"/>
      <c r="Q158" s="6"/>
      <c r="R158" s="6"/>
      <c r="S158" s="6"/>
      <c r="T158" s="6"/>
      <c r="U158" s="6"/>
      <c r="V158" s="6"/>
      <c r="W158" s="6"/>
      <c r="X158" s="6"/>
      <c r="Y158" s="6"/>
      <c r="Z158" s="6"/>
      <c r="AA158" s="6"/>
    </row>
    <row r="159" spans="1:27" ht="15.75" customHeight="1">
      <c r="A159" s="6" t="s">
        <v>1138</v>
      </c>
      <c r="B159" s="198" t="s">
        <v>2121</v>
      </c>
      <c r="C159" s="195">
        <v>11514381</v>
      </c>
      <c r="D159" s="195">
        <v>0</v>
      </c>
      <c r="E159" s="195">
        <v>0</v>
      </c>
      <c r="F159" s="195">
        <v>3824081</v>
      </c>
      <c r="G159" s="195">
        <v>0</v>
      </c>
      <c r="H159" s="195">
        <v>0</v>
      </c>
      <c r="I159" s="195">
        <v>150</v>
      </c>
      <c r="J159" s="195">
        <v>7690150</v>
      </c>
      <c r="K159" s="197">
        <v>1.3233539662116001</v>
      </c>
      <c r="L159" s="195">
        <v>458558</v>
      </c>
      <c r="M159" s="6"/>
      <c r="N159" s="107"/>
      <c r="O159" s="91"/>
      <c r="P159" s="6"/>
      <c r="Q159" s="6"/>
      <c r="R159" s="6"/>
      <c r="S159" s="6"/>
      <c r="T159" s="6"/>
      <c r="U159" s="6"/>
      <c r="V159" s="6"/>
      <c r="W159" s="6"/>
      <c r="X159" s="6"/>
      <c r="Y159" s="6"/>
      <c r="Z159" s="6"/>
      <c r="AA159" s="6"/>
    </row>
    <row r="160" spans="1:27" ht="15.75" customHeight="1">
      <c r="A160" s="6" t="s">
        <v>1139</v>
      </c>
      <c r="B160" s="6" t="s">
        <v>22</v>
      </c>
      <c r="C160" s="195">
        <v>12003613</v>
      </c>
      <c r="D160" s="195">
        <v>0</v>
      </c>
      <c r="E160" s="195">
        <v>0</v>
      </c>
      <c r="F160" s="195">
        <v>4202387</v>
      </c>
      <c r="G160" s="195">
        <v>44557</v>
      </c>
      <c r="H160" s="195">
        <v>0</v>
      </c>
      <c r="I160" s="195">
        <v>6</v>
      </c>
      <c r="J160" s="195">
        <v>7756663</v>
      </c>
      <c r="K160" s="197">
        <v>1.1734224061343299</v>
      </c>
      <c r="L160" s="195">
        <v>263954</v>
      </c>
      <c r="M160" s="6"/>
      <c r="N160" s="107"/>
      <c r="O160" s="91"/>
      <c r="P160" s="6"/>
      <c r="Q160" s="6"/>
      <c r="R160" s="6"/>
      <c r="S160" s="6"/>
      <c r="T160" s="6"/>
      <c r="U160" s="6"/>
      <c r="V160" s="6"/>
      <c r="W160" s="6"/>
      <c r="X160" s="6"/>
      <c r="Y160" s="6"/>
      <c r="Z160" s="6"/>
      <c r="AA160" s="6"/>
    </row>
    <row r="161" spans="1:27" ht="15.75" customHeight="1">
      <c r="A161" s="6" t="s">
        <v>1139</v>
      </c>
      <c r="B161" s="6" t="s">
        <v>24</v>
      </c>
      <c r="C161" s="195">
        <v>11916706</v>
      </c>
      <c r="D161" s="195">
        <v>0</v>
      </c>
      <c r="E161" s="195">
        <v>0</v>
      </c>
      <c r="F161" s="195">
        <v>4120316</v>
      </c>
      <c r="G161" s="195">
        <v>47747</v>
      </c>
      <c r="H161" s="195">
        <v>0</v>
      </c>
      <c r="I161" s="195">
        <v>6</v>
      </c>
      <c r="J161" s="195">
        <v>7748637</v>
      </c>
      <c r="K161" s="197">
        <v>1.2433203369396899</v>
      </c>
      <c r="L161" s="195">
        <v>537349</v>
      </c>
      <c r="M161" s="6"/>
      <c r="N161" s="107"/>
      <c r="O161" s="91"/>
      <c r="P161" s="6"/>
      <c r="Q161" s="6"/>
      <c r="R161" s="6"/>
      <c r="S161" s="6"/>
      <c r="T161" s="6"/>
      <c r="U161" s="6"/>
      <c r="V161" s="6"/>
      <c r="W161" s="6"/>
      <c r="X161" s="6"/>
      <c r="Y161" s="6"/>
      <c r="Z161" s="6"/>
      <c r="AA161" s="6"/>
    </row>
    <row r="162" spans="1:27" ht="15.75" customHeight="1">
      <c r="A162" s="6" t="s">
        <v>1139</v>
      </c>
      <c r="B162" s="6" t="s">
        <v>25</v>
      </c>
      <c r="C162" s="195">
        <v>11802365</v>
      </c>
      <c r="D162" s="195">
        <v>0</v>
      </c>
      <c r="E162" s="195">
        <v>0</v>
      </c>
      <c r="F162" s="195">
        <v>4059652</v>
      </c>
      <c r="G162" s="195">
        <v>50301</v>
      </c>
      <c r="H162" s="195">
        <v>0</v>
      </c>
      <c r="I162" s="195">
        <v>6</v>
      </c>
      <c r="J162" s="195">
        <v>7692406</v>
      </c>
      <c r="K162" s="197">
        <v>1.3749815215459</v>
      </c>
      <c r="L162" s="195">
        <v>632802</v>
      </c>
      <c r="M162" s="6"/>
      <c r="N162" s="107"/>
      <c r="O162" s="91"/>
      <c r="P162" s="6"/>
      <c r="Q162" s="6"/>
      <c r="R162" s="6"/>
      <c r="S162" s="6"/>
      <c r="T162" s="6"/>
      <c r="U162" s="6"/>
      <c r="V162" s="6"/>
      <c r="W162" s="6"/>
      <c r="X162" s="6"/>
      <c r="Y162" s="6"/>
      <c r="Z162" s="6"/>
      <c r="AA162" s="6"/>
    </row>
    <row r="163" spans="1:27" ht="15.75" customHeight="1">
      <c r="A163" s="6" t="s">
        <v>1140</v>
      </c>
      <c r="B163" s="6" t="s">
        <v>1203</v>
      </c>
      <c r="C163" s="195">
        <v>2554637</v>
      </c>
      <c r="D163" s="195">
        <v>54674</v>
      </c>
      <c r="E163" s="195">
        <v>0</v>
      </c>
      <c r="F163" s="195">
        <v>82081</v>
      </c>
      <c r="G163" s="195">
        <v>1878</v>
      </c>
      <c r="H163" s="195">
        <v>0</v>
      </c>
      <c r="I163" s="195">
        <v>22566</v>
      </c>
      <c r="J163" s="195">
        <v>2393438</v>
      </c>
      <c r="K163" s="197">
        <v>1.08165023239541</v>
      </c>
      <c r="L163" s="195">
        <v>322154</v>
      </c>
      <c r="M163" s="6"/>
      <c r="N163" s="107"/>
      <c r="O163" s="91"/>
      <c r="P163" s="6"/>
      <c r="Q163" s="6"/>
      <c r="R163" s="6"/>
      <c r="S163" s="6"/>
      <c r="T163" s="6"/>
      <c r="U163" s="6"/>
      <c r="V163" s="6"/>
      <c r="W163" s="6"/>
      <c r="X163" s="6"/>
      <c r="Y163" s="6"/>
      <c r="Z163" s="6"/>
      <c r="AA163" s="6"/>
    </row>
    <row r="164" spans="1:27" ht="15.75" customHeight="1">
      <c r="A164" s="6" t="s">
        <v>1141</v>
      </c>
      <c r="B164" s="6" t="s">
        <v>41</v>
      </c>
      <c r="C164" s="195">
        <v>10846943</v>
      </c>
      <c r="D164" s="195">
        <v>0</v>
      </c>
      <c r="E164" s="195">
        <v>0</v>
      </c>
      <c r="F164" s="195">
        <v>3474269</v>
      </c>
      <c r="G164" s="195">
        <v>0</v>
      </c>
      <c r="H164" s="195">
        <v>0</v>
      </c>
      <c r="I164" s="195">
        <v>89</v>
      </c>
      <c r="J164" s="195">
        <v>7372585</v>
      </c>
      <c r="K164" s="197">
        <v>1.51581922820007</v>
      </c>
      <c r="L164" s="195">
        <v>380060</v>
      </c>
      <c r="M164" s="6"/>
      <c r="N164" s="107"/>
      <c r="O164" s="91"/>
      <c r="P164" s="6"/>
      <c r="Q164" s="6"/>
      <c r="R164" s="6"/>
      <c r="S164" s="6"/>
      <c r="T164" s="6"/>
      <c r="U164" s="6"/>
      <c r="V164" s="6"/>
      <c r="W164" s="6"/>
      <c r="X164" s="6"/>
      <c r="Y164" s="6"/>
      <c r="Z164" s="6"/>
      <c r="AA164" s="6"/>
    </row>
    <row r="165" spans="1:27" ht="15.75" customHeight="1">
      <c r="A165" s="6" t="s">
        <v>1142</v>
      </c>
      <c r="B165" s="6" t="s">
        <v>19</v>
      </c>
      <c r="C165" s="195">
        <v>13791467</v>
      </c>
      <c r="D165" s="195">
        <v>1674</v>
      </c>
      <c r="E165" s="195">
        <v>0</v>
      </c>
      <c r="F165" s="195">
        <v>4135621</v>
      </c>
      <c r="G165" s="195">
        <v>0</v>
      </c>
      <c r="H165" s="195">
        <v>1313202</v>
      </c>
      <c r="I165" s="195">
        <v>724298</v>
      </c>
      <c r="J165" s="195">
        <v>7616672</v>
      </c>
      <c r="K165" s="197">
        <v>1.2215570650934999</v>
      </c>
      <c r="L165" s="195">
        <v>361141</v>
      </c>
      <c r="M165" s="6"/>
      <c r="N165" s="107"/>
      <c r="O165" s="91"/>
      <c r="P165" s="6"/>
      <c r="Q165" s="6"/>
      <c r="R165" s="6"/>
      <c r="S165" s="6"/>
      <c r="T165" s="6"/>
      <c r="U165" s="6"/>
      <c r="V165" s="6"/>
      <c r="W165" s="6"/>
      <c r="X165" s="6"/>
      <c r="Y165" s="6"/>
      <c r="Z165" s="6"/>
      <c r="AA165" s="6"/>
    </row>
    <row r="166" spans="1:27" ht="15.75" customHeight="1">
      <c r="A166" s="6" t="s">
        <v>1142</v>
      </c>
      <c r="B166" s="6" t="s">
        <v>21</v>
      </c>
      <c r="C166" s="195">
        <v>13791467</v>
      </c>
      <c r="D166" s="195">
        <v>4966</v>
      </c>
      <c r="E166" s="195">
        <v>0</v>
      </c>
      <c r="F166" s="195">
        <v>4132329</v>
      </c>
      <c r="G166" s="195">
        <v>0</v>
      </c>
      <c r="H166" s="195">
        <v>1313202</v>
      </c>
      <c r="I166" s="195">
        <v>724298</v>
      </c>
      <c r="J166" s="195">
        <v>7616672</v>
      </c>
      <c r="K166" s="197">
        <v>1.1523555128054599</v>
      </c>
      <c r="L166" s="195">
        <v>117911</v>
      </c>
      <c r="M166" s="6"/>
      <c r="N166" s="107"/>
      <c r="O166" s="91"/>
      <c r="P166" s="6"/>
      <c r="Q166" s="6"/>
      <c r="R166" s="6"/>
      <c r="S166" s="6"/>
      <c r="T166" s="6"/>
      <c r="U166" s="6"/>
      <c r="V166" s="6"/>
      <c r="W166" s="6"/>
      <c r="X166" s="6"/>
      <c r="Y166" s="6"/>
      <c r="Z166" s="6"/>
      <c r="AA166" s="6"/>
    </row>
    <row r="167" spans="1:27" ht="15.75" customHeight="1">
      <c r="A167" s="6" t="s">
        <v>1142</v>
      </c>
      <c r="B167" s="6" t="s">
        <v>58</v>
      </c>
      <c r="C167" s="195">
        <v>13791467</v>
      </c>
      <c r="D167" s="195">
        <v>6232</v>
      </c>
      <c r="E167" s="195">
        <v>0</v>
      </c>
      <c r="F167" s="195">
        <v>4131063</v>
      </c>
      <c r="G167" s="195">
        <v>0</v>
      </c>
      <c r="H167" s="195">
        <v>1313202</v>
      </c>
      <c r="I167" s="195">
        <v>724298</v>
      </c>
      <c r="J167" s="195">
        <v>7616672</v>
      </c>
      <c r="K167" s="197">
        <v>1.01150648730403</v>
      </c>
      <c r="L167" s="195">
        <v>91787</v>
      </c>
      <c r="M167" s="6"/>
      <c r="N167" s="107"/>
      <c r="O167" s="91"/>
      <c r="P167" s="6"/>
      <c r="Q167" s="6"/>
      <c r="R167" s="6"/>
      <c r="S167" s="6"/>
      <c r="T167" s="6"/>
      <c r="U167" s="6"/>
      <c r="V167" s="6"/>
      <c r="W167" s="6"/>
      <c r="X167" s="6"/>
      <c r="Y167" s="6"/>
      <c r="Z167" s="6"/>
      <c r="AA167" s="6"/>
    </row>
    <row r="168" spans="1:27" ht="15.75" customHeight="1">
      <c r="A168" s="6" t="s">
        <v>1142</v>
      </c>
      <c r="B168" s="6" t="s">
        <v>26</v>
      </c>
      <c r="C168" s="195">
        <v>13791467</v>
      </c>
      <c r="D168" s="195">
        <v>1675</v>
      </c>
      <c r="E168" s="195">
        <v>0</v>
      </c>
      <c r="F168" s="195">
        <v>4135620</v>
      </c>
      <c r="G168" s="195">
        <v>0</v>
      </c>
      <c r="H168" s="195">
        <v>1313202</v>
      </c>
      <c r="I168" s="195">
        <v>724298</v>
      </c>
      <c r="J168" s="195">
        <v>7616672</v>
      </c>
      <c r="K168" s="197">
        <v>1.2822288629542999</v>
      </c>
      <c r="L168" s="195">
        <v>360527</v>
      </c>
      <c r="M168" s="6"/>
      <c r="N168" s="107"/>
      <c r="O168" s="91"/>
      <c r="P168" s="6"/>
      <c r="Q168" s="6"/>
      <c r="R168" s="6"/>
      <c r="S168" s="6"/>
      <c r="T168" s="6"/>
      <c r="U168" s="6"/>
      <c r="V168" s="6"/>
      <c r="W168" s="6"/>
      <c r="X168" s="6"/>
      <c r="Y168" s="6"/>
      <c r="Z168" s="6"/>
      <c r="AA168" s="6"/>
    </row>
    <row r="169" spans="1:27" ht="15.75" customHeight="1">
      <c r="A169" s="6" t="s">
        <v>1142</v>
      </c>
      <c r="B169" s="6" t="s">
        <v>34</v>
      </c>
      <c r="C169" s="195">
        <v>13791467</v>
      </c>
      <c r="D169" s="195">
        <v>4879</v>
      </c>
      <c r="E169" s="195">
        <v>0</v>
      </c>
      <c r="F169" s="195">
        <v>4132416</v>
      </c>
      <c r="G169" s="195">
        <v>0</v>
      </c>
      <c r="H169" s="195">
        <v>1313202</v>
      </c>
      <c r="I169" s="195">
        <v>724298</v>
      </c>
      <c r="J169" s="195">
        <v>7616672</v>
      </c>
      <c r="K169" s="197">
        <v>1.10726499380323</v>
      </c>
      <c r="L169" s="195">
        <v>118818</v>
      </c>
      <c r="M169" s="6"/>
      <c r="N169" s="107"/>
      <c r="O169" s="91"/>
      <c r="P169" s="6"/>
      <c r="Q169" s="6"/>
      <c r="R169" s="6"/>
      <c r="S169" s="6"/>
      <c r="T169" s="6"/>
      <c r="U169" s="6"/>
      <c r="V169" s="6"/>
      <c r="W169" s="6"/>
      <c r="X169" s="6"/>
      <c r="Y169" s="6"/>
      <c r="Z169" s="6"/>
      <c r="AA169" s="6"/>
    </row>
    <row r="170" spans="1:27" ht="15.75" customHeight="1">
      <c r="A170" s="6" t="s">
        <v>1142</v>
      </c>
      <c r="B170" s="6" t="s">
        <v>35</v>
      </c>
      <c r="C170" s="195">
        <v>13791467</v>
      </c>
      <c r="D170" s="195">
        <v>4864</v>
      </c>
      <c r="E170" s="195">
        <v>0</v>
      </c>
      <c r="F170" s="195">
        <v>4132431</v>
      </c>
      <c r="G170" s="195">
        <v>0</v>
      </c>
      <c r="H170" s="195">
        <v>1313202</v>
      </c>
      <c r="I170" s="195">
        <v>724298</v>
      </c>
      <c r="J170" s="195">
        <v>7616672</v>
      </c>
      <c r="K170" s="197">
        <v>1.09915533634852</v>
      </c>
      <c r="L170" s="195">
        <v>119394</v>
      </c>
      <c r="M170" s="6"/>
      <c r="N170" s="107"/>
      <c r="O170" s="15"/>
      <c r="P170" s="6"/>
      <c r="Q170" s="6"/>
      <c r="R170" s="6"/>
      <c r="S170" s="6"/>
      <c r="T170" s="6"/>
      <c r="U170" s="6"/>
      <c r="V170" s="6"/>
      <c r="W170" s="6"/>
      <c r="X170" s="6"/>
      <c r="Y170" s="6"/>
      <c r="Z170" s="6"/>
      <c r="AA170" s="6"/>
    </row>
    <row r="171" spans="1:27" ht="15.75" customHeight="1">
      <c r="A171" s="6" t="s">
        <v>1142</v>
      </c>
      <c r="B171" s="6" t="s">
        <v>642</v>
      </c>
      <c r="C171" s="195">
        <v>13791467</v>
      </c>
      <c r="D171" s="195">
        <v>4892</v>
      </c>
      <c r="E171" s="195">
        <v>0</v>
      </c>
      <c r="F171" s="195">
        <v>4132403</v>
      </c>
      <c r="G171" s="195">
        <v>0</v>
      </c>
      <c r="H171" s="195">
        <v>1313202</v>
      </c>
      <c r="I171" s="195">
        <v>724298</v>
      </c>
      <c r="J171" s="195">
        <v>7616672</v>
      </c>
      <c r="K171" s="197">
        <v>1.10636226690211</v>
      </c>
      <c r="L171" s="195">
        <v>118649</v>
      </c>
      <c r="M171" s="6"/>
      <c r="N171" s="107"/>
      <c r="O171" s="15"/>
      <c r="P171" s="6"/>
      <c r="Q171" s="6"/>
      <c r="R171" s="6"/>
      <c r="S171" s="6"/>
      <c r="T171" s="6"/>
      <c r="U171" s="6"/>
      <c r="V171" s="6"/>
      <c r="W171" s="6"/>
      <c r="X171" s="6"/>
      <c r="Y171" s="6"/>
      <c r="Z171" s="6"/>
      <c r="AA171" s="6"/>
    </row>
    <row r="172" spans="1:27" ht="15.75" customHeight="1">
      <c r="A172" s="6" t="s">
        <v>1142</v>
      </c>
      <c r="B172" s="6" t="s">
        <v>181</v>
      </c>
      <c r="C172" s="195">
        <v>13791467</v>
      </c>
      <c r="D172" s="195">
        <v>6696</v>
      </c>
      <c r="E172" s="195">
        <v>0</v>
      </c>
      <c r="F172" s="195">
        <v>4130599</v>
      </c>
      <c r="G172" s="195">
        <v>0</v>
      </c>
      <c r="H172" s="195">
        <v>1313202</v>
      </c>
      <c r="I172" s="195">
        <v>724298</v>
      </c>
      <c r="J172" s="195">
        <v>7616672</v>
      </c>
      <c r="K172" s="197">
        <v>1.0648815628205299</v>
      </c>
      <c r="L172" s="195">
        <v>82190</v>
      </c>
      <c r="M172" s="6"/>
      <c r="N172" s="107"/>
      <c r="O172" s="15"/>
      <c r="P172" s="6"/>
      <c r="Q172" s="6"/>
      <c r="R172" s="6"/>
      <c r="S172" s="6"/>
      <c r="T172" s="6"/>
      <c r="U172" s="6"/>
      <c r="V172" s="6"/>
      <c r="W172" s="6"/>
      <c r="X172" s="6"/>
      <c r="Y172" s="6"/>
      <c r="Z172" s="6"/>
      <c r="AA172" s="6"/>
    </row>
    <row r="173" spans="1:27" ht="15.75" customHeight="1">
      <c r="A173" s="6" t="s">
        <v>1142</v>
      </c>
      <c r="B173" s="6" t="s">
        <v>38</v>
      </c>
      <c r="C173" s="195">
        <v>13791467</v>
      </c>
      <c r="D173" s="195">
        <v>1694</v>
      </c>
      <c r="E173" s="195">
        <v>0</v>
      </c>
      <c r="F173" s="195">
        <v>4135601</v>
      </c>
      <c r="G173" s="195">
        <v>0</v>
      </c>
      <c r="H173" s="195">
        <v>1313202</v>
      </c>
      <c r="I173" s="195">
        <v>724298</v>
      </c>
      <c r="J173" s="195">
        <v>7616672</v>
      </c>
      <c r="K173" s="197">
        <v>1.2011293413194499</v>
      </c>
      <c r="L173" s="195">
        <v>355583</v>
      </c>
      <c r="M173" s="6"/>
      <c r="N173" s="107"/>
      <c r="O173" s="15"/>
      <c r="P173" s="6"/>
      <c r="Q173" s="6"/>
      <c r="R173" s="6"/>
      <c r="S173" s="6"/>
      <c r="T173" s="6"/>
      <c r="U173" s="6"/>
      <c r="V173" s="6"/>
      <c r="W173" s="6"/>
      <c r="X173" s="6"/>
      <c r="Y173" s="6"/>
      <c r="Z173" s="6"/>
      <c r="AA173" s="6"/>
    </row>
    <row r="174" spans="1:27" ht="15.75" customHeight="1">
      <c r="A174" s="6" t="s">
        <v>1142</v>
      </c>
      <c r="B174" s="6" t="s">
        <v>27</v>
      </c>
      <c r="C174" s="195">
        <v>13791467</v>
      </c>
      <c r="D174" s="195">
        <v>1674</v>
      </c>
      <c r="E174" s="195">
        <v>0</v>
      </c>
      <c r="F174" s="195">
        <v>4135621</v>
      </c>
      <c r="G174" s="195">
        <v>0</v>
      </c>
      <c r="H174" s="195">
        <v>1313202</v>
      </c>
      <c r="I174" s="195">
        <v>724298</v>
      </c>
      <c r="J174" s="195">
        <v>7616672</v>
      </c>
      <c r="K174" s="197">
        <v>1.01624269990112</v>
      </c>
      <c r="L174" s="195">
        <v>361194</v>
      </c>
      <c r="M174" s="6"/>
      <c r="N174" s="107"/>
      <c r="O174" s="91"/>
      <c r="P174" s="6"/>
      <c r="Q174" s="6"/>
      <c r="R174" s="6"/>
      <c r="S174" s="6"/>
      <c r="T174" s="6"/>
      <c r="U174" s="6"/>
      <c r="V174" s="6"/>
      <c r="W174" s="6"/>
      <c r="X174" s="6"/>
      <c r="Y174" s="6"/>
      <c r="Z174" s="6"/>
      <c r="AA174" s="6"/>
    </row>
    <row r="175" spans="1:27" ht="15.75" customHeight="1">
      <c r="A175" s="6" t="s">
        <v>1142</v>
      </c>
      <c r="B175" s="6" t="s">
        <v>28</v>
      </c>
      <c r="C175" s="195">
        <v>13791467</v>
      </c>
      <c r="D175" s="195">
        <v>1676</v>
      </c>
      <c r="E175" s="195">
        <v>0</v>
      </c>
      <c r="F175" s="195">
        <v>4135619</v>
      </c>
      <c r="G175" s="195">
        <v>0</v>
      </c>
      <c r="H175" s="195">
        <v>1313202</v>
      </c>
      <c r="I175" s="195">
        <v>724298</v>
      </c>
      <c r="J175" s="195">
        <v>7616672</v>
      </c>
      <c r="K175" s="197">
        <v>1.1874603221470299</v>
      </c>
      <c r="L175" s="195">
        <v>360677</v>
      </c>
      <c r="M175" s="6"/>
      <c r="N175" s="107"/>
      <c r="O175" s="91"/>
      <c r="P175" s="6"/>
      <c r="Q175" s="6"/>
      <c r="R175" s="6"/>
      <c r="S175" s="6"/>
      <c r="T175" s="6"/>
      <c r="U175" s="6"/>
      <c r="V175" s="6"/>
      <c r="W175" s="6"/>
      <c r="X175" s="6"/>
      <c r="Y175" s="6"/>
      <c r="Z175" s="6"/>
      <c r="AA175" s="6"/>
    </row>
    <row r="176" spans="1:27" ht="15.75" customHeight="1">
      <c r="A176" s="6" t="s">
        <v>1142</v>
      </c>
      <c r="B176" s="6" t="s">
        <v>643</v>
      </c>
      <c r="C176" s="195">
        <v>13791467</v>
      </c>
      <c r="D176" s="195">
        <v>3884</v>
      </c>
      <c r="E176" s="195">
        <v>0</v>
      </c>
      <c r="F176" s="195">
        <v>4133411</v>
      </c>
      <c r="G176" s="195">
        <v>0</v>
      </c>
      <c r="H176" s="195">
        <v>1313202</v>
      </c>
      <c r="I176" s="195">
        <v>724298</v>
      </c>
      <c r="J176" s="195">
        <v>7616672</v>
      </c>
      <c r="K176" s="197">
        <v>1.09401132777764</v>
      </c>
      <c r="L176" s="195">
        <v>165492</v>
      </c>
      <c r="M176" s="6"/>
      <c r="N176" s="107"/>
      <c r="O176" s="91"/>
      <c r="P176" s="6"/>
      <c r="Q176" s="6"/>
      <c r="R176" s="6"/>
      <c r="S176" s="6"/>
      <c r="T176" s="6"/>
      <c r="U176" s="6"/>
      <c r="V176" s="6"/>
      <c r="W176" s="6"/>
      <c r="X176" s="6"/>
      <c r="Y176" s="6"/>
      <c r="Z176" s="6"/>
      <c r="AA176" s="6"/>
    </row>
    <row r="177" spans="1:27" ht="15.75" customHeight="1">
      <c r="A177" s="6" t="s">
        <v>1142</v>
      </c>
      <c r="B177" s="6" t="s">
        <v>644</v>
      </c>
      <c r="C177" s="195">
        <v>13791467</v>
      </c>
      <c r="D177" s="195">
        <v>3101</v>
      </c>
      <c r="E177" s="195">
        <v>0</v>
      </c>
      <c r="F177" s="195">
        <v>4134194</v>
      </c>
      <c r="G177" s="195">
        <v>0</v>
      </c>
      <c r="H177" s="195">
        <v>1313202</v>
      </c>
      <c r="I177" s="195">
        <v>724298</v>
      </c>
      <c r="J177" s="195">
        <v>7616672</v>
      </c>
      <c r="K177" s="197">
        <v>1.14776859270483</v>
      </c>
      <c r="L177" s="195">
        <v>193953</v>
      </c>
      <c r="M177" s="6"/>
      <c r="N177" s="107"/>
      <c r="O177" s="91"/>
      <c r="P177" s="6"/>
      <c r="Q177" s="6"/>
      <c r="R177" s="6"/>
      <c r="S177" s="6"/>
      <c r="T177" s="6"/>
      <c r="U177" s="6"/>
      <c r="V177" s="6"/>
      <c r="W177" s="6"/>
      <c r="X177" s="6"/>
      <c r="Y177" s="6"/>
      <c r="Z177" s="6"/>
      <c r="AA177" s="6"/>
    </row>
    <row r="178" spans="1:27" ht="15.75" customHeight="1">
      <c r="A178" s="6" t="s">
        <v>1142</v>
      </c>
      <c r="B178" s="6" t="s">
        <v>42</v>
      </c>
      <c r="C178" s="195">
        <v>13791467</v>
      </c>
      <c r="D178" s="195">
        <v>1683</v>
      </c>
      <c r="E178" s="195">
        <v>0</v>
      </c>
      <c r="F178" s="195">
        <v>4135612</v>
      </c>
      <c r="G178" s="195">
        <v>0</v>
      </c>
      <c r="H178" s="195">
        <v>1313202</v>
      </c>
      <c r="I178" s="195">
        <v>724298</v>
      </c>
      <c r="J178" s="195">
        <v>7616672</v>
      </c>
      <c r="K178" s="197">
        <v>1.2452954676041501</v>
      </c>
      <c r="L178" s="195">
        <v>360063</v>
      </c>
      <c r="M178" s="6"/>
      <c r="N178" s="107"/>
      <c r="O178" s="91"/>
      <c r="P178" s="6"/>
      <c r="Q178" s="6"/>
      <c r="R178" s="6"/>
      <c r="S178" s="6"/>
      <c r="T178" s="6"/>
      <c r="U178" s="6"/>
      <c r="V178" s="6"/>
      <c r="W178" s="6"/>
      <c r="X178" s="6"/>
      <c r="Y178" s="6"/>
      <c r="Z178" s="6"/>
      <c r="AA178" s="6"/>
    </row>
    <row r="179" spans="1:27" ht="15.75" customHeight="1">
      <c r="A179" s="6" t="s">
        <v>1142</v>
      </c>
      <c r="B179" s="6" t="s">
        <v>29</v>
      </c>
      <c r="C179" s="195">
        <v>13791467</v>
      </c>
      <c r="D179" s="195">
        <v>1683</v>
      </c>
      <c r="E179" s="195">
        <v>0</v>
      </c>
      <c r="F179" s="195">
        <v>4135612</v>
      </c>
      <c r="G179" s="195">
        <v>0</v>
      </c>
      <c r="H179" s="195">
        <v>1313202</v>
      </c>
      <c r="I179" s="195">
        <v>724298</v>
      </c>
      <c r="J179" s="195">
        <v>7616672</v>
      </c>
      <c r="K179" s="197">
        <v>1.4728947090464799</v>
      </c>
      <c r="L179" s="195">
        <v>359681</v>
      </c>
      <c r="M179" s="6"/>
      <c r="N179" s="107"/>
      <c r="O179" s="118"/>
      <c r="P179" s="6"/>
      <c r="Q179" s="6"/>
      <c r="R179" s="6"/>
      <c r="S179" s="6"/>
      <c r="T179" s="6"/>
      <c r="U179" s="6"/>
      <c r="V179" s="6"/>
      <c r="W179" s="6"/>
      <c r="X179" s="6"/>
      <c r="Y179" s="6"/>
      <c r="Z179" s="6"/>
      <c r="AA179" s="6"/>
    </row>
    <row r="180" spans="1:27" ht="15.75" customHeight="1">
      <c r="A180" s="6" t="s">
        <v>1142</v>
      </c>
      <c r="B180" s="6" t="s">
        <v>43</v>
      </c>
      <c r="C180" s="195">
        <v>13791467</v>
      </c>
      <c r="D180" s="195">
        <v>4857</v>
      </c>
      <c r="E180" s="195">
        <v>0</v>
      </c>
      <c r="F180" s="195">
        <v>4132438</v>
      </c>
      <c r="G180" s="195">
        <v>0</v>
      </c>
      <c r="H180" s="195">
        <v>1313202</v>
      </c>
      <c r="I180" s="195">
        <v>724298</v>
      </c>
      <c r="J180" s="195">
        <v>7616672</v>
      </c>
      <c r="K180" s="197">
        <v>1.1290693456196801</v>
      </c>
      <c r="L180" s="195">
        <v>119535</v>
      </c>
      <c r="M180" s="6"/>
      <c r="N180" s="107"/>
      <c r="O180" s="118"/>
      <c r="P180" s="6"/>
      <c r="Q180" s="6"/>
      <c r="R180" s="6"/>
      <c r="S180" s="6"/>
      <c r="T180" s="6"/>
      <c r="U180" s="6"/>
      <c r="V180" s="6"/>
      <c r="W180" s="6"/>
      <c r="X180" s="6"/>
      <c r="Y180" s="6"/>
      <c r="Z180" s="6"/>
      <c r="AA180" s="6"/>
    </row>
    <row r="181" spans="1:27" ht="15.75" customHeight="1">
      <c r="A181" s="6" t="s">
        <v>1143</v>
      </c>
      <c r="B181" s="6" t="s">
        <v>23</v>
      </c>
      <c r="C181" s="195">
        <v>17114733</v>
      </c>
      <c r="D181" s="195">
        <v>100348</v>
      </c>
      <c r="E181" s="195">
        <v>3192</v>
      </c>
      <c r="F181" s="195">
        <v>10668909</v>
      </c>
      <c r="G181" s="195">
        <v>0</v>
      </c>
      <c r="H181" s="195">
        <v>525569</v>
      </c>
      <c r="I181" s="195">
        <v>391181</v>
      </c>
      <c r="J181" s="195">
        <v>5425534</v>
      </c>
      <c r="K181" s="197">
        <v>1.0088931906851999</v>
      </c>
      <c r="L181" s="195">
        <v>56368</v>
      </c>
      <c r="M181" s="6"/>
      <c r="N181" s="107"/>
      <c r="O181" s="118"/>
      <c r="P181" s="6"/>
      <c r="Q181" s="6"/>
      <c r="R181" s="6"/>
      <c r="S181" s="6"/>
      <c r="T181" s="6"/>
      <c r="U181" s="6"/>
      <c r="V181" s="6"/>
      <c r="W181" s="6"/>
      <c r="X181" s="6"/>
      <c r="Y181" s="6"/>
      <c r="Z181" s="6"/>
      <c r="AA181" s="6"/>
    </row>
    <row r="182" spans="1:27" ht="15.75" customHeight="1">
      <c r="A182" s="6" t="s">
        <v>1143</v>
      </c>
      <c r="B182" s="6" t="s">
        <v>1854</v>
      </c>
      <c r="C182" s="195">
        <v>2393800</v>
      </c>
      <c r="D182" s="195">
        <v>0</v>
      </c>
      <c r="E182" s="195">
        <v>0</v>
      </c>
      <c r="F182" s="195">
        <v>0</v>
      </c>
      <c r="G182" s="195">
        <v>0</v>
      </c>
      <c r="H182" s="195">
        <v>24696</v>
      </c>
      <c r="I182" s="195">
        <v>11952</v>
      </c>
      <c r="J182" s="195">
        <v>2357152</v>
      </c>
      <c r="K182" s="197">
        <v>1.0747461751699401</v>
      </c>
      <c r="L182" s="195">
        <v>124539.56</v>
      </c>
      <c r="M182" s="6"/>
      <c r="N182" s="107"/>
      <c r="O182" s="118"/>
      <c r="P182" s="6"/>
      <c r="Q182" s="6"/>
      <c r="R182" s="6"/>
      <c r="S182" s="6"/>
      <c r="T182" s="6"/>
      <c r="U182" s="6"/>
      <c r="V182" s="6"/>
      <c r="W182" s="6"/>
      <c r="X182" s="6"/>
      <c r="Y182" s="6"/>
      <c r="Z182" s="6"/>
      <c r="AA182" s="6"/>
    </row>
    <row r="183" spans="1:27" ht="15.75" customHeight="1">
      <c r="A183" s="6" t="s">
        <v>1143</v>
      </c>
      <c r="B183" s="6" t="s">
        <v>43</v>
      </c>
      <c r="C183" s="195">
        <v>2268674</v>
      </c>
      <c r="D183" s="195">
        <v>0</v>
      </c>
      <c r="E183" s="195">
        <v>0</v>
      </c>
      <c r="F183" s="195">
        <v>0</v>
      </c>
      <c r="G183" s="195">
        <v>4</v>
      </c>
      <c r="H183" s="195">
        <v>0</v>
      </c>
      <c r="I183" s="195">
        <v>11870</v>
      </c>
      <c r="J183" s="195">
        <v>2256800</v>
      </c>
      <c r="K183" s="197">
        <v>1.13962838665318</v>
      </c>
      <c r="L183" s="195">
        <v>204978</v>
      </c>
      <c r="M183" s="6"/>
      <c r="N183" s="6"/>
      <c r="O183" s="6"/>
      <c r="P183" s="6"/>
      <c r="Q183" s="6"/>
      <c r="R183" s="6"/>
      <c r="S183" s="6"/>
      <c r="T183" s="6"/>
      <c r="U183" s="6"/>
      <c r="V183" s="6"/>
      <c r="W183" s="6"/>
      <c r="X183" s="6"/>
      <c r="Y183" s="6"/>
      <c r="Z183" s="6"/>
      <c r="AA183" s="6"/>
    </row>
    <row r="184" spans="1:27" ht="15.75" customHeight="1">
      <c r="A184" s="6" t="s">
        <v>1144</v>
      </c>
      <c r="B184" s="6" t="s">
        <v>6</v>
      </c>
      <c r="C184" s="195">
        <v>8146840</v>
      </c>
      <c r="D184" s="195">
        <v>0</v>
      </c>
      <c r="E184" s="195">
        <v>0</v>
      </c>
      <c r="F184" s="195">
        <v>0</v>
      </c>
      <c r="G184" s="195">
        <v>23927</v>
      </c>
      <c r="H184" s="195">
        <v>0</v>
      </c>
      <c r="I184" s="195">
        <v>523957</v>
      </c>
      <c r="J184" s="195">
        <v>7598956</v>
      </c>
      <c r="K184" s="197">
        <v>1.3607427233523901</v>
      </c>
      <c r="L184" s="195">
        <v>328917</v>
      </c>
      <c r="M184" s="6"/>
      <c r="N184" s="6"/>
      <c r="O184" s="6"/>
      <c r="P184" s="6"/>
      <c r="Q184" s="6"/>
      <c r="R184" s="6"/>
      <c r="S184" s="6"/>
      <c r="T184" s="6"/>
      <c r="U184" s="6"/>
      <c r="V184" s="6"/>
      <c r="W184" s="6"/>
      <c r="X184" s="6"/>
      <c r="Y184" s="6"/>
      <c r="Z184" s="6"/>
      <c r="AA184" s="6"/>
    </row>
    <row r="185" spans="1:27" ht="15.75" customHeight="1">
      <c r="A185" s="6" t="s">
        <v>1145</v>
      </c>
      <c r="B185" s="6" t="s">
        <v>646</v>
      </c>
      <c r="C185" s="195">
        <v>2441815</v>
      </c>
      <c r="D185" s="195">
        <v>11201</v>
      </c>
      <c r="E185" s="195">
        <v>1714</v>
      </c>
      <c r="F185" s="195">
        <v>0</v>
      </c>
      <c r="G185" s="195">
        <v>5351</v>
      </c>
      <c r="H185" s="195">
        <v>0</v>
      </c>
      <c r="I185" s="195">
        <v>24425</v>
      </c>
      <c r="J185" s="195">
        <v>2399124</v>
      </c>
      <c r="K185" s="197">
        <v>1.31069382387598</v>
      </c>
      <c r="L185" s="195">
        <v>132989</v>
      </c>
      <c r="M185" s="6"/>
      <c r="N185" s="6"/>
      <c r="O185" s="6"/>
      <c r="P185" s="6"/>
      <c r="Q185" s="6"/>
      <c r="R185" s="6"/>
      <c r="S185" s="6"/>
      <c r="T185" s="6"/>
      <c r="U185" s="6"/>
      <c r="V185" s="6"/>
      <c r="W185" s="6"/>
      <c r="X185" s="6"/>
      <c r="Y185" s="6"/>
      <c r="Z185" s="6"/>
      <c r="AA185" s="6"/>
    </row>
    <row r="186" spans="1:27" ht="15.75" customHeight="1">
      <c r="A186" s="6" t="s">
        <v>1442</v>
      </c>
      <c r="B186" s="6" t="s">
        <v>6</v>
      </c>
      <c r="C186" s="195">
        <v>2261261</v>
      </c>
      <c r="D186" s="195">
        <v>802</v>
      </c>
      <c r="E186" s="195">
        <v>0</v>
      </c>
      <c r="F186" s="195">
        <v>2659</v>
      </c>
      <c r="G186" s="195">
        <v>1444</v>
      </c>
      <c r="H186" s="195">
        <v>0</v>
      </c>
      <c r="I186" s="195">
        <f>C186-D186-E186-F186-G186-J186</f>
        <v>9</v>
      </c>
      <c r="J186" s="195">
        <v>2256347</v>
      </c>
      <c r="K186" s="197">
        <v>1.22473549727689</v>
      </c>
      <c r="L186" s="195">
        <v>126559</v>
      </c>
      <c r="N186" s="6"/>
      <c r="O186" s="6"/>
      <c r="P186" s="6"/>
      <c r="Q186" s="6"/>
      <c r="R186" s="6"/>
      <c r="S186" s="6"/>
      <c r="T186" s="6"/>
      <c r="U186" s="6"/>
      <c r="V186" s="6"/>
      <c r="W186" s="6"/>
      <c r="X186" s="6"/>
      <c r="Y186" s="6"/>
      <c r="Z186" s="6"/>
      <c r="AA186" s="6"/>
    </row>
    <row r="187" spans="1:27" ht="15.75" customHeight="1">
      <c r="A187" s="6" t="s">
        <v>1443</v>
      </c>
      <c r="B187" s="6" t="s">
        <v>5</v>
      </c>
      <c r="C187" s="195">
        <v>9295118</v>
      </c>
      <c r="D187" s="195">
        <v>0</v>
      </c>
      <c r="E187" s="195">
        <v>0</v>
      </c>
      <c r="F187" s="195">
        <v>2725108</v>
      </c>
      <c r="G187" s="195">
        <v>0</v>
      </c>
      <c r="H187" s="195">
        <v>11381</v>
      </c>
      <c r="I187" s="195">
        <v>0</v>
      </c>
      <c r="J187" s="195">
        <v>6558629</v>
      </c>
      <c r="K187" s="197">
        <v>1.62222046151278</v>
      </c>
      <c r="L187" s="195">
        <v>269867</v>
      </c>
      <c r="M187" s="6"/>
      <c r="N187" s="6"/>
      <c r="O187" s="6"/>
      <c r="P187" s="6"/>
      <c r="Q187" s="6"/>
      <c r="R187" s="6"/>
      <c r="S187" s="6"/>
      <c r="T187" s="6"/>
      <c r="U187" s="6"/>
      <c r="V187" s="6"/>
      <c r="W187" s="6"/>
      <c r="X187" s="6"/>
      <c r="Y187" s="6"/>
      <c r="Z187" s="6"/>
      <c r="AA187" s="6"/>
    </row>
    <row r="188" spans="1:27" ht="15.75" customHeight="1">
      <c r="A188" s="6" t="s">
        <v>1444</v>
      </c>
      <c r="B188" s="6" t="s">
        <v>21</v>
      </c>
      <c r="C188" s="195">
        <v>6430511</v>
      </c>
      <c r="D188" s="195">
        <v>0</v>
      </c>
      <c r="E188" s="195">
        <v>0</v>
      </c>
      <c r="F188" s="195">
        <v>0</v>
      </c>
      <c r="G188" s="195">
        <v>205110</v>
      </c>
      <c r="H188" s="195">
        <v>0</v>
      </c>
      <c r="I188" s="195">
        <v>377253</v>
      </c>
      <c r="J188" s="195">
        <v>5848148</v>
      </c>
      <c r="K188" s="197">
        <v>1.05471555195642</v>
      </c>
      <c r="L188" s="195">
        <v>35297</v>
      </c>
      <c r="M188" s="6"/>
      <c r="N188" s="6"/>
      <c r="O188" s="6"/>
      <c r="P188" s="6"/>
      <c r="Q188" s="6"/>
      <c r="R188" s="6"/>
      <c r="S188" s="6"/>
      <c r="T188" s="6"/>
      <c r="U188" s="6"/>
      <c r="V188" s="6"/>
      <c r="W188" s="6"/>
      <c r="X188" s="6"/>
      <c r="Y188" s="6"/>
      <c r="Z188" s="6"/>
      <c r="AA188" s="6"/>
    </row>
    <row r="189" spans="1:27" ht="15.75" customHeight="1">
      <c r="A189" s="6" t="s">
        <v>1445</v>
      </c>
      <c r="B189" s="6" t="s">
        <v>5</v>
      </c>
      <c r="C189" s="195">
        <v>8040130</v>
      </c>
      <c r="D189" s="195">
        <v>0</v>
      </c>
      <c r="E189" s="195">
        <v>0</v>
      </c>
      <c r="F189" s="195">
        <v>137311</v>
      </c>
      <c r="G189" s="195">
        <v>14</v>
      </c>
      <c r="H189" s="195">
        <v>0</v>
      </c>
      <c r="I189" s="195">
        <v>34</v>
      </c>
      <c r="J189" s="195">
        <v>7902771</v>
      </c>
      <c r="K189" s="197">
        <v>1.1080877366438999</v>
      </c>
      <c r="L189" s="195">
        <v>35298</v>
      </c>
      <c r="M189" s="6"/>
      <c r="N189" s="6"/>
      <c r="O189" s="6"/>
      <c r="P189" s="6"/>
      <c r="Q189" s="6"/>
      <c r="R189" s="6"/>
      <c r="S189" s="6"/>
      <c r="T189" s="6"/>
      <c r="U189" s="6"/>
      <c r="V189" s="6"/>
      <c r="W189" s="6"/>
      <c r="X189" s="6"/>
      <c r="Y189" s="6"/>
      <c r="Z189" s="6"/>
      <c r="AA189" s="6"/>
    </row>
    <row r="190" spans="1:27" ht="15.75" customHeight="1">
      <c r="A190" s="6" t="s">
        <v>1446</v>
      </c>
      <c r="B190" s="6" t="s">
        <v>32</v>
      </c>
      <c r="C190" s="195">
        <v>6281407</v>
      </c>
      <c r="D190" s="195">
        <v>0</v>
      </c>
      <c r="E190" s="195">
        <v>0</v>
      </c>
      <c r="F190" s="195">
        <v>15641</v>
      </c>
      <c r="G190" s="195">
        <v>57354</v>
      </c>
      <c r="H190" s="195">
        <v>0</v>
      </c>
      <c r="I190" s="195">
        <v>20</v>
      </c>
      <c r="J190" s="195">
        <v>6208392</v>
      </c>
      <c r="K190" s="197">
        <v>1.05471555195642</v>
      </c>
      <c r="L190" s="195">
        <v>63030</v>
      </c>
      <c r="M190" s="6"/>
      <c r="N190" s="6"/>
      <c r="O190" s="6"/>
      <c r="P190" s="6"/>
      <c r="Q190" s="6"/>
      <c r="R190" s="6"/>
      <c r="S190" s="6"/>
      <c r="T190" s="6"/>
      <c r="U190" s="6"/>
      <c r="V190" s="6"/>
      <c r="W190" s="6"/>
      <c r="X190" s="6"/>
      <c r="Y190" s="6"/>
      <c r="Z190" s="6"/>
      <c r="AA190" s="6"/>
    </row>
    <row r="191" spans="1:27" ht="15.75" customHeight="1">
      <c r="A191" s="6" t="s">
        <v>1447</v>
      </c>
      <c r="B191" s="6" t="s">
        <v>4</v>
      </c>
      <c r="C191" s="195">
        <v>2550858</v>
      </c>
      <c r="D191" s="195">
        <v>3577</v>
      </c>
      <c r="E191" s="195">
        <v>0</v>
      </c>
      <c r="F191" s="195">
        <v>90703</v>
      </c>
      <c r="G191" s="195">
        <v>3185</v>
      </c>
      <c r="H191" s="195">
        <v>0</v>
      </c>
      <c r="I191" s="195">
        <v>25040</v>
      </c>
      <c r="J191" s="195">
        <v>2428353</v>
      </c>
      <c r="K191" s="197">
        <v>2.0012276090548302</v>
      </c>
      <c r="L191" s="195">
        <v>253280</v>
      </c>
      <c r="M191" s="6"/>
      <c r="N191" s="6"/>
      <c r="O191" s="6"/>
      <c r="P191" s="6"/>
      <c r="Q191" s="6"/>
      <c r="R191" s="6"/>
      <c r="S191" s="6"/>
      <c r="T191" s="6"/>
      <c r="U191" s="6"/>
      <c r="V191" s="6"/>
      <c r="W191" s="6"/>
      <c r="X191" s="6"/>
      <c r="Y191" s="6"/>
      <c r="Z191" s="6"/>
      <c r="AA191" s="6"/>
    </row>
    <row r="192" spans="1:27" ht="15.75" customHeight="1">
      <c r="A192" s="6" t="s">
        <v>1448</v>
      </c>
      <c r="B192" s="198" t="s">
        <v>1450</v>
      </c>
      <c r="C192" s="195">
        <v>9874289</v>
      </c>
      <c r="D192" s="195">
        <v>0</v>
      </c>
      <c r="E192" s="195">
        <v>0</v>
      </c>
      <c r="F192" s="195">
        <v>1212689</v>
      </c>
      <c r="G192" s="195">
        <v>2800</v>
      </c>
      <c r="H192" s="195">
        <v>711046</v>
      </c>
      <c r="I192" s="195">
        <v>509940</v>
      </c>
      <c r="J192" s="195">
        <v>7437814</v>
      </c>
      <c r="K192" s="197">
        <v>1.1566911747142401</v>
      </c>
      <c r="L192" s="195">
        <v>230241</v>
      </c>
      <c r="M192" s="6"/>
      <c r="N192" s="6"/>
      <c r="O192" s="6"/>
      <c r="P192" s="6"/>
      <c r="Q192" s="6"/>
      <c r="R192" s="6"/>
      <c r="S192" s="6"/>
      <c r="T192" s="6"/>
      <c r="U192" s="6"/>
      <c r="V192" s="6"/>
      <c r="W192" s="6"/>
      <c r="X192" s="6"/>
      <c r="Y192" s="6"/>
      <c r="Z192" s="6"/>
      <c r="AA192" s="6"/>
    </row>
    <row r="193" spans="1:27" ht="15.75" customHeight="1">
      <c r="A193" s="6" t="s">
        <v>1449</v>
      </c>
      <c r="B193" s="6" t="s">
        <v>1203</v>
      </c>
      <c r="C193" s="195">
        <v>2336269</v>
      </c>
      <c r="D193" s="195">
        <v>0</v>
      </c>
      <c r="E193" s="195">
        <v>0</v>
      </c>
      <c r="F193" s="195">
        <v>204</v>
      </c>
      <c r="G193" s="195">
        <v>153</v>
      </c>
      <c r="H193" s="195">
        <v>0</v>
      </c>
      <c r="I193" s="195">
        <v>20</v>
      </c>
      <c r="J193" s="195">
        <v>2335892</v>
      </c>
      <c r="K193" s="197">
        <v>2.7888665560722301</v>
      </c>
      <c r="L193" s="195">
        <v>795640</v>
      </c>
      <c r="M193" s="6"/>
      <c r="N193" s="6"/>
      <c r="O193" s="6"/>
      <c r="P193" s="6"/>
      <c r="Q193" s="6"/>
      <c r="R193" s="6"/>
      <c r="S193" s="6"/>
      <c r="T193" s="6"/>
      <c r="U193" s="6"/>
      <c r="V193" s="6"/>
      <c r="W193" s="6"/>
      <c r="X193" s="6"/>
      <c r="Y193" s="6"/>
      <c r="Z193" s="6"/>
      <c r="AA193" s="6"/>
    </row>
    <row r="194" spans="1:27" ht="15.75" customHeight="1">
      <c r="A194" s="6" t="s">
        <v>1449</v>
      </c>
      <c r="B194" s="6" t="s">
        <v>4</v>
      </c>
      <c r="C194" s="195">
        <v>2334001</v>
      </c>
      <c r="D194" s="195">
        <v>0</v>
      </c>
      <c r="E194" s="195">
        <v>0</v>
      </c>
      <c r="F194" s="195">
        <v>204</v>
      </c>
      <c r="G194" s="195">
        <v>141</v>
      </c>
      <c r="H194" s="195">
        <v>0</v>
      </c>
      <c r="I194" s="195">
        <v>2</v>
      </c>
      <c r="J194" s="195">
        <v>2333654</v>
      </c>
      <c r="K194" s="197">
        <v>3.61011853895493</v>
      </c>
      <c r="L194" s="195">
        <v>709706</v>
      </c>
      <c r="M194" s="6"/>
      <c r="N194" s="6"/>
      <c r="O194" s="6"/>
      <c r="P194" s="6"/>
      <c r="Q194" s="6"/>
      <c r="R194" s="6"/>
      <c r="S194" s="6"/>
      <c r="T194" s="6"/>
      <c r="U194" s="6"/>
      <c r="V194" s="6"/>
      <c r="W194" s="6"/>
      <c r="X194" s="6"/>
      <c r="Y194" s="6"/>
      <c r="Z194" s="6"/>
      <c r="AA194" s="6"/>
    </row>
    <row r="195" spans="1:27" ht="36" customHeight="1">
      <c r="A195" s="515" t="s">
        <v>1904</v>
      </c>
      <c r="B195" s="515"/>
      <c r="C195" s="515"/>
      <c r="D195" s="515"/>
      <c r="E195" s="515"/>
      <c r="F195" s="515"/>
      <c r="G195" s="515"/>
      <c r="H195" s="515"/>
      <c r="I195" s="515"/>
      <c r="J195" s="515"/>
      <c r="K195" s="515"/>
      <c r="L195" s="515"/>
      <c r="M195" s="73"/>
      <c r="N195" s="6"/>
      <c r="O195" s="6"/>
      <c r="P195" s="6"/>
      <c r="Q195" s="6"/>
      <c r="R195" s="6"/>
      <c r="S195" s="6"/>
      <c r="T195" s="6"/>
      <c r="U195" s="6"/>
      <c r="V195" s="6"/>
      <c r="W195" s="6"/>
      <c r="X195" s="6"/>
      <c r="Y195" s="6"/>
      <c r="Z195" s="6"/>
      <c r="AA195" s="6"/>
    </row>
    <row r="196" spans="1:27" ht="36" customHeight="1">
      <c r="A196" s="170"/>
      <c r="B196" s="91"/>
      <c r="C196" s="170"/>
      <c r="D196" s="170"/>
      <c r="E196" s="170"/>
      <c r="F196" s="170"/>
      <c r="G196" s="170"/>
      <c r="H196" s="170"/>
      <c r="I196" s="170"/>
      <c r="J196" s="170"/>
      <c r="K196" s="170"/>
      <c r="L196" s="170"/>
      <c r="M196" s="73"/>
      <c r="N196" s="6"/>
      <c r="O196" s="6"/>
      <c r="P196" s="6"/>
      <c r="Q196" s="6"/>
      <c r="R196" s="6"/>
      <c r="S196" s="6"/>
      <c r="T196" s="6"/>
      <c r="U196" s="6"/>
      <c r="V196" s="6"/>
      <c r="W196" s="6"/>
      <c r="X196" s="6"/>
      <c r="Y196" s="6"/>
      <c r="Z196" s="6"/>
      <c r="AA196" s="6"/>
    </row>
    <row r="197" spans="1:27" ht="15.75" customHeight="1">
      <c r="A197" s="231" t="s">
        <v>137</v>
      </c>
      <c r="M197" s="6"/>
      <c r="N197" s="6"/>
      <c r="O197" s="6"/>
      <c r="P197" s="6"/>
      <c r="Q197" s="6"/>
      <c r="R197" s="6"/>
      <c r="S197" s="6"/>
      <c r="T197" s="6"/>
      <c r="U197" s="6"/>
      <c r="V197" s="6"/>
      <c r="W197" s="6"/>
      <c r="X197" s="6"/>
      <c r="Y197" s="6"/>
      <c r="Z197" s="6"/>
      <c r="AA197" s="6"/>
    </row>
    <row r="198" spans="1:27" ht="15.75" customHeight="1">
      <c r="A198" s="230">
        <v>1</v>
      </c>
      <c r="B198" s="6" t="s">
        <v>2166</v>
      </c>
      <c r="M198" s="6"/>
      <c r="N198" s="6"/>
      <c r="O198" s="6"/>
      <c r="P198" s="6"/>
      <c r="Q198" s="6"/>
      <c r="R198" s="6"/>
      <c r="S198" s="6"/>
      <c r="T198" s="6"/>
      <c r="U198" s="6"/>
      <c r="V198" s="6"/>
      <c r="W198" s="6"/>
      <c r="X198" s="6"/>
      <c r="Y198" s="6"/>
      <c r="Z198" s="6"/>
      <c r="AA198" s="6"/>
    </row>
    <row r="199" spans="1:27" ht="15.75" customHeight="1">
      <c r="A199" s="230">
        <v>2</v>
      </c>
      <c r="B199" s="6" t="s">
        <v>1164</v>
      </c>
      <c r="M199" s="6"/>
      <c r="N199" s="6"/>
      <c r="O199" s="6"/>
      <c r="P199" s="6"/>
      <c r="Q199" s="6"/>
      <c r="R199" s="6"/>
      <c r="S199" s="6"/>
      <c r="T199" s="6"/>
      <c r="U199" s="6"/>
      <c r="V199" s="6"/>
      <c r="W199" s="6"/>
      <c r="X199" s="6"/>
      <c r="Y199" s="6"/>
      <c r="Z199" s="6"/>
      <c r="AA199" s="6"/>
    </row>
    <row r="200" spans="1:27" ht="15.75" customHeight="1">
      <c r="A200" s="230">
        <v>3</v>
      </c>
      <c r="B200" s="6" t="s">
        <v>1165</v>
      </c>
      <c r="M200" s="6"/>
      <c r="N200" s="6"/>
      <c r="O200" s="6"/>
      <c r="P200" s="6"/>
      <c r="Q200" s="6"/>
      <c r="R200" s="6"/>
      <c r="S200" s="6"/>
      <c r="T200" s="6"/>
      <c r="U200" s="6"/>
      <c r="V200" s="6"/>
      <c r="W200" s="6"/>
      <c r="X200" s="6"/>
      <c r="Y200" s="6"/>
      <c r="Z200" s="6"/>
      <c r="AA200" s="6"/>
    </row>
    <row r="201" spans="1:27" ht="15.75" customHeight="1">
      <c r="A201" s="230">
        <v>4</v>
      </c>
      <c r="B201" s="6" t="s">
        <v>1166</v>
      </c>
      <c r="M201" s="6"/>
      <c r="N201" s="6"/>
      <c r="O201" s="6"/>
      <c r="P201" s="6"/>
      <c r="Q201" s="6"/>
      <c r="R201" s="6"/>
      <c r="S201" s="6"/>
      <c r="T201" s="6"/>
      <c r="U201" s="6"/>
      <c r="V201" s="6"/>
      <c r="W201" s="6"/>
      <c r="X201" s="6"/>
      <c r="Y201" s="6"/>
      <c r="Z201" s="6"/>
      <c r="AA201" s="6"/>
    </row>
    <row r="202" spans="1:27" ht="15.75" customHeight="1">
      <c r="A202" s="230">
        <v>5</v>
      </c>
      <c r="B202" s="6" t="s">
        <v>2167</v>
      </c>
      <c r="M202" s="6"/>
      <c r="N202" s="6"/>
      <c r="O202" s="6"/>
      <c r="P202" s="6"/>
      <c r="Q202" s="6"/>
      <c r="R202" s="6"/>
      <c r="S202" s="6"/>
      <c r="T202" s="6"/>
      <c r="U202" s="6"/>
      <c r="V202" s="6"/>
      <c r="W202" s="6"/>
      <c r="X202" s="6"/>
      <c r="Y202" s="6"/>
      <c r="Z202" s="6"/>
      <c r="AA202" s="6"/>
    </row>
    <row r="203" spans="1:27" ht="15.75" customHeight="1">
      <c r="A203" s="230">
        <v>6</v>
      </c>
      <c r="B203" s="6" t="s">
        <v>1167</v>
      </c>
      <c r="M203" s="6"/>
      <c r="N203" s="6"/>
      <c r="O203" s="6"/>
      <c r="P203" s="6"/>
      <c r="Q203" s="6"/>
      <c r="R203" s="6"/>
      <c r="S203" s="6"/>
      <c r="T203" s="6"/>
      <c r="U203" s="6"/>
      <c r="V203" s="6"/>
      <c r="W203" s="6"/>
      <c r="X203" s="6"/>
      <c r="Y203" s="6"/>
      <c r="Z203" s="6"/>
      <c r="AA203" s="6"/>
    </row>
    <row r="204" spans="1:27" ht="15.75" customHeight="1">
      <c r="A204" s="230">
        <v>7</v>
      </c>
      <c r="B204" s="6" t="s">
        <v>2168</v>
      </c>
      <c r="M204" s="6"/>
      <c r="N204" s="6"/>
      <c r="O204" s="6"/>
      <c r="P204" s="6"/>
      <c r="Q204" s="6"/>
      <c r="R204" s="6"/>
      <c r="S204" s="6"/>
      <c r="T204" s="6"/>
      <c r="U204" s="6"/>
      <c r="V204" s="6"/>
      <c r="W204" s="6"/>
      <c r="X204" s="6"/>
      <c r="Y204" s="6"/>
      <c r="Z204" s="6"/>
      <c r="AA204" s="6"/>
    </row>
    <row r="205" spans="1:27" ht="15.75" customHeight="1">
      <c r="A205" s="230">
        <v>8</v>
      </c>
      <c r="B205" s="6" t="s">
        <v>1168</v>
      </c>
      <c r="M205" s="6"/>
      <c r="N205" s="6"/>
      <c r="O205" s="6"/>
      <c r="P205" s="6"/>
      <c r="Q205" s="6"/>
      <c r="R205" s="6"/>
      <c r="S205" s="6"/>
      <c r="T205" s="6"/>
      <c r="U205" s="6"/>
      <c r="V205" s="6"/>
      <c r="W205" s="6"/>
      <c r="X205" s="6"/>
      <c r="Y205" s="6"/>
      <c r="Z205" s="6"/>
      <c r="AA205" s="6"/>
    </row>
    <row r="206" spans="1:27" ht="15.75" customHeight="1">
      <c r="A206" s="230">
        <v>9</v>
      </c>
      <c r="B206" s="6" t="s">
        <v>1169</v>
      </c>
      <c r="M206" s="6"/>
      <c r="N206" s="6"/>
      <c r="O206" s="6"/>
      <c r="P206" s="6"/>
      <c r="Q206" s="6"/>
      <c r="R206" s="6"/>
      <c r="S206" s="6"/>
      <c r="T206" s="6"/>
      <c r="U206" s="6"/>
      <c r="V206" s="6"/>
      <c r="W206" s="6"/>
      <c r="X206" s="6"/>
      <c r="Y206" s="6"/>
      <c r="Z206" s="6"/>
      <c r="AA206" s="6"/>
    </row>
    <row r="207" spans="1:27" ht="15.75" customHeight="1">
      <c r="A207" s="230">
        <v>10</v>
      </c>
      <c r="B207" s="6" t="s">
        <v>1170</v>
      </c>
      <c r="M207" s="6"/>
      <c r="N207" s="6"/>
      <c r="O207" s="6"/>
      <c r="P207" s="6"/>
      <c r="Q207" s="6"/>
      <c r="R207" s="6"/>
      <c r="S207" s="6"/>
      <c r="T207" s="6"/>
      <c r="U207" s="6"/>
      <c r="V207" s="6"/>
      <c r="W207" s="6"/>
      <c r="X207" s="6"/>
      <c r="Y207" s="6"/>
      <c r="Z207" s="6"/>
      <c r="AA207" s="6"/>
    </row>
    <row r="208" spans="1:27" ht="15.75" customHeight="1">
      <c r="A208" s="230">
        <v>11</v>
      </c>
      <c r="B208" s="6" t="s">
        <v>1171</v>
      </c>
      <c r="M208" s="6"/>
      <c r="N208" s="6"/>
      <c r="O208" s="6"/>
      <c r="P208" s="6"/>
      <c r="Q208" s="6"/>
      <c r="R208" s="6"/>
      <c r="S208" s="6"/>
      <c r="T208" s="6"/>
      <c r="U208" s="6"/>
      <c r="V208" s="6"/>
      <c r="W208" s="6"/>
      <c r="X208" s="6"/>
      <c r="Y208" s="6"/>
      <c r="Z208" s="6"/>
      <c r="AA208" s="6"/>
    </row>
    <row r="209" spans="1:27" ht="15.75" customHeight="1">
      <c r="A209" s="230">
        <v>12</v>
      </c>
      <c r="B209" s="6" t="s">
        <v>2169</v>
      </c>
      <c r="M209" s="6"/>
      <c r="N209" s="6"/>
      <c r="O209" s="6"/>
      <c r="P209" s="6"/>
      <c r="Q209" s="6"/>
      <c r="R209" s="6"/>
      <c r="S209" s="6"/>
      <c r="T209" s="6"/>
      <c r="U209" s="6"/>
      <c r="V209" s="6"/>
      <c r="W209" s="6"/>
      <c r="X209" s="6"/>
      <c r="Y209" s="6"/>
      <c r="Z209" s="6"/>
      <c r="AA209" s="6"/>
    </row>
    <row r="210" spans="1:27" ht="15.75" customHeight="1">
      <c r="A210" s="230">
        <v>13</v>
      </c>
      <c r="B210" s="6" t="s">
        <v>2171</v>
      </c>
      <c r="M210" s="6"/>
      <c r="N210" s="6"/>
      <c r="O210" s="6"/>
      <c r="P210" s="6"/>
      <c r="Q210" s="6"/>
      <c r="R210" s="6"/>
      <c r="S210" s="6"/>
      <c r="T210" s="6"/>
      <c r="U210" s="6"/>
      <c r="V210" s="6"/>
      <c r="W210" s="6"/>
      <c r="X210" s="6"/>
      <c r="Y210" s="6"/>
      <c r="Z210" s="6"/>
      <c r="AA210" s="6"/>
    </row>
    <row r="211" spans="1:27" ht="15.75" customHeight="1">
      <c r="A211" s="230">
        <v>14</v>
      </c>
      <c r="B211" s="6" t="s">
        <v>1172</v>
      </c>
      <c r="M211" s="6"/>
      <c r="N211" s="6"/>
      <c r="O211" s="6"/>
      <c r="P211" s="6"/>
      <c r="Q211" s="6"/>
      <c r="R211" s="6"/>
      <c r="S211" s="6"/>
      <c r="T211" s="6"/>
      <c r="U211" s="6"/>
      <c r="V211" s="6"/>
      <c r="W211" s="6"/>
      <c r="X211" s="6"/>
      <c r="Y211" s="6"/>
      <c r="Z211" s="6"/>
      <c r="AA211" s="6"/>
    </row>
    <row r="212" spans="1:27" ht="15.75" customHeight="1">
      <c r="A212" s="230">
        <v>15</v>
      </c>
      <c r="B212" s="6" t="s">
        <v>1173</v>
      </c>
      <c r="M212" s="6"/>
      <c r="N212" s="6"/>
      <c r="O212" s="6"/>
      <c r="P212" s="6"/>
      <c r="Q212" s="6"/>
      <c r="R212" s="6"/>
      <c r="S212" s="6"/>
      <c r="T212" s="6"/>
      <c r="U212" s="6"/>
      <c r="V212" s="6"/>
      <c r="W212" s="6"/>
      <c r="X212" s="6"/>
      <c r="Y212" s="6"/>
      <c r="Z212" s="6"/>
      <c r="AA212" s="6"/>
    </row>
    <row r="213" spans="1:27" ht="15.75" customHeight="1">
      <c r="A213" s="230">
        <v>16</v>
      </c>
      <c r="B213" s="6" t="s">
        <v>1174</v>
      </c>
      <c r="M213" s="6"/>
      <c r="N213" s="6"/>
      <c r="O213" s="6"/>
      <c r="P213" s="6"/>
      <c r="Q213" s="6"/>
      <c r="R213" s="6"/>
      <c r="S213" s="6"/>
      <c r="T213" s="6"/>
      <c r="U213" s="6"/>
      <c r="V213" s="6"/>
      <c r="W213" s="6"/>
      <c r="X213" s="6"/>
      <c r="Y213" s="6"/>
      <c r="Z213" s="6"/>
      <c r="AA213" s="6"/>
    </row>
    <row r="214" spans="1:27" ht="15.75" customHeight="1">
      <c r="A214" s="230">
        <v>17</v>
      </c>
      <c r="B214" s="6" t="s">
        <v>1163</v>
      </c>
      <c r="M214" s="6"/>
      <c r="N214" s="6"/>
      <c r="O214" s="6"/>
      <c r="P214" s="6"/>
      <c r="Q214" s="6"/>
      <c r="R214" s="6"/>
      <c r="S214" s="6"/>
      <c r="T214" s="6"/>
      <c r="U214" s="6"/>
      <c r="V214" s="6"/>
      <c r="W214" s="6"/>
      <c r="X214" s="6"/>
      <c r="Y214" s="6"/>
      <c r="Z214" s="6"/>
      <c r="AA214" s="6"/>
    </row>
    <row r="215" spans="1:27" ht="15.75" customHeight="1">
      <c r="A215" s="230">
        <v>18</v>
      </c>
      <c r="B215" s="6" t="s">
        <v>1175</v>
      </c>
      <c r="M215" s="6"/>
      <c r="N215" s="6"/>
      <c r="O215" s="6"/>
      <c r="P215" s="6"/>
      <c r="Q215" s="6"/>
      <c r="R215" s="6"/>
      <c r="S215" s="6"/>
      <c r="T215" s="6"/>
      <c r="U215" s="6"/>
      <c r="V215" s="6"/>
      <c r="W215" s="6"/>
      <c r="X215" s="6"/>
      <c r="Y215" s="6"/>
      <c r="Z215" s="6"/>
      <c r="AA215" s="6"/>
    </row>
    <row r="216" spans="1:27" ht="15.75" customHeight="1">
      <c r="A216" s="230">
        <v>19</v>
      </c>
      <c r="B216" s="6" t="s">
        <v>1176</v>
      </c>
      <c r="M216" s="6"/>
      <c r="N216" s="6"/>
      <c r="O216" s="6"/>
      <c r="P216" s="6"/>
      <c r="Q216" s="6"/>
      <c r="R216" s="6"/>
      <c r="S216" s="6"/>
      <c r="T216" s="6"/>
      <c r="U216" s="6"/>
      <c r="V216" s="6"/>
      <c r="W216" s="6"/>
      <c r="X216" s="6"/>
      <c r="Y216" s="6"/>
      <c r="Z216" s="6"/>
      <c r="AA216" s="6"/>
    </row>
    <row r="217" spans="1:27" ht="15.75" customHeight="1">
      <c r="A217" s="230">
        <v>20</v>
      </c>
      <c r="B217" s="6" t="s">
        <v>1177</v>
      </c>
      <c r="M217" s="6"/>
      <c r="N217" s="6"/>
      <c r="O217" s="6"/>
      <c r="P217" s="6"/>
      <c r="Q217" s="6"/>
      <c r="R217" s="6"/>
      <c r="S217" s="6"/>
      <c r="T217" s="6"/>
      <c r="U217" s="6"/>
      <c r="V217" s="6"/>
      <c r="W217" s="6"/>
      <c r="X217" s="6"/>
      <c r="Y217" s="6"/>
      <c r="Z217" s="6"/>
      <c r="AA217" s="6"/>
    </row>
    <row r="218" spans="1:27" ht="15.75" customHeight="1">
      <c r="A218" s="230">
        <v>21</v>
      </c>
      <c r="B218" s="6" t="s">
        <v>1451</v>
      </c>
      <c r="M218" s="6"/>
      <c r="N218" s="6"/>
      <c r="O218" s="6"/>
      <c r="P218" s="6"/>
      <c r="Q218" s="6"/>
      <c r="R218" s="6"/>
      <c r="S218" s="6"/>
      <c r="T218" s="6"/>
      <c r="U218" s="6"/>
      <c r="V218" s="6"/>
      <c r="W218" s="6"/>
      <c r="X218" s="6"/>
      <c r="Y218" s="6"/>
      <c r="Z218" s="6"/>
      <c r="AA218" s="6"/>
    </row>
    <row r="219" spans="1:27" ht="15.75" customHeight="1">
      <c r="A219" s="230">
        <v>22</v>
      </c>
      <c r="B219" s="6" t="s">
        <v>1178</v>
      </c>
      <c r="M219" s="6"/>
      <c r="N219" s="6"/>
      <c r="O219" s="6"/>
      <c r="P219" s="6"/>
      <c r="Q219" s="6"/>
      <c r="R219" s="6"/>
      <c r="S219" s="6"/>
      <c r="T219" s="6"/>
      <c r="U219" s="6"/>
      <c r="V219" s="6"/>
      <c r="W219" s="6"/>
      <c r="X219" s="6"/>
      <c r="Y219" s="6"/>
      <c r="Z219" s="6"/>
      <c r="AA219" s="6"/>
    </row>
    <row r="220" spans="1:27" ht="15.75" customHeight="1">
      <c r="A220" s="230">
        <v>23</v>
      </c>
      <c r="B220" s="6" t="s">
        <v>1179</v>
      </c>
      <c r="M220" s="6"/>
      <c r="N220" s="6"/>
      <c r="O220" s="6"/>
      <c r="P220" s="6"/>
      <c r="Q220" s="6"/>
      <c r="R220" s="6"/>
      <c r="S220" s="6"/>
      <c r="T220" s="6"/>
      <c r="U220" s="6"/>
      <c r="V220" s="6"/>
      <c r="W220" s="6"/>
      <c r="X220" s="6"/>
      <c r="Y220" s="6"/>
      <c r="Z220" s="6"/>
      <c r="AA220" s="6"/>
    </row>
    <row r="221" spans="1:27" ht="15.75" customHeight="1">
      <c r="A221" s="230">
        <v>24</v>
      </c>
      <c r="B221" s="6" t="s">
        <v>1180</v>
      </c>
      <c r="M221" s="6"/>
      <c r="N221" s="6"/>
      <c r="O221" s="6"/>
      <c r="P221" s="6"/>
      <c r="Q221" s="6"/>
      <c r="R221" s="6"/>
      <c r="S221" s="6"/>
      <c r="T221" s="6"/>
      <c r="U221" s="6"/>
      <c r="V221" s="6"/>
      <c r="W221" s="6"/>
      <c r="X221" s="6"/>
      <c r="Y221" s="6"/>
      <c r="Z221" s="6"/>
      <c r="AA221" s="6"/>
    </row>
    <row r="222" spans="1:27" ht="15.75" customHeight="1">
      <c r="A222" s="230">
        <v>25</v>
      </c>
      <c r="B222" s="6" t="s">
        <v>1181</v>
      </c>
      <c r="M222" s="6"/>
      <c r="N222" s="6"/>
      <c r="O222" s="6"/>
      <c r="P222" s="6"/>
      <c r="Q222" s="6"/>
      <c r="R222" s="6"/>
      <c r="S222" s="6"/>
      <c r="T222" s="6"/>
      <c r="U222" s="6"/>
      <c r="V222" s="6"/>
      <c r="W222" s="6"/>
      <c r="X222" s="6"/>
      <c r="Y222" s="6"/>
      <c r="Z222" s="6"/>
      <c r="AA222" s="6"/>
    </row>
    <row r="223" spans="1:27" ht="15.75" customHeight="1">
      <c r="A223" s="230">
        <v>26</v>
      </c>
      <c r="B223" s="6" t="s">
        <v>1182</v>
      </c>
      <c r="M223" s="6"/>
      <c r="N223" s="6"/>
      <c r="O223" s="6"/>
      <c r="P223" s="6"/>
      <c r="Q223" s="6"/>
      <c r="R223" s="6"/>
      <c r="S223" s="6"/>
      <c r="T223" s="6"/>
      <c r="U223" s="6"/>
      <c r="V223" s="6"/>
      <c r="W223" s="6"/>
      <c r="X223" s="6"/>
      <c r="Y223" s="6"/>
      <c r="Z223" s="6"/>
      <c r="AA223" s="6"/>
    </row>
    <row r="224" spans="1:27" ht="15.75" customHeight="1">
      <c r="A224" s="230">
        <v>27</v>
      </c>
      <c r="B224" s="6" t="s">
        <v>1183</v>
      </c>
      <c r="M224" s="6"/>
      <c r="N224" s="6"/>
      <c r="O224" s="6"/>
      <c r="P224" s="6"/>
      <c r="Q224" s="6"/>
      <c r="R224" s="6"/>
      <c r="S224" s="6"/>
      <c r="T224" s="6"/>
      <c r="U224" s="6"/>
      <c r="V224" s="6"/>
      <c r="W224" s="6"/>
      <c r="X224" s="6"/>
      <c r="Y224" s="6"/>
      <c r="Z224" s="6"/>
      <c r="AA224" s="6"/>
    </row>
    <row r="225" spans="1:27" ht="15.75" customHeight="1">
      <c r="A225" s="230">
        <v>28</v>
      </c>
      <c r="B225" s="6" t="s">
        <v>1184</v>
      </c>
      <c r="M225" s="6"/>
      <c r="N225" s="6"/>
      <c r="O225" s="6"/>
      <c r="P225" s="6"/>
      <c r="Q225" s="6"/>
      <c r="R225" s="6"/>
      <c r="S225" s="6"/>
      <c r="T225" s="6"/>
      <c r="U225" s="6"/>
      <c r="V225" s="6"/>
      <c r="W225" s="6"/>
      <c r="X225" s="6"/>
      <c r="Y225" s="6"/>
      <c r="Z225" s="6"/>
      <c r="AA225" s="6"/>
    </row>
    <row r="226" spans="1:27" ht="15.75" customHeight="1">
      <c r="A226" s="93"/>
      <c r="B226" s="150"/>
      <c r="M226" s="6"/>
      <c r="N226" s="6"/>
      <c r="O226" s="6"/>
      <c r="P226" s="6"/>
      <c r="Q226" s="6"/>
      <c r="R226" s="6"/>
      <c r="S226" s="6"/>
      <c r="T226" s="6"/>
      <c r="U226" s="6"/>
      <c r="V226" s="6"/>
      <c r="W226" s="6"/>
      <c r="X226" s="6"/>
      <c r="Y226" s="6"/>
      <c r="Z226" s="6"/>
      <c r="AA226" s="6"/>
    </row>
    <row r="227" spans="1:27" ht="15.75" customHeight="1">
      <c r="A227" s="93"/>
      <c r="B227" s="150"/>
      <c r="M227" s="6"/>
      <c r="N227" s="6"/>
      <c r="O227" s="6"/>
      <c r="P227" s="6"/>
      <c r="Q227" s="6"/>
      <c r="R227" s="6"/>
      <c r="S227" s="6"/>
      <c r="T227" s="6"/>
      <c r="U227" s="6"/>
      <c r="V227" s="6"/>
      <c r="W227" s="6"/>
      <c r="X227" s="6"/>
      <c r="Y227" s="6"/>
      <c r="Z227" s="6"/>
      <c r="AA227" s="6"/>
    </row>
    <row r="228" spans="1:27" ht="15.75" customHeight="1">
      <c r="M228" s="6"/>
      <c r="N228" s="6"/>
      <c r="O228" s="6"/>
      <c r="P228" s="6"/>
      <c r="Q228" s="6"/>
      <c r="R228" s="6"/>
      <c r="S228" s="6"/>
      <c r="T228" s="6"/>
      <c r="U228" s="6"/>
      <c r="V228" s="6"/>
      <c r="W228" s="6"/>
      <c r="X228" s="6"/>
      <c r="Y228" s="6"/>
      <c r="Z228" s="6"/>
      <c r="AA228" s="6"/>
    </row>
    <row r="229" spans="1:27" ht="15.75" customHeight="1">
      <c r="M229" s="6"/>
      <c r="N229" s="6"/>
      <c r="O229" s="6"/>
      <c r="P229" s="6"/>
      <c r="Q229" s="6"/>
      <c r="R229" s="6"/>
      <c r="S229" s="6"/>
      <c r="T229" s="6"/>
      <c r="U229" s="6"/>
      <c r="V229" s="6"/>
      <c r="W229" s="6"/>
      <c r="X229" s="6"/>
      <c r="Y229" s="6"/>
      <c r="Z229" s="6"/>
      <c r="AA229" s="6"/>
    </row>
    <row r="230" spans="1:27" ht="15.75" customHeight="1">
      <c r="M230" s="6"/>
      <c r="N230" s="6"/>
      <c r="O230" s="6"/>
      <c r="P230" s="6"/>
      <c r="Q230" s="6"/>
      <c r="R230" s="6"/>
      <c r="S230" s="6"/>
      <c r="T230" s="6"/>
      <c r="U230" s="6"/>
      <c r="V230" s="6"/>
      <c r="W230" s="6"/>
      <c r="X230" s="6"/>
      <c r="Y230" s="6"/>
      <c r="Z230" s="6"/>
      <c r="AA230" s="6"/>
    </row>
    <row r="231" spans="1:27" ht="15.75" customHeight="1">
      <c r="M231" s="6"/>
      <c r="N231" s="6"/>
      <c r="O231" s="6"/>
      <c r="P231" s="6"/>
      <c r="Q231" s="6"/>
      <c r="R231" s="6"/>
      <c r="S231" s="6"/>
      <c r="T231" s="6"/>
      <c r="U231" s="6"/>
      <c r="V231" s="6"/>
      <c r="W231" s="6"/>
      <c r="X231" s="6"/>
      <c r="Y231" s="6"/>
      <c r="Z231" s="6"/>
      <c r="AA231" s="6"/>
    </row>
    <row r="232" spans="1:27" ht="15.75" customHeight="1">
      <c r="M232" s="6"/>
      <c r="N232" s="6"/>
      <c r="O232" s="6"/>
      <c r="P232" s="6"/>
      <c r="Q232" s="6"/>
      <c r="R232" s="6"/>
      <c r="S232" s="6"/>
      <c r="T232" s="6"/>
      <c r="U232" s="6"/>
      <c r="V232" s="6"/>
      <c r="W232" s="6"/>
      <c r="X232" s="6"/>
      <c r="Y232" s="6"/>
      <c r="Z232" s="6"/>
      <c r="AA232" s="6"/>
    </row>
    <row r="233" spans="1:27" ht="15.75" customHeight="1">
      <c r="M233" s="6"/>
      <c r="N233" s="6"/>
      <c r="O233" s="6"/>
      <c r="P233" s="6"/>
      <c r="Q233" s="6"/>
      <c r="R233" s="6"/>
      <c r="S233" s="6"/>
      <c r="T233" s="6"/>
      <c r="U233" s="6"/>
      <c r="V233" s="6"/>
      <c r="W233" s="6"/>
      <c r="X233" s="6"/>
      <c r="Y233" s="6"/>
      <c r="Z233" s="6"/>
      <c r="AA233" s="6"/>
    </row>
    <row r="234" spans="1:27" ht="15.75" customHeight="1">
      <c r="M234" s="6"/>
      <c r="N234" s="6"/>
      <c r="O234" s="6"/>
      <c r="P234" s="6"/>
      <c r="Q234" s="6"/>
      <c r="R234" s="6"/>
      <c r="S234" s="6"/>
      <c r="T234" s="6"/>
      <c r="U234" s="6"/>
      <c r="V234" s="6"/>
      <c r="W234" s="6"/>
      <c r="X234" s="6"/>
      <c r="Y234" s="6"/>
      <c r="Z234" s="6"/>
      <c r="AA234" s="6"/>
    </row>
    <row r="235" spans="1:27" ht="15.75" customHeight="1">
      <c r="M235" s="6"/>
      <c r="N235" s="6"/>
      <c r="O235" s="6"/>
      <c r="P235" s="6"/>
      <c r="Q235" s="6"/>
      <c r="R235" s="6"/>
      <c r="S235" s="6"/>
      <c r="T235" s="6"/>
      <c r="U235" s="6"/>
      <c r="V235" s="6"/>
      <c r="W235" s="6"/>
      <c r="X235" s="6"/>
      <c r="Y235" s="6"/>
      <c r="Z235" s="6"/>
      <c r="AA235" s="6"/>
    </row>
    <row r="236" spans="1:27" ht="15.75" customHeight="1">
      <c r="M236" s="6"/>
      <c r="N236" s="6"/>
      <c r="O236" s="6"/>
      <c r="P236" s="6"/>
      <c r="Q236" s="6"/>
      <c r="R236" s="6"/>
      <c r="S236" s="6"/>
      <c r="T236" s="6"/>
      <c r="U236" s="6"/>
      <c r="V236" s="6"/>
      <c r="W236" s="6"/>
      <c r="X236" s="6"/>
      <c r="Y236" s="6"/>
      <c r="Z236" s="6"/>
      <c r="AA236" s="6"/>
    </row>
    <row r="237" spans="1:27" ht="15.75" customHeight="1">
      <c r="M237" s="6"/>
      <c r="N237" s="6"/>
      <c r="O237" s="6"/>
      <c r="P237" s="6"/>
      <c r="Q237" s="6"/>
      <c r="R237" s="6"/>
      <c r="S237" s="6"/>
      <c r="T237" s="6"/>
      <c r="U237" s="6"/>
      <c r="V237" s="6"/>
      <c r="W237" s="6"/>
      <c r="X237" s="6"/>
      <c r="Y237" s="6"/>
      <c r="Z237" s="6"/>
      <c r="AA237" s="6"/>
    </row>
    <row r="238" spans="1:27" ht="15.75" customHeight="1">
      <c r="M238" s="6"/>
      <c r="N238" s="6"/>
      <c r="O238" s="6"/>
      <c r="P238" s="6"/>
      <c r="Q238" s="6"/>
      <c r="R238" s="6"/>
      <c r="S238" s="6"/>
      <c r="T238" s="6"/>
      <c r="U238" s="6"/>
      <c r="V238" s="6"/>
      <c r="W238" s="6"/>
      <c r="X238" s="6"/>
      <c r="Y238" s="6"/>
      <c r="Z238" s="6"/>
      <c r="AA238" s="6"/>
    </row>
    <row r="239" spans="1:27" ht="15.75" customHeight="1">
      <c r="M239" s="6"/>
      <c r="N239" s="6"/>
      <c r="O239" s="6"/>
      <c r="P239" s="6"/>
      <c r="Q239" s="6"/>
      <c r="R239" s="6"/>
      <c r="S239" s="6"/>
      <c r="T239" s="6"/>
      <c r="U239" s="6"/>
      <c r="V239" s="6"/>
      <c r="W239" s="6"/>
      <c r="X239" s="6"/>
      <c r="Y239" s="6"/>
      <c r="Z239" s="6"/>
      <c r="AA239" s="6"/>
    </row>
    <row r="240" spans="1:27" ht="15.75" customHeight="1">
      <c r="M240" s="6"/>
      <c r="N240" s="6"/>
      <c r="O240" s="6"/>
      <c r="P240" s="6"/>
      <c r="Q240" s="6"/>
      <c r="R240" s="6"/>
      <c r="S240" s="6"/>
      <c r="T240" s="6"/>
      <c r="U240" s="6"/>
      <c r="V240" s="6"/>
      <c r="W240" s="6"/>
      <c r="X240" s="6"/>
      <c r="Y240" s="6"/>
      <c r="Z240" s="6"/>
      <c r="AA240" s="6"/>
    </row>
    <row r="241" spans="13:27" ht="15.75" customHeight="1">
      <c r="M241" s="6"/>
      <c r="N241" s="6"/>
      <c r="O241" s="6"/>
      <c r="P241" s="6"/>
      <c r="Q241" s="6"/>
      <c r="R241" s="6"/>
      <c r="S241" s="6"/>
      <c r="T241" s="6"/>
      <c r="U241" s="6"/>
      <c r="V241" s="6"/>
      <c r="W241" s="6"/>
      <c r="X241" s="6"/>
      <c r="Y241" s="6"/>
      <c r="Z241" s="6"/>
      <c r="AA241" s="6"/>
    </row>
    <row r="242" spans="13:27" ht="15.75" customHeight="1">
      <c r="M242" s="6"/>
      <c r="N242" s="6"/>
      <c r="O242" s="6"/>
      <c r="P242" s="6"/>
      <c r="Q242" s="6"/>
      <c r="R242" s="6"/>
      <c r="S242" s="6"/>
      <c r="T242" s="6"/>
      <c r="U242" s="6"/>
      <c r="V242" s="6"/>
      <c r="W242" s="6"/>
      <c r="X242" s="6"/>
      <c r="Y242" s="6"/>
      <c r="Z242" s="6"/>
      <c r="AA242" s="6"/>
    </row>
    <row r="243" spans="13:27" ht="15.75" customHeight="1">
      <c r="M243" s="6"/>
      <c r="N243" s="6"/>
      <c r="O243" s="6"/>
      <c r="P243" s="6"/>
      <c r="Q243" s="6"/>
      <c r="R243" s="6"/>
      <c r="S243" s="6"/>
      <c r="T243" s="6"/>
      <c r="U243" s="6"/>
      <c r="V243" s="6"/>
      <c r="W243" s="6"/>
      <c r="X243" s="6"/>
      <c r="Y243" s="6"/>
      <c r="Z243" s="6"/>
      <c r="AA243" s="6"/>
    </row>
    <row r="244" spans="13:27" ht="15.75" customHeight="1">
      <c r="M244" s="6"/>
      <c r="N244" s="6"/>
      <c r="O244" s="6"/>
      <c r="P244" s="6"/>
      <c r="Q244" s="6"/>
      <c r="R244" s="6"/>
      <c r="S244" s="6"/>
      <c r="T244" s="6"/>
      <c r="U244" s="6"/>
      <c r="V244" s="6"/>
      <c r="W244" s="6"/>
      <c r="X244" s="6"/>
      <c r="Y244" s="6"/>
      <c r="Z244" s="6"/>
      <c r="AA244" s="6"/>
    </row>
    <row r="245" spans="13:27" ht="15.75" customHeight="1">
      <c r="M245" s="6"/>
      <c r="N245" s="6"/>
      <c r="O245" s="6"/>
      <c r="P245" s="6"/>
      <c r="Q245" s="6"/>
      <c r="R245" s="6"/>
      <c r="S245" s="6"/>
      <c r="T245" s="6"/>
      <c r="U245" s="6"/>
      <c r="V245" s="6"/>
      <c r="W245" s="6"/>
      <c r="X245" s="6"/>
      <c r="Y245" s="6"/>
      <c r="Z245" s="6"/>
      <c r="AA245" s="6"/>
    </row>
    <row r="246" spans="13:27" ht="15.75" customHeight="1">
      <c r="M246" s="6"/>
      <c r="N246" s="6"/>
      <c r="O246" s="6"/>
      <c r="P246" s="6"/>
      <c r="Q246" s="6"/>
      <c r="R246" s="6"/>
      <c r="S246" s="6"/>
      <c r="T246" s="6"/>
      <c r="U246" s="6"/>
      <c r="V246" s="6"/>
      <c r="W246" s="6"/>
      <c r="X246" s="6"/>
      <c r="Y246" s="6"/>
      <c r="Z246" s="6"/>
      <c r="AA246" s="6"/>
    </row>
    <row r="247" spans="13:27" ht="15.75" customHeight="1">
      <c r="M247" s="6"/>
      <c r="N247" s="6"/>
      <c r="O247" s="6"/>
      <c r="P247" s="6"/>
      <c r="Q247" s="6"/>
      <c r="R247" s="6"/>
      <c r="S247" s="6"/>
      <c r="T247" s="6"/>
      <c r="U247" s="6"/>
      <c r="V247" s="6"/>
      <c r="W247" s="6"/>
      <c r="X247" s="6"/>
      <c r="Y247" s="6"/>
      <c r="Z247" s="6"/>
      <c r="AA247" s="6"/>
    </row>
    <row r="248" spans="13:27" ht="15.75" customHeight="1">
      <c r="M248" s="6"/>
      <c r="N248" s="6"/>
      <c r="O248" s="6"/>
      <c r="P248" s="6"/>
      <c r="Q248" s="6"/>
      <c r="R248" s="6"/>
      <c r="S248" s="6"/>
      <c r="T248" s="6"/>
      <c r="U248" s="6"/>
      <c r="V248" s="6"/>
      <c r="W248" s="6"/>
      <c r="X248" s="6"/>
      <c r="Y248" s="6"/>
      <c r="Z248" s="6"/>
      <c r="AA248" s="6"/>
    </row>
    <row r="249" spans="13:27" ht="15.75" customHeight="1">
      <c r="M249" s="6"/>
      <c r="N249" s="6"/>
      <c r="O249" s="6"/>
      <c r="P249" s="6"/>
      <c r="Q249" s="6"/>
      <c r="R249" s="6"/>
      <c r="S249" s="6"/>
      <c r="T249" s="6"/>
      <c r="U249" s="6"/>
      <c r="V249" s="6"/>
      <c r="W249" s="6"/>
      <c r="X249" s="6"/>
      <c r="Y249" s="6"/>
      <c r="Z249" s="6"/>
      <c r="AA249" s="6"/>
    </row>
    <row r="250" spans="13:27" ht="15.75" customHeight="1">
      <c r="M250" s="6"/>
      <c r="N250" s="6"/>
      <c r="O250" s="6"/>
      <c r="P250" s="6"/>
      <c r="Q250" s="6"/>
      <c r="R250" s="6"/>
      <c r="S250" s="6"/>
      <c r="T250" s="6"/>
      <c r="U250" s="6"/>
      <c r="V250" s="6"/>
      <c r="W250" s="6"/>
      <c r="X250" s="6"/>
      <c r="Y250" s="6"/>
      <c r="Z250" s="6"/>
      <c r="AA250" s="6"/>
    </row>
    <row r="251" spans="13:27" ht="15.75" customHeight="1">
      <c r="M251" s="6"/>
      <c r="N251" s="6"/>
      <c r="O251" s="6"/>
      <c r="P251" s="6"/>
      <c r="Q251" s="6"/>
      <c r="R251" s="6"/>
      <c r="S251" s="6"/>
      <c r="T251" s="6"/>
      <c r="U251" s="6"/>
      <c r="V251" s="6"/>
      <c r="W251" s="6"/>
      <c r="X251" s="6"/>
      <c r="Y251" s="6"/>
      <c r="Z251" s="6"/>
      <c r="AA251" s="6"/>
    </row>
    <row r="252" spans="13:27" ht="15.75" customHeight="1">
      <c r="M252" s="6"/>
      <c r="N252" s="6"/>
      <c r="O252" s="6"/>
      <c r="P252" s="6"/>
      <c r="Q252" s="6"/>
      <c r="R252" s="6"/>
      <c r="S252" s="6"/>
      <c r="T252" s="6"/>
      <c r="U252" s="6"/>
      <c r="V252" s="6"/>
      <c r="W252" s="6"/>
      <c r="X252" s="6"/>
      <c r="Y252" s="6"/>
      <c r="Z252" s="6"/>
      <c r="AA252" s="6"/>
    </row>
    <row r="253" spans="13:27" ht="15.75" customHeight="1">
      <c r="M253" s="6"/>
      <c r="N253" s="6"/>
      <c r="O253" s="6"/>
      <c r="P253" s="6"/>
      <c r="Q253" s="6"/>
      <c r="R253" s="6"/>
      <c r="S253" s="6"/>
      <c r="T253" s="6"/>
      <c r="U253" s="6"/>
      <c r="V253" s="6"/>
      <c r="W253" s="6"/>
      <c r="X253" s="6"/>
      <c r="Y253" s="6"/>
      <c r="Z253" s="6"/>
      <c r="AA253" s="6"/>
    </row>
    <row r="254" spans="13:27" ht="15.75" customHeight="1">
      <c r="M254" s="6"/>
      <c r="N254" s="6"/>
      <c r="O254" s="6"/>
      <c r="P254" s="6"/>
      <c r="Q254" s="6"/>
      <c r="R254" s="6"/>
      <c r="S254" s="6"/>
      <c r="T254" s="6"/>
      <c r="U254" s="6"/>
      <c r="V254" s="6"/>
      <c r="W254" s="6"/>
      <c r="X254" s="6"/>
      <c r="Y254" s="6"/>
      <c r="Z254" s="6"/>
      <c r="AA254" s="6"/>
    </row>
    <row r="255" spans="13:27" ht="15.75" customHeight="1">
      <c r="M255" s="6"/>
      <c r="N255" s="6"/>
      <c r="O255" s="6"/>
      <c r="P255" s="6"/>
      <c r="Q255" s="6"/>
      <c r="R255" s="6"/>
      <c r="S255" s="6"/>
      <c r="T255" s="6"/>
      <c r="U255" s="6"/>
      <c r="V255" s="6"/>
      <c r="W255" s="6"/>
      <c r="X255" s="6"/>
      <c r="Y255" s="6"/>
      <c r="Z255" s="6"/>
      <c r="AA255" s="6"/>
    </row>
    <row r="256" spans="13:27" ht="15.75" customHeight="1">
      <c r="M256" s="6"/>
      <c r="N256" s="6"/>
      <c r="O256" s="6"/>
      <c r="P256" s="6"/>
      <c r="Q256" s="6"/>
      <c r="R256" s="6"/>
      <c r="S256" s="6"/>
      <c r="T256" s="6"/>
      <c r="U256" s="6"/>
      <c r="V256" s="6"/>
      <c r="W256" s="6"/>
      <c r="X256" s="6"/>
      <c r="Y256" s="6"/>
      <c r="Z256" s="6"/>
      <c r="AA256" s="6"/>
    </row>
    <row r="257" spans="13:27" ht="15.75" customHeight="1">
      <c r="M257" s="6"/>
      <c r="N257" s="6"/>
      <c r="O257" s="6"/>
      <c r="P257" s="6"/>
      <c r="Q257" s="6"/>
      <c r="R257" s="6"/>
      <c r="S257" s="6"/>
      <c r="T257" s="6"/>
      <c r="U257" s="6"/>
      <c r="V257" s="6"/>
      <c r="W257" s="6"/>
      <c r="X257" s="6"/>
      <c r="Y257" s="6"/>
      <c r="Z257" s="6"/>
      <c r="AA257" s="6"/>
    </row>
    <row r="258" spans="13:27" ht="15.75" customHeight="1">
      <c r="M258" s="6"/>
      <c r="N258" s="6"/>
      <c r="O258" s="6"/>
      <c r="P258" s="6"/>
      <c r="Q258" s="6"/>
      <c r="R258" s="6"/>
      <c r="S258" s="6"/>
      <c r="T258" s="6"/>
      <c r="U258" s="6"/>
      <c r="V258" s="6"/>
      <c r="W258" s="6"/>
      <c r="X258" s="6"/>
      <c r="Y258" s="6"/>
      <c r="Z258" s="6"/>
      <c r="AA258" s="6"/>
    </row>
    <row r="259" spans="13:27" ht="15.75" customHeight="1">
      <c r="M259" s="6"/>
      <c r="N259" s="6"/>
      <c r="O259" s="6"/>
      <c r="P259" s="6"/>
      <c r="Q259" s="6"/>
      <c r="R259" s="6"/>
      <c r="S259" s="6"/>
      <c r="T259" s="6"/>
      <c r="U259" s="6"/>
      <c r="V259" s="6"/>
      <c r="W259" s="6"/>
      <c r="X259" s="6"/>
      <c r="Y259" s="6"/>
      <c r="Z259" s="6"/>
      <c r="AA259" s="6"/>
    </row>
    <row r="260" spans="13:27" ht="15.75" customHeight="1">
      <c r="M260" s="6"/>
      <c r="N260" s="6"/>
      <c r="O260" s="6"/>
      <c r="P260" s="6"/>
      <c r="Q260" s="6"/>
      <c r="R260" s="6"/>
      <c r="S260" s="6"/>
      <c r="T260" s="6"/>
      <c r="U260" s="6"/>
      <c r="V260" s="6"/>
      <c r="W260" s="6"/>
      <c r="X260" s="6"/>
      <c r="Y260" s="6"/>
      <c r="Z260" s="6"/>
      <c r="AA260" s="6"/>
    </row>
    <row r="261" spans="13:27" ht="15.75" customHeight="1">
      <c r="M261" s="6"/>
      <c r="N261" s="6"/>
      <c r="O261" s="6"/>
      <c r="P261" s="6"/>
      <c r="Q261" s="6"/>
      <c r="R261" s="6"/>
      <c r="S261" s="6"/>
      <c r="T261" s="6"/>
      <c r="U261" s="6"/>
      <c r="V261" s="6"/>
      <c r="W261" s="6"/>
      <c r="X261" s="6"/>
      <c r="Y261" s="6"/>
      <c r="Z261" s="6"/>
      <c r="AA261" s="6"/>
    </row>
    <row r="262" spans="13:27" ht="15.75" customHeight="1">
      <c r="M262" s="6"/>
      <c r="N262" s="6"/>
      <c r="O262" s="6"/>
      <c r="P262" s="6"/>
      <c r="Q262" s="6"/>
      <c r="R262" s="6"/>
      <c r="S262" s="6"/>
      <c r="T262" s="6"/>
      <c r="U262" s="6"/>
      <c r="V262" s="6"/>
      <c r="W262" s="6"/>
      <c r="X262" s="6"/>
      <c r="Y262" s="6"/>
      <c r="Z262" s="6"/>
      <c r="AA262" s="6"/>
    </row>
    <row r="263" spans="13:27" ht="15.75" customHeight="1">
      <c r="M263" s="6"/>
      <c r="N263" s="6"/>
      <c r="O263" s="6"/>
      <c r="P263" s="6"/>
      <c r="Q263" s="6"/>
      <c r="R263" s="6"/>
      <c r="S263" s="6"/>
      <c r="T263" s="6"/>
      <c r="U263" s="6"/>
      <c r="V263" s="6"/>
      <c r="W263" s="6"/>
      <c r="X263" s="6"/>
      <c r="Y263" s="6"/>
      <c r="Z263" s="6"/>
      <c r="AA263" s="6"/>
    </row>
    <row r="264" spans="13:27" ht="15.75" customHeight="1">
      <c r="M264" s="6"/>
      <c r="N264" s="6"/>
      <c r="O264" s="6"/>
      <c r="P264" s="6"/>
      <c r="Q264" s="6"/>
      <c r="R264" s="6"/>
      <c r="S264" s="6"/>
      <c r="T264" s="6"/>
      <c r="U264" s="6"/>
      <c r="V264" s="6"/>
      <c r="W264" s="6"/>
      <c r="X264" s="6"/>
      <c r="Y264" s="6"/>
      <c r="Z264" s="6"/>
      <c r="AA264" s="6"/>
    </row>
    <row r="265" spans="13:27" ht="15.75" customHeight="1">
      <c r="M265" s="6"/>
      <c r="N265" s="6"/>
      <c r="O265" s="6"/>
      <c r="P265" s="6"/>
      <c r="Q265" s="6"/>
      <c r="R265" s="6"/>
      <c r="S265" s="6"/>
      <c r="T265" s="6"/>
      <c r="U265" s="6"/>
      <c r="V265" s="6"/>
      <c r="W265" s="6"/>
      <c r="X265" s="6"/>
      <c r="Y265" s="6"/>
      <c r="Z265" s="6"/>
      <c r="AA265" s="6"/>
    </row>
    <row r="266" spans="13:27" ht="15.75" customHeight="1">
      <c r="M266" s="6"/>
      <c r="N266" s="6"/>
      <c r="O266" s="6"/>
      <c r="P266" s="6"/>
      <c r="Q266" s="6"/>
      <c r="R266" s="6"/>
      <c r="S266" s="6"/>
      <c r="T266" s="6"/>
      <c r="U266" s="6"/>
      <c r="V266" s="6"/>
      <c r="W266" s="6"/>
      <c r="X266" s="6"/>
      <c r="Y266" s="6"/>
      <c r="Z266" s="6"/>
      <c r="AA266" s="6"/>
    </row>
    <row r="267" spans="13:27" ht="15.75" customHeight="1">
      <c r="M267" s="6"/>
      <c r="N267" s="6"/>
      <c r="O267" s="6"/>
      <c r="P267" s="6"/>
      <c r="Q267" s="6"/>
      <c r="R267" s="6"/>
      <c r="S267" s="6"/>
      <c r="T267" s="6"/>
      <c r="U267" s="6"/>
      <c r="V267" s="6"/>
      <c r="W267" s="6"/>
      <c r="X267" s="6"/>
      <c r="Y267" s="6"/>
      <c r="Z267" s="6"/>
      <c r="AA267" s="6"/>
    </row>
    <row r="268" spans="13:27" ht="15.75" customHeight="1">
      <c r="M268" s="6"/>
      <c r="N268" s="6"/>
      <c r="O268" s="6"/>
      <c r="P268" s="6"/>
      <c r="Q268" s="6"/>
      <c r="R268" s="6"/>
      <c r="S268" s="6"/>
      <c r="T268" s="6"/>
      <c r="U268" s="6"/>
      <c r="V268" s="6"/>
      <c r="W268" s="6"/>
      <c r="X268" s="6"/>
      <c r="Y268" s="6"/>
      <c r="Z268" s="6"/>
      <c r="AA268" s="6"/>
    </row>
    <row r="269" spans="13:27" ht="15.75" customHeight="1">
      <c r="M269" s="6"/>
      <c r="N269" s="6"/>
      <c r="O269" s="6"/>
      <c r="P269" s="6"/>
      <c r="Q269" s="6"/>
      <c r="R269" s="6"/>
      <c r="S269" s="6"/>
      <c r="T269" s="6"/>
      <c r="U269" s="6"/>
      <c r="V269" s="6"/>
      <c r="W269" s="6"/>
      <c r="X269" s="6"/>
      <c r="Y269" s="6"/>
      <c r="Z269" s="6"/>
      <c r="AA269" s="6"/>
    </row>
    <row r="270" spans="13:27" ht="15.75" customHeight="1">
      <c r="M270" s="6"/>
      <c r="N270" s="6"/>
      <c r="O270" s="6"/>
      <c r="P270" s="6"/>
      <c r="Q270" s="6"/>
      <c r="R270" s="6"/>
      <c r="S270" s="6"/>
      <c r="T270" s="6"/>
      <c r="U270" s="6"/>
      <c r="V270" s="6"/>
      <c r="W270" s="6"/>
      <c r="X270" s="6"/>
      <c r="Y270" s="6"/>
      <c r="Z270" s="6"/>
      <c r="AA270" s="6"/>
    </row>
    <row r="271" spans="13:27" ht="15.75" customHeight="1">
      <c r="M271" s="6"/>
      <c r="N271" s="6"/>
      <c r="O271" s="6"/>
      <c r="P271" s="6"/>
      <c r="Q271" s="6"/>
      <c r="R271" s="6"/>
      <c r="S271" s="6"/>
      <c r="T271" s="6"/>
      <c r="U271" s="6"/>
      <c r="V271" s="6"/>
      <c r="W271" s="6"/>
      <c r="X271" s="6"/>
      <c r="Y271" s="6"/>
      <c r="Z271" s="6"/>
      <c r="AA271" s="6"/>
    </row>
    <row r="272" spans="13:27" ht="15.75" customHeight="1">
      <c r="M272" s="6"/>
      <c r="N272" s="6"/>
      <c r="O272" s="6"/>
      <c r="P272" s="6"/>
      <c r="Q272" s="6"/>
      <c r="R272" s="6"/>
      <c r="S272" s="6"/>
      <c r="T272" s="6"/>
      <c r="U272" s="6"/>
      <c r="V272" s="6"/>
      <c r="W272" s="6"/>
      <c r="X272" s="6"/>
      <c r="Y272" s="6"/>
      <c r="Z272" s="6"/>
      <c r="AA272" s="6"/>
    </row>
    <row r="273" spans="13:27" ht="15.75" customHeight="1">
      <c r="M273" s="6"/>
      <c r="N273" s="6"/>
      <c r="O273" s="6"/>
      <c r="P273" s="6"/>
      <c r="Q273" s="6"/>
      <c r="R273" s="6"/>
      <c r="S273" s="6"/>
      <c r="T273" s="6"/>
      <c r="U273" s="6"/>
      <c r="V273" s="6"/>
      <c r="W273" s="6"/>
      <c r="X273" s="6"/>
      <c r="Y273" s="6"/>
      <c r="Z273" s="6"/>
      <c r="AA273" s="6"/>
    </row>
    <row r="274" spans="13:27" ht="15.75" customHeight="1">
      <c r="M274" s="6"/>
      <c r="N274" s="6"/>
      <c r="O274" s="6"/>
      <c r="P274" s="6"/>
      <c r="Q274" s="6"/>
      <c r="R274" s="6"/>
      <c r="S274" s="6"/>
      <c r="T274" s="6"/>
      <c r="U274" s="6"/>
      <c r="V274" s="6"/>
      <c r="W274" s="6"/>
      <c r="X274" s="6"/>
      <c r="Y274" s="6"/>
      <c r="Z274" s="6"/>
      <c r="AA274" s="6"/>
    </row>
    <row r="275" spans="13:27" ht="15.75" customHeight="1">
      <c r="M275" s="6"/>
      <c r="N275" s="6"/>
      <c r="O275" s="6"/>
      <c r="P275" s="6"/>
      <c r="Q275" s="6"/>
      <c r="R275" s="6"/>
      <c r="S275" s="6"/>
      <c r="T275" s="6"/>
      <c r="U275" s="6"/>
      <c r="V275" s="6"/>
      <c r="W275" s="6"/>
      <c r="X275" s="6"/>
      <c r="Y275" s="6"/>
      <c r="Z275" s="6"/>
      <c r="AA275" s="6"/>
    </row>
    <row r="276" spans="13:27" ht="15.75" customHeight="1">
      <c r="M276" s="6"/>
      <c r="N276" s="6"/>
      <c r="O276" s="6"/>
      <c r="P276" s="6"/>
      <c r="Q276" s="6"/>
      <c r="R276" s="6"/>
      <c r="S276" s="6"/>
      <c r="T276" s="6"/>
      <c r="U276" s="6"/>
      <c r="V276" s="6"/>
      <c r="W276" s="6"/>
      <c r="X276" s="6"/>
      <c r="Y276" s="6"/>
      <c r="Z276" s="6"/>
      <c r="AA276" s="6"/>
    </row>
    <row r="277" spans="13:27" ht="15.75" customHeight="1">
      <c r="M277" s="6"/>
      <c r="N277" s="6"/>
      <c r="O277" s="6"/>
      <c r="P277" s="6"/>
      <c r="Q277" s="6"/>
      <c r="R277" s="6"/>
      <c r="S277" s="6"/>
      <c r="T277" s="6"/>
      <c r="U277" s="6"/>
      <c r="V277" s="6"/>
      <c r="W277" s="6"/>
      <c r="X277" s="6"/>
      <c r="Y277" s="6"/>
      <c r="Z277" s="6"/>
      <c r="AA277" s="6"/>
    </row>
    <row r="278" spans="13:27" ht="15.75" customHeight="1">
      <c r="M278" s="6"/>
      <c r="N278" s="6"/>
      <c r="O278" s="6"/>
      <c r="P278" s="6"/>
      <c r="Q278" s="6"/>
      <c r="R278" s="6"/>
      <c r="S278" s="6"/>
      <c r="T278" s="6"/>
      <c r="U278" s="6"/>
      <c r="V278" s="6"/>
      <c r="W278" s="6"/>
      <c r="X278" s="6"/>
      <c r="Y278" s="6"/>
      <c r="Z278" s="6"/>
      <c r="AA278" s="6"/>
    </row>
    <row r="279" spans="13:27" ht="15.75" customHeight="1">
      <c r="M279" s="6"/>
      <c r="N279" s="6"/>
      <c r="O279" s="6"/>
      <c r="P279" s="6"/>
      <c r="Q279" s="6"/>
      <c r="R279" s="6"/>
      <c r="S279" s="6"/>
      <c r="T279" s="6"/>
      <c r="U279" s="6"/>
      <c r="V279" s="6"/>
      <c r="W279" s="6"/>
      <c r="X279" s="6"/>
      <c r="Y279" s="6"/>
      <c r="Z279" s="6"/>
      <c r="AA279" s="6"/>
    </row>
    <row r="280" spans="13:27" ht="15.75" customHeight="1">
      <c r="M280" s="6"/>
      <c r="N280" s="6"/>
      <c r="O280" s="6"/>
      <c r="P280" s="6"/>
      <c r="Q280" s="6"/>
      <c r="R280" s="6"/>
      <c r="S280" s="6"/>
      <c r="T280" s="6"/>
      <c r="U280" s="6"/>
      <c r="V280" s="6"/>
      <c r="W280" s="6"/>
      <c r="X280" s="6"/>
      <c r="Y280" s="6"/>
      <c r="Z280" s="6"/>
      <c r="AA280" s="6"/>
    </row>
    <row r="281" spans="13:27" ht="15.75" customHeight="1">
      <c r="M281" s="6"/>
      <c r="N281" s="6"/>
      <c r="O281" s="6"/>
      <c r="P281" s="6"/>
      <c r="Q281" s="6"/>
      <c r="R281" s="6"/>
      <c r="S281" s="6"/>
      <c r="T281" s="6"/>
      <c r="U281" s="6"/>
      <c r="V281" s="6"/>
      <c r="W281" s="6"/>
      <c r="X281" s="6"/>
      <c r="Y281" s="6"/>
      <c r="Z281" s="6"/>
      <c r="AA281" s="6"/>
    </row>
    <row r="282" spans="13:27" ht="15.75" customHeight="1">
      <c r="M282" s="6"/>
      <c r="N282" s="6"/>
      <c r="O282" s="6"/>
      <c r="P282" s="6"/>
      <c r="Q282" s="6"/>
      <c r="R282" s="6"/>
      <c r="S282" s="6"/>
      <c r="T282" s="6"/>
      <c r="U282" s="6"/>
      <c r="V282" s="6"/>
      <c r="W282" s="6"/>
      <c r="X282" s="6"/>
      <c r="Y282" s="6"/>
      <c r="Z282" s="6"/>
      <c r="AA282" s="6"/>
    </row>
    <row r="283" spans="13:27" ht="15.75" customHeight="1">
      <c r="M283" s="6"/>
      <c r="N283" s="6"/>
      <c r="O283" s="6"/>
      <c r="P283" s="6"/>
      <c r="Q283" s="6"/>
      <c r="R283" s="6"/>
      <c r="S283" s="6"/>
      <c r="T283" s="6"/>
      <c r="U283" s="6"/>
      <c r="V283" s="6"/>
      <c r="W283" s="6"/>
      <c r="X283" s="6"/>
      <c r="Y283" s="6"/>
      <c r="Z283" s="6"/>
      <c r="AA283" s="6"/>
    </row>
    <row r="284" spans="13:27" ht="15.75" customHeight="1">
      <c r="M284" s="6"/>
      <c r="N284" s="6"/>
      <c r="O284" s="6"/>
      <c r="P284" s="6"/>
      <c r="Q284" s="6"/>
      <c r="R284" s="6"/>
      <c r="S284" s="6"/>
      <c r="T284" s="6"/>
      <c r="U284" s="6"/>
      <c r="V284" s="6"/>
      <c r="W284" s="6"/>
      <c r="X284" s="6"/>
      <c r="Y284" s="6"/>
      <c r="Z284" s="6"/>
      <c r="AA284" s="6"/>
    </row>
    <row r="285" spans="13:27" ht="15.75" customHeight="1">
      <c r="M285" s="6"/>
      <c r="N285" s="6"/>
      <c r="O285" s="6"/>
      <c r="P285" s="6"/>
      <c r="Q285" s="6"/>
      <c r="R285" s="6"/>
      <c r="S285" s="6"/>
      <c r="T285" s="6"/>
      <c r="U285" s="6"/>
      <c r="V285" s="6"/>
      <c r="W285" s="6"/>
      <c r="X285" s="6"/>
      <c r="Y285" s="6"/>
      <c r="Z285" s="6"/>
      <c r="AA285" s="6"/>
    </row>
    <row r="286" spans="13:27" ht="15.75" customHeight="1">
      <c r="M286" s="6"/>
      <c r="N286" s="6"/>
      <c r="O286" s="6"/>
      <c r="P286" s="6"/>
      <c r="Q286" s="6"/>
      <c r="R286" s="6"/>
      <c r="S286" s="6"/>
      <c r="T286" s="6"/>
      <c r="U286" s="6"/>
      <c r="V286" s="6"/>
      <c r="W286" s="6"/>
      <c r="X286" s="6"/>
      <c r="Y286" s="6"/>
      <c r="Z286" s="6"/>
      <c r="AA286" s="6"/>
    </row>
    <row r="287" spans="13:27" ht="15.75" customHeight="1">
      <c r="M287" s="6"/>
      <c r="N287" s="6"/>
      <c r="O287" s="6"/>
      <c r="P287" s="6"/>
      <c r="Q287" s="6"/>
      <c r="R287" s="6"/>
      <c r="S287" s="6"/>
      <c r="T287" s="6"/>
      <c r="U287" s="6"/>
      <c r="V287" s="6"/>
      <c r="W287" s="6"/>
      <c r="X287" s="6"/>
      <c r="Y287" s="6"/>
      <c r="Z287" s="6"/>
      <c r="AA287" s="6"/>
    </row>
    <row r="288" spans="13:27" ht="15.75" customHeight="1">
      <c r="M288" s="6"/>
      <c r="N288" s="6"/>
      <c r="O288" s="6"/>
      <c r="P288" s="6"/>
      <c r="Q288" s="6"/>
      <c r="R288" s="6"/>
      <c r="S288" s="6"/>
      <c r="T288" s="6"/>
      <c r="U288" s="6"/>
      <c r="V288" s="6"/>
      <c r="W288" s="6"/>
      <c r="X288" s="6"/>
      <c r="Y288" s="6"/>
      <c r="Z288" s="6"/>
      <c r="AA288" s="6"/>
    </row>
    <row r="289" spans="13:27" ht="15.75" customHeight="1">
      <c r="M289" s="6"/>
      <c r="N289" s="6"/>
      <c r="O289" s="6"/>
      <c r="P289" s="6"/>
      <c r="Q289" s="6"/>
      <c r="R289" s="6"/>
      <c r="S289" s="6"/>
      <c r="T289" s="6"/>
      <c r="U289" s="6"/>
      <c r="V289" s="6"/>
      <c r="W289" s="6"/>
      <c r="X289" s="6"/>
      <c r="Y289" s="6"/>
      <c r="Z289" s="6"/>
      <c r="AA289" s="6"/>
    </row>
    <row r="290" spans="13:27" ht="15.75" customHeight="1">
      <c r="M290" s="6"/>
      <c r="N290" s="6"/>
      <c r="O290" s="6"/>
      <c r="P290" s="6"/>
      <c r="Q290" s="6"/>
      <c r="R290" s="6"/>
      <c r="S290" s="6"/>
      <c r="T290" s="6"/>
      <c r="U290" s="6"/>
      <c r="V290" s="6"/>
      <c r="W290" s="6"/>
      <c r="X290" s="6"/>
      <c r="Y290" s="6"/>
      <c r="Z290" s="6"/>
      <c r="AA290" s="6"/>
    </row>
    <row r="291" spans="13:27" ht="15.75" customHeight="1">
      <c r="M291" s="6"/>
      <c r="N291" s="6"/>
      <c r="O291" s="6"/>
      <c r="P291" s="6"/>
      <c r="Q291" s="6"/>
      <c r="R291" s="6"/>
      <c r="S291" s="6"/>
      <c r="T291" s="6"/>
      <c r="U291" s="6"/>
      <c r="V291" s="6"/>
      <c r="W291" s="6"/>
      <c r="X291" s="6"/>
      <c r="Y291" s="6"/>
      <c r="Z291" s="6"/>
      <c r="AA291" s="6"/>
    </row>
    <row r="292" spans="13:27" ht="15.75" customHeight="1">
      <c r="M292" s="6"/>
      <c r="N292" s="6"/>
      <c r="O292" s="6"/>
      <c r="P292" s="6"/>
      <c r="Q292" s="6"/>
      <c r="R292" s="6"/>
      <c r="S292" s="6"/>
      <c r="T292" s="6"/>
      <c r="U292" s="6"/>
      <c r="V292" s="6"/>
      <c r="W292" s="6"/>
      <c r="X292" s="6"/>
      <c r="Y292" s="6"/>
      <c r="Z292" s="6"/>
      <c r="AA292" s="6"/>
    </row>
    <row r="293" spans="13:27" ht="15.75" customHeight="1">
      <c r="M293" s="6"/>
      <c r="N293" s="6"/>
      <c r="O293" s="6"/>
      <c r="P293" s="6"/>
      <c r="Q293" s="6"/>
      <c r="R293" s="6"/>
      <c r="S293" s="6"/>
      <c r="T293" s="6"/>
      <c r="U293" s="6"/>
      <c r="V293" s="6"/>
      <c r="W293" s="6"/>
      <c r="X293" s="6"/>
      <c r="Y293" s="6"/>
      <c r="Z293" s="6"/>
      <c r="AA293" s="6"/>
    </row>
    <row r="294" spans="13:27" ht="15.75" customHeight="1">
      <c r="M294" s="6"/>
      <c r="N294" s="6"/>
      <c r="O294" s="6"/>
      <c r="P294" s="6"/>
      <c r="Q294" s="6"/>
      <c r="R294" s="6"/>
      <c r="S294" s="6"/>
      <c r="T294" s="6"/>
      <c r="U294" s="6"/>
      <c r="V294" s="6"/>
      <c r="W294" s="6"/>
      <c r="X294" s="6"/>
      <c r="Y294" s="6"/>
      <c r="Z294" s="6"/>
      <c r="AA294" s="6"/>
    </row>
    <row r="295" spans="13:27" ht="15.75" customHeight="1">
      <c r="M295" s="6"/>
      <c r="N295" s="6"/>
      <c r="O295" s="6"/>
      <c r="P295" s="6"/>
      <c r="Q295" s="6"/>
      <c r="R295" s="6"/>
      <c r="S295" s="6"/>
      <c r="T295" s="6"/>
      <c r="U295" s="6"/>
      <c r="V295" s="6"/>
      <c r="W295" s="6"/>
      <c r="X295" s="6"/>
      <c r="Y295" s="6"/>
      <c r="Z295" s="6"/>
      <c r="AA295" s="6"/>
    </row>
    <row r="296" spans="13:27" ht="15.75" customHeight="1">
      <c r="M296" s="6"/>
      <c r="N296" s="6"/>
      <c r="O296" s="6"/>
      <c r="P296" s="6"/>
      <c r="Q296" s="6"/>
      <c r="R296" s="6"/>
      <c r="S296" s="6"/>
      <c r="T296" s="6"/>
      <c r="U296" s="6"/>
      <c r="V296" s="6"/>
      <c r="W296" s="6"/>
      <c r="X296" s="6"/>
      <c r="Y296" s="6"/>
      <c r="Z296" s="6"/>
      <c r="AA296" s="6"/>
    </row>
    <row r="297" spans="13:27" ht="15.75" customHeight="1">
      <c r="M297" s="6"/>
      <c r="N297" s="6"/>
      <c r="O297" s="6"/>
      <c r="P297" s="6"/>
      <c r="Q297" s="6"/>
      <c r="R297" s="6"/>
      <c r="S297" s="6"/>
      <c r="T297" s="6"/>
      <c r="U297" s="6"/>
      <c r="V297" s="6"/>
      <c r="W297" s="6"/>
      <c r="X297" s="6"/>
      <c r="Y297" s="6"/>
      <c r="Z297" s="6"/>
      <c r="AA297" s="6"/>
    </row>
    <row r="298" spans="13:27" ht="15.75" customHeight="1">
      <c r="M298" s="6"/>
      <c r="N298" s="6"/>
      <c r="O298" s="6"/>
      <c r="P298" s="6"/>
      <c r="Q298" s="6"/>
      <c r="R298" s="6"/>
      <c r="S298" s="6"/>
      <c r="T298" s="6"/>
      <c r="U298" s="6"/>
      <c r="V298" s="6"/>
      <c r="W298" s="6"/>
      <c r="X298" s="6"/>
      <c r="Y298" s="6"/>
      <c r="Z298" s="6"/>
      <c r="AA298" s="6"/>
    </row>
    <row r="299" spans="13:27" ht="15.75" customHeight="1">
      <c r="M299" s="6"/>
      <c r="N299" s="6"/>
      <c r="O299" s="6"/>
      <c r="P299" s="6"/>
      <c r="Q299" s="6"/>
      <c r="R299" s="6"/>
      <c r="S299" s="6"/>
      <c r="T299" s="6"/>
      <c r="U299" s="6"/>
      <c r="V299" s="6"/>
      <c r="W299" s="6"/>
      <c r="X299" s="6"/>
      <c r="Y299" s="6"/>
      <c r="Z299" s="6"/>
      <c r="AA299" s="6"/>
    </row>
    <row r="300" spans="13:27" ht="15.75" customHeight="1">
      <c r="M300" s="6"/>
      <c r="N300" s="6"/>
      <c r="O300" s="6"/>
      <c r="P300" s="6"/>
      <c r="Q300" s="6"/>
      <c r="R300" s="6"/>
      <c r="S300" s="6"/>
      <c r="T300" s="6"/>
      <c r="U300" s="6"/>
      <c r="V300" s="6"/>
      <c r="W300" s="6"/>
      <c r="X300" s="6"/>
      <c r="Y300" s="6"/>
      <c r="Z300" s="6"/>
      <c r="AA300" s="6"/>
    </row>
    <row r="301" spans="13:27" ht="15.75" customHeight="1">
      <c r="M301" s="6"/>
      <c r="N301" s="6"/>
      <c r="O301" s="6"/>
      <c r="P301" s="6"/>
      <c r="Q301" s="6"/>
      <c r="R301" s="6"/>
      <c r="S301" s="6"/>
      <c r="T301" s="6"/>
      <c r="U301" s="6"/>
      <c r="V301" s="6"/>
      <c r="W301" s="6"/>
      <c r="X301" s="6"/>
      <c r="Y301" s="6"/>
      <c r="Z301" s="6"/>
      <c r="AA301" s="6"/>
    </row>
    <row r="302" spans="13:27" ht="15.75" customHeight="1">
      <c r="M302" s="6"/>
      <c r="N302" s="6"/>
      <c r="O302" s="6"/>
      <c r="P302" s="6"/>
      <c r="Q302" s="6"/>
      <c r="R302" s="6"/>
      <c r="S302" s="6"/>
      <c r="T302" s="6"/>
      <c r="U302" s="6"/>
      <c r="V302" s="6"/>
      <c r="W302" s="6"/>
      <c r="X302" s="6"/>
      <c r="Y302" s="6"/>
      <c r="Z302" s="6"/>
      <c r="AA302" s="6"/>
    </row>
    <row r="303" spans="13:27" ht="15.75" customHeight="1">
      <c r="M303" s="6"/>
      <c r="N303" s="6"/>
      <c r="O303" s="6"/>
      <c r="P303" s="6"/>
      <c r="Q303" s="6"/>
      <c r="R303" s="6"/>
      <c r="S303" s="6"/>
      <c r="T303" s="6"/>
      <c r="U303" s="6"/>
      <c r="V303" s="6"/>
      <c r="W303" s="6"/>
      <c r="X303" s="6"/>
      <c r="Y303" s="6"/>
      <c r="Z303" s="6"/>
      <c r="AA303" s="6"/>
    </row>
    <row r="304" spans="13:27" ht="15.75" customHeight="1">
      <c r="M304" s="6"/>
      <c r="N304" s="6"/>
      <c r="O304" s="6"/>
      <c r="P304" s="6"/>
      <c r="Q304" s="6"/>
      <c r="R304" s="6"/>
      <c r="S304" s="6"/>
      <c r="T304" s="6"/>
      <c r="U304" s="6"/>
      <c r="V304" s="6"/>
      <c r="W304" s="6"/>
      <c r="X304" s="6"/>
      <c r="Y304" s="6"/>
      <c r="Z304" s="6"/>
      <c r="AA304" s="6"/>
    </row>
    <row r="305" spans="13:27" ht="15.75" customHeight="1">
      <c r="M305" s="6"/>
      <c r="N305" s="6"/>
      <c r="O305" s="6"/>
      <c r="P305" s="6"/>
      <c r="Q305" s="6"/>
      <c r="R305" s="6"/>
      <c r="S305" s="6"/>
      <c r="T305" s="6"/>
      <c r="U305" s="6"/>
      <c r="V305" s="6"/>
      <c r="W305" s="6"/>
      <c r="X305" s="6"/>
      <c r="Y305" s="6"/>
      <c r="Z305" s="6"/>
      <c r="AA305" s="6"/>
    </row>
    <row r="306" spans="13:27" ht="15.75" customHeight="1">
      <c r="M306" s="6"/>
      <c r="N306" s="6"/>
      <c r="O306" s="6"/>
      <c r="P306" s="6"/>
      <c r="Q306" s="6"/>
      <c r="R306" s="6"/>
      <c r="S306" s="6"/>
      <c r="T306" s="6"/>
      <c r="U306" s="6"/>
      <c r="V306" s="6"/>
      <c r="W306" s="6"/>
      <c r="X306" s="6"/>
      <c r="Y306" s="6"/>
      <c r="Z306" s="6"/>
      <c r="AA306" s="6"/>
    </row>
    <row r="307" spans="13:27" ht="15.75" customHeight="1">
      <c r="M307" s="6"/>
      <c r="N307" s="6"/>
      <c r="O307" s="6"/>
      <c r="P307" s="6"/>
      <c r="Q307" s="6"/>
      <c r="R307" s="6"/>
      <c r="S307" s="6"/>
      <c r="T307" s="6"/>
      <c r="U307" s="6"/>
      <c r="V307" s="6"/>
      <c r="W307" s="6"/>
      <c r="X307" s="6"/>
      <c r="Y307" s="6"/>
      <c r="Z307" s="6"/>
      <c r="AA307" s="6"/>
    </row>
    <row r="308" spans="13:27" ht="15.75" customHeight="1">
      <c r="M308" s="6"/>
      <c r="N308" s="6"/>
      <c r="O308" s="6"/>
      <c r="P308" s="6"/>
      <c r="Q308" s="6"/>
      <c r="R308" s="6"/>
      <c r="S308" s="6"/>
      <c r="T308" s="6"/>
      <c r="U308" s="6"/>
      <c r="V308" s="6"/>
      <c r="W308" s="6"/>
      <c r="X308" s="6"/>
      <c r="Y308" s="6"/>
      <c r="Z308" s="6"/>
      <c r="AA308" s="6"/>
    </row>
    <row r="309" spans="13:27" ht="15.75" customHeight="1">
      <c r="M309" s="6"/>
      <c r="N309" s="6"/>
      <c r="O309" s="6"/>
      <c r="P309" s="6"/>
      <c r="Q309" s="6"/>
      <c r="R309" s="6"/>
      <c r="S309" s="6"/>
      <c r="T309" s="6"/>
      <c r="U309" s="6"/>
      <c r="V309" s="6"/>
      <c r="W309" s="6"/>
      <c r="X309" s="6"/>
      <c r="Y309" s="6"/>
      <c r="Z309" s="6"/>
      <c r="AA309" s="6"/>
    </row>
    <row r="310" spans="13:27" ht="15.75" customHeight="1">
      <c r="M310" s="6"/>
      <c r="N310" s="6"/>
      <c r="O310" s="6"/>
      <c r="P310" s="6"/>
      <c r="Q310" s="6"/>
      <c r="R310" s="6"/>
      <c r="S310" s="6"/>
      <c r="T310" s="6"/>
      <c r="U310" s="6"/>
      <c r="V310" s="6"/>
      <c r="W310" s="6"/>
      <c r="X310" s="6"/>
      <c r="Y310" s="6"/>
      <c r="Z310" s="6"/>
      <c r="AA310" s="6"/>
    </row>
    <row r="311" spans="13:27" ht="15.75" customHeight="1">
      <c r="M311" s="6"/>
      <c r="N311" s="6"/>
      <c r="O311" s="6"/>
      <c r="P311" s="6"/>
      <c r="Q311" s="6"/>
      <c r="R311" s="6"/>
      <c r="S311" s="6"/>
      <c r="T311" s="6"/>
      <c r="U311" s="6"/>
      <c r="V311" s="6"/>
      <c r="W311" s="6"/>
      <c r="X311" s="6"/>
      <c r="Y311" s="6"/>
      <c r="Z311" s="6"/>
      <c r="AA311" s="6"/>
    </row>
    <row r="312" spans="13:27" ht="15.75" customHeight="1">
      <c r="M312" s="6"/>
      <c r="N312" s="6"/>
      <c r="O312" s="6"/>
      <c r="P312" s="6"/>
      <c r="Q312" s="6"/>
      <c r="R312" s="6"/>
      <c r="S312" s="6"/>
      <c r="T312" s="6"/>
      <c r="U312" s="6"/>
      <c r="V312" s="6"/>
      <c r="W312" s="6"/>
      <c r="X312" s="6"/>
      <c r="Y312" s="6"/>
      <c r="Z312" s="6"/>
      <c r="AA312" s="6"/>
    </row>
    <row r="313" spans="13:27" ht="15.75" customHeight="1">
      <c r="M313" s="6"/>
      <c r="N313" s="6"/>
      <c r="O313" s="6"/>
      <c r="P313" s="6"/>
      <c r="Q313" s="6"/>
      <c r="R313" s="6"/>
      <c r="S313" s="6"/>
      <c r="T313" s="6"/>
      <c r="U313" s="6"/>
      <c r="V313" s="6"/>
      <c r="W313" s="6"/>
      <c r="X313" s="6"/>
      <c r="Y313" s="6"/>
      <c r="Z313" s="6"/>
      <c r="AA313" s="6"/>
    </row>
    <row r="314" spans="13:27" ht="15.75" customHeight="1">
      <c r="M314" s="6"/>
      <c r="N314" s="6"/>
      <c r="O314" s="6"/>
      <c r="P314" s="6"/>
      <c r="Q314" s="6"/>
      <c r="R314" s="6"/>
      <c r="S314" s="6"/>
      <c r="T314" s="6"/>
      <c r="U314" s="6"/>
      <c r="V314" s="6"/>
      <c r="W314" s="6"/>
      <c r="X314" s="6"/>
      <c r="Y314" s="6"/>
      <c r="Z314" s="6"/>
      <c r="AA314" s="6"/>
    </row>
    <row r="315" spans="13:27" ht="15.75" customHeight="1">
      <c r="M315" s="6"/>
      <c r="N315" s="6"/>
      <c r="O315" s="6"/>
      <c r="P315" s="6"/>
      <c r="Q315" s="6"/>
      <c r="R315" s="6"/>
      <c r="S315" s="6"/>
      <c r="T315" s="6"/>
      <c r="U315" s="6"/>
      <c r="V315" s="6"/>
      <c r="W315" s="6"/>
      <c r="X315" s="6"/>
      <c r="Y315" s="6"/>
      <c r="Z315" s="6"/>
      <c r="AA315" s="6"/>
    </row>
    <row r="316" spans="13:27" ht="15.75" customHeight="1">
      <c r="M316" s="6"/>
      <c r="N316" s="6"/>
      <c r="O316" s="6"/>
      <c r="P316" s="6"/>
      <c r="Q316" s="6"/>
      <c r="R316" s="6"/>
      <c r="S316" s="6"/>
      <c r="T316" s="6"/>
      <c r="U316" s="6"/>
      <c r="V316" s="6"/>
      <c r="W316" s="6"/>
      <c r="X316" s="6"/>
      <c r="Y316" s="6"/>
      <c r="Z316" s="6"/>
      <c r="AA316" s="6"/>
    </row>
    <row r="317" spans="13:27" ht="15.75" customHeight="1">
      <c r="M317" s="6"/>
      <c r="N317" s="6"/>
      <c r="O317" s="6"/>
      <c r="P317" s="6"/>
      <c r="Q317" s="6"/>
      <c r="R317" s="6"/>
      <c r="S317" s="6"/>
      <c r="T317" s="6"/>
      <c r="U317" s="6"/>
      <c r="V317" s="6"/>
      <c r="W317" s="6"/>
      <c r="X317" s="6"/>
      <c r="Y317" s="6"/>
      <c r="Z317" s="6"/>
      <c r="AA317" s="6"/>
    </row>
    <row r="318" spans="13:27" ht="15.75" customHeight="1">
      <c r="M318" s="6"/>
      <c r="N318" s="6"/>
      <c r="O318" s="6"/>
      <c r="P318" s="6"/>
      <c r="Q318" s="6"/>
      <c r="R318" s="6"/>
      <c r="S318" s="6"/>
      <c r="T318" s="6"/>
      <c r="U318" s="6"/>
      <c r="V318" s="6"/>
      <c r="W318" s="6"/>
      <c r="X318" s="6"/>
      <c r="Y318" s="6"/>
      <c r="Z318" s="6"/>
      <c r="AA318" s="6"/>
    </row>
    <row r="319" spans="13:27" ht="15.75" customHeight="1">
      <c r="M319" s="6"/>
      <c r="N319" s="6"/>
      <c r="O319" s="6"/>
      <c r="P319" s="6"/>
      <c r="Q319" s="6"/>
      <c r="R319" s="6"/>
      <c r="S319" s="6"/>
      <c r="T319" s="6"/>
      <c r="U319" s="6"/>
      <c r="V319" s="6"/>
      <c r="W319" s="6"/>
      <c r="X319" s="6"/>
      <c r="Y319" s="6"/>
      <c r="Z319" s="6"/>
      <c r="AA319" s="6"/>
    </row>
    <row r="320" spans="13:27" ht="15.75" customHeight="1">
      <c r="M320" s="6"/>
      <c r="N320" s="6"/>
      <c r="O320" s="6"/>
      <c r="P320" s="6"/>
      <c r="Q320" s="6"/>
      <c r="R320" s="6"/>
      <c r="S320" s="6"/>
      <c r="T320" s="6"/>
      <c r="U320" s="6"/>
      <c r="V320" s="6"/>
      <c r="W320" s="6"/>
      <c r="X320" s="6"/>
      <c r="Y320" s="6"/>
      <c r="Z320" s="6"/>
      <c r="AA320" s="6"/>
    </row>
    <row r="321" spans="13:27" ht="15.75" customHeight="1">
      <c r="M321" s="6"/>
      <c r="N321" s="6"/>
      <c r="O321" s="6"/>
      <c r="P321" s="6"/>
      <c r="Q321" s="6"/>
      <c r="R321" s="6"/>
      <c r="S321" s="6"/>
      <c r="T321" s="6"/>
      <c r="U321" s="6"/>
      <c r="V321" s="6"/>
      <c r="W321" s="6"/>
      <c r="X321" s="6"/>
      <c r="Y321" s="6"/>
      <c r="Z321" s="6"/>
      <c r="AA321" s="6"/>
    </row>
    <row r="322" spans="13:27" ht="15.75" customHeight="1">
      <c r="M322" s="6"/>
      <c r="N322" s="6"/>
      <c r="O322" s="6"/>
      <c r="P322" s="6"/>
      <c r="Q322" s="6"/>
      <c r="R322" s="6"/>
      <c r="S322" s="6"/>
      <c r="T322" s="6"/>
      <c r="U322" s="6"/>
      <c r="V322" s="6"/>
      <c r="W322" s="6"/>
      <c r="X322" s="6"/>
      <c r="Y322" s="6"/>
      <c r="Z322" s="6"/>
      <c r="AA322" s="6"/>
    </row>
    <row r="323" spans="13:27" ht="15.75" customHeight="1">
      <c r="M323" s="6"/>
      <c r="N323" s="6"/>
      <c r="O323" s="6"/>
      <c r="P323" s="6"/>
      <c r="Q323" s="6"/>
      <c r="R323" s="6"/>
      <c r="S323" s="6"/>
      <c r="T323" s="6"/>
      <c r="U323" s="6"/>
      <c r="V323" s="6"/>
      <c r="W323" s="6"/>
      <c r="X323" s="6"/>
      <c r="Y323" s="6"/>
      <c r="Z323" s="6"/>
      <c r="AA323" s="6"/>
    </row>
    <row r="324" spans="13:27" ht="15.75" customHeight="1">
      <c r="M324" s="6"/>
      <c r="N324" s="6"/>
      <c r="O324" s="6"/>
      <c r="P324" s="6"/>
      <c r="Q324" s="6"/>
      <c r="R324" s="6"/>
      <c r="S324" s="6"/>
      <c r="T324" s="6"/>
      <c r="U324" s="6"/>
      <c r="V324" s="6"/>
      <c r="W324" s="6"/>
      <c r="X324" s="6"/>
      <c r="Y324" s="6"/>
      <c r="Z324" s="6"/>
      <c r="AA324" s="6"/>
    </row>
    <row r="325" spans="13:27" ht="15.75" customHeight="1">
      <c r="M325" s="6"/>
      <c r="N325" s="6"/>
      <c r="O325" s="6"/>
      <c r="P325" s="6"/>
      <c r="Q325" s="6"/>
      <c r="R325" s="6"/>
      <c r="S325" s="6"/>
      <c r="T325" s="6"/>
      <c r="U325" s="6"/>
      <c r="V325" s="6"/>
      <c r="W325" s="6"/>
      <c r="X325" s="6"/>
      <c r="Y325" s="6"/>
      <c r="Z325" s="6"/>
      <c r="AA325" s="6"/>
    </row>
    <row r="326" spans="13:27" ht="15.75" customHeight="1">
      <c r="M326" s="6"/>
      <c r="N326" s="6"/>
      <c r="O326" s="6"/>
      <c r="P326" s="6"/>
      <c r="Q326" s="6"/>
      <c r="R326" s="6"/>
      <c r="S326" s="6"/>
      <c r="T326" s="6"/>
      <c r="U326" s="6"/>
      <c r="V326" s="6"/>
      <c r="W326" s="6"/>
      <c r="X326" s="6"/>
      <c r="Y326" s="6"/>
      <c r="Z326" s="6"/>
      <c r="AA326" s="6"/>
    </row>
    <row r="327" spans="13:27" ht="15.75" customHeight="1">
      <c r="M327" s="6"/>
      <c r="N327" s="6"/>
      <c r="O327" s="6"/>
      <c r="P327" s="6"/>
      <c r="Q327" s="6"/>
      <c r="R327" s="6"/>
      <c r="S327" s="6"/>
      <c r="T327" s="6"/>
      <c r="U327" s="6"/>
      <c r="V327" s="6"/>
      <c r="W327" s="6"/>
      <c r="X327" s="6"/>
      <c r="Y327" s="6"/>
      <c r="Z327" s="6"/>
      <c r="AA327" s="6"/>
    </row>
    <row r="328" spans="13:27" ht="15.75" customHeight="1">
      <c r="M328" s="6"/>
      <c r="N328" s="6"/>
      <c r="O328" s="6"/>
      <c r="P328" s="6"/>
      <c r="Q328" s="6"/>
      <c r="R328" s="6"/>
      <c r="S328" s="6"/>
      <c r="T328" s="6"/>
      <c r="U328" s="6"/>
      <c r="V328" s="6"/>
      <c r="W328" s="6"/>
      <c r="X328" s="6"/>
      <c r="Y328" s="6"/>
      <c r="Z328" s="6"/>
      <c r="AA328" s="6"/>
    </row>
    <row r="329" spans="13:27" ht="15.75" customHeight="1">
      <c r="M329" s="6"/>
      <c r="N329" s="6"/>
      <c r="O329" s="6"/>
      <c r="P329" s="6"/>
      <c r="Q329" s="6"/>
      <c r="R329" s="6"/>
      <c r="S329" s="6"/>
      <c r="T329" s="6"/>
      <c r="U329" s="6"/>
      <c r="V329" s="6"/>
      <c r="W329" s="6"/>
      <c r="X329" s="6"/>
      <c r="Y329" s="6"/>
      <c r="Z329" s="6"/>
      <c r="AA329" s="6"/>
    </row>
    <row r="330" spans="13:27" ht="15.75" customHeight="1">
      <c r="M330" s="6"/>
      <c r="N330" s="6"/>
      <c r="O330" s="6"/>
      <c r="P330" s="6"/>
      <c r="Q330" s="6"/>
      <c r="R330" s="6"/>
      <c r="S330" s="6"/>
      <c r="T330" s="6"/>
      <c r="U330" s="6"/>
      <c r="V330" s="6"/>
      <c r="W330" s="6"/>
      <c r="X330" s="6"/>
      <c r="Y330" s="6"/>
      <c r="Z330" s="6"/>
      <c r="AA330" s="6"/>
    </row>
    <row r="331" spans="13:27" ht="15.75" customHeight="1">
      <c r="M331" s="6"/>
      <c r="N331" s="6"/>
      <c r="O331" s="6"/>
      <c r="P331" s="6"/>
      <c r="Q331" s="6"/>
      <c r="R331" s="6"/>
      <c r="S331" s="6"/>
      <c r="T331" s="6"/>
      <c r="U331" s="6"/>
      <c r="V331" s="6"/>
      <c r="W331" s="6"/>
      <c r="X331" s="6"/>
      <c r="Y331" s="6"/>
      <c r="Z331" s="6"/>
      <c r="AA331" s="6"/>
    </row>
    <row r="332" spans="13:27" ht="15.75" customHeight="1">
      <c r="M332" s="6"/>
      <c r="N332" s="6"/>
      <c r="O332" s="6"/>
      <c r="P332" s="6"/>
      <c r="Q332" s="6"/>
      <c r="R332" s="6"/>
      <c r="S332" s="6"/>
      <c r="T332" s="6"/>
      <c r="U332" s="6"/>
      <c r="V332" s="6"/>
      <c r="W332" s="6"/>
      <c r="X332" s="6"/>
      <c r="Y332" s="6"/>
      <c r="Z332" s="6"/>
      <c r="AA332" s="6"/>
    </row>
    <row r="333" spans="13:27" ht="15.75" customHeight="1">
      <c r="M333" s="6"/>
      <c r="N333" s="6"/>
      <c r="O333" s="6"/>
      <c r="P333" s="6"/>
      <c r="Q333" s="6"/>
      <c r="R333" s="6"/>
      <c r="S333" s="6"/>
      <c r="T333" s="6"/>
      <c r="U333" s="6"/>
      <c r="V333" s="6"/>
      <c r="W333" s="6"/>
      <c r="X333" s="6"/>
      <c r="Y333" s="6"/>
      <c r="Z333" s="6"/>
      <c r="AA333" s="6"/>
    </row>
    <row r="334" spans="13:27" ht="15.75" customHeight="1">
      <c r="M334" s="6"/>
      <c r="N334" s="6"/>
      <c r="O334" s="6"/>
      <c r="P334" s="6"/>
      <c r="Q334" s="6"/>
      <c r="R334" s="6"/>
      <c r="S334" s="6"/>
      <c r="T334" s="6"/>
      <c r="U334" s="6"/>
      <c r="V334" s="6"/>
      <c r="W334" s="6"/>
      <c r="X334" s="6"/>
      <c r="Y334" s="6"/>
      <c r="Z334" s="6"/>
      <c r="AA334" s="6"/>
    </row>
    <row r="335" spans="13:27" ht="15.75" customHeight="1">
      <c r="M335" s="6"/>
      <c r="N335" s="6"/>
      <c r="O335" s="6"/>
      <c r="P335" s="6"/>
      <c r="Q335" s="6"/>
      <c r="R335" s="6"/>
      <c r="S335" s="6"/>
      <c r="T335" s="6"/>
      <c r="U335" s="6"/>
      <c r="V335" s="6"/>
      <c r="W335" s="6"/>
      <c r="X335" s="6"/>
      <c r="Y335" s="6"/>
      <c r="Z335" s="6"/>
      <c r="AA335" s="6"/>
    </row>
    <row r="336" spans="13:27" ht="15.75" customHeight="1">
      <c r="M336" s="6"/>
      <c r="N336" s="6"/>
      <c r="O336" s="6"/>
      <c r="P336" s="6"/>
      <c r="Q336" s="6"/>
      <c r="R336" s="6"/>
      <c r="S336" s="6"/>
      <c r="T336" s="6"/>
      <c r="U336" s="6"/>
      <c r="V336" s="6"/>
      <c r="W336" s="6"/>
      <c r="X336" s="6"/>
      <c r="Y336" s="6"/>
      <c r="Z336" s="6"/>
      <c r="AA336" s="6"/>
    </row>
    <row r="337" spans="13:27" ht="15.75" customHeight="1">
      <c r="M337" s="6"/>
      <c r="N337" s="6"/>
      <c r="O337" s="6"/>
      <c r="P337" s="6"/>
      <c r="Q337" s="6"/>
      <c r="R337" s="6"/>
      <c r="S337" s="6"/>
      <c r="T337" s="6"/>
      <c r="U337" s="6"/>
      <c r="V337" s="6"/>
      <c r="W337" s="6"/>
      <c r="X337" s="6"/>
      <c r="Y337" s="6"/>
      <c r="Z337" s="6"/>
      <c r="AA337" s="6"/>
    </row>
    <row r="338" spans="13:27" ht="15.75" customHeight="1">
      <c r="M338" s="6"/>
      <c r="N338" s="6"/>
      <c r="O338" s="6"/>
      <c r="P338" s="6"/>
      <c r="Q338" s="6"/>
      <c r="R338" s="6"/>
      <c r="S338" s="6"/>
      <c r="T338" s="6"/>
      <c r="U338" s="6"/>
      <c r="V338" s="6"/>
      <c r="W338" s="6"/>
      <c r="X338" s="6"/>
      <c r="Y338" s="6"/>
      <c r="Z338" s="6"/>
      <c r="AA338" s="6"/>
    </row>
    <row r="339" spans="13:27" ht="15.75" customHeight="1">
      <c r="M339" s="6"/>
      <c r="N339" s="6"/>
      <c r="O339" s="6"/>
      <c r="P339" s="6"/>
      <c r="Q339" s="6"/>
      <c r="R339" s="6"/>
      <c r="S339" s="6"/>
      <c r="T339" s="6"/>
      <c r="U339" s="6"/>
      <c r="V339" s="6"/>
      <c r="W339" s="6"/>
      <c r="X339" s="6"/>
      <c r="Y339" s="6"/>
      <c r="Z339" s="6"/>
      <c r="AA339" s="6"/>
    </row>
    <row r="340" spans="13:27" ht="15.75" customHeight="1">
      <c r="M340" s="6"/>
      <c r="N340" s="6"/>
      <c r="O340" s="6"/>
      <c r="P340" s="6"/>
      <c r="Q340" s="6"/>
      <c r="R340" s="6"/>
      <c r="S340" s="6"/>
      <c r="T340" s="6"/>
      <c r="U340" s="6"/>
      <c r="V340" s="6"/>
      <c r="W340" s="6"/>
      <c r="X340" s="6"/>
      <c r="Y340" s="6"/>
      <c r="Z340" s="6"/>
      <c r="AA340" s="6"/>
    </row>
    <row r="341" spans="13:27" ht="15.75" customHeight="1">
      <c r="M341" s="6"/>
      <c r="N341" s="6"/>
      <c r="O341" s="6"/>
      <c r="P341" s="6"/>
      <c r="Q341" s="6"/>
      <c r="R341" s="6"/>
      <c r="S341" s="6"/>
      <c r="T341" s="6"/>
      <c r="U341" s="6"/>
      <c r="V341" s="6"/>
      <c r="W341" s="6"/>
      <c r="X341" s="6"/>
      <c r="Y341" s="6"/>
      <c r="Z341" s="6"/>
      <c r="AA341" s="6"/>
    </row>
    <row r="342" spans="13:27" ht="15.75" customHeight="1">
      <c r="M342" s="6"/>
      <c r="N342" s="6"/>
      <c r="O342" s="6"/>
      <c r="P342" s="6"/>
      <c r="Q342" s="6"/>
      <c r="R342" s="6"/>
      <c r="S342" s="6"/>
      <c r="T342" s="6"/>
      <c r="U342" s="6"/>
      <c r="V342" s="6"/>
      <c r="W342" s="6"/>
      <c r="X342" s="6"/>
      <c r="Y342" s="6"/>
      <c r="Z342" s="6"/>
      <c r="AA342" s="6"/>
    </row>
    <row r="343" spans="13:27" ht="15.75" customHeight="1">
      <c r="M343" s="6"/>
      <c r="N343" s="6"/>
      <c r="O343" s="6"/>
      <c r="P343" s="6"/>
      <c r="Q343" s="6"/>
      <c r="R343" s="6"/>
      <c r="S343" s="6"/>
      <c r="T343" s="6"/>
      <c r="U343" s="6"/>
      <c r="V343" s="6"/>
      <c r="W343" s="6"/>
      <c r="X343" s="6"/>
      <c r="Y343" s="6"/>
      <c r="Z343" s="6"/>
      <c r="AA343" s="6"/>
    </row>
    <row r="344" spans="13:27" ht="15.75" customHeight="1">
      <c r="M344" s="6"/>
      <c r="N344" s="6"/>
      <c r="O344" s="6"/>
      <c r="P344" s="6"/>
      <c r="Q344" s="6"/>
      <c r="R344" s="6"/>
      <c r="S344" s="6"/>
      <c r="T344" s="6"/>
      <c r="U344" s="6"/>
      <c r="V344" s="6"/>
      <c r="W344" s="6"/>
      <c r="X344" s="6"/>
      <c r="Y344" s="6"/>
      <c r="Z344" s="6"/>
      <c r="AA344" s="6"/>
    </row>
    <row r="345" spans="13:27" ht="15.75" customHeight="1">
      <c r="M345" s="6"/>
      <c r="N345" s="6"/>
      <c r="O345" s="6"/>
      <c r="P345" s="6"/>
      <c r="Q345" s="6"/>
      <c r="R345" s="6"/>
      <c r="S345" s="6"/>
      <c r="T345" s="6"/>
      <c r="U345" s="6"/>
      <c r="V345" s="6"/>
      <c r="W345" s="6"/>
      <c r="X345" s="6"/>
      <c r="Y345" s="6"/>
      <c r="Z345" s="6"/>
      <c r="AA345" s="6"/>
    </row>
    <row r="346" spans="13:27" ht="15.75" customHeight="1">
      <c r="M346" s="6"/>
      <c r="N346" s="6"/>
      <c r="O346" s="6"/>
      <c r="P346" s="6"/>
      <c r="Q346" s="6"/>
      <c r="R346" s="6"/>
      <c r="S346" s="6"/>
      <c r="T346" s="6"/>
      <c r="U346" s="6"/>
      <c r="V346" s="6"/>
      <c r="W346" s="6"/>
      <c r="X346" s="6"/>
      <c r="Y346" s="6"/>
      <c r="Z346" s="6"/>
      <c r="AA346" s="6"/>
    </row>
    <row r="347" spans="13:27" ht="15.75" customHeight="1">
      <c r="M347" s="6"/>
      <c r="N347" s="6"/>
      <c r="O347" s="6"/>
      <c r="P347" s="6"/>
      <c r="Q347" s="6"/>
      <c r="R347" s="6"/>
      <c r="S347" s="6"/>
      <c r="T347" s="6"/>
      <c r="U347" s="6"/>
      <c r="V347" s="6"/>
      <c r="W347" s="6"/>
      <c r="X347" s="6"/>
      <c r="Y347" s="6"/>
      <c r="Z347" s="6"/>
      <c r="AA347" s="6"/>
    </row>
    <row r="348" spans="13:27" ht="15.75" customHeight="1">
      <c r="M348" s="6"/>
      <c r="N348" s="6"/>
      <c r="O348" s="6"/>
      <c r="P348" s="6"/>
      <c r="Q348" s="6"/>
      <c r="R348" s="6"/>
      <c r="S348" s="6"/>
      <c r="T348" s="6"/>
      <c r="U348" s="6"/>
      <c r="V348" s="6"/>
      <c r="W348" s="6"/>
      <c r="X348" s="6"/>
      <c r="Y348" s="6"/>
      <c r="Z348" s="6"/>
      <c r="AA348" s="6"/>
    </row>
    <row r="349" spans="13:27" ht="15.75" customHeight="1">
      <c r="M349" s="6"/>
      <c r="N349" s="6"/>
      <c r="O349" s="6"/>
      <c r="P349" s="6"/>
      <c r="Q349" s="6"/>
      <c r="R349" s="6"/>
      <c r="S349" s="6"/>
      <c r="T349" s="6"/>
      <c r="U349" s="6"/>
      <c r="V349" s="6"/>
      <c r="W349" s="6"/>
      <c r="X349" s="6"/>
      <c r="Y349" s="6"/>
      <c r="Z349" s="6"/>
      <c r="AA349" s="6"/>
    </row>
    <row r="350" spans="13:27" ht="15.75" customHeight="1">
      <c r="M350" s="6"/>
      <c r="N350" s="6"/>
      <c r="O350" s="6"/>
      <c r="P350" s="6"/>
      <c r="Q350" s="6"/>
      <c r="R350" s="6"/>
      <c r="S350" s="6"/>
      <c r="T350" s="6"/>
      <c r="U350" s="6"/>
      <c r="V350" s="6"/>
      <c r="W350" s="6"/>
      <c r="X350" s="6"/>
      <c r="Y350" s="6"/>
      <c r="Z350" s="6"/>
      <c r="AA350" s="6"/>
    </row>
    <row r="351" spans="13:27" ht="15.75" customHeight="1">
      <c r="M351" s="6"/>
      <c r="N351" s="6"/>
      <c r="O351" s="6"/>
      <c r="P351" s="6"/>
      <c r="Q351" s="6"/>
      <c r="R351" s="6"/>
      <c r="S351" s="6"/>
      <c r="T351" s="6"/>
      <c r="U351" s="6"/>
      <c r="V351" s="6"/>
      <c r="W351" s="6"/>
      <c r="X351" s="6"/>
      <c r="Y351" s="6"/>
      <c r="Z351" s="6"/>
      <c r="AA351" s="6"/>
    </row>
    <row r="352" spans="13:27" ht="15.75" customHeight="1">
      <c r="M352" s="6"/>
      <c r="N352" s="6"/>
      <c r="O352" s="6"/>
      <c r="P352" s="6"/>
      <c r="Q352" s="6"/>
      <c r="R352" s="6"/>
      <c r="S352" s="6"/>
      <c r="T352" s="6"/>
      <c r="U352" s="6"/>
      <c r="V352" s="6"/>
      <c r="W352" s="6"/>
      <c r="X352" s="6"/>
      <c r="Y352" s="6"/>
      <c r="Z352" s="6"/>
      <c r="AA352" s="6"/>
    </row>
    <row r="353" spans="13:27" ht="15.75" customHeight="1">
      <c r="M353" s="6"/>
      <c r="N353" s="6"/>
      <c r="O353" s="6"/>
      <c r="P353" s="6"/>
      <c r="Q353" s="6"/>
      <c r="R353" s="6"/>
      <c r="S353" s="6"/>
      <c r="T353" s="6"/>
      <c r="U353" s="6"/>
      <c r="V353" s="6"/>
      <c r="W353" s="6"/>
      <c r="X353" s="6"/>
      <c r="Y353" s="6"/>
      <c r="Z353" s="6"/>
      <c r="AA353" s="6"/>
    </row>
    <row r="354" spans="13:27" ht="15.75" customHeight="1">
      <c r="M354" s="6"/>
      <c r="N354" s="6"/>
      <c r="O354" s="6"/>
      <c r="P354" s="6"/>
      <c r="Q354" s="6"/>
      <c r="R354" s="6"/>
      <c r="S354" s="6"/>
      <c r="T354" s="6"/>
      <c r="U354" s="6"/>
      <c r="V354" s="6"/>
      <c r="W354" s="6"/>
      <c r="X354" s="6"/>
      <c r="Y354" s="6"/>
      <c r="Z354" s="6"/>
      <c r="AA354" s="6"/>
    </row>
    <row r="355" spans="13:27" ht="15.75" customHeight="1">
      <c r="M355" s="6"/>
      <c r="N355" s="6"/>
      <c r="O355" s="6"/>
      <c r="P355" s="6"/>
      <c r="Q355" s="6"/>
      <c r="R355" s="6"/>
      <c r="S355" s="6"/>
      <c r="T355" s="6"/>
      <c r="U355" s="6"/>
      <c r="V355" s="6"/>
      <c r="W355" s="6"/>
      <c r="X355" s="6"/>
      <c r="Y355" s="6"/>
      <c r="Z355" s="6"/>
      <c r="AA355" s="6"/>
    </row>
    <row r="356" spans="13:27" ht="15.75" customHeight="1">
      <c r="M356" s="6"/>
      <c r="N356" s="6"/>
      <c r="O356" s="6"/>
      <c r="P356" s="6"/>
      <c r="Q356" s="6"/>
      <c r="R356" s="6"/>
      <c r="S356" s="6"/>
      <c r="T356" s="6"/>
      <c r="U356" s="6"/>
      <c r="V356" s="6"/>
      <c r="W356" s="6"/>
      <c r="X356" s="6"/>
      <c r="Y356" s="6"/>
      <c r="Z356" s="6"/>
      <c r="AA356" s="6"/>
    </row>
    <row r="357" spans="13:27" ht="15.75" customHeight="1">
      <c r="M357" s="6"/>
      <c r="N357" s="6"/>
      <c r="O357" s="6"/>
      <c r="P357" s="6"/>
      <c r="Q357" s="6"/>
      <c r="R357" s="6"/>
      <c r="S357" s="6"/>
      <c r="T357" s="6"/>
      <c r="U357" s="6"/>
      <c r="V357" s="6"/>
      <c r="W357" s="6"/>
      <c r="X357" s="6"/>
      <c r="Y357" s="6"/>
      <c r="Z357" s="6"/>
      <c r="AA357" s="6"/>
    </row>
    <row r="358" spans="13:27" ht="15.75" customHeight="1">
      <c r="M358" s="6"/>
      <c r="N358" s="6"/>
      <c r="O358" s="6"/>
      <c r="P358" s="6"/>
      <c r="Q358" s="6"/>
      <c r="R358" s="6"/>
      <c r="S358" s="6"/>
      <c r="T358" s="6"/>
      <c r="U358" s="6"/>
      <c r="V358" s="6"/>
      <c r="W358" s="6"/>
      <c r="X358" s="6"/>
      <c r="Y358" s="6"/>
      <c r="Z358" s="6"/>
      <c r="AA358" s="6"/>
    </row>
    <row r="359" spans="13:27" ht="15.75" customHeight="1">
      <c r="M359" s="6"/>
      <c r="N359" s="6"/>
      <c r="O359" s="6"/>
      <c r="P359" s="6"/>
      <c r="Q359" s="6"/>
      <c r="R359" s="6"/>
      <c r="S359" s="6"/>
      <c r="T359" s="6"/>
      <c r="U359" s="6"/>
      <c r="V359" s="6"/>
      <c r="W359" s="6"/>
      <c r="X359" s="6"/>
      <c r="Y359" s="6"/>
      <c r="Z359" s="6"/>
      <c r="AA359" s="6"/>
    </row>
    <row r="360" spans="13:27" ht="15.75" customHeight="1">
      <c r="M360" s="6"/>
      <c r="N360" s="6"/>
      <c r="O360" s="6"/>
      <c r="P360" s="6"/>
      <c r="Q360" s="6"/>
      <c r="R360" s="6"/>
      <c r="S360" s="6"/>
      <c r="T360" s="6"/>
      <c r="U360" s="6"/>
      <c r="V360" s="6"/>
      <c r="W360" s="6"/>
      <c r="X360" s="6"/>
      <c r="Y360" s="6"/>
      <c r="Z360" s="6"/>
      <c r="AA360" s="6"/>
    </row>
    <row r="361" spans="13:27" ht="15.75" customHeight="1">
      <c r="M361" s="6"/>
      <c r="N361" s="6"/>
      <c r="O361" s="6"/>
      <c r="P361" s="6"/>
      <c r="Q361" s="6"/>
      <c r="R361" s="6"/>
      <c r="S361" s="6"/>
      <c r="T361" s="6"/>
      <c r="U361" s="6"/>
      <c r="V361" s="6"/>
      <c r="W361" s="6"/>
      <c r="X361" s="6"/>
      <c r="Y361" s="6"/>
      <c r="Z361" s="6"/>
      <c r="AA361" s="6"/>
    </row>
    <row r="362" spans="13:27" ht="15.75" customHeight="1">
      <c r="M362" s="6"/>
      <c r="N362" s="6"/>
      <c r="O362" s="6"/>
      <c r="P362" s="6"/>
      <c r="Q362" s="6"/>
      <c r="R362" s="6"/>
      <c r="S362" s="6"/>
      <c r="T362" s="6"/>
      <c r="U362" s="6"/>
      <c r="V362" s="6"/>
      <c r="W362" s="6"/>
      <c r="X362" s="6"/>
      <c r="Y362" s="6"/>
      <c r="Z362" s="6"/>
      <c r="AA362" s="6"/>
    </row>
    <row r="363" spans="13:27" ht="15.75" customHeight="1">
      <c r="M363" s="6"/>
      <c r="N363" s="6"/>
      <c r="O363" s="6"/>
      <c r="P363" s="6"/>
      <c r="Q363" s="6"/>
      <c r="R363" s="6"/>
      <c r="S363" s="6"/>
      <c r="T363" s="6"/>
      <c r="U363" s="6"/>
      <c r="V363" s="6"/>
      <c r="W363" s="6"/>
      <c r="X363" s="6"/>
      <c r="Y363" s="6"/>
      <c r="Z363" s="6"/>
      <c r="AA363" s="6"/>
    </row>
    <row r="364" spans="13:27" ht="15.75" customHeight="1">
      <c r="M364" s="6"/>
      <c r="N364" s="6"/>
      <c r="O364" s="6"/>
      <c r="P364" s="6"/>
      <c r="Q364" s="6"/>
      <c r="R364" s="6"/>
      <c r="S364" s="6"/>
      <c r="T364" s="6"/>
      <c r="U364" s="6"/>
      <c r="V364" s="6"/>
      <c r="W364" s="6"/>
      <c r="X364" s="6"/>
      <c r="Y364" s="6"/>
      <c r="Z364" s="6"/>
      <c r="AA364" s="6"/>
    </row>
    <row r="365" spans="13:27" ht="15.75" customHeight="1">
      <c r="M365" s="6"/>
      <c r="N365" s="6"/>
      <c r="O365" s="6"/>
      <c r="P365" s="6"/>
      <c r="Q365" s="6"/>
      <c r="R365" s="6"/>
      <c r="S365" s="6"/>
      <c r="T365" s="6"/>
      <c r="U365" s="6"/>
      <c r="V365" s="6"/>
      <c r="W365" s="6"/>
      <c r="X365" s="6"/>
      <c r="Y365" s="6"/>
      <c r="Z365" s="6"/>
      <c r="AA365" s="6"/>
    </row>
    <row r="366" spans="13:27" ht="15.75" customHeight="1">
      <c r="M366" s="6"/>
      <c r="N366" s="6"/>
      <c r="O366" s="6"/>
      <c r="P366" s="6"/>
      <c r="Q366" s="6"/>
      <c r="R366" s="6"/>
      <c r="S366" s="6"/>
      <c r="T366" s="6"/>
      <c r="U366" s="6"/>
      <c r="V366" s="6"/>
      <c r="W366" s="6"/>
      <c r="X366" s="6"/>
      <c r="Y366" s="6"/>
      <c r="Z366" s="6"/>
      <c r="AA366" s="6"/>
    </row>
    <row r="367" spans="13:27" ht="15.75" customHeight="1">
      <c r="M367" s="6"/>
      <c r="N367" s="6"/>
      <c r="O367" s="6"/>
      <c r="P367" s="6"/>
      <c r="Q367" s="6"/>
      <c r="R367" s="6"/>
      <c r="S367" s="6"/>
      <c r="T367" s="6"/>
      <c r="U367" s="6"/>
      <c r="V367" s="6"/>
      <c r="W367" s="6"/>
      <c r="X367" s="6"/>
      <c r="Y367" s="6"/>
      <c r="Z367" s="6"/>
      <c r="AA367" s="6"/>
    </row>
    <row r="368" spans="13:27" ht="15.75" customHeight="1">
      <c r="M368" s="6"/>
      <c r="N368" s="6"/>
      <c r="O368" s="6"/>
      <c r="P368" s="6"/>
      <c r="Q368" s="6"/>
      <c r="R368" s="6"/>
      <c r="S368" s="6"/>
      <c r="T368" s="6"/>
      <c r="U368" s="6"/>
      <c r="V368" s="6"/>
      <c r="W368" s="6"/>
      <c r="X368" s="6"/>
      <c r="Y368" s="6"/>
      <c r="Z368" s="6"/>
      <c r="AA368" s="6"/>
    </row>
    <row r="369" spans="13:27" ht="15.75" customHeight="1">
      <c r="M369" s="6"/>
      <c r="N369" s="6"/>
      <c r="O369" s="6"/>
      <c r="P369" s="6"/>
      <c r="Q369" s="6"/>
      <c r="R369" s="6"/>
      <c r="S369" s="6"/>
      <c r="T369" s="6"/>
      <c r="U369" s="6"/>
      <c r="V369" s="6"/>
      <c r="W369" s="6"/>
      <c r="X369" s="6"/>
      <c r="Y369" s="6"/>
      <c r="Z369" s="6"/>
      <c r="AA369" s="6"/>
    </row>
    <row r="370" spans="13:27" ht="15.75" customHeight="1">
      <c r="M370" s="6"/>
      <c r="N370" s="6"/>
      <c r="O370" s="6"/>
      <c r="P370" s="6"/>
      <c r="Q370" s="6"/>
      <c r="R370" s="6"/>
      <c r="S370" s="6"/>
      <c r="T370" s="6"/>
      <c r="U370" s="6"/>
      <c r="V370" s="6"/>
      <c r="W370" s="6"/>
      <c r="X370" s="6"/>
      <c r="Y370" s="6"/>
      <c r="Z370" s="6"/>
      <c r="AA370" s="6"/>
    </row>
    <row r="371" spans="13:27" ht="15.75" customHeight="1">
      <c r="M371" s="6"/>
      <c r="N371" s="6"/>
      <c r="O371" s="6"/>
      <c r="P371" s="6"/>
      <c r="Q371" s="6"/>
      <c r="R371" s="6"/>
      <c r="S371" s="6"/>
      <c r="T371" s="6"/>
      <c r="U371" s="6"/>
      <c r="V371" s="6"/>
      <c r="W371" s="6"/>
      <c r="X371" s="6"/>
      <c r="Y371" s="6"/>
      <c r="Z371" s="6"/>
      <c r="AA371" s="6"/>
    </row>
    <row r="372" spans="13:27" ht="15.75" customHeight="1">
      <c r="M372" s="6"/>
      <c r="N372" s="6"/>
      <c r="O372" s="6"/>
      <c r="P372" s="6"/>
      <c r="Q372" s="6"/>
      <c r="R372" s="6"/>
      <c r="S372" s="6"/>
      <c r="T372" s="6"/>
      <c r="U372" s="6"/>
      <c r="V372" s="6"/>
      <c r="W372" s="6"/>
      <c r="X372" s="6"/>
      <c r="Y372" s="6"/>
      <c r="Z372" s="6"/>
      <c r="AA372" s="6"/>
    </row>
    <row r="373" spans="13:27" ht="15.75" customHeight="1">
      <c r="M373" s="6"/>
      <c r="N373" s="6"/>
      <c r="O373" s="6"/>
      <c r="P373" s="6"/>
      <c r="Q373" s="6"/>
      <c r="R373" s="6"/>
      <c r="S373" s="6"/>
      <c r="T373" s="6"/>
      <c r="U373" s="6"/>
      <c r="V373" s="6"/>
      <c r="W373" s="6"/>
      <c r="X373" s="6"/>
      <c r="Y373" s="6"/>
      <c r="Z373" s="6"/>
      <c r="AA373" s="6"/>
    </row>
    <row r="374" spans="13:27" ht="15.75" customHeight="1">
      <c r="M374" s="6"/>
      <c r="N374" s="6"/>
      <c r="O374" s="6"/>
      <c r="P374" s="6"/>
      <c r="Q374" s="6"/>
      <c r="R374" s="6"/>
      <c r="S374" s="6"/>
      <c r="T374" s="6"/>
      <c r="U374" s="6"/>
      <c r="V374" s="6"/>
      <c r="W374" s="6"/>
      <c r="X374" s="6"/>
      <c r="Y374" s="6"/>
      <c r="Z374" s="6"/>
      <c r="AA374" s="6"/>
    </row>
    <row r="375" spans="13:27" ht="15.75" customHeight="1">
      <c r="M375" s="6"/>
      <c r="N375" s="6"/>
      <c r="O375" s="6"/>
      <c r="P375" s="6"/>
      <c r="Q375" s="6"/>
      <c r="R375" s="6"/>
      <c r="S375" s="6"/>
      <c r="T375" s="6"/>
      <c r="U375" s="6"/>
      <c r="V375" s="6"/>
      <c r="W375" s="6"/>
      <c r="X375" s="6"/>
      <c r="Y375" s="6"/>
      <c r="Z375" s="6"/>
      <c r="AA375" s="6"/>
    </row>
    <row r="376" spans="13:27" ht="15.75" customHeight="1">
      <c r="M376" s="6"/>
      <c r="N376" s="6"/>
      <c r="O376" s="6"/>
      <c r="P376" s="6"/>
      <c r="Q376" s="6"/>
      <c r="R376" s="6"/>
      <c r="S376" s="6"/>
      <c r="T376" s="6"/>
      <c r="U376" s="6"/>
      <c r="V376" s="6"/>
      <c r="W376" s="6"/>
      <c r="X376" s="6"/>
      <c r="Y376" s="6"/>
      <c r="Z376" s="6"/>
      <c r="AA376" s="6"/>
    </row>
    <row r="377" spans="13:27" ht="15.75" customHeight="1">
      <c r="M377" s="6"/>
      <c r="N377" s="6"/>
      <c r="O377" s="6"/>
      <c r="P377" s="6"/>
      <c r="Q377" s="6"/>
      <c r="R377" s="6"/>
      <c r="S377" s="6"/>
      <c r="T377" s="6"/>
      <c r="U377" s="6"/>
      <c r="V377" s="6"/>
      <c r="W377" s="6"/>
      <c r="X377" s="6"/>
      <c r="Y377" s="6"/>
      <c r="Z377" s="6"/>
      <c r="AA377" s="6"/>
    </row>
    <row r="378" spans="13:27" ht="15.75" customHeight="1">
      <c r="M378" s="6"/>
      <c r="N378" s="6"/>
      <c r="O378" s="6"/>
      <c r="P378" s="6"/>
      <c r="Q378" s="6"/>
      <c r="R378" s="6"/>
      <c r="S378" s="6"/>
      <c r="T378" s="6"/>
      <c r="U378" s="6"/>
      <c r="V378" s="6"/>
      <c r="W378" s="6"/>
      <c r="X378" s="6"/>
      <c r="Y378" s="6"/>
      <c r="Z378" s="6"/>
      <c r="AA378" s="6"/>
    </row>
    <row r="379" spans="13:27" ht="15.75" customHeight="1">
      <c r="M379" s="6"/>
      <c r="N379" s="6"/>
      <c r="O379" s="6"/>
      <c r="P379" s="6"/>
      <c r="Q379" s="6"/>
      <c r="R379" s="6"/>
      <c r="S379" s="6"/>
      <c r="T379" s="6"/>
      <c r="U379" s="6"/>
      <c r="V379" s="6"/>
      <c r="W379" s="6"/>
      <c r="X379" s="6"/>
      <c r="Y379" s="6"/>
      <c r="Z379" s="6"/>
      <c r="AA379" s="6"/>
    </row>
    <row r="380" spans="13:27" ht="15.75" customHeight="1">
      <c r="M380" s="6"/>
      <c r="N380" s="6"/>
      <c r="O380" s="6"/>
      <c r="P380" s="6"/>
      <c r="Q380" s="6"/>
      <c r="R380" s="6"/>
      <c r="S380" s="6"/>
      <c r="T380" s="6"/>
      <c r="U380" s="6"/>
      <c r="V380" s="6"/>
      <c r="W380" s="6"/>
      <c r="X380" s="6"/>
      <c r="Y380" s="6"/>
      <c r="Z380" s="6"/>
      <c r="AA380" s="6"/>
    </row>
    <row r="381" spans="13:27" ht="15.75" customHeight="1">
      <c r="M381" s="6"/>
      <c r="N381" s="6"/>
      <c r="O381" s="6"/>
      <c r="P381" s="6"/>
      <c r="Q381" s="6"/>
      <c r="R381" s="6"/>
      <c r="S381" s="6"/>
      <c r="T381" s="6"/>
      <c r="U381" s="6"/>
      <c r="V381" s="6"/>
      <c r="W381" s="6"/>
      <c r="X381" s="6"/>
      <c r="Y381" s="6"/>
      <c r="Z381" s="6"/>
      <c r="AA381" s="6"/>
    </row>
    <row r="382" spans="13:27" ht="15.75" customHeight="1">
      <c r="M382" s="6"/>
      <c r="N382" s="6"/>
      <c r="O382" s="6"/>
      <c r="P382" s="6"/>
      <c r="Q382" s="6"/>
      <c r="R382" s="6"/>
      <c r="S382" s="6"/>
      <c r="T382" s="6"/>
      <c r="U382" s="6"/>
      <c r="V382" s="6"/>
      <c r="W382" s="6"/>
      <c r="X382" s="6"/>
      <c r="Y382" s="6"/>
      <c r="Z382" s="6"/>
      <c r="AA382" s="6"/>
    </row>
    <row r="383" spans="13:27" ht="15.75" customHeight="1">
      <c r="M383" s="6"/>
      <c r="N383" s="6"/>
      <c r="O383" s="6"/>
      <c r="P383" s="6"/>
      <c r="Q383" s="6"/>
      <c r="R383" s="6"/>
      <c r="S383" s="6"/>
      <c r="T383" s="6"/>
      <c r="U383" s="6"/>
      <c r="V383" s="6"/>
      <c r="W383" s="6"/>
      <c r="X383" s="6"/>
      <c r="Y383" s="6"/>
      <c r="Z383" s="6"/>
      <c r="AA383" s="6"/>
    </row>
    <row r="384" spans="13:27" ht="15.75" customHeight="1">
      <c r="M384" s="6"/>
      <c r="N384" s="6"/>
      <c r="O384" s="6"/>
      <c r="P384" s="6"/>
      <c r="Q384" s="6"/>
      <c r="R384" s="6"/>
      <c r="S384" s="6"/>
      <c r="T384" s="6"/>
      <c r="U384" s="6"/>
      <c r="V384" s="6"/>
      <c r="W384" s="6"/>
      <c r="X384" s="6"/>
      <c r="Y384" s="6"/>
      <c r="Z384" s="6"/>
      <c r="AA384" s="6"/>
    </row>
    <row r="385" spans="13:27" ht="15.75" customHeight="1">
      <c r="M385" s="6"/>
      <c r="N385" s="6"/>
      <c r="O385" s="6"/>
      <c r="P385" s="6"/>
      <c r="Q385" s="6"/>
      <c r="R385" s="6"/>
      <c r="S385" s="6"/>
      <c r="T385" s="6"/>
      <c r="U385" s="6"/>
      <c r="V385" s="6"/>
      <c r="W385" s="6"/>
      <c r="X385" s="6"/>
      <c r="Y385" s="6"/>
      <c r="Z385" s="6"/>
      <c r="AA385" s="6"/>
    </row>
    <row r="386" spans="13:27" ht="15.75" customHeight="1">
      <c r="M386" s="6"/>
      <c r="N386" s="6"/>
      <c r="O386" s="6"/>
      <c r="P386" s="6"/>
      <c r="Q386" s="6"/>
      <c r="R386" s="6"/>
      <c r="S386" s="6"/>
      <c r="T386" s="6"/>
      <c r="U386" s="6"/>
      <c r="V386" s="6"/>
      <c r="W386" s="6"/>
      <c r="X386" s="6"/>
      <c r="Y386" s="6"/>
      <c r="Z386" s="6"/>
      <c r="AA386" s="6"/>
    </row>
    <row r="387" spans="13:27" ht="15.75" customHeight="1">
      <c r="M387" s="6"/>
      <c r="N387" s="6"/>
      <c r="O387" s="6"/>
      <c r="P387" s="6"/>
      <c r="Q387" s="6"/>
      <c r="R387" s="6"/>
      <c r="S387" s="6"/>
      <c r="T387" s="6"/>
      <c r="U387" s="6"/>
      <c r="V387" s="6"/>
      <c r="W387" s="6"/>
      <c r="X387" s="6"/>
      <c r="Y387" s="6"/>
      <c r="Z387" s="6"/>
      <c r="AA387" s="6"/>
    </row>
    <row r="388" spans="13:27" ht="15.75" customHeight="1">
      <c r="M388" s="6"/>
      <c r="N388" s="6"/>
      <c r="O388" s="6"/>
      <c r="P388" s="6"/>
      <c r="Q388" s="6"/>
      <c r="R388" s="6"/>
      <c r="S388" s="6"/>
      <c r="T388" s="6"/>
      <c r="U388" s="6"/>
      <c r="V388" s="6"/>
      <c r="W388" s="6"/>
      <c r="X388" s="6"/>
      <c r="Y388" s="6"/>
      <c r="Z388" s="6"/>
      <c r="AA388" s="6"/>
    </row>
    <row r="389" spans="13:27" ht="15.75" customHeight="1">
      <c r="M389" s="6"/>
      <c r="N389" s="6"/>
      <c r="O389" s="6"/>
      <c r="P389" s="6"/>
      <c r="Q389" s="6"/>
      <c r="R389" s="6"/>
      <c r="S389" s="6"/>
      <c r="T389" s="6"/>
      <c r="U389" s="6"/>
      <c r="V389" s="6"/>
      <c r="W389" s="6"/>
      <c r="X389" s="6"/>
      <c r="Y389" s="6"/>
      <c r="Z389" s="6"/>
      <c r="AA389" s="6"/>
    </row>
    <row r="390" spans="13:27" ht="15.75" customHeight="1">
      <c r="M390" s="6"/>
      <c r="N390" s="6"/>
      <c r="O390" s="6"/>
      <c r="P390" s="6"/>
      <c r="Q390" s="6"/>
      <c r="R390" s="6"/>
      <c r="S390" s="6"/>
      <c r="T390" s="6"/>
      <c r="U390" s="6"/>
      <c r="V390" s="6"/>
      <c r="W390" s="6"/>
      <c r="X390" s="6"/>
      <c r="Y390" s="6"/>
      <c r="Z390" s="6"/>
      <c r="AA390" s="6"/>
    </row>
    <row r="391" spans="13:27" ht="15.75" customHeight="1">
      <c r="M391" s="6"/>
      <c r="N391" s="6"/>
      <c r="O391" s="6"/>
      <c r="P391" s="6"/>
      <c r="Q391" s="6"/>
      <c r="R391" s="6"/>
      <c r="S391" s="6"/>
      <c r="T391" s="6"/>
      <c r="U391" s="6"/>
      <c r="V391" s="6"/>
      <c r="W391" s="6"/>
      <c r="X391" s="6"/>
      <c r="Y391" s="6"/>
      <c r="Z391" s="6"/>
      <c r="AA391" s="6"/>
    </row>
    <row r="392" spans="13:27" ht="15.75" customHeight="1">
      <c r="M392" s="6"/>
      <c r="N392" s="6"/>
      <c r="O392" s="6"/>
      <c r="P392" s="6"/>
      <c r="Q392" s="6"/>
      <c r="R392" s="6"/>
      <c r="S392" s="6"/>
      <c r="T392" s="6"/>
      <c r="U392" s="6"/>
      <c r="V392" s="6"/>
      <c r="W392" s="6"/>
      <c r="X392" s="6"/>
      <c r="Y392" s="6"/>
      <c r="Z392" s="6"/>
      <c r="AA392" s="6"/>
    </row>
    <row r="393" spans="13:27" ht="15.75" customHeight="1">
      <c r="M393" s="6"/>
      <c r="N393" s="6"/>
      <c r="O393" s="6"/>
      <c r="P393" s="6"/>
      <c r="Q393" s="6"/>
      <c r="R393" s="6"/>
      <c r="S393" s="6"/>
      <c r="T393" s="6"/>
      <c r="U393" s="6"/>
      <c r="V393" s="6"/>
      <c r="W393" s="6"/>
      <c r="X393" s="6"/>
      <c r="Y393" s="6"/>
      <c r="Z393" s="6"/>
      <c r="AA393" s="6"/>
    </row>
    <row r="394" spans="13:27" ht="15.75" customHeight="1">
      <c r="M394" s="6"/>
      <c r="N394" s="6"/>
      <c r="O394" s="6"/>
      <c r="P394" s="6"/>
      <c r="Q394" s="6"/>
      <c r="R394" s="6"/>
      <c r="S394" s="6"/>
      <c r="T394" s="6"/>
      <c r="U394" s="6"/>
      <c r="V394" s="6"/>
      <c r="W394" s="6"/>
      <c r="X394" s="6"/>
      <c r="Y394" s="6"/>
      <c r="Z394" s="6"/>
      <c r="AA394" s="6"/>
    </row>
    <row r="395" spans="13:27" ht="15.75" customHeight="1">
      <c r="M395" s="6"/>
      <c r="N395" s="6"/>
      <c r="O395" s="6"/>
      <c r="P395" s="6"/>
      <c r="Q395" s="6"/>
      <c r="R395" s="6"/>
      <c r="S395" s="6"/>
      <c r="T395" s="6"/>
      <c r="U395" s="6"/>
      <c r="V395" s="6"/>
      <c r="W395" s="6"/>
      <c r="X395" s="6"/>
      <c r="Y395" s="6"/>
      <c r="Z395" s="6"/>
      <c r="AA395" s="6"/>
    </row>
    <row r="396" spans="13:27" ht="15.75" customHeight="1">
      <c r="M396" s="6"/>
      <c r="N396" s="6"/>
      <c r="O396" s="6"/>
      <c r="P396" s="6"/>
      <c r="Q396" s="6"/>
      <c r="R396" s="6"/>
      <c r="S396" s="6"/>
      <c r="T396" s="6"/>
      <c r="U396" s="6"/>
      <c r="V396" s="6"/>
      <c r="W396" s="6"/>
      <c r="X396" s="6"/>
      <c r="Y396" s="6"/>
      <c r="Z396" s="6"/>
      <c r="AA396" s="6"/>
    </row>
    <row r="397" spans="13:27" ht="15.75" customHeight="1">
      <c r="M397" s="6"/>
      <c r="N397" s="6"/>
      <c r="O397" s="6"/>
      <c r="P397" s="6"/>
      <c r="Q397" s="6"/>
      <c r="R397" s="6"/>
      <c r="S397" s="6"/>
      <c r="T397" s="6"/>
      <c r="U397" s="6"/>
      <c r="V397" s="6"/>
      <c r="W397" s="6"/>
      <c r="X397" s="6"/>
      <c r="Y397" s="6"/>
      <c r="Z397" s="6"/>
      <c r="AA397" s="6"/>
    </row>
    <row r="398" spans="13:27" ht="15.75" customHeight="1">
      <c r="M398" s="6"/>
      <c r="N398" s="6"/>
      <c r="O398" s="6"/>
      <c r="P398" s="6"/>
      <c r="Q398" s="6"/>
      <c r="R398" s="6"/>
      <c r="S398" s="6"/>
      <c r="T398" s="6"/>
      <c r="U398" s="6"/>
      <c r="V398" s="6"/>
      <c r="W398" s="6"/>
      <c r="X398" s="6"/>
      <c r="Y398" s="6"/>
      <c r="Z398" s="6"/>
      <c r="AA398" s="6"/>
    </row>
    <row r="399" spans="13:27" ht="15.75" customHeight="1">
      <c r="M399" s="6"/>
      <c r="N399" s="6"/>
      <c r="O399" s="6"/>
      <c r="P399" s="6"/>
      <c r="Q399" s="6"/>
      <c r="R399" s="6"/>
      <c r="S399" s="6"/>
      <c r="T399" s="6"/>
      <c r="U399" s="6"/>
      <c r="V399" s="6"/>
      <c r="W399" s="6"/>
      <c r="X399" s="6"/>
      <c r="Y399" s="6"/>
      <c r="Z399" s="6"/>
      <c r="AA399" s="6"/>
    </row>
    <row r="400" spans="13:27" ht="15.75" customHeight="1">
      <c r="M400" s="6"/>
      <c r="N400" s="6"/>
      <c r="O400" s="6"/>
      <c r="P400" s="6"/>
      <c r="Q400" s="6"/>
      <c r="R400" s="6"/>
      <c r="S400" s="6"/>
      <c r="T400" s="6"/>
      <c r="U400" s="6"/>
      <c r="V400" s="6"/>
      <c r="W400" s="6"/>
      <c r="X400" s="6"/>
      <c r="Y400" s="6"/>
      <c r="Z400" s="6"/>
      <c r="AA400" s="6"/>
    </row>
    <row r="401" spans="13:27" ht="15.75" customHeight="1">
      <c r="M401" s="6"/>
      <c r="N401" s="6"/>
      <c r="O401" s="6"/>
      <c r="P401" s="6"/>
      <c r="Q401" s="6"/>
      <c r="R401" s="6"/>
      <c r="S401" s="6"/>
      <c r="T401" s="6"/>
      <c r="U401" s="6"/>
      <c r="V401" s="6"/>
      <c r="W401" s="6"/>
      <c r="X401" s="6"/>
      <c r="Y401" s="6"/>
      <c r="Z401" s="6"/>
      <c r="AA401" s="6"/>
    </row>
    <row r="402" spans="13:27" ht="15.75" customHeight="1">
      <c r="M402" s="6"/>
      <c r="N402" s="6"/>
      <c r="O402" s="6"/>
      <c r="P402" s="6"/>
      <c r="Q402" s="6"/>
      <c r="R402" s="6"/>
      <c r="S402" s="6"/>
      <c r="T402" s="6"/>
      <c r="U402" s="6"/>
      <c r="V402" s="6"/>
      <c r="W402" s="6"/>
      <c r="X402" s="6"/>
      <c r="Y402" s="6"/>
      <c r="Z402" s="6"/>
      <c r="AA402" s="6"/>
    </row>
    <row r="403" spans="13:27" ht="15.75" customHeight="1">
      <c r="M403" s="6"/>
      <c r="N403" s="6"/>
      <c r="O403" s="6"/>
      <c r="P403" s="6"/>
      <c r="Q403" s="6"/>
      <c r="R403" s="6"/>
      <c r="S403" s="6"/>
      <c r="T403" s="6"/>
      <c r="U403" s="6"/>
      <c r="V403" s="6"/>
      <c r="W403" s="6"/>
      <c r="X403" s="6"/>
      <c r="Y403" s="6"/>
      <c r="Z403" s="6"/>
      <c r="AA403" s="6"/>
    </row>
    <row r="404" spans="13:27" ht="15.75" customHeight="1">
      <c r="M404" s="6"/>
      <c r="N404" s="6"/>
      <c r="O404" s="6"/>
      <c r="P404" s="6"/>
      <c r="Q404" s="6"/>
      <c r="R404" s="6"/>
      <c r="S404" s="6"/>
      <c r="T404" s="6"/>
      <c r="U404" s="6"/>
      <c r="V404" s="6"/>
      <c r="W404" s="6"/>
      <c r="X404" s="6"/>
      <c r="Y404" s="6"/>
      <c r="Z404" s="6"/>
      <c r="AA404" s="6"/>
    </row>
    <row r="405" spans="13:27" ht="15.75" customHeight="1">
      <c r="M405" s="6"/>
      <c r="N405" s="6"/>
      <c r="O405" s="6"/>
      <c r="P405" s="6"/>
      <c r="Q405" s="6"/>
      <c r="R405" s="6"/>
      <c r="S405" s="6"/>
      <c r="T405" s="6"/>
      <c r="U405" s="6"/>
      <c r="V405" s="6"/>
      <c r="W405" s="6"/>
      <c r="X405" s="6"/>
      <c r="Y405" s="6"/>
      <c r="Z405" s="6"/>
      <c r="AA405" s="6"/>
    </row>
    <row r="406" spans="13:27" ht="15.75" customHeight="1">
      <c r="M406" s="6"/>
      <c r="N406" s="6"/>
      <c r="O406" s="6"/>
      <c r="P406" s="6"/>
      <c r="Q406" s="6"/>
      <c r="R406" s="6"/>
      <c r="S406" s="6"/>
      <c r="T406" s="6"/>
      <c r="U406" s="6"/>
      <c r="V406" s="6"/>
      <c r="W406" s="6"/>
      <c r="X406" s="6"/>
      <c r="Y406" s="6"/>
      <c r="Z406" s="6"/>
      <c r="AA406" s="6"/>
    </row>
    <row r="407" spans="13:27" ht="15.75" customHeight="1">
      <c r="M407" s="6"/>
      <c r="N407" s="6"/>
      <c r="O407" s="6"/>
      <c r="P407" s="6"/>
      <c r="Q407" s="6"/>
      <c r="R407" s="6"/>
      <c r="S407" s="6"/>
      <c r="T407" s="6"/>
      <c r="U407" s="6"/>
      <c r="V407" s="6"/>
      <c r="W407" s="6"/>
      <c r="X407" s="6"/>
      <c r="Y407" s="6"/>
      <c r="Z407" s="6"/>
      <c r="AA407" s="6"/>
    </row>
    <row r="408" spans="13:27" ht="15.75" customHeight="1">
      <c r="M408" s="6"/>
      <c r="N408" s="6"/>
      <c r="O408" s="6"/>
      <c r="P408" s="6"/>
      <c r="Q408" s="6"/>
      <c r="R408" s="6"/>
      <c r="S408" s="6"/>
      <c r="T408" s="6"/>
      <c r="U408" s="6"/>
      <c r="V408" s="6"/>
      <c r="W408" s="6"/>
      <c r="X408" s="6"/>
      <c r="Y408" s="6"/>
      <c r="Z408" s="6"/>
      <c r="AA408" s="6"/>
    </row>
    <row r="409" spans="13:27" ht="15.75" customHeight="1">
      <c r="M409" s="6"/>
      <c r="N409" s="6"/>
      <c r="O409" s="6"/>
      <c r="P409" s="6"/>
      <c r="Q409" s="6"/>
      <c r="R409" s="6"/>
      <c r="S409" s="6"/>
      <c r="T409" s="6"/>
      <c r="U409" s="6"/>
      <c r="V409" s="6"/>
      <c r="W409" s="6"/>
      <c r="X409" s="6"/>
      <c r="Y409" s="6"/>
      <c r="Z409" s="6"/>
      <c r="AA409" s="6"/>
    </row>
    <row r="410" spans="13:27" ht="15.75" customHeight="1">
      <c r="M410" s="6"/>
      <c r="N410" s="6"/>
      <c r="O410" s="6"/>
      <c r="P410" s="6"/>
      <c r="Q410" s="6"/>
      <c r="R410" s="6"/>
      <c r="S410" s="6"/>
      <c r="T410" s="6"/>
      <c r="U410" s="6"/>
      <c r="V410" s="6"/>
      <c r="W410" s="6"/>
      <c r="X410" s="6"/>
      <c r="Y410" s="6"/>
      <c r="Z410" s="6"/>
      <c r="AA410" s="6"/>
    </row>
    <row r="411" spans="13:27" ht="15.75" customHeight="1">
      <c r="M411" s="6"/>
      <c r="N411" s="6"/>
      <c r="O411" s="6"/>
      <c r="P411" s="6"/>
      <c r="Q411" s="6"/>
      <c r="R411" s="6"/>
      <c r="S411" s="6"/>
      <c r="T411" s="6"/>
      <c r="U411" s="6"/>
      <c r="V411" s="6"/>
      <c r="W411" s="6"/>
      <c r="X411" s="6"/>
      <c r="Y411" s="6"/>
      <c r="Z411" s="6"/>
      <c r="AA411" s="6"/>
    </row>
    <row r="412" spans="13:27" ht="15.75" customHeight="1">
      <c r="M412" s="6"/>
      <c r="N412" s="6"/>
      <c r="O412" s="6"/>
      <c r="P412" s="6"/>
      <c r="Q412" s="6"/>
      <c r="R412" s="6"/>
      <c r="S412" s="6"/>
      <c r="T412" s="6"/>
      <c r="U412" s="6"/>
      <c r="V412" s="6"/>
      <c r="W412" s="6"/>
      <c r="X412" s="6"/>
      <c r="Y412" s="6"/>
      <c r="Z412" s="6"/>
      <c r="AA412" s="6"/>
    </row>
    <row r="413" spans="13:27" ht="15.75" customHeight="1">
      <c r="M413" s="6"/>
      <c r="N413" s="6"/>
      <c r="O413" s="6"/>
      <c r="P413" s="6"/>
      <c r="Q413" s="6"/>
      <c r="R413" s="6"/>
      <c r="S413" s="6"/>
      <c r="T413" s="6"/>
      <c r="U413" s="6"/>
      <c r="V413" s="6"/>
      <c r="W413" s="6"/>
      <c r="X413" s="6"/>
      <c r="Y413" s="6"/>
      <c r="Z413" s="6"/>
      <c r="AA413" s="6"/>
    </row>
    <row r="414" spans="13:27" ht="15.75" customHeight="1">
      <c r="M414" s="6"/>
      <c r="N414" s="6"/>
      <c r="O414" s="6"/>
      <c r="P414" s="6"/>
      <c r="Q414" s="6"/>
      <c r="R414" s="6"/>
      <c r="S414" s="6"/>
      <c r="T414" s="6"/>
      <c r="U414" s="6"/>
      <c r="V414" s="6"/>
      <c r="W414" s="6"/>
      <c r="X414" s="6"/>
      <c r="Y414" s="6"/>
      <c r="Z414" s="6"/>
      <c r="AA414" s="6"/>
    </row>
    <row r="415" spans="13:27" ht="15.75" customHeight="1">
      <c r="M415" s="6"/>
      <c r="N415" s="6"/>
      <c r="O415" s="6"/>
      <c r="P415" s="6"/>
      <c r="Q415" s="6"/>
      <c r="R415" s="6"/>
      <c r="S415" s="6"/>
      <c r="T415" s="6"/>
      <c r="U415" s="6"/>
      <c r="V415" s="6"/>
      <c r="W415" s="6"/>
      <c r="X415" s="6"/>
      <c r="Y415" s="6"/>
      <c r="Z415" s="6"/>
      <c r="AA415" s="6"/>
    </row>
    <row r="416" spans="13:27" ht="15.75" customHeight="1">
      <c r="M416" s="6"/>
      <c r="N416" s="6"/>
      <c r="O416" s="6"/>
      <c r="P416" s="6"/>
      <c r="Q416" s="6"/>
      <c r="R416" s="6"/>
      <c r="S416" s="6"/>
      <c r="T416" s="6"/>
      <c r="U416" s="6"/>
      <c r="V416" s="6"/>
      <c r="W416" s="6"/>
      <c r="X416" s="6"/>
      <c r="Y416" s="6"/>
      <c r="Z416" s="6"/>
      <c r="AA416" s="6"/>
    </row>
    <row r="417" spans="13:27" ht="15.75" customHeight="1">
      <c r="M417" s="6"/>
      <c r="N417" s="6"/>
      <c r="O417" s="6"/>
      <c r="P417" s="6"/>
      <c r="Q417" s="6"/>
      <c r="R417" s="6"/>
      <c r="S417" s="6"/>
      <c r="T417" s="6"/>
      <c r="U417" s="6"/>
      <c r="V417" s="6"/>
      <c r="W417" s="6"/>
      <c r="X417" s="6"/>
      <c r="Y417" s="6"/>
      <c r="Z417" s="6"/>
      <c r="AA417" s="6"/>
    </row>
    <row r="418" spans="13:27" ht="15.75" customHeight="1">
      <c r="M418" s="6"/>
      <c r="N418" s="6"/>
      <c r="O418" s="6"/>
      <c r="P418" s="6"/>
      <c r="Q418" s="6"/>
      <c r="R418" s="6"/>
      <c r="S418" s="6"/>
      <c r="T418" s="6"/>
      <c r="U418" s="6"/>
      <c r="V418" s="6"/>
      <c r="W418" s="6"/>
      <c r="X418" s="6"/>
      <c r="Y418" s="6"/>
      <c r="Z418" s="6"/>
      <c r="AA418" s="6"/>
    </row>
    <row r="419" spans="13:27" ht="15.75" customHeight="1">
      <c r="M419" s="6"/>
      <c r="N419" s="6"/>
      <c r="O419" s="6"/>
      <c r="P419" s="6"/>
      <c r="Q419" s="6"/>
      <c r="R419" s="6"/>
      <c r="S419" s="6"/>
      <c r="T419" s="6"/>
      <c r="U419" s="6"/>
      <c r="V419" s="6"/>
      <c r="W419" s="6"/>
      <c r="X419" s="6"/>
      <c r="Y419" s="6"/>
      <c r="Z419" s="6"/>
      <c r="AA419" s="6"/>
    </row>
    <row r="420" spans="13:27" ht="15.75" customHeight="1">
      <c r="M420" s="6"/>
      <c r="N420" s="6"/>
      <c r="O420" s="6"/>
      <c r="P420" s="6"/>
      <c r="Q420" s="6"/>
      <c r="R420" s="6"/>
      <c r="S420" s="6"/>
      <c r="T420" s="6"/>
      <c r="U420" s="6"/>
      <c r="V420" s="6"/>
      <c r="W420" s="6"/>
      <c r="X420" s="6"/>
      <c r="Y420" s="6"/>
      <c r="Z420" s="6"/>
      <c r="AA420" s="6"/>
    </row>
    <row r="421" spans="13:27" ht="15.75" customHeight="1">
      <c r="M421" s="6"/>
      <c r="N421" s="6"/>
      <c r="O421" s="6"/>
      <c r="P421" s="6"/>
      <c r="Q421" s="6"/>
      <c r="R421" s="6"/>
      <c r="S421" s="6"/>
      <c r="T421" s="6"/>
      <c r="U421" s="6"/>
      <c r="V421" s="6"/>
      <c r="W421" s="6"/>
      <c r="X421" s="6"/>
      <c r="Y421" s="6"/>
      <c r="Z421" s="6"/>
      <c r="AA421" s="6"/>
    </row>
    <row r="422" spans="13:27" ht="15.75" customHeight="1">
      <c r="M422" s="6"/>
      <c r="N422" s="6"/>
      <c r="O422" s="6"/>
      <c r="P422" s="6"/>
      <c r="Q422" s="6"/>
      <c r="R422" s="6"/>
      <c r="S422" s="6"/>
      <c r="T422" s="6"/>
      <c r="U422" s="6"/>
      <c r="V422" s="6"/>
      <c r="W422" s="6"/>
      <c r="X422" s="6"/>
      <c r="Y422" s="6"/>
      <c r="Z422" s="6"/>
      <c r="AA422" s="6"/>
    </row>
    <row r="423" spans="13:27" ht="15.75" customHeight="1">
      <c r="M423" s="6"/>
      <c r="N423" s="6"/>
      <c r="O423" s="6"/>
      <c r="P423" s="6"/>
      <c r="Q423" s="6"/>
      <c r="R423" s="6"/>
      <c r="S423" s="6"/>
      <c r="T423" s="6"/>
      <c r="U423" s="6"/>
      <c r="V423" s="6"/>
      <c r="W423" s="6"/>
      <c r="X423" s="6"/>
      <c r="Y423" s="6"/>
      <c r="Z423" s="6"/>
      <c r="AA423" s="6"/>
    </row>
    <row r="424" spans="13:27" ht="15.75" customHeight="1">
      <c r="M424" s="6"/>
      <c r="N424" s="6"/>
      <c r="O424" s="6"/>
      <c r="P424" s="6"/>
      <c r="Q424" s="6"/>
      <c r="R424" s="6"/>
      <c r="S424" s="6"/>
      <c r="T424" s="6"/>
      <c r="U424" s="6"/>
      <c r="V424" s="6"/>
      <c r="W424" s="6"/>
      <c r="X424" s="6"/>
      <c r="Y424" s="6"/>
      <c r="Z424" s="6"/>
      <c r="AA424" s="6"/>
    </row>
    <row r="425" spans="13:27" ht="15.75" customHeight="1">
      <c r="M425" s="6"/>
      <c r="N425" s="6"/>
      <c r="O425" s="6"/>
      <c r="P425" s="6"/>
      <c r="Q425" s="6"/>
      <c r="R425" s="6"/>
      <c r="S425" s="6"/>
      <c r="T425" s="6"/>
      <c r="U425" s="6"/>
      <c r="V425" s="6"/>
      <c r="W425" s="6"/>
      <c r="X425" s="6"/>
      <c r="Y425" s="6"/>
      <c r="Z425" s="6"/>
      <c r="AA425" s="6"/>
    </row>
    <row r="426" spans="13:27" ht="15.75" customHeight="1">
      <c r="M426" s="6"/>
      <c r="N426" s="6"/>
      <c r="O426" s="6"/>
      <c r="P426" s="6"/>
      <c r="Q426" s="6"/>
      <c r="R426" s="6"/>
      <c r="S426" s="6"/>
      <c r="T426" s="6"/>
      <c r="U426" s="6"/>
      <c r="V426" s="6"/>
      <c r="W426" s="6"/>
      <c r="X426" s="6"/>
      <c r="Y426" s="6"/>
      <c r="Z426" s="6"/>
      <c r="AA426" s="6"/>
    </row>
    <row r="427" spans="13:27" ht="15.75" customHeight="1">
      <c r="M427" s="6"/>
      <c r="N427" s="6"/>
      <c r="O427" s="6"/>
      <c r="P427" s="6"/>
      <c r="Q427" s="6"/>
      <c r="R427" s="6"/>
      <c r="S427" s="6"/>
      <c r="T427" s="6"/>
      <c r="U427" s="6"/>
      <c r="V427" s="6"/>
      <c r="W427" s="6"/>
      <c r="X427" s="6"/>
      <c r="Y427" s="6"/>
      <c r="Z427" s="6"/>
      <c r="AA427" s="6"/>
    </row>
    <row r="428" spans="13:27" ht="15.75" customHeight="1">
      <c r="M428" s="6"/>
      <c r="N428" s="6"/>
      <c r="O428" s="6"/>
      <c r="P428" s="6"/>
      <c r="Q428" s="6"/>
      <c r="R428" s="6"/>
      <c r="S428" s="6"/>
      <c r="T428" s="6"/>
      <c r="U428" s="6"/>
      <c r="V428" s="6"/>
      <c r="W428" s="6"/>
      <c r="X428" s="6"/>
      <c r="Y428" s="6"/>
      <c r="Z428" s="6"/>
      <c r="AA428" s="6"/>
    </row>
    <row r="429" spans="13:27" ht="15.75" customHeight="1">
      <c r="M429" s="6"/>
      <c r="N429" s="6"/>
      <c r="O429" s="6"/>
      <c r="P429" s="6"/>
      <c r="Q429" s="6"/>
      <c r="R429" s="6"/>
      <c r="S429" s="6"/>
      <c r="T429" s="6"/>
      <c r="U429" s="6"/>
      <c r="V429" s="6"/>
      <c r="W429" s="6"/>
      <c r="X429" s="6"/>
      <c r="Y429" s="6"/>
      <c r="Z429" s="6"/>
      <c r="AA429" s="6"/>
    </row>
    <row r="430" spans="13:27" ht="15.75" customHeight="1">
      <c r="M430" s="6"/>
      <c r="N430" s="6"/>
      <c r="O430" s="6"/>
      <c r="P430" s="6"/>
      <c r="Q430" s="6"/>
      <c r="R430" s="6"/>
      <c r="S430" s="6"/>
      <c r="T430" s="6"/>
      <c r="U430" s="6"/>
      <c r="V430" s="6"/>
      <c r="W430" s="6"/>
      <c r="X430" s="6"/>
      <c r="Y430" s="6"/>
      <c r="Z430" s="6"/>
      <c r="AA430" s="6"/>
    </row>
    <row r="431" spans="13:27" ht="15.75" customHeight="1">
      <c r="M431" s="6"/>
      <c r="N431" s="6"/>
      <c r="O431" s="6"/>
      <c r="P431" s="6"/>
      <c r="Q431" s="6"/>
      <c r="R431" s="6"/>
      <c r="S431" s="6"/>
      <c r="T431" s="6"/>
      <c r="U431" s="6"/>
      <c r="V431" s="6"/>
      <c r="W431" s="6"/>
      <c r="X431" s="6"/>
      <c r="Y431" s="6"/>
      <c r="Z431" s="6"/>
      <c r="AA431" s="6"/>
    </row>
    <row r="432" spans="13:27" ht="15.75" customHeight="1">
      <c r="M432" s="6"/>
      <c r="N432" s="6"/>
      <c r="O432" s="6"/>
      <c r="P432" s="6"/>
      <c r="Q432" s="6"/>
      <c r="R432" s="6"/>
      <c r="S432" s="6"/>
      <c r="T432" s="6"/>
      <c r="U432" s="6"/>
      <c r="V432" s="6"/>
      <c r="W432" s="6"/>
      <c r="X432" s="6"/>
      <c r="Y432" s="6"/>
      <c r="Z432" s="6"/>
      <c r="AA432" s="6"/>
    </row>
    <row r="433" spans="13:27" ht="15.75" customHeight="1">
      <c r="M433" s="6"/>
      <c r="N433" s="6"/>
      <c r="O433" s="6"/>
      <c r="P433" s="6"/>
      <c r="Q433" s="6"/>
      <c r="R433" s="6"/>
      <c r="S433" s="6"/>
      <c r="T433" s="6"/>
      <c r="U433" s="6"/>
      <c r="V433" s="6"/>
      <c r="W433" s="6"/>
      <c r="X433" s="6"/>
      <c r="Y433" s="6"/>
      <c r="Z433" s="6"/>
      <c r="AA433" s="6"/>
    </row>
    <row r="434" spans="13:27" ht="15.75" customHeight="1">
      <c r="M434" s="6"/>
      <c r="N434" s="6"/>
      <c r="O434" s="6"/>
      <c r="P434" s="6"/>
      <c r="Q434" s="6"/>
      <c r="R434" s="6"/>
      <c r="S434" s="6"/>
      <c r="T434" s="6"/>
      <c r="U434" s="6"/>
      <c r="V434" s="6"/>
      <c r="W434" s="6"/>
      <c r="X434" s="6"/>
      <c r="Y434" s="6"/>
      <c r="Z434" s="6"/>
      <c r="AA434" s="6"/>
    </row>
    <row r="435" spans="13:27" ht="15.75" customHeight="1">
      <c r="M435" s="6"/>
      <c r="N435" s="6"/>
      <c r="O435" s="6"/>
      <c r="P435" s="6"/>
      <c r="Q435" s="6"/>
      <c r="R435" s="6"/>
      <c r="S435" s="6"/>
      <c r="T435" s="6"/>
      <c r="U435" s="6"/>
      <c r="V435" s="6"/>
      <c r="W435" s="6"/>
      <c r="X435" s="6"/>
      <c r="Y435" s="6"/>
      <c r="Z435" s="6"/>
      <c r="AA435" s="6"/>
    </row>
    <row r="436" spans="13:27" ht="15.75" customHeight="1">
      <c r="M436" s="6"/>
      <c r="N436" s="6"/>
      <c r="O436" s="6"/>
      <c r="P436" s="6"/>
      <c r="Q436" s="6"/>
      <c r="R436" s="6"/>
      <c r="S436" s="6"/>
      <c r="T436" s="6"/>
      <c r="U436" s="6"/>
      <c r="V436" s="6"/>
      <c r="W436" s="6"/>
      <c r="X436" s="6"/>
      <c r="Y436" s="6"/>
      <c r="Z436" s="6"/>
      <c r="AA436" s="6"/>
    </row>
    <row r="437" spans="13:27" ht="15.75" customHeight="1">
      <c r="M437" s="6"/>
      <c r="N437" s="6"/>
      <c r="O437" s="6"/>
      <c r="P437" s="6"/>
      <c r="Q437" s="6"/>
      <c r="R437" s="6"/>
      <c r="S437" s="6"/>
      <c r="T437" s="6"/>
      <c r="U437" s="6"/>
      <c r="V437" s="6"/>
      <c r="W437" s="6"/>
      <c r="X437" s="6"/>
      <c r="Y437" s="6"/>
      <c r="Z437" s="6"/>
      <c r="AA437" s="6"/>
    </row>
    <row r="438" spans="13:27" ht="15.75" customHeight="1">
      <c r="M438" s="6"/>
      <c r="N438" s="6"/>
      <c r="O438" s="6"/>
      <c r="P438" s="6"/>
      <c r="Q438" s="6"/>
      <c r="R438" s="6"/>
      <c r="S438" s="6"/>
      <c r="T438" s="6"/>
      <c r="U438" s="6"/>
      <c r="V438" s="6"/>
      <c r="W438" s="6"/>
      <c r="X438" s="6"/>
      <c r="Y438" s="6"/>
      <c r="Z438" s="6"/>
      <c r="AA438" s="6"/>
    </row>
    <row r="439" spans="13:27" ht="15.75" customHeight="1">
      <c r="M439" s="6"/>
      <c r="N439" s="6"/>
      <c r="O439" s="6"/>
      <c r="P439" s="6"/>
      <c r="Q439" s="6"/>
      <c r="R439" s="6"/>
      <c r="S439" s="6"/>
      <c r="T439" s="6"/>
      <c r="U439" s="6"/>
      <c r="V439" s="6"/>
      <c r="W439" s="6"/>
      <c r="X439" s="6"/>
      <c r="Y439" s="6"/>
      <c r="Z439" s="6"/>
      <c r="AA439" s="6"/>
    </row>
    <row r="440" spans="13:27" ht="15.75" customHeight="1">
      <c r="M440" s="6"/>
      <c r="N440" s="6"/>
      <c r="O440" s="6"/>
      <c r="P440" s="6"/>
      <c r="Q440" s="6"/>
      <c r="R440" s="6"/>
      <c r="S440" s="6"/>
      <c r="T440" s="6"/>
      <c r="U440" s="6"/>
      <c r="V440" s="6"/>
      <c r="W440" s="6"/>
      <c r="X440" s="6"/>
      <c r="Y440" s="6"/>
      <c r="Z440" s="6"/>
      <c r="AA440" s="6"/>
    </row>
    <row r="441" spans="13:27" ht="15.75" customHeight="1">
      <c r="M441" s="6"/>
      <c r="N441" s="6"/>
      <c r="O441" s="6"/>
      <c r="P441" s="6"/>
      <c r="Q441" s="6"/>
      <c r="R441" s="6"/>
      <c r="S441" s="6"/>
      <c r="T441" s="6"/>
      <c r="U441" s="6"/>
      <c r="V441" s="6"/>
      <c r="W441" s="6"/>
      <c r="X441" s="6"/>
      <c r="Y441" s="6"/>
      <c r="Z441" s="6"/>
      <c r="AA441" s="6"/>
    </row>
    <row r="442" spans="13:27" ht="15.75" customHeight="1">
      <c r="M442" s="6"/>
      <c r="N442" s="6"/>
      <c r="O442" s="6"/>
      <c r="P442" s="6"/>
      <c r="Q442" s="6"/>
      <c r="R442" s="6"/>
      <c r="S442" s="6"/>
      <c r="T442" s="6"/>
      <c r="U442" s="6"/>
      <c r="V442" s="6"/>
      <c r="W442" s="6"/>
      <c r="X442" s="6"/>
      <c r="Y442" s="6"/>
      <c r="Z442" s="6"/>
      <c r="AA442" s="6"/>
    </row>
    <row r="443" spans="13:27" ht="15.75" customHeight="1">
      <c r="M443" s="6"/>
      <c r="N443" s="6"/>
      <c r="O443" s="6"/>
      <c r="P443" s="6"/>
      <c r="Q443" s="6"/>
      <c r="R443" s="6"/>
      <c r="S443" s="6"/>
      <c r="T443" s="6"/>
      <c r="U443" s="6"/>
      <c r="V443" s="6"/>
      <c r="W443" s="6"/>
      <c r="X443" s="6"/>
      <c r="Y443" s="6"/>
      <c r="Z443" s="6"/>
      <c r="AA443" s="6"/>
    </row>
    <row r="444" spans="13:27" ht="15.75" customHeight="1">
      <c r="M444" s="6"/>
      <c r="N444" s="6"/>
      <c r="O444" s="6"/>
      <c r="P444" s="6"/>
      <c r="Q444" s="6"/>
      <c r="R444" s="6"/>
      <c r="S444" s="6"/>
      <c r="T444" s="6"/>
      <c r="U444" s="6"/>
      <c r="V444" s="6"/>
      <c r="W444" s="6"/>
      <c r="X444" s="6"/>
      <c r="Y444" s="6"/>
      <c r="Z444" s="6"/>
      <c r="AA444" s="6"/>
    </row>
    <row r="445" spans="13:27" ht="15.75" customHeight="1">
      <c r="M445" s="6"/>
      <c r="N445" s="6"/>
      <c r="O445" s="6"/>
      <c r="P445" s="6"/>
      <c r="Q445" s="6"/>
      <c r="R445" s="6"/>
      <c r="S445" s="6"/>
      <c r="T445" s="6"/>
      <c r="U445" s="6"/>
      <c r="V445" s="6"/>
      <c r="W445" s="6"/>
      <c r="X445" s="6"/>
      <c r="Y445" s="6"/>
      <c r="Z445" s="6"/>
      <c r="AA445" s="6"/>
    </row>
    <row r="446" spans="13:27" ht="15.75" customHeight="1">
      <c r="M446" s="6"/>
      <c r="N446" s="6"/>
      <c r="O446" s="6"/>
      <c r="P446" s="6"/>
      <c r="Q446" s="6"/>
      <c r="R446" s="6"/>
      <c r="S446" s="6"/>
      <c r="T446" s="6"/>
      <c r="U446" s="6"/>
      <c r="V446" s="6"/>
      <c r="W446" s="6"/>
      <c r="X446" s="6"/>
      <c r="Y446" s="6"/>
      <c r="Z446" s="6"/>
      <c r="AA446" s="6"/>
    </row>
    <row r="447" spans="13:27" ht="15.75" customHeight="1">
      <c r="M447" s="6"/>
      <c r="N447" s="6"/>
      <c r="O447" s="6"/>
      <c r="P447" s="6"/>
      <c r="Q447" s="6"/>
      <c r="R447" s="6"/>
      <c r="S447" s="6"/>
      <c r="T447" s="6"/>
      <c r="U447" s="6"/>
      <c r="V447" s="6"/>
      <c r="W447" s="6"/>
      <c r="X447" s="6"/>
      <c r="Y447" s="6"/>
      <c r="Z447" s="6"/>
      <c r="AA447" s="6"/>
    </row>
    <row r="448" spans="13:27" ht="15.75" customHeight="1">
      <c r="M448" s="6"/>
      <c r="N448" s="6"/>
      <c r="O448" s="6"/>
      <c r="P448" s="6"/>
      <c r="Q448" s="6"/>
      <c r="R448" s="6"/>
      <c r="S448" s="6"/>
      <c r="T448" s="6"/>
      <c r="U448" s="6"/>
      <c r="V448" s="6"/>
      <c r="W448" s="6"/>
      <c r="X448" s="6"/>
      <c r="Y448" s="6"/>
      <c r="Z448" s="6"/>
      <c r="AA448" s="6"/>
    </row>
    <row r="449" spans="13:27" ht="15.75" customHeight="1">
      <c r="M449" s="6"/>
      <c r="N449" s="6"/>
      <c r="O449" s="6"/>
      <c r="P449" s="6"/>
      <c r="Q449" s="6"/>
      <c r="R449" s="6"/>
      <c r="S449" s="6"/>
      <c r="T449" s="6"/>
      <c r="U449" s="6"/>
      <c r="V449" s="6"/>
      <c r="W449" s="6"/>
      <c r="X449" s="6"/>
      <c r="Y449" s="6"/>
      <c r="Z449" s="6"/>
      <c r="AA449" s="6"/>
    </row>
    <row r="450" spans="13:27" ht="15.75" customHeight="1">
      <c r="M450" s="6"/>
      <c r="N450" s="6"/>
      <c r="O450" s="6"/>
      <c r="P450" s="6"/>
      <c r="Q450" s="6"/>
      <c r="R450" s="6"/>
      <c r="S450" s="6"/>
      <c r="T450" s="6"/>
      <c r="U450" s="6"/>
      <c r="V450" s="6"/>
      <c r="W450" s="6"/>
      <c r="X450" s="6"/>
      <c r="Y450" s="6"/>
      <c r="Z450" s="6"/>
      <c r="AA450" s="6"/>
    </row>
    <row r="451" spans="13:27" ht="15.75" customHeight="1">
      <c r="M451" s="6"/>
      <c r="N451" s="6"/>
      <c r="O451" s="6"/>
      <c r="P451" s="6"/>
      <c r="Q451" s="6"/>
      <c r="R451" s="6"/>
      <c r="S451" s="6"/>
      <c r="T451" s="6"/>
      <c r="U451" s="6"/>
      <c r="V451" s="6"/>
      <c r="W451" s="6"/>
      <c r="X451" s="6"/>
      <c r="Y451" s="6"/>
      <c r="Z451" s="6"/>
      <c r="AA451" s="6"/>
    </row>
    <row r="452" spans="13:27" ht="15.75" customHeight="1">
      <c r="M452" s="6"/>
      <c r="N452" s="6"/>
      <c r="O452" s="6"/>
      <c r="P452" s="6"/>
      <c r="Q452" s="6"/>
      <c r="R452" s="6"/>
      <c r="S452" s="6"/>
      <c r="T452" s="6"/>
      <c r="U452" s="6"/>
      <c r="V452" s="6"/>
      <c r="W452" s="6"/>
      <c r="X452" s="6"/>
      <c r="Y452" s="6"/>
      <c r="Z452" s="6"/>
      <c r="AA452" s="6"/>
    </row>
    <row r="453" spans="13:27" ht="15.75" customHeight="1">
      <c r="M453" s="6"/>
      <c r="N453" s="6"/>
      <c r="O453" s="6"/>
      <c r="P453" s="6"/>
      <c r="Q453" s="6"/>
      <c r="R453" s="6"/>
      <c r="S453" s="6"/>
      <c r="T453" s="6"/>
      <c r="U453" s="6"/>
      <c r="V453" s="6"/>
      <c r="W453" s="6"/>
      <c r="X453" s="6"/>
      <c r="Y453" s="6"/>
      <c r="Z453" s="6"/>
      <c r="AA453" s="6"/>
    </row>
    <row r="454" spans="13:27" ht="15.75" customHeight="1">
      <c r="M454" s="6"/>
      <c r="N454" s="6"/>
      <c r="O454" s="6"/>
      <c r="P454" s="6"/>
      <c r="Q454" s="6"/>
      <c r="R454" s="6"/>
      <c r="S454" s="6"/>
      <c r="T454" s="6"/>
      <c r="U454" s="6"/>
      <c r="V454" s="6"/>
      <c r="W454" s="6"/>
      <c r="X454" s="6"/>
      <c r="Y454" s="6"/>
      <c r="Z454" s="6"/>
      <c r="AA454" s="6"/>
    </row>
    <row r="455" spans="13:27" ht="15.75" customHeight="1">
      <c r="M455" s="6"/>
      <c r="N455" s="6"/>
      <c r="O455" s="6"/>
      <c r="P455" s="6"/>
      <c r="Q455" s="6"/>
      <c r="R455" s="6"/>
      <c r="S455" s="6"/>
      <c r="T455" s="6"/>
      <c r="U455" s="6"/>
      <c r="V455" s="6"/>
      <c r="W455" s="6"/>
      <c r="X455" s="6"/>
      <c r="Y455" s="6"/>
      <c r="Z455" s="6"/>
      <c r="AA455" s="6"/>
    </row>
    <row r="456" spans="13:27" ht="15.75" customHeight="1">
      <c r="M456" s="6"/>
      <c r="N456" s="6"/>
      <c r="O456" s="6"/>
      <c r="P456" s="6"/>
      <c r="Q456" s="6"/>
      <c r="R456" s="6"/>
      <c r="S456" s="6"/>
      <c r="T456" s="6"/>
      <c r="U456" s="6"/>
      <c r="V456" s="6"/>
      <c r="W456" s="6"/>
      <c r="X456" s="6"/>
      <c r="Y456" s="6"/>
      <c r="Z456" s="6"/>
      <c r="AA456" s="6"/>
    </row>
    <row r="457" spans="13:27" ht="15.75" customHeight="1">
      <c r="M457" s="6"/>
      <c r="N457" s="6"/>
      <c r="O457" s="6"/>
      <c r="P457" s="6"/>
      <c r="Q457" s="6"/>
      <c r="R457" s="6"/>
      <c r="S457" s="6"/>
      <c r="T457" s="6"/>
      <c r="U457" s="6"/>
      <c r="V457" s="6"/>
      <c r="W457" s="6"/>
      <c r="X457" s="6"/>
      <c r="Y457" s="6"/>
      <c r="Z457" s="6"/>
      <c r="AA457" s="6"/>
    </row>
    <row r="458" spans="13:27" ht="15.75" customHeight="1">
      <c r="M458" s="6"/>
      <c r="N458" s="6"/>
      <c r="O458" s="6"/>
      <c r="P458" s="6"/>
      <c r="Q458" s="6"/>
      <c r="R458" s="6"/>
      <c r="S458" s="6"/>
      <c r="T458" s="6"/>
      <c r="U458" s="6"/>
      <c r="V458" s="6"/>
      <c r="W458" s="6"/>
      <c r="X458" s="6"/>
      <c r="Y458" s="6"/>
      <c r="Z458" s="6"/>
      <c r="AA458" s="6"/>
    </row>
    <row r="459" spans="13:27" ht="15.75" customHeight="1">
      <c r="M459" s="6"/>
      <c r="N459" s="6"/>
      <c r="O459" s="6"/>
      <c r="P459" s="6"/>
      <c r="Q459" s="6"/>
      <c r="R459" s="6"/>
      <c r="S459" s="6"/>
      <c r="T459" s="6"/>
      <c r="U459" s="6"/>
      <c r="V459" s="6"/>
      <c r="W459" s="6"/>
      <c r="X459" s="6"/>
      <c r="Y459" s="6"/>
      <c r="Z459" s="6"/>
      <c r="AA459" s="6"/>
    </row>
    <row r="460" spans="13:27" ht="15.75" customHeight="1">
      <c r="M460" s="6"/>
      <c r="N460" s="6"/>
      <c r="O460" s="6"/>
      <c r="P460" s="6"/>
      <c r="Q460" s="6"/>
      <c r="R460" s="6"/>
      <c r="S460" s="6"/>
      <c r="T460" s="6"/>
      <c r="U460" s="6"/>
      <c r="V460" s="6"/>
      <c r="W460" s="6"/>
      <c r="X460" s="6"/>
      <c r="Y460" s="6"/>
      <c r="Z460" s="6"/>
      <c r="AA460" s="6"/>
    </row>
    <row r="461" spans="13:27" ht="15.75" customHeight="1">
      <c r="M461" s="6"/>
      <c r="N461" s="6"/>
      <c r="O461" s="6"/>
      <c r="P461" s="6"/>
      <c r="Q461" s="6"/>
      <c r="R461" s="6"/>
      <c r="S461" s="6"/>
      <c r="T461" s="6"/>
      <c r="U461" s="6"/>
      <c r="V461" s="6"/>
      <c r="W461" s="6"/>
      <c r="X461" s="6"/>
      <c r="Y461" s="6"/>
      <c r="Z461" s="6"/>
      <c r="AA461" s="6"/>
    </row>
    <row r="462" spans="13:27" ht="15.75" customHeight="1">
      <c r="M462" s="6"/>
      <c r="N462" s="6"/>
      <c r="O462" s="6"/>
      <c r="P462" s="6"/>
      <c r="Q462" s="6"/>
      <c r="R462" s="6"/>
      <c r="S462" s="6"/>
      <c r="T462" s="6"/>
      <c r="U462" s="6"/>
      <c r="V462" s="6"/>
      <c r="W462" s="6"/>
      <c r="X462" s="6"/>
      <c r="Y462" s="6"/>
      <c r="Z462" s="6"/>
      <c r="AA462" s="6"/>
    </row>
    <row r="463" spans="13:27" ht="15.75" customHeight="1">
      <c r="M463" s="6"/>
      <c r="N463" s="6"/>
      <c r="O463" s="6"/>
      <c r="P463" s="6"/>
      <c r="Q463" s="6"/>
      <c r="R463" s="6"/>
      <c r="S463" s="6"/>
      <c r="T463" s="6"/>
      <c r="U463" s="6"/>
      <c r="V463" s="6"/>
      <c r="W463" s="6"/>
      <c r="X463" s="6"/>
      <c r="Y463" s="6"/>
      <c r="Z463" s="6"/>
      <c r="AA463" s="6"/>
    </row>
    <row r="464" spans="13:27" ht="15.75" customHeight="1">
      <c r="M464" s="6"/>
      <c r="N464" s="6"/>
      <c r="O464" s="6"/>
      <c r="P464" s="6"/>
      <c r="Q464" s="6"/>
      <c r="R464" s="6"/>
      <c r="S464" s="6"/>
      <c r="T464" s="6"/>
      <c r="U464" s="6"/>
      <c r="V464" s="6"/>
      <c r="W464" s="6"/>
      <c r="X464" s="6"/>
      <c r="Y464" s="6"/>
      <c r="Z464" s="6"/>
      <c r="AA464" s="6"/>
    </row>
    <row r="465" spans="13:27" ht="15.75" customHeight="1">
      <c r="M465" s="6"/>
      <c r="N465" s="6"/>
      <c r="O465" s="6"/>
      <c r="P465" s="6"/>
      <c r="Q465" s="6"/>
      <c r="R465" s="6"/>
      <c r="S465" s="6"/>
      <c r="T465" s="6"/>
      <c r="U465" s="6"/>
      <c r="V465" s="6"/>
      <c r="W465" s="6"/>
      <c r="X465" s="6"/>
      <c r="Y465" s="6"/>
      <c r="Z465" s="6"/>
      <c r="AA465" s="6"/>
    </row>
    <row r="466" spans="13:27" ht="15.75" customHeight="1">
      <c r="M466" s="6"/>
      <c r="N466" s="6"/>
      <c r="O466" s="6"/>
      <c r="P466" s="6"/>
      <c r="Q466" s="6"/>
      <c r="R466" s="6"/>
      <c r="S466" s="6"/>
      <c r="T466" s="6"/>
      <c r="U466" s="6"/>
      <c r="V466" s="6"/>
      <c r="W466" s="6"/>
      <c r="X466" s="6"/>
      <c r="Y466" s="6"/>
      <c r="Z466" s="6"/>
      <c r="AA466" s="6"/>
    </row>
    <row r="467" spans="13:27" ht="15.75" customHeight="1">
      <c r="M467" s="6"/>
      <c r="N467" s="6"/>
      <c r="O467" s="6"/>
      <c r="P467" s="6"/>
      <c r="Q467" s="6"/>
      <c r="R467" s="6"/>
      <c r="S467" s="6"/>
      <c r="T467" s="6"/>
      <c r="U467" s="6"/>
      <c r="V467" s="6"/>
      <c r="W467" s="6"/>
      <c r="X467" s="6"/>
      <c r="Y467" s="6"/>
      <c r="Z467" s="6"/>
      <c r="AA467" s="6"/>
    </row>
    <row r="468" spans="13:27" ht="15.75" customHeight="1">
      <c r="M468" s="6"/>
      <c r="N468" s="6"/>
      <c r="O468" s="6"/>
      <c r="P468" s="6"/>
      <c r="Q468" s="6"/>
      <c r="R468" s="6"/>
      <c r="S468" s="6"/>
      <c r="T468" s="6"/>
      <c r="U468" s="6"/>
      <c r="V468" s="6"/>
      <c r="W468" s="6"/>
      <c r="X468" s="6"/>
      <c r="Y468" s="6"/>
      <c r="Z468" s="6"/>
      <c r="AA468" s="6"/>
    </row>
    <row r="469" spans="13:27" ht="15.75" customHeight="1">
      <c r="M469" s="6"/>
      <c r="N469" s="6"/>
      <c r="O469" s="6"/>
      <c r="P469" s="6"/>
      <c r="Q469" s="6"/>
      <c r="R469" s="6"/>
      <c r="S469" s="6"/>
      <c r="T469" s="6"/>
      <c r="U469" s="6"/>
      <c r="V469" s="6"/>
      <c r="W469" s="6"/>
      <c r="X469" s="6"/>
      <c r="Y469" s="6"/>
      <c r="Z469" s="6"/>
      <c r="AA469" s="6"/>
    </row>
    <row r="470" spans="13:27" ht="15.75" customHeight="1">
      <c r="M470" s="6"/>
      <c r="N470" s="6"/>
      <c r="O470" s="6"/>
      <c r="P470" s="6"/>
      <c r="Q470" s="6"/>
      <c r="R470" s="6"/>
      <c r="S470" s="6"/>
      <c r="T470" s="6"/>
      <c r="U470" s="6"/>
      <c r="V470" s="6"/>
      <c r="W470" s="6"/>
      <c r="X470" s="6"/>
      <c r="Y470" s="6"/>
      <c r="Z470" s="6"/>
      <c r="AA470" s="6"/>
    </row>
    <row r="471" spans="13:27" ht="15.75" customHeight="1">
      <c r="M471" s="6"/>
      <c r="N471" s="6"/>
      <c r="O471" s="6"/>
      <c r="P471" s="6"/>
      <c r="Q471" s="6"/>
      <c r="R471" s="6"/>
      <c r="S471" s="6"/>
      <c r="T471" s="6"/>
      <c r="U471" s="6"/>
      <c r="V471" s="6"/>
      <c r="W471" s="6"/>
      <c r="X471" s="6"/>
      <c r="Y471" s="6"/>
      <c r="Z471" s="6"/>
      <c r="AA471" s="6"/>
    </row>
    <row r="472" spans="13:27" ht="15.75" customHeight="1">
      <c r="M472" s="6"/>
      <c r="N472" s="6"/>
      <c r="O472" s="6"/>
      <c r="P472" s="6"/>
      <c r="Q472" s="6"/>
      <c r="R472" s="6"/>
      <c r="S472" s="6"/>
      <c r="T472" s="6"/>
      <c r="U472" s="6"/>
      <c r="V472" s="6"/>
      <c r="W472" s="6"/>
      <c r="X472" s="6"/>
      <c r="Y472" s="6"/>
      <c r="Z472" s="6"/>
      <c r="AA472" s="6"/>
    </row>
    <row r="473" spans="13:27" ht="15.75" customHeight="1">
      <c r="M473" s="6"/>
      <c r="N473" s="6"/>
      <c r="O473" s="6"/>
      <c r="P473" s="6"/>
      <c r="Q473" s="6"/>
      <c r="R473" s="6"/>
      <c r="S473" s="6"/>
      <c r="T473" s="6"/>
      <c r="U473" s="6"/>
      <c r="V473" s="6"/>
      <c r="W473" s="6"/>
      <c r="X473" s="6"/>
      <c r="Y473" s="6"/>
      <c r="Z473" s="6"/>
      <c r="AA473" s="6"/>
    </row>
    <row r="474" spans="13:27" ht="15.75" customHeight="1">
      <c r="M474" s="6"/>
      <c r="N474" s="6"/>
      <c r="O474" s="6"/>
      <c r="P474" s="6"/>
      <c r="Q474" s="6"/>
      <c r="R474" s="6"/>
      <c r="S474" s="6"/>
      <c r="T474" s="6"/>
      <c r="U474" s="6"/>
      <c r="V474" s="6"/>
      <c r="W474" s="6"/>
      <c r="X474" s="6"/>
      <c r="Y474" s="6"/>
      <c r="Z474" s="6"/>
      <c r="AA474" s="6"/>
    </row>
    <row r="475" spans="13:27" ht="15.75" customHeight="1">
      <c r="M475" s="6"/>
      <c r="N475" s="6"/>
      <c r="O475" s="6"/>
      <c r="P475" s="6"/>
      <c r="Q475" s="6"/>
      <c r="R475" s="6"/>
      <c r="S475" s="6"/>
      <c r="T475" s="6"/>
      <c r="U475" s="6"/>
      <c r="V475" s="6"/>
      <c r="W475" s="6"/>
      <c r="X475" s="6"/>
      <c r="Y475" s="6"/>
      <c r="Z475" s="6"/>
      <c r="AA475" s="6"/>
    </row>
    <row r="476" spans="13:27" ht="15.75" customHeight="1">
      <c r="M476" s="6"/>
      <c r="N476" s="6"/>
      <c r="O476" s="6"/>
      <c r="P476" s="6"/>
      <c r="Q476" s="6"/>
      <c r="R476" s="6"/>
      <c r="S476" s="6"/>
      <c r="T476" s="6"/>
      <c r="U476" s="6"/>
      <c r="V476" s="6"/>
      <c r="W476" s="6"/>
      <c r="X476" s="6"/>
      <c r="Y476" s="6"/>
      <c r="Z476" s="6"/>
      <c r="AA476" s="6"/>
    </row>
    <row r="477" spans="13:27" ht="15.75" customHeight="1">
      <c r="M477" s="6"/>
      <c r="N477" s="6"/>
      <c r="O477" s="6"/>
      <c r="P477" s="6"/>
      <c r="Q477" s="6"/>
      <c r="R477" s="6"/>
      <c r="S477" s="6"/>
      <c r="T477" s="6"/>
      <c r="U477" s="6"/>
      <c r="V477" s="6"/>
      <c r="W477" s="6"/>
      <c r="X477" s="6"/>
      <c r="Y477" s="6"/>
      <c r="Z477" s="6"/>
      <c r="AA477" s="6"/>
    </row>
    <row r="478" spans="13:27" ht="15.75" customHeight="1">
      <c r="M478" s="6"/>
      <c r="N478" s="6"/>
      <c r="O478" s="6"/>
      <c r="P478" s="6"/>
      <c r="Q478" s="6"/>
      <c r="R478" s="6"/>
      <c r="S478" s="6"/>
      <c r="T478" s="6"/>
      <c r="U478" s="6"/>
      <c r="V478" s="6"/>
      <c r="W478" s="6"/>
      <c r="X478" s="6"/>
      <c r="Y478" s="6"/>
      <c r="Z478" s="6"/>
      <c r="AA478" s="6"/>
    </row>
    <row r="479" spans="13:27" ht="15.75" customHeight="1">
      <c r="M479" s="6"/>
      <c r="N479" s="6"/>
      <c r="O479" s="6"/>
      <c r="P479" s="6"/>
      <c r="Q479" s="6"/>
      <c r="R479" s="6"/>
      <c r="S479" s="6"/>
      <c r="T479" s="6"/>
      <c r="U479" s="6"/>
      <c r="V479" s="6"/>
      <c r="W479" s="6"/>
      <c r="X479" s="6"/>
      <c r="Y479" s="6"/>
      <c r="Z479" s="6"/>
      <c r="AA479" s="6"/>
    </row>
    <row r="480" spans="13:27" ht="15.75" customHeight="1">
      <c r="M480" s="6"/>
      <c r="N480" s="6"/>
      <c r="O480" s="6"/>
      <c r="P480" s="6"/>
      <c r="Q480" s="6"/>
      <c r="R480" s="6"/>
      <c r="S480" s="6"/>
      <c r="T480" s="6"/>
      <c r="U480" s="6"/>
      <c r="V480" s="6"/>
      <c r="W480" s="6"/>
      <c r="X480" s="6"/>
      <c r="Y480" s="6"/>
      <c r="Z480" s="6"/>
      <c r="AA480" s="6"/>
    </row>
    <row r="481" spans="13:27" ht="15.75" customHeight="1">
      <c r="M481" s="6"/>
      <c r="N481" s="6"/>
      <c r="O481" s="6"/>
      <c r="P481" s="6"/>
      <c r="Q481" s="6"/>
      <c r="R481" s="6"/>
      <c r="S481" s="6"/>
      <c r="T481" s="6"/>
      <c r="U481" s="6"/>
      <c r="V481" s="6"/>
      <c r="W481" s="6"/>
      <c r="X481" s="6"/>
      <c r="Y481" s="6"/>
      <c r="Z481" s="6"/>
      <c r="AA481" s="6"/>
    </row>
    <row r="482" spans="13:27" ht="15.75" customHeight="1">
      <c r="M482" s="6"/>
      <c r="N482" s="6"/>
      <c r="O482" s="6"/>
      <c r="P482" s="6"/>
      <c r="Q482" s="6"/>
      <c r="R482" s="6"/>
      <c r="S482" s="6"/>
      <c r="T482" s="6"/>
      <c r="U482" s="6"/>
      <c r="V482" s="6"/>
      <c r="W482" s="6"/>
      <c r="X482" s="6"/>
      <c r="Y482" s="6"/>
      <c r="Z482" s="6"/>
      <c r="AA482" s="6"/>
    </row>
    <row r="483" spans="13:27" ht="15.75" customHeight="1">
      <c r="M483" s="6"/>
      <c r="N483" s="6"/>
      <c r="O483" s="6"/>
      <c r="P483" s="6"/>
      <c r="Q483" s="6"/>
      <c r="R483" s="6"/>
      <c r="S483" s="6"/>
      <c r="T483" s="6"/>
      <c r="U483" s="6"/>
      <c r="V483" s="6"/>
      <c r="W483" s="6"/>
      <c r="X483" s="6"/>
      <c r="Y483" s="6"/>
      <c r="Z483" s="6"/>
      <c r="AA483" s="6"/>
    </row>
    <row r="484" spans="13:27" ht="15.75" customHeight="1">
      <c r="M484" s="6"/>
      <c r="N484" s="6"/>
      <c r="O484" s="6"/>
      <c r="P484" s="6"/>
      <c r="Q484" s="6"/>
      <c r="R484" s="6"/>
      <c r="S484" s="6"/>
      <c r="T484" s="6"/>
      <c r="U484" s="6"/>
      <c r="V484" s="6"/>
      <c r="W484" s="6"/>
      <c r="X484" s="6"/>
      <c r="Y484" s="6"/>
      <c r="Z484" s="6"/>
      <c r="AA484" s="6"/>
    </row>
    <row r="485" spans="13:27" ht="15.75" customHeight="1">
      <c r="M485" s="6"/>
      <c r="N485" s="6"/>
      <c r="O485" s="6"/>
      <c r="P485" s="6"/>
      <c r="Q485" s="6"/>
      <c r="R485" s="6"/>
      <c r="S485" s="6"/>
      <c r="T485" s="6"/>
      <c r="U485" s="6"/>
      <c r="V485" s="6"/>
      <c r="W485" s="6"/>
      <c r="X485" s="6"/>
      <c r="Y485" s="6"/>
      <c r="Z485" s="6"/>
      <c r="AA485" s="6"/>
    </row>
    <row r="486" spans="13:27" ht="15.75" customHeight="1">
      <c r="M486" s="6"/>
      <c r="N486" s="6"/>
      <c r="O486" s="6"/>
      <c r="P486" s="6"/>
      <c r="Q486" s="6"/>
      <c r="R486" s="6"/>
      <c r="S486" s="6"/>
      <c r="T486" s="6"/>
      <c r="U486" s="6"/>
      <c r="V486" s="6"/>
      <c r="W486" s="6"/>
      <c r="X486" s="6"/>
      <c r="Y486" s="6"/>
      <c r="Z486" s="6"/>
      <c r="AA486" s="6"/>
    </row>
    <row r="487" spans="13:27" ht="15.75" customHeight="1">
      <c r="M487" s="6"/>
      <c r="N487" s="6"/>
      <c r="O487" s="6"/>
      <c r="P487" s="6"/>
      <c r="Q487" s="6"/>
      <c r="R487" s="6"/>
      <c r="S487" s="6"/>
      <c r="T487" s="6"/>
      <c r="U487" s="6"/>
      <c r="V487" s="6"/>
      <c r="W487" s="6"/>
      <c r="X487" s="6"/>
      <c r="Y487" s="6"/>
      <c r="Z487" s="6"/>
      <c r="AA487" s="6"/>
    </row>
    <row r="488" spans="13:27" ht="15.75" customHeight="1">
      <c r="M488" s="6"/>
      <c r="N488" s="6"/>
      <c r="O488" s="6"/>
      <c r="P488" s="6"/>
      <c r="Q488" s="6"/>
      <c r="R488" s="6"/>
      <c r="S488" s="6"/>
      <c r="T488" s="6"/>
      <c r="U488" s="6"/>
      <c r="V488" s="6"/>
      <c r="W488" s="6"/>
      <c r="X488" s="6"/>
      <c r="Y488" s="6"/>
      <c r="Z488" s="6"/>
      <c r="AA488" s="6"/>
    </row>
    <row r="489" spans="13:27" ht="15.75" customHeight="1">
      <c r="M489" s="6"/>
      <c r="N489" s="6"/>
      <c r="O489" s="6"/>
      <c r="P489" s="6"/>
      <c r="Q489" s="6"/>
      <c r="R489" s="6"/>
      <c r="S489" s="6"/>
      <c r="T489" s="6"/>
      <c r="U489" s="6"/>
      <c r="V489" s="6"/>
      <c r="W489" s="6"/>
      <c r="X489" s="6"/>
      <c r="Y489" s="6"/>
      <c r="Z489" s="6"/>
      <c r="AA489" s="6"/>
    </row>
    <row r="490" spans="13:27" ht="15.75" customHeight="1">
      <c r="M490" s="6"/>
      <c r="N490" s="6"/>
      <c r="O490" s="6"/>
      <c r="P490" s="6"/>
      <c r="Q490" s="6"/>
      <c r="R490" s="6"/>
      <c r="S490" s="6"/>
      <c r="T490" s="6"/>
      <c r="U490" s="6"/>
      <c r="V490" s="6"/>
      <c r="W490" s="6"/>
      <c r="X490" s="6"/>
      <c r="Y490" s="6"/>
      <c r="Z490" s="6"/>
      <c r="AA490" s="6"/>
    </row>
    <row r="491" spans="13:27" ht="15.75" customHeight="1">
      <c r="M491" s="6"/>
      <c r="N491" s="6"/>
      <c r="O491" s="6"/>
      <c r="P491" s="6"/>
      <c r="Q491" s="6"/>
      <c r="R491" s="6"/>
      <c r="S491" s="6"/>
      <c r="T491" s="6"/>
      <c r="U491" s="6"/>
      <c r="V491" s="6"/>
      <c r="W491" s="6"/>
      <c r="X491" s="6"/>
      <c r="Y491" s="6"/>
      <c r="Z491" s="6"/>
      <c r="AA491" s="6"/>
    </row>
    <row r="492" spans="13:27" ht="15.75" customHeight="1">
      <c r="M492" s="6"/>
      <c r="N492" s="6"/>
      <c r="O492" s="6"/>
      <c r="P492" s="6"/>
      <c r="Q492" s="6"/>
      <c r="R492" s="6"/>
      <c r="S492" s="6"/>
      <c r="T492" s="6"/>
      <c r="U492" s="6"/>
      <c r="V492" s="6"/>
      <c r="W492" s="6"/>
      <c r="X492" s="6"/>
      <c r="Y492" s="6"/>
      <c r="Z492" s="6"/>
      <c r="AA492" s="6"/>
    </row>
    <row r="493" spans="13:27" ht="15.75" customHeight="1">
      <c r="M493" s="6"/>
      <c r="N493" s="6"/>
      <c r="O493" s="6"/>
      <c r="P493" s="6"/>
      <c r="Q493" s="6"/>
      <c r="R493" s="6"/>
      <c r="S493" s="6"/>
      <c r="T493" s="6"/>
      <c r="U493" s="6"/>
      <c r="V493" s="6"/>
      <c r="W493" s="6"/>
      <c r="X493" s="6"/>
      <c r="Y493" s="6"/>
      <c r="Z493" s="6"/>
      <c r="AA493" s="6"/>
    </row>
    <row r="494" spans="13:27" ht="15.75" customHeight="1">
      <c r="M494" s="6"/>
      <c r="N494" s="6"/>
      <c r="O494" s="6"/>
      <c r="P494" s="6"/>
      <c r="Q494" s="6"/>
      <c r="R494" s="6"/>
      <c r="S494" s="6"/>
      <c r="T494" s="6"/>
      <c r="U494" s="6"/>
      <c r="V494" s="6"/>
      <c r="W494" s="6"/>
      <c r="X494" s="6"/>
      <c r="Y494" s="6"/>
      <c r="Z494" s="6"/>
      <c r="AA494" s="6"/>
    </row>
    <row r="495" spans="13:27" ht="15.75" customHeight="1">
      <c r="M495" s="6"/>
      <c r="N495" s="6"/>
      <c r="O495" s="6"/>
      <c r="P495" s="6"/>
      <c r="Q495" s="6"/>
      <c r="R495" s="6"/>
      <c r="S495" s="6"/>
      <c r="T495" s="6"/>
      <c r="U495" s="6"/>
      <c r="V495" s="6"/>
      <c r="W495" s="6"/>
      <c r="X495" s="6"/>
      <c r="Y495" s="6"/>
      <c r="Z495" s="6"/>
      <c r="AA495" s="6"/>
    </row>
    <row r="496" spans="13:27" ht="15.75" customHeight="1">
      <c r="M496" s="6"/>
      <c r="N496" s="6"/>
      <c r="O496" s="6"/>
      <c r="P496" s="6"/>
      <c r="Q496" s="6"/>
      <c r="R496" s="6"/>
      <c r="S496" s="6"/>
      <c r="T496" s="6"/>
      <c r="U496" s="6"/>
      <c r="V496" s="6"/>
      <c r="W496" s="6"/>
      <c r="X496" s="6"/>
      <c r="Y496" s="6"/>
      <c r="Z496" s="6"/>
      <c r="AA496" s="6"/>
    </row>
    <row r="497" spans="13:27" ht="15.75" customHeight="1">
      <c r="M497" s="6"/>
      <c r="N497" s="6"/>
      <c r="O497" s="6"/>
      <c r="P497" s="6"/>
      <c r="Q497" s="6"/>
      <c r="R497" s="6"/>
      <c r="S497" s="6"/>
      <c r="T497" s="6"/>
      <c r="U497" s="6"/>
      <c r="V497" s="6"/>
      <c r="W497" s="6"/>
      <c r="X497" s="6"/>
      <c r="Y497" s="6"/>
      <c r="Z497" s="6"/>
      <c r="AA497" s="6"/>
    </row>
    <row r="498" spans="13:27" ht="15.75" customHeight="1">
      <c r="M498" s="6"/>
      <c r="N498" s="6"/>
      <c r="O498" s="6"/>
      <c r="P498" s="6"/>
      <c r="Q498" s="6"/>
      <c r="R498" s="6"/>
      <c r="S498" s="6"/>
      <c r="T498" s="6"/>
      <c r="U498" s="6"/>
      <c r="V498" s="6"/>
      <c r="W498" s="6"/>
      <c r="X498" s="6"/>
      <c r="Y498" s="6"/>
      <c r="Z498" s="6"/>
      <c r="AA498" s="6"/>
    </row>
    <row r="499" spans="13:27" ht="15.75" customHeight="1">
      <c r="M499" s="6"/>
      <c r="N499" s="6"/>
      <c r="O499" s="6"/>
      <c r="P499" s="6"/>
      <c r="Q499" s="6"/>
      <c r="R499" s="6"/>
      <c r="S499" s="6"/>
      <c r="T499" s="6"/>
      <c r="U499" s="6"/>
      <c r="V499" s="6"/>
      <c r="W499" s="6"/>
      <c r="X499" s="6"/>
      <c r="Y499" s="6"/>
      <c r="Z499" s="6"/>
      <c r="AA499" s="6"/>
    </row>
    <row r="500" spans="13:27" ht="15.75" customHeight="1">
      <c r="M500" s="6"/>
      <c r="N500" s="6"/>
      <c r="O500" s="6"/>
      <c r="P500" s="6"/>
      <c r="Q500" s="6"/>
      <c r="R500" s="6"/>
      <c r="S500" s="6"/>
      <c r="T500" s="6"/>
      <c r="U500" s="6"/>
      <c r="V500" s="6"/>
      <c r="W500" s="6"/>
      <c r="X500" s="6"/>
      <c r="Y500" s="6"/>
      <c r="Z500" s="6"/>
      <c r="AA500" s="6"/>
    </row>
    <row r="501" spans="13:27" ht="15.75" customHeight="1">
      <c r="M501" s="6"/>
      <c r="N501" s="6"/>
      <c r="O501" s="6"/>
      <c r="P501" s="6"/>
      <c r="Q501" s="6"/>
      <c r="R501" s="6"/>
      <c r="S501" s="6"/>
      <c r="T501" s="6"/>
      <c r="U501" s="6"/>
      <c r="V501" s="6"/>
      <c r="W501" s="6"/>
      <c r="X501" s="6"/>
      <c r="Y501" s="6"/>
      <c r="Z501" s="6"/>
      <c r="AA501" s="6"/>
    </row>
    <row r="502" spans="13:27" ht="15.75" customHeight="1">
      <c r="M502" s="6"/>
      <c r="N502" s="6"/>
      <c r="O502" s="6"/>
      <c r="P502" s="6"/>
      <c r="Q502" s="6"/>
      <c r="R502" s="6"/>
      <c r="S502" s="6"/>
      <c r="T502" s="6"/>
      <c r="U502" s="6"/>
      <c r="V502" s="6"/>
      <c r="W502" s="6"/>
      <c r="X502" s="6"/>
      <c r="Y502" s="6"/>
      <c r="Z502" s="6"/>
      <c r="AA502" s="6"/>
    </row>
    <row r="503" spans="13:27" ht="15.75" customHeight="1">
      <c r="M503" s="6"/>
      <c r="N503" s="6"/>
      <c r="O503" s="6"/>
      <c r="P503" s="6"/>
      <c r="Q503" s="6"/>
      <c r="R503" s="6"/>
      <c r="S503" s="6"/>
      <c r="T503" s="6"/>
      <c r="U503" s="6"/>
      <c r="V503" s="6"/>
      <c r="W503" s="6"/>
      <c r="X503" s="6"/>
      <c r="Y503" s="6"/>
      <c r="Z503" s="6"/>
      <c r="AA503" s="6"/>
    </row>
    <row r="504" spans="13:27" ht="15.75" customHeight="1">
      <c r="M504" s="6"/>
      <c r="N504" s="6"/>
      <c r="O504" s="6"/>
      <c r="P504" s="6"/>
      <c r="Q504" s="6"/>
      <c r="R504" s="6"/>
      <c r="S504" s="6"/>
      <c r="T504" s="6"/>
      <c r="U504" s="6"/>
      <c r="V504" s="6"/>
      <c r="W504" s="6"/>
      <c r="X504" s="6"/>
      <c r="Y504" s="6"/>
      <c r="Z504" s="6"/>
      <c r="AA504" s="6"/>
    </row>
    <row r="505" spans="13:27" ht="15.75" customHeight="1">
      <c r="M505" s="6"/>
      <c r="N505" s="6"/>
      <c r="O505" s="6"/>
      <c r="P505" s="6"/>
      <c r="Q505" s="6"/>
      <c r="R505" s="6"/>
      <c r="S505" s="6"/>
      <c r="T505" s="6"/>
      <c r="U505" s="6"/>
      <c r="V505" s="6"/>
      <c r="W505" s="6"/>
      <c r="X505" s="6"/>
      <c r="Y505" s="6"/>
      <c r="Z505" s="6"/>
      <c r="AA505" s="6"/>
    </row>
    <row r="506" spans="13:27" ht="15.75" customHeight="1">
      <c r="M506" s="6"/>
      <c r="N506" s="6"/>
      <c r="O506" s="6"/>
      <c r="P506" s="6"/>
      <c r="Q506" s="6"/>
      <c r="R506" s="6"/>
      <c r="S506" s="6"/>
      <c r="T506" s="6"/>
      <c r="U506" s="6"/>
      <c r="V506" s="6"/>
      <c r="W506" s="6"/>
      <c r="X506" s="6"/>
      <c r="Y506" s="6"/>
      <c r="Z506" s="6"/>
      <c r="AA506" s="6"/>
    </row>
    <row r="507" spans="13:27" ht="15.75" customHeight="1">
      <c r="M507" s="6"/>
      <c r="N507" s="6"/>
      <c r="O507" s="6"/>
      <c r="P507" s="6"/>
      <c r="Q507" s="6"/>
      <c r="R507" s="6"/>
      <c r="S507" s="6"/>
      <c r="T507" s="6"/>
      <c r="U507" s="6"/>
      <c r="V507" s="6"/>
      <c r="W507" s="6"/>
      <c r="X507" s="6"/>
      <c r="Y507" s="6"/>
      <c r="Z507" s="6"/>
      <c r="AA507" s="6"/>
    </row>
    <row r="508" spans="13:27" ht="15.75" customHeight="1">
      <c r="M508" s="6"/>
      <c r="N508" s="6"/>
      <c r="O508" s="6"/>
      <c r="P508" s="6"/>
      <c r="Q508" s="6"/>
      <c r="R508" s="6"/>
      <c r="S508" s="6"/>
      <c r="T508" s="6"/>
      <c r="U508" s="6"/>
      <c r="V508" s="6"/>
      <c r="W508" s="6"/>
      <c r="X508" s="6"/>
      <c r="Y508" s="6"/>
      <c r="Z508" s="6"/>
      <c r="AA508" s="6"/>
    </row>
    <row r="509" spans="13:27" ht="15.75" customHeight="1">
      <c r="M509" s="6"/>
      <c r="N509" s="6"/>
      <c r="O509" s="6"/>
      <c r="P509" s="6"/>
      <c r="Q509" s="6"/>
      <c r="R509" s="6"/>
      <c r="S509" s="6"/>
      <c r="T509" s="6"/>
      <c r="U509" s="6"/>
      <c r="V509" s="6"/>
      <c r="W509" s="6"/>
      <c r="X509" s="6"/>
      <c r="Y509" s="6"/>
      <c r="Z509" s="6"/>
      <c r="AA509" s="6"/>
    </row>
    <row r="510" spans="13:27" ht="15.75" customHeight="1">
      <c r="M510" s="6"/>
      <c r="N510" s="6"/>
      <c r="O510" s="6"/>
      <c r="P510" s="6"/>
      <c r="Q510" s="6"/>
      <c r="R510" s="6"/>
      <c r="S510" s="6"/>
      <c r="T510" s="6"/>
      <c r="U510" s="6"/>
      <c r="V510" s="6"/>
      <c r="W510" s="6"/>
      <c r="X510" s="6"/>
      <c r="Y510" s="6"/>
      <c r="Z510" s="6"/>
      <c r="AA510" s="6"/>
    </row>
    <row r="511" spans="13:27" ht="15.75" customHeight="1">
      <c r="M511" s="6"/>
      <c r="N511" s="6"/>
      <c r="O511" s="6"/>
      <c r="P511" s="6"/>
      <c r="Q511" s="6"/>
      <c r="R511" s="6"/>
      <c r="S511" s="6"/>
      <c r="T511" s="6"/>
      <c r="U511" s="6"/>
      <c r="V511" s="6"/>
      <c r="W511" s="6"/>
      <c r="X511" s="6"/>
      <c r="Y511" s="6"/>
      <c r="Z511" s="6"/>
      <c r="AA511" s="6"/>
    </row>
    <row r="512" spans="13:27" ht="15.75" customHeight="1">
      <c r="M512" s="6"/>
      <c r="N512" s="6"/>
      <c r="O512" s="6"/>
      <c r="P512" s="6"/>
      <c r="Q512" s="6"/>
      <c r="R512" s="6"/>
      <c r="S512" s="6"/>
      <c r="T512" s="6"/>
      <c r="U512" s="6"/>
      <c r="V512" s="6"/>
      <c r="W512" s="6"/>
      <c r="X512" s="6"/>
      <c r="Y512" s="6"/>
      <c r="Z512" s="6"/>
      <c r="AA512" s="6"/>
    </row>
    <row r="513" spans="13:27" ht="15.75" customHeight="1">
      <c r="M513" s="6"/>
      <c r="N513" s="6"/>
      <c r="O513" s="6"/>
      <c r="P513" s="6"/>
      <c r="Q513" s="6"/>
      <c r="R513" s="6"/>
      <c r="S513" s="6"/>
      <c r="T513" s="6"/>
      <c r="U513" s="6"/>
      <c r="V513" s="6"/>
      <c r="W513" s="6"/>
      <c r="X513" s="6"/>
      <c r="Y513" s="6"/>
      <c r="Z513" s="6"/>
      <c r="AA513" s="6"/>
    </row>
    <row r="514" spans="13:27" ht="15.75" customHeight="1">
      <c r="M514" s="6"/>
      <c r="N514" s="6"/>
      <c r="O514" s="6"/>
      <c r="P514" s="6"/>
      <c r="Q514" s="6"/>
      <c r="R514" s="6"/>
      <c r="S514" s="6"/>
      <c r="T514" s="6"/>
      <c r="U514" s="6"/>
      <c r="V514" s="6"/>
      <c r="W514" s="6"/>
      <c r="X514" s="6"/>
      <c r="Y514" s="6"/>
      <c r="Z514" s="6"/>
      <c r="AA514" s="6"/>
    </row>
    <row r="515" spans="13:27" ht="15.75" customHeight="1">
      <c r="M515" s="6"/>
      <c r="N515" s="6"/>
      <c r="O515" s="6"/>
      <c r="P515" s="6"/>
      <c r="Q515" s="6"/>
      <c r="R515" s="6"/>
      <c r="S515" s="6"/>
      <c r="T515" s="6"/>
      <c r="U515" s="6"/>
      <c r="V515" s="6"/>
      <c r="W515" s="6"/>
      <c r="X515" s="6"/>
      <c r="Y515" s="6"/>
      <c r="Z515" s="6"/>
      <c r="AA515" s="6"/>
    </row>
    <row r="516" spans="13:27" ht="15.75" customHeight="1">
      <c r="M516" s="6"/>
      <c r="N516" s="6"/>
      <c r="O516" s="6"/>
      <c r="P516" s="6"/>
      <c r="Q516" s="6"/>
      <c r="R516" s="6"/>
      <c r="S516" s="6"/>
      <c r="T516" s="6"/>
      <c r="U516" s="6"/>
      <c r="V516" s="6"/>
      <c r="W516" s="6"/>
      <c r="X516" s="6"/>
      <c r="Y516" s="6"/>
      <c r="Z516" s="6"/>
      <c r="AA516" s="6"/>
    </row>
    <row r="517" spans="13:27" ht="15.75" customHeight="1">
      <c r="M517" s="6"/>
      <c r="N517" s="6"/>
      <c r="O517" s="6"/>
      <c r="P517" s="6"/>
      <c r="Q517" s="6"/>
      <c r="R517" s="6"/>
      <c r="S517" s="6"/>
      <c r="T517" s="6"/>
      <c r="U517" s="6"/>
      <c r="V517" s="6"/>
      <c r="W517" s="6"/>
      <c r="X517" s="6"/>
      <c r="Y517" s="6"/>
      <c r="Z517" s="6"/>
      <c r="AA517" s="6"/>
    </row>
    <row r="518" spans="13:27" ht="15.75" customHeight="1">
      <c r="M518" s="6"/>
      <c r="N518" s="6"/>
      <c r="O518" s="6"/>
      <c r="P518" s="6"/>
      <c r="Q518" s="6"/>
      <c r="R518" s="6"/>
      <c r="S518" s="6"/>
      <c r="T518" s="6"/>
      <c r="U518" s="6"/>
      <c r="V518" s="6"/>
      <c r="W518" s="6"/>
      <c r="X518" s="6"/>
      <c r="Y518" s="6"/>
      <c r="Z518" s="6"/>
      <c r="AA518" s="6"/>
    </row>
    <row r="519" spans="13:27" ht="15.75" customHeight="1">
      <c r="M519" s="6"/>
      <c r="N519" s="6"/>
      <c r="O519" s="6"/>
      <c r="P519" s="6"/>
      <c r="Q519" s="6"/>
      <c r="R519" s="6"/>
      <c r="S519" s="6"/>
      <c r="T519" s="6"/>
      <c r="U519" s="6"/>
      <c r="V519" s="6"/>
      <c r="W519" s="6"/>
      <c r="X519" s="6"/>
      <c r="Y519" s="6"/>
      <c r="Z519" s="6"/>
      <c r="AA519" s="6"/>
    </row>
    <row r="520" spans="13:27" ht="15.75" customHeight="1">
      <c r="M520" s="6"/>
      <c r="N520" s="6"/>
      <c r="O520" s="6"/>
      <c r="P520" s="6"/>
      <c r="Q520" s="6"/>
      <c r="R520" s="6"/>
      <c r="S520" s="6"/>
      <c r="T520" s="6"/>
      <c r="U520" s="6"/>
      <c r="V520" s="6"/>
      <c r="W520" s="6"/>
      <c r="X520" s="6"/>
      <c r="Y520" s="6"/>
      <c r="Z520" s="6"/>
      <c r="AA520" s="6"/>
    </row>
    <row r="521" spans="13:27" ht="15.75" customHeight="1">
      <c r="M521" s="6"/>
      <c r="N521" s="6"/>
      <c r="O521" s="6"/>
      <c r="P521" s="6"/>
      <c r="Q521" s="6"/>
      <c r="R521" s="6"/>
      <c r="S521" s="6"/>
      <c r="T521" s="6"/>
      <c r="U521" s="6"/>
      <c r="V521" s="6"/>
      <c r="W521" s="6"/>
      <c r="X521" s="6"/>
      <c r="Y521" s="6"/>
      <c r="Z521" s="6"/>
      <c r="AA521" s="6"/>
    </row>
    <row r="522" spans="13:27" ht="15.75" customHeight="1">
      <c r="M522" s="6"/>
      <c r="N522" s="6"/>
      <c r="O522" s="6"/>
      <c r="P522" s="6"/>
      <c r="Q522" s="6"/>
      <c r="R522" s="6"/>
      <c r="S522" s="6"/>
      <c r="T522" s="6"/>
      <c r="U522" s="6"/>
      <c r="V522" s="6"/>
      <c r="W522" s="6"/>
      <c r="X522" s="6"/>
      <c r="Y522" s="6"/>
      <c r="Z522" s="6"/>
      <c r="AA522" s="6"/>
    </row>
    <row r="523" spans="13:27" ht="15.75" customHeight="1">
      <c r="M523" s="6"/>
      <c r="N523" s="6"/>
      <c r="O523" s="6"/>
      <c r="P523" s="6"/>
      <c r="Q523" s="6"/>
      <c r="R523" s="6"/>
      <c r="S523" s="6"/>
      <c r="T523" s="6"/>
      <c r="U523" s="6"/>
      <c r="V523" s="6"/>
      <c r="W523" s="6"/>
      <c r="X523" s="6"/>
      <c r="Y523" s="6"/>
      <c r="Z523" s="6"/>
      <c r="AA523" s="6"/>
    </row>
    <row r="524" spans="13:27" ht="15.75" customHeight="1">
      <c r="M524" s="6"/>
      <c r="N524" s="6"/>
      <c r="O524" s="6"/>
      <c r="P524" s="6"/>
      <c r="Q524" s="6"/>
      <c r="R524" s="6"/>
      <c r="S524" s="6"/>
      <c r="T524" s="6"/>
      <c r="U524" s="6"/>
      <c r="V524" s="6"/>
      <c r="W524" s="6"/>
      <c r="X524" s="6"/>
      <c r="Y524" s="6"/>
      <c r="Z524" s="6"/>
      <c r="AA524" s="6"/>
    </row>
    <row r="525" spans="13:27" ht="15.75" customHeight="1">
      <c r="M525" s="6"/>
      <c r="N525" s="6"/>
      <c r="O525" s="6"/>
      <c r="P525" s="6"/>
      <c r="Q525" s="6"/>
      <c r="R525" s="6"/>
      <c r="S525" s="6"/>
      <c r="T525" s="6"/>
      <c r="U525" s="6"/>
      <c r="V525" s="6"/>
      <c r="W525" s="6"/>
      <c r="X525" s="6"/>
      <c r="Y525" s="6"/>
      <c r="Z525" s="6"/>
      <c r="AA525" s="6"/>
    </row>
    <row r="526" spans="13:27" ht="15.75" customHeight="1">
      <c r="M526" s="6"/>
      <c r="N526" s="6"/>
      <c r="O526" s="6"/>
      <c r="P526" s="6"/>
      <c r="Q526" s="6"/>
      <c r="R526" s="6"/>
      <c r="S526" s="6"/>
      <c r="T526" s="6"/>
      <c r="U526" s="6"/>
      <c r="V526" s="6"/>
      <c r="W526" s="6"/>
      <c r="X526" s="6"/>
      <c r="Y526" s="6"/>
      <c r="Z526" s="6"/>
      <c r="AA526" s="6"/>
    </row>
    <row r="527" spans="13:27" ht="15.75" customHeight="1">
      <c r="M527" s="6"/>
      <c r="N527" s="6"/>
      <c r="O527" s="6"/>
      <c r="P527" s="6"/>
      <c r="Q527" s="6"/>
      <c r="R527" s="6"/>
      <c r="S527" s="6"/>
      <c r="T527" s="6"/>
      <c r="U527" s="6"/>
      <c r="V527" s="6"/>
      <c r="W527" s="6"/>
      <c r="X527" s="6"/>
      <c r="Y527" s="6"/>
      <c r="Z527" s="6"/>
      <c r="AA527" s="6"/>
    </row>
    <row r="528" spans="13:27" ht="15.75" customHeight="1">
      <c r="M528" s="6"/>
      <c r="N528" s="6"/>
      <c r="O528" s="6"/>
      <c r="P528" s="6"/>
      <c r="Q528" s="6"/>
      <c r="R528" s="6"/>
      <c r="S528" s="6"/>
      <c r="T528" s="6"/>
      <c r="U528" s="6"/>
      <c r="V528" s="6"/>
      <c r="W528" s="6"/>
      <c r="X528" s="6"/>
      <c r="Y528" s="6"/>
      <c r="Z528" s="6"/>
      <c r="AA528" s="6"/>
    </row>
    <row r="529" spans="13:27" ht="15.75" customHeight="1">
      <c r="M529" s="6"/>
      <c r="N529" s="6"/>
      <c r="O529" s="6"/>
      <c r="P529" s="6"/>
      <c r="Q529" s="6"/>
      <c r="R529" s="6"/>
      <c r="S529" s="6"/>
      <c r="T529" s="6"/>
      <c r="U529" s="6"/>
      <c r="V529" s="6"/>
      <c r="W529" s="6"/>
      <c r="X529" s="6"/>
      <c r="Y529" s="6"/>
      <c r="Z529" s="6"/>
      <c r="AA529" s="6"/>
    </row>
    <row r="530" spans="13:27" ht="15.75" customHeight="1">
      <c r="M530" s="6"/>
      <c r="N530" s="6"/>
      <c r="O530" s="6"/>
      <c r="P530" s="6"/>
      <c r="Q530" s="6"/>
      <c r="R530" s="6"/>
      <c r="S530" s="6"/>
      <c r="T530" s="6"/>
      <c r="U530" s="6"/>
      <c r="V530" s="6"/>
      <c r="W530" s="6"/>
      <c r="X530" s="6"/>
      <c r="Y530" s="6"/>
      <c r="Z530" s="6"/>
      <c r="AA530" s="6"/>
    </row>
    <row r="531" spans="13:27" ht="15.75" customHeight="1">
      <c r="M531" s="6"/>
      <c r="N531" s="6"/>
      <c r="O531" s="6"/>
      <c r="P531" s="6"/>
      <c r="Q531" s="6"/>
      <c r="R531" s="6"/>
      <c r="S531" s="6"/>
      <c r="T531" s="6"/>
      <c r="U531" s="6"/>
      <c r="V531" s="6"/>
      <c r="W531" s="6"/>
      <c r="X531" s="6"/>
      <c r="Y531" s="6"/>
      <c r="Z531" s="6"/>
      <c r="AA531" s="6"/>
    </row>
    <row r="532" spans="13:27" ht="15.75" customHeight="1">
      <c r="M532" s="6"/>
      <c r="N532" s="6"/>
      <c r="O532" s="6"/>
      <c r="P532" s="6"/>
      <c r="Q532" s="6"/>
      <c r="R532" s="6"/>
      <c r="S532" s="6"/>
      <c r="T532" s="6"/>
      <c r="U532" s="6"/>
      <c r="V532" s="6"/>
      <c r="W532" s="6"/>
      <c r="X532" s="6"/>
      <c r="Y532" s="6"/>
      <c r="Z532" s="6"/>
      <c r="AA532" s="6"/>
    </row>
    <row r="533" spans="13:27" ht="15.75" customHeight="1">
      <c r="M533" s="6"/>
      <c r="N533" s="6"/>
      <c r="O533" s="6"/>
      <c r="P533" s="6"/>
      <c r="Q533" s="6"/>
      <c r="R533" s="6"/>
      <c r="S533" s="6"/>
      <c r="T533" s="6"/>
      <c r="U533" s="6"/>
      <c r="V533" s="6"/>
      <c r="W533" s="6"/>
      <c r="X533" s="6"/>
      <c r="Y533" s="6"/>
      <c r="Z533" s="6"/>
      <c r="AA533" s="6"/>
    </row>
    <row r="534" spans="13:27" ht="15.75" customHeight="1">
      <c r="M534" s="6"/>
      <c r="N534" s="6"/>
      <c r="O534" s="6"/>
      <c r="P534" s="6"/>
      <c r="Q534" s="6"/>
      <c r="R534" s="6"/>
      <c r="S534" s="6"/>
      <c r="T534" s="6"/>
      <c r="U534" s="6"/>
      <c r="V534" s="6"/>
      <c r="W534" s="6"/>
      <c r="X534" s="6"/>
      <c r="Y534" s="6"/>
      <c r="Z534" s="6"/>
      <c r="AA534" s="6"/>
    </row>
    <row r="535" spans="13:27" ht="15.75" customHeight="1">
      <c r="M535" s="6"/>
      <c r="N535" s="6"/>
      <c r="O535" s="6"/>
      <c r="P535" s="6"/>
      <c r="Q535" s="6"/>
      <c r="R535" s="6"/>
      <c r="S535" s="6"/>
      <c r="T535" s="6"/>
      <c r="U535" s="6"/>
      <c r="V535" s="6"/>
      <c r="W535" s="6"/>
      <c r="X535" s="6"/>
      <c r="Y535" s="6"/>
      <c r="Z535" s="6"/>
      <c r="AA535" s="6"/>
    </row>
    <row r="536" spans="13:27" ht="15.75" customHeight="1">
      <c r="M536" s="6"/>
      <c r="N536" s="6"/>
      <c r="O536" s="6"/>
      <c r="P536" s="6"/>
      <c r="Q536" s="6"/>
      <c r="R536" s="6"/>
      <c r="S536" s="6"/>
      <c r="T536" s="6"/>
      <c r="U536" s="6"/>
      <c r="V536" s="6"/>
      <c r="W536" s="6"/>
      <c r="X536" s="6"/>
      <c r="Y536" s="6"/>
      <c r="Z536" s="6"/>
      <c r="AA536" s="6"/>
    </row>
    <row r="537" spans="13:27" ht="15.75" customHeight="1">
      <c r="M537" s="6"/>
      <c r="N537" s="6"/>
      <c r="O537" s="6"/>
      <c r="P537" s="6"/>
      <c r="Q537" s="6"/>
      <c r="R537" s="6"/>
      <c r="S537" s="6"/>
      <c r="T537" s="6"/>
      <c r="U537" s="6"/>
      <c r="V537" s="6"/>
      <c r="W537" s="6"/>
      <c r="X537" s="6"/>
      <c r="Y537" s="6"/>
      <c r="Z537" s="6"/>
      <c r="AA537" s="6"/>
    </row>
    <row r="538" spans="13:27" ht="15.75" customHeight="1">
      <c r="M538" s="6"/>
      <c r="N538" s="6"/>
      <c r="O538" s="6"/>
      <c r="P538" s="6"/>
      <c r="Q538" s="6"/>
      <c r="R538" s="6"/>
      <c r="S538" s="6"/>
      <c r="T538" s="6"/>
      <c r="U538" s="6"/>
      <c r="V538" s="6"/>
      <c r="W538" s="6"/>
      <c r="X538" s="6"/>
      <c r="Y538" s="6"/>
      <c r="Z538" s="6"/>
      <c r="AA538" s="6"/>
    </row>
    <row r="539" spans="13:27" ht="15.75" customHeight="1">
      <c r="M539" s="6"/>
      <c r="N539" s="6"/>
      <c r="O539" s="6"/>
      <c r="P539" s="6"/>
      <c r="Q539" s="6"/>
      <c r="R539" s="6"/>
      <c r="S539" s="6"/>
      <c r="T539" s="6"/>
      <c r="U539" s="6"/>
      <c r="V539" s="6"/>
      <c r="W539" s="6"/>
      <c r="X539" s="6"/>
      <c r="Y539" s="6"/>
      <c r="Z539" s="6"/>
      <c r="AA539" s="6"/>
    </row>
    <row r="540" spans="13:27" ht="15.75" customHeight="1">
      <c r="M540" s="6"/>
      <c r="N540" s="6"/>
      <c r="O540" s="6"/>
      <c r="P540" s="6"/>
      <c r="Q540" s="6"/>
      <c r="R540" s="6"/>
      <c r="S540" s="6"/>
      <c r="T540" s="6"/>
      <c r="U540" s="6"/>
      <c r="V540" s="6"/>
      <c r="W540" s="6"/>
      <c r="X540" s="6"/>
      <c r="Y540" s="6"/>
      <c r="Z540" s="6"/>
      <c r="AA540" s="6"/>
    </row>
    <row r="541" spans="13:27" ht="15.75" customHeight="1">
      <c r="M541" s="6"/>
      <c r="N541" s="6"/>
      <c r="O541" s="6"/>
      <c r="P541" s="6"/>
      <c r="Q541" s="6"/>
      <c r="R541" s="6"/>
      <c r="S541" s="6"/>
      <c r="T541" s="6"/>
      <c r="U541" s="6"/>
      <c r="V541" s="6"/>
      <c r="W541" s="6"/>
      <c r="X541" s="6"/>
      <c r="Y541" s="6"/>
      <c r="Z541" s="6"/>
      <c r="AA541" s="6"/>
    </row>
    <row r="542" spans="13:27" ht="15.75" customHeight="1">
      <c r="M542" s="6"/>
      <c r="N542" s="6"/>
      <c r="O542" s="6"/>
      <c r="P542" s="6"/>
      <c r="Q542" s="6"/>
      <c r="R542" s="6"/>
      <c r="S542" s="6"/>
      <c r="T542" s="6"/>
      <c r="U542" s="6"/>
      <c r="V542" s="6"/>
      <c r="W542" s="6"/>
      <c r="X542" s="6"/>
      <c r="Y542" s="6"/>
      <c r="Z542" s="6"/>
      <c r="AA542" s="6"/>
    </row>
    <row r="543" spans="13:27" ht="15.75" customHeight="1">
      <c r="M543" s="6"/>
      <c r="N543" s="6"/>
      <c r="O543" s="6"/>
      <c r="P543" s="6"/>
      <c r="Q543" s="6"/>
      <c r="R543" s="6"/>
      <c r="S543" s="6"/>
      <c r="T543" s="6"/>
      <c r="U543" s="6"/>
      <c r="V543" s="6"/>
      <c r="W543" s="6"/>
      <c r="X543" s="6"/>
      <c r="Y543" s="6"/>
      <c r="Z543" s="6"/>
      <c r="AA543" s="6"/>
    </row>
    <row r="544" spans="13:27" ht="15.75" customHeight="1">
      <c r="M544" s="6"/>
      <c r="N544" s="6"/>
      <c r="O544" s="6"/>
      <c r="P544" s="6"/>
      <c r="Q544" s="6"/>
      <c r="R544" s="6"/>
      <c r="S544" s="6"/>
      <c r="T544" s="6"/>
      <c r="U544" s="6"/>
      <c r="V544" s="6"/>
      <c r="W544" s="6"/>
      <c r="X544" s="6"/>
      <c r="Y544" s="6"/>
      <c r="Z544" s="6"/>
      <c r="AA544" s="6"/>
    </row>
    <row r="545" spans="13:27" ht="15.75" customHeight="1">
      <c r="M545" s="6"/>
      <c r="N545" s="6"/>
      <c r="O545" s="6"/>
      <c r="P545" s="6"/>
      <c r="Q545" s="6"/>
      <c r="R545" s="6"/>
      <c r="S545" s="6"/>
      <c r="T545" s="6"/>
      <c r="U545" s="6"/>
      <c r="V545" s="6"/>
      <c r="W545" s="6"/>
      <c r="X545" s="6"/>
      <c r="Y545" s="6"/>
      <c r="Z545" s="6"/>
      <c r="AA545" s="6"/>
    </row>
    <row r="546" spans="13:27" ht="15.75" customHeight="1">
      <c r="M546" s="6"/>
      <c r="N546" s="6"/>
      <c r="O546" s="6"/>
      <c r="P546" s="6"/>
      <c r="Q546" s="6"/>
      <c r="R546" s="6"/>
      <c r="S546" s="6"/>
      <c r="T546" s="6"/>
      <c r="U546" s="6"/>
      <c r="V546" s="6"/>
      <c r="W546" s="6"/>
      <c r="X546" s="6"/>
      <c r="Y546" s="6"/>
      <c r="Z546" s="6"/>
      <c r="AA546" s="6"/>
    </row>
    <row r="547" spans="13:27" ht="15.75" customHeight="1">
      <c r="M547" s="6"/>
      <c r="N547" s="6"/>
      <c r="O547" s="6"/>
      <c r="P547" s="6"/>
      <c r="Q547" s="6"/>
      <c r="R547" s="6"/>
      <c r="S547" s="6"/>
      <c r="T547" s="6"/>
      <c r="U547" s="6"/>
      <c r="V547" s="6"/>
      <c r="W547" s="6"/>
      <c r="X547" s="6"/>
      <c r="Y547" s="6"/>
      <c r="Z547" s="6"/>
      <c r="AA547" s="6"/>
    </row>
    <row r="548" spans="13:27" ht="15.75" customHeight="1">
      <c r="M548" s="6"/>
      <c r="N548" s="6"/>
      <c r="O548" s="6"/>
      <c r="P548" s="6"/>
      <c r="Q548" s="6"/>
      <c r="R548" s="6"/>
      <c r="S548" s="6"/>
      <c r="T548" s="6"/>
      <c r="U548" s="6"/>
      <c r="V548" s="6"/>
      <c r="W548" s="6"/>
      <c r="X548" s="6"/>
      <c r="Y548" s="6"/>
      <c r="Z548" s="6"/>
      <c r="AA548" s="6"/>
    </row>
    <row r="549" spans="13:27" ht="15.75" customHeight="1">
      <c r="M549" s="6"/>
      <c r="N549" s="6"/>
      <c r="O549" s="6"/>
      <c r="P549" s="6"/>
      <c r="Q549" s="6"/>
      <c r="R549" s="6"/>
      <c r="S549" s="6"/>
      <c r="T549" s="6"/>
      <c r="U549" s="6"/>
      <c r="V549" s="6"/>
      <c r="W549" s="6"/>
      <c r="X549" s="6"/>
      <c r="Y549" s="6"/>
      <c r="Z549" s="6"/>
      <c r="AA549" s="6"/>
    </row>
    <row r="550" spans="13:27" ht="15.75" customHeight="1">
      <c r="M550" s="6"/>
      <c r="N550" s="6"/>
      <c r="O550" s="6"/>
      <c r="P550" s="6"/>
      <c r="Q550" s="6"/>
      <c r="R550" s="6"/>
      <c r="S550" s="6"/>
      <c r="T550" s="6"/>
      <c r="U550" s="6"/>
      <c r="V550" s="6"/>
      <c r="W550" s="6"/>
      <c r="X550" s="6"/>
      <c r="Y550" s="6"/>
      <c r="Z550" s="6"/>
      <c r="AA550" s="6"/>
    </row>
    <row r="551" spans="13:27" ht="15.75" customHeight="1">
      <c r="M551" s="6"/>
      <c r="N551" s="6"/>
      <c r="O551" s="6"/>
      <c r="P551" s="6"/>
      <c r="Q551" s="6"/>
      <c r="R551" s="6"/>
      <c r="S551" s="6"/>
      <c r="T551" s="6"/>
      <c r="U551" s="6"/>
      <c r="V551" s="6"/>
      <c r="W551" s="6"/>
      <c r="X551" s="6"/>
      <c r="Y551" s="6"/>
      <c r="Z551" s="6"/>
      <c r="AA551" s="6"/>
    </row>
    <row r="552" spans="13:27" ht="15.75" customHeight="1">
      <c r="M552" s="6"/>
      <c r="N552" s="6"/>
      <c r="O552" s="6"/>
      <c r="P552" s="6"/>
      <c r="Q552" s="6"/>
      <c r="R552" s="6"/>
      <c r="S552" s="6"/>
      <c r="T552" s="6"/>
      <c r="U552" s="6"/>
      <c r="V552" s="6"/>
      <c r="W552" s="6"/>
      <c r="X552" s="6"/>
      <c r="Y552" s="6"/>
      <c r="Z552" s="6"/>
      <c r="AA552" s="6"/>
    </row>
    <row r="553" spans="13:27" ht="15.75" customHeight="1">
      <c r="M553" s="6"/>
      <c r="N553" s="6"/>
      <c r="O553" s="6"/>
      <c r="P553" s="6"/>
      <c r="Q553" s="6"/>
      <c r="R553" s="6"/>
      <c r="S553" s="6"/>
      <c r="T553" s="6"/>
      <c r="U553" s="6"/>
      <c r="V553" s="6"/>
      <c r="W553" s="6"/>
      <c r="X553" s="6"/>
      <c r="Y553" s="6"/>
      <c r="Z553" s="6"/>
      <c r="AA553" s="6"/>
    </row>
    <row r="554" spans="13:27" ht="15.75" customHeight="1">
      <c r="M554" s="6"/>
      <c r="N554" s="6"/>
      <c r="O554" s="6"/>
      <c r="P554" s="6"/>
      <c r="Q554" s="6"/>
      <c r="R554" s="6"/>
      <c r="S554" s="6"/>
      <c r="T554" s="6"/>
      <c r="U554" s="6"/>
      <c r="V554" s="6"/>
      <c r="W554" s="6"/>
      <c r="X554" s="6"/>
      <c r="Y554" s="6"/>
      <c r="Z554" s="6"/>
      <c r="AA554" s="6"/>
    </row>
    <row r="555" spans="13:27" ht="15.75" customHeight="1">
      <c r="M555" s="6"/>
      <c r="N555" s="6"/>
      <c r="O555" s="6"/>
      <c r="P555" s="6"/>
      <c r="Q555" s="6"/>
      <c r="R555" s="6"/>
      <c r="S555" s="6"/>
      <c r="T555" s="6"/>
      <c r="U555" s="6"/>
      <c r="V555" s="6"/>
      <c r="W555" s="6"/>
      <c r="X555" s="6"/>
      <c r="Y555" s="6"/>
      <c r="Z555" s="6"/>
      <c r="AA555" s="6"/>
    </row>
    <row r="556" spans="13:27" ht="15.75" customHeight="1">
      <c r="M556" s="6"/>
      <c r="N556" s="6"/>
      <c r="O556" s="6"/>
      <c r="P556" s="6"/>
      <c r="Q556" s="6"/>
      <c r="R556" s="6"/>
      <c r="S556" s="6"/>
      <c r="T556" s="6"/>
      <c r="U556" s="6"/>
      <c r="V556" s="6"/>
      <c r="W556" s="6"/>
      <c r="X556" s="6"/>
      <c r="Y556" s="6"/>
      <c r="Z556" s="6"/>
      <c r="AA556" s="6"/>
    </row>
    <row r="557" spans="13:27" ht="15.75" customHeight="1">
      <c r="M557" s="6"/>
      <c r="N557" s="6"/>
      <c r="O557" s="6"/>
      <c r="P557" s="6"/>
      <c r="Q557" s="6"/>
      <c r="R557" s="6"/>
      <c r="S557" s="6"/>
      <c r="T557" s="6"/>
      <c r="U557" s="6"/>
      <c r="V557" s="6"/>
      <c r="W557" s="6"/>
      <c r="X557" s="6"/>
      <c r="Y557" s="6"/>
      <c r="Z557" s="6"/>
      <c r="AA557" s="6"/>
    </row>
    <row r="558" spans="13:27" ht="15.75" customHeight="1">
      <c r="M558" s="6"/>
      <c r="N558" s="6"/>
      <c r="O558" s="6"/>
      <c r="P558" s="6"/>
      <c r="Q558" s="6"/>
      <c r="R558" s="6"/>
      <c r="S558" s="6"/>
      <c r="T558" s="6"/>
      <c r="U558" s="6"/>
      <c r="V558" s="6"/>
      <c r="W558" s="6"/>
      <c r="X558" s="6"/>
      <c r="Y558" s="6"/>
      <c r="Z558" s="6"/>
      <c r="AA558" s="6"/>
    </row>
    <row r="559" spans="13:27" ht="15.75" customHeight="1">
      <c r="M559" s="6"/>
      <c r="N559" s="6"/>
      <c r="O559" s="6"/>
      <c r="P559" s="6"/>
      <c r="Q559" s="6"/>
      <c r="R559" s="6"/>
      <c r="S559" s="6"/>
      <c r="T559" s="6"/>
      <c r="U559" s="6"/>
      <c r="V559" s="6"/>
      <c r="W559" s="6"/>
      <c r="X559" s="6"/>
      <c r="Y559" s="6"/>
      <c r="Z559" s="6"/>
      <c r="AA559" s="6"/>
    </row>
    <row r="560" spans="13:27" ht="15.75" customHeight="1">
      <c r="M560" s="6"/>
      <c r="N560" s="6"/>
      <c r="O560" s="6"/>
      <c r="P560" s="6"/>
      <c r="Q560" s="6"/>
      <c r="R560" s="6"/>
      <c r="S560" s="6"/>
      <c r="T560" s="6"/>
      <c r="U560" s="6"/>
      <c r="V560" s="6"/>
      <c r="W560" s="6"/>
      <c r="X560" s="6"/>
      <c r="Y560" s="6"/>
      <c r="Z560" s="6"/>
      <c r="AA560" s="6"/>
    </row>
    <row r="561" spans="13:27" ht="15.75" customHeight="1">
      <c r="M561" s="6"/>
      <c r="N561" s="6"/>
      <c r="O561" s="6"/>
      <c r="P561" s="6"/>
      <c r="Q561" s="6"/>
      <c r="R561" s="6"/>
      <c r="S561" s="6"/>
      <c r="T561" s="6"/>
      <c r="U561" s="6"/>
      <c r="V561" s="6"/>
      <c r="W561" s="6"/>
      <c r="X561" s="6"/>
      <c r="Y561" s="6"/>
      <c r="Z561" s="6"/>
      <c r="AA561" s="6"/>
    </row>
    <row r="562" spans="13:27" ht="15.75" customHeight="1">
      <c r="M562" s="6"/>
      <c r="N562" s="6"/>
      <c r="O562" s="6"/>
      <c r="P562" s="6"/>
      <c r="Q562" s="6"/>
      <c r="R562" s="6"/>
      <c r="S562" s="6"/>
      <c r="T562" s="6"/>
      <c r="U562" s="6"/>
      <c r="V562" s="6"/>
      <c r="W562" s="6"/>
      <c r="X562" s="6"/>
      <c r="Y562" s="6"/>
      <c r="Z562" s="6"/>
      <c r="AA562" s="6"/>
    </row>
    <row r="563" spans="13:27" ht="15.75" customHeight="1">
      <c r="M563" s="6"/>
      <c r="N563" s="6"/>
      <c r="O563" s="6"/>
      <c r="P563" s="6"/>
      <c r="Q563" s="6"/>
      <c r="R563" s="6"/>
      <c r="S563" s="6"/>
      <c r="T563" s="6"/>
      <c r="U563" s="6"/>
      <c r="V563" s="6"/>
      <c r="W563" s="6"/>
      <c r="X563" s="6"/>
      <c r="Y563" s="6"/>
      <c r="Z563" s="6"/>
      <c r="AA563" s="6"/>
    </row>
    <row r="564" spans="13:27" ht="15.75" customHeight="1">
      <c r="M564" s="6"/>
      <c r="N564" s="6"/>
      <c r="O564" s="6"/>
      <c r="P564" s="6"/>
      <c r="Q564" s="6"/>
      <c r="R564" s="6"/>
      <c r="S564" s="6"/>
      <c r="T564" s="6"/>
      <c r="U564" s="6"/>
      <c r="V564" s="6"/>
      <c r="W564" s="6"/>
      <c r="X564" s="6"/>
      <c r="Y564" s="6"/>
      <c r="Z564" s="6"/>
      <c r="AA564" s="6"/>
    </row>
    <row r="565" spans="13:27" ht="15.75" customHeight="1">
      <c r="M565" s="6"/>
      <c r="N565" s="6"/>
      <c r="O565" s="6"/>
      <c r="P565" s="6"/>
      <c r="Q565" s="6"/>
      <c r="R565" s="6"/>
      <c r="S565" s="6"/>
      <c r="T565" s="6"/>
      <c r="U565" s="6"/>
      <c r="V565" s="6"/>
      <c r="W565" s="6"/>
      <c r="X565" s="6"/>
      <c r="Y565" s="6"/>
      <c r="Z565" s="6"/>
      <c r="AA565" s="6"/>
    </row>
    <row r="566" spans="13:27" ht="15.75" customHeight="1">
      <c r="M566" s="6"/>
      <c r="N566" s="6"/>
      <c r="O566" s="6"/>
      <c r="P566" s="6"/>
      <c r="Q566" s="6"/>
      <c r="R566" s="6"/>
      <c r="S566" s="6"/>
      <c r="T566" s="6"/>
      <c r="U566" s="6"/>
      <c r="V566" s="6"/>
      <c r="W566" s="6"/>
      <c r="X566" s="6"/>
      <c r="Y566" s="6"/>
      <c r="Z566" s="6"/>
      <c r="AA566" s="6"/>
    </row>
    <row r="567" spans="13:27" ht="15.75" customHeight="1">
      <c r="M567" s="6"/>
      <c r="N567" s="6"/>
      <c r="O567" s="6"/>
      <c r="P567" s="6"/>
      <c r="Q567" s="6"/>
      <c r="R567" s="6"/>
      <c r="S567" s="6"/>
      <c r="T567" s="6"/>
      <c r="U567" s="6"/>
      <c r="V567" s="6"/>
      <c r="W567" s="6"/>
      <c r="X567" s="6"/>
      <c r="Y567" s="6"/>
      <c r="Z567" s="6"/>
      <c r="AA567" s="6"/>
    </row>
    <row r="568" spans="13:27" ht="15.75" customHeight="1">
      <c r="M568" s="6"/>
      <c r="N568" s="6"/>
      <c r="O568" s="6"/>
      <c r="P568" s="6"/>
      <c r="Q568" s="6"/>
      <c r="R568" s="6"/>
      <c r="S568" s="6"/>
      <c r="T568" s="6"/>
      <c r="U568" s="6"/>
      <c r="V568" s="6"/>
      <c r="W568" s="6"/>
      <c r="X568" s="6"/>
      <c r="Y568" s="6"/>
      <c r="Z568" s="6"/>
      <c r="AA568" s="6"/>
    </row>
    <row r="569" spans="13:27" ht="15.75" customHeight="1">
      <c r="M569" s="6"/>
      <c r="N569" s="6"/>
      <c r="O569" s="6"/>
      <c r="P569" s="6"/>
      <c r="Q569" s="6"/>
      <c r="R569" s="6"/>
      <c r="S569" s="6"/>
      <c r="T569" s="6"/>
      <c r="U569" s="6"/>
      <c r="V569" s="6"/>
      <c r="W569" s="6"/>
      <c r="X569" s="6"/>
      <c r="Y569" s="6"/>
      <c r="Z569" s="6"/>
      <c r="AA569" s="6"/>
    </row>
    <row r="570" spans="13:27" ht="15.75" customHeight="1">
      <c r="M570" s="6"/>
      <c r="N570" s="6"/>
      <c r="O570" s="6"/>
      <c r="P570" s="6"/>
      <c r="Q570" s="6"/>
      <c r="R570" s="6"/>
      <c r="S570" s="6"/>
      <c r="T570" s="6"/>
      <c r="U570" s="6"/>
      <c r="V570" s="6"/>
      <c r="W570" s="6"/>
      <c r="X570" s="6"/>
      <c r="Y570" s="6"/>
      <c r="Z570" s="6"/>
      <c r="AA570" s="6"/>
    </row>
    <row r="571" spans="13:27" ht="15.75" customHeight="1">
      <c r="M571" s="6"/>
      <c r="N571" s="6"/>
      <c r="O571" s="6"/>
      <c r="P571" s="6"/>
      <c r="Q571" s="6"/>
      <c r="R571" s="6"/>
      <c r="S571" s="6"/>
      <c r="T571" s="6"/>
      <c r="U571" s="6"/>
      <c r="V571" s="6"/>
      <c r="W571" s="6"/>
      <c r="X571" s="6"/>
      <c r="Y571" s="6"/>
      <c r="Z571" s="6"/>
      <c r="AA571" s="6"/>
    </row>
    <row r="572" spans="13:27" ht="15.75" customHeight="1">
      <c r="M572" s="6"/>
      <c r="N572" s="6"/>
      <c r="O572" s="6"/>
      <c r="P572" s="6"/>
      <c r="Q572" s="6"/>
      <c r="R572" s="6"/>
      <c r="S572" s="6"/>
      <c r="T572" s="6"/>
      <c r="U572" s="6"/>
      <c r="V572" s="6"/>
      <c r="W572" s="6"/>
      <c r="X572" s="6"/>
      <c r="Y572" s="6"/>
      <c r="Z572" s="6"/>
      <c r="AA572" s="6"/>
    </row>
    <row r="573" spans="13:27" ht="15.75" customHeight="1">
      <c r="M573" s="6"/>
      <c r="N573" s="6"/>
      <c r="O573" s="6"/>
      <c r="P573" s="6"/>
      <c r="Q573" s="6"/>
      <c r="R573" s="6"/>
      <c r="S573" s="6"/>
      <c r="T573" s="6"/>
      <c r="U573" s="6"/>
      <c r="V573" s="6"/>
      <c r="W573" s="6"/>
      <c r="X573" s="6"/>
      <c r="Y573" s="6"/>
      <c r="Z573" s="6"/>
      <c r="AA573" s="6"/>
    </row>
    <row r="574" spans="13:27" ht="15.75" customHeight="1">
      <c r="M574" s="6"/>
      <c r="N574" s="6"/>
      <c r="O574" s="6"/>
      <c r="P574" s="6"/>
      <c r="Q574" s="6"/>
      <c r="R574" s="6"/>
      <c r="S574" s="6"/>
      <c r="T574" s="6"/>
      <c r="U574" s="6"/>
      <c r="V574" s="6"/>
      <c r="W574" s="6"/>
      <c r="X574" s="6"/>
      <c r="Y574" s="6"/>
      <c r="Z574" s="6"/>
      <c r="AA574" s="6"/>
    </row>
    <row r="575" spans="13:27" ht="15.75" customHeight="1">
      <c r="M575" s="6"/>
      <c r="N575" s="6"/>
      <c r="O575" s="6"/>
      <c r="P575" s="6"/>
      <c r="Q575" s="6"/>
      <c r="R575" s="6"/>
      <c r="S575" s="6"/>
      <c r="T575" s="6"/>
      <c r="U575" s="6"/>
      <c r="V575" s="6"/>
      <c r="W575" s="6"/>
      <c r="X575" s="6"/>
      <c r="Y575" s="6"/>
      <c r="Z575" s="6"/>
      <c r="AA575" s="6"/>
    </row>
    <row r="576" spans="13:27" ht="15.75" customHeight="1">
      <c r="M576" s="6"/>
      <c r="N576" s="6"/>
      <c r="O576" s="6"/>
      <c r="P576" s="6"/>
      <c r="Q576" s="6"/>
      <c r="R576" s="6"/>
      <c r="S576" s="6"/>
      <c r="T576" s="6"/>
      <c r="U576" s="6"/>
      <c r="V576" s="6"/>
      <c r="W576" s="6"/>
      <c r="X576" s="6"/>
      <c r="Y576" s="6"/>
      <c r="Z576" s="6"/>
      <c r="AA576" s="6"/>
    </row>
    <row r="577" spans="13:27" ht="15.75" customHeight="1">
      <c r="M577" s="6"/>
      <c r="N577" s="6"/>
      <c r="O577" s="6"/>
      <c r="P577" s="6"/>
      <c r="Q577" s="6"/>
      <c r="R577" s="6"/>
      <c r="S577" s="6"/>
      <c r="T577" s="6"/>
      <c r="U577" s="6"/>
      <c r="V577" s="6"/>
      <c r="W577" s="6"/>
      <c r="X577" s="6"/>
      <c r="Y577" s="6"/>
      <c r="Z577" s="6"/>
      <c r="AA577" s="6"/>
    </row>
    <row r="578" spans="13:27" ht="15.75" customHeight="1">
      <c r="M578" s="6"/>
      <c r="N578" s="6"/>
      <c r="O578" s="6"/>
      <c r="P578" s="6"/>
      <c r="Q578" s="6"/>
      <c r="R578" s="6"/>
      <c r="S578" s="6"/>
      <c r="T578" s="6"/>
      <c r="U578" s="6"/>
      <c r="V578" s="6"/>
      <c r="W578" s="6"/>
      <c r="X578" s="6"/>
      <c r="Y578" s="6"/>
      <c r="Z578" s="6"/>
      <c r="AA578" s="6"/>
    </row>
    <row r="579" spans="13:27" ht="15.75" customHeight="1">
      <c r="M579" s="6"/>
      <c r="N579" s="6"/>
      <c r="O579" s="6"/>
      <c r="P579" s="6"/>
      <c r="Q579" s="6"/>
      <c r="R579" s="6"/>
      <c r="S579" s="6"/>
      <c r="T579" s="6"/>
      <c r="U579" s="6"/>
      <c r="V579" s="6"/>
      <c r="W579" s="6"/>
      <c r="X579" s="6"/>
      <c r="Y579" s="6"/>
      <c r="Z579" s="6"/>
      <c r="AA579" s="6"/>
    </row>
    <row r="580" spans="13:27" ht="15.75" customHeight="1">
      <c r="M580" s="6"/>
      <c r="N580" s="6"/>
      <c r="O580" s="6"/>
      <c r="P580" s="6"/>
      <c r="Q580" s="6"/>
      <c r="R580" s="6"/>
      <c r="S580" s="6"/>
      <c r="T580" s="6"/>
      <c r="U580" s="6"/>
      <c r="V580" s="6"/>
      <c r="W580" s="6"/>
      <c r="X580" s="6"/>
      <c r="Y580" s="6"/>
      <c r="Z580" s="6"/>
      <c r="AA580" s="6"/>
    </row>
    <row r="581" spans="13:27" ht="15.75" customHeight="1">
      <c r="M581" s="6"/>
      <c r="N581" s="6"/>
      <c r="O581" s="6"/>
      <c r="P581" s="6"/>
      <c r="Q581" s="6"/>
      <c r="R581" s="6"/>
      <c r="S581" s="6"/>
      <c r="T581" s="6"/>
      <c r="U581" s="6"/>
      <c r="V581" s="6"/>
      <c r="W581" s="6"/>
      <c r="X581" s="6"/>
      <c r="Y581" s="6"/>
      <c r="Z581" s="6"/>
      <c r="AA581" s="6"/>
    </row>
    <row r="582" spans="13:27" ht="15.75" customHeight="1">
      <c r="M582" s="6"/>
      <c r="N582" s="6"/>
      <c r="O582" s="6"/>
      <c r="P582" s="6"/>
      <c r="Q582" s="6"/>
      <c r="R582" s="6"/>
      <c r="S582" s="6"/>
      <c r="T582" s="6"/>
      <c r="U582" s="6"/>
      <c r="V582" s="6"/>
      <c r="W582" s="6"/>
      <c r="X582" s="6"/>
      <c r="Y582" s="6"/>
      <c r="Z582" s="6"/>
      <c r="AA582" s="6"/>
    </row>
    <row r="583" spans="13:27" ht="15.75" customHeight="1">
      <c r="M583" s="6"/>
      <c r="N583" s="6"/>
      <c r="O583" s="6"/>
      <c r="P583" s="6"/>
      <c r="Q583" s="6"/>
      <c r="R583" s="6"/>
      <c r="S583" s="6"/>
      <c r="T583" s="6"/>
      <c r="U583" s="6"/>
      <c r="V583" s="6"/>
      <c r="W583" s="6"/>
      <c r="X583" s="6"/>
      <c r="Y583" s="6"/>
      <c r="Z583" s="6"/>
      <c r="AA583" s="6"/>
    </row>
    <row r="584" spans="13:27" ht="15.75" customHeight="1">
      <c r="M584" s="6"/>
      <c r="N584" s="6"/>
      <c r="O584" s="6"/>
      <c r="P584" s="6"/>
      <c r="Q584" s="6"/>
      <c r="R584" s="6"/>
      <c r="S584" s="6"/>
      <c r="T584" s="6"/>
      <c r="U584" s="6"/>
      <c r="V584" s="6"/>
      <c r="W584" s="6"/>
      <c r="X584" s="6"/>
      <c r="Y584" s="6"/>
      <c r="Z584" s="6"/>
      <c r="AA584" s="6"/>
    </row>
    <row r="585" spans="13:27" ht="15.75" customHeight="1">
      <c r="M585" s="6"/>
      <c r="N585" s="6"/>
      <c r="O585" s="6"/>
      <c r="P585" s="6"/>
      <c r="Q585" s="6"/>
      <c r="R585" s="6"/>
      <c r="S585" s="6"/>
      <c r="T585" s="6"/>
      <c r="U585" s="6"/>
      <c r="V585" s="6"/>
      <c r="W585" s="6"/>
      <c r="X585" s="6"/>
      <c r="Y585" s="6"/>
      <c r="Z585" s="6"/>
      <c r="AA585" s="6"/>
    </row>
    <row r="586" spans="13:27" ht="15.75" customHeight="1">
      <c r="M586" s="6"/>
      <c r="N586" s="6"/>
      <c r="O586" s="6"/>
      <c r="P586" s="6"/>
      <c r="Q586" s="6"/>
      <c r="R586" s="6"/>
      <c r="S586" s="6"/>
      <c r="T586" s="6"/>
      <c r="U586" s="6"/>
      <c r="V586" s="6"/>
      <c r="W586" s="6"/>
      <c r="X586" s="6"/>
      <c r="Y586" s="6"/>
      <c r="Z586" s="6"/>
      <c r="AA586" s="6"/>
    </row>
    <row r="587" spans="13:27" ht="15.75" customHeight="1">
      <c r="M587" s="6"/>
      <c r="N587" s="6"/>
      <c r="O587" s="6"/>
      <c r="P587" s="6"/>
      <c r="Q587" s="6"/>
      <c r="R587" s="6"/>
      <c r="S587" s="6"/>
      <c r="T587" s="6"/>
      <c r="U587" s="6"/>
      <c r="V587" s="6"/>
      <c r="W587" s="6"/>
      <c r="X587" s="6"/>
      <c r="Y587" s="6"/>
      <c r="Z587" s="6"/>
      <c r="AA587" s="6"/>
    </row>
    <row r="588" spans="13:27" ht="15.75" customHeight="1">
      <c r="M588" s="6"/>
      <c r="N588" s="6"/>
      <c r="O588" s="6"/>
      <c r="P588" s="6"/>
      <c r="Q588" s="6"/>
      <c r="R588" s="6"/>
      <c r="S588" s="6"/>
      <c r="T588" s="6"/>
      <c r="U588" s="6"/>
      <c r="V588" s="6"/>
      <c r="W588" s="6"/>
      <c r="X588" s="6"/>
      <c r="Y588" s="6"/>
      <c r="Z588" s="6"/>
      <c r="AA588" s="6"/>
    </row>
    <row r="589" spans="13:27" ht="15.75" customHeight="1">
      <c r="M589" s="6"/>
      <c r="N589" s="6"/>
      <c r="O589" s="6"/>
      <c r="P589" s="6"/>
      <c r="Q589" s="6"/>
      <c r="R589" s="6"/>
      <c r="S589" s="6"/>
      <c r="T589" s="6"/>
      <c r="U589" s="6"/>
      <c r="V589" s="6"/>
      <c r="W589" s="6"/>
      <c r="X589" s="6"/>
      <c r="Y589" s="6"/>
      <c r="Z589" s="6"/>
      <c r="AA589" s="6"/>
    </row>
    <row r="590" spans="13:27" ht="15.75" customHeight="1">
      <c r="M590" s="6"/>
      <c r="N590" s="6"/>
      <c r="O590" s="6"/>
      <c r="P590" s="6"/>
      <c r="Q590" s="6"/>
      <c r="R590" s="6"/>
      <c r="S590" s="6"/>
      <c r="T590" s="6"/>
      <c r="U590" s="6"/>
      <c r="V590" s="6"/>
      <c r="W590" s="6"/>
      <c r="X590" s="6"/>
      <c r="Y590" s="6"/>
      <c r="Z590" s="6"/>
      <c r="AA590" s="6"/>
    </row>
    <row r="591" spans="13:27" ht="15.75" customHeight="1">
      <c r="M591" s="6"/>
      <c r="N591" s="6"/>
      <c r="O591" s="6"/>
      <c r="P591" s="6"/>
      <c r="Q591" s="6"/>
      <c r="R591" s="6"/>
      <c r="S591" s="6"/>
      <c r="T591" s="6"/>
      <c r="U591" s="6"/>
      <c r="V591" s="6"/>
      <c r="W591" s="6"/>
      <c r="X591" s="6"/>
      <c r="Y591" s="6"/>
      <c r="Z591" s="6"/>
      <c r="AA591" s="6"/>
    </row>
    <row r="592" spans="13:27" ht="15.75" customHeight="1">
      <c r="M592" s="6"/>
      <c r="N592" s="6"/>
      <c r="O592" s="6"/>
      <c r="P592" s="6"/>
      <c r="Q592" s="6"/>
      <c r="R592" s="6"/>
      <c r="S592" s="6"/>
      <c r="T592" s="6"/>
      <c r="U592" s="6"/>
      <c r="V592" s="6"/>
      <c r="W592" s="6"/>
      <c r="X592" s="6"/>
      <c r="Y592" s="6"/>
      <c r="Z592" s="6"/>
      <c r="AA592" s="6"/>
    </row>
    <row r="593" spans="13:27" ht="15.75" customHeight="1">
      <c r="M593" s="6"/>
      <c r="N593" s="6"/>
      <c r="O593" s="6"/>
      <c r="P593" s="6"/>
      <c r="Q593" s="6"/>
      <c r="R593" s="6"/>
      <c r="S593" s="6"/>
      <c r="T593" s="6"/>
      <c r="U593" s="6"/>
      <c r="V593" s="6"/>
      <c r="W593" s="6"/>
      <c r="X593" s="6"/>
      <c r="Y593" s="6"/>
      <c r="Z593" s="6"/>
      <c r="AA593" s="6"/>
    </row>
    <row r="594" spans="13:27" ht="15.75" customHeight="1">
      <c r="M594" s="6"/>
      <c r="N594" s="6"/>
      <c r="O594" s="6"/>
      <c r="P594" s="6"/>
      <c r="Q594" s="6"/>
      <c r="R594" s="6"/>
      <c r="S594" s="6"/>
      <c r="T594" s="6"/>
      <c r="U594" s="6"/>
      <c r="V594" s="6"/>
      <c r="W594" s="6"/>
      <c r="X594" s="6"/>
      <c r="Y594" s="6"/>
      <c r="Z594" s="6"/>
      <c r="AA594" s="6"/>
    </row>
    <row r="595" spans="13:27" ht="15.75" customHeight="1">
      <c r="M595" s="6"/>
      <c r="N595" s="6"/>
      <c r="O595" s="6"/>
      <c r="P595" s="6"/>
      <c r="Q595" s="6"/>
      <c r="R595" s="6"/>
      <c r="S595" s="6"/>
      <c r="T595" s="6"/>
      <c r="U595" s="6"/>
      <c r="V595" s="6"/>
      <c r="W595" s="6"/>
      <c r="X595" s="6"/>
      <c r="Y595" s="6"/>
      <c r="Z595" s="6"/>
      <c r="AA595" s="6"/>
    </row>
    <row r="596" spans="13:27" ht="15.75" customHeight="1">
      <c r="M596" s="6"/>
      <c r="N596" s="6"/>
      <c r="O596" s="6"/>
      <c r="P596" s="6"/>
      <c r="Q596" s="6"/>
      <c r="R596" s="6"/>
      <c r="S596" s="6"/>
      <c r="T596" s="6"/>
      <c r="U596" s="6"/>
      <c r="V596" s="6"/>
      <c r="W596" s="6"/>
      <c r="X596" s="6"/>
      <c r="Y596" s="6"/>
      <c r="Z596" s="6"/>
      <c r="AA596" s="6"/>
    </row>
    <row r="597" spans="13:27" ht="15.75" customHeight="1">
      <c r="M597" s="6"/>
      <c r="N597" s="6"/>
      <c r="O597" s="6"/>
      <c r="P597" s="6"/>
      <c r="Q597" s="6"/>
      <c r="R597" s="6"/>
      <c r="S597" s="6"/>
      <c r="T597" s="6"/>
      <c r="U597" s="6"/>
      <c r="V597" s="6"/>
      <c r="W597" s="6"/>
      <c r="X597" s="6"/>
      <c r="Y597" s="6"/>
      <c r="Z597" s="6"/>
      <c r="AA597" s="6"/>
    </row>
    <row r="598" spans="13:27" ht="15.75" customHeight="1">
      <c r="M598" s="6"/>
      <c r="N598" s="6"/>
      <c r="O598" s="6"/>
      <c r="P598" s="6"/>
      <c r="Q598" s="6"/>
      <c r="R598" s="6"/>
      <c r="S598" s="6"/>
      <c r="T598" s="6"/>
      <c r="U598" s="6"/>
      <c r="V598" s="6"/>
      <c r="W598" s="6"/>
      <c r="X598" s="6"/>
      <c r="Y598" s="6"/>
      <c r="Z598" s="6"/>
      <c r="AA598" s="6"/>
    </row>
    <row r="599" spans="13:27" ht="15.75" customHeight="1">
      <c r="M599" s="6"/>
      <c r="N599" s="6"/>
      <c r="O599" s="6"/>
      <c r="P599" s="6"/>
      <c r="Q599" s="6"/>
      <c r="R599" s="6"/>
      <c r="S599" s="6"/>
      <c r="T599" s="6"/>
      <c r="U599" s="6"/>
      <c r="V599" s="6"/>
      <c r="W599" s="6"/>
      <c r="X599" s="6"/>
      <c r="Y599" s="6"/>
      <c r="Z599" s="6"/>
      <c r="AA599" s="6"/>
    </row>
    <row r="600" spans="13:27" ht="15.75" customHeight="1">
      <c r="M600" s="6"/>
      <c r="N600" s="6"/>
      <c r="O600" s="6"/>
      <c r="P600" s="6"/>
      <c r="Q600" s="6"/>
      <c r="R600" s="6"/>
      <c r="S600" s="6"/>
      <c r="T600" s="6"/>
      <c r="U600" s="6"/>
      <c r="V600" s="6"/>
      <c r="W600" s="6"/>
      <c r="X600" s="6"/>
      <c r="Y600" s="6"/>
      <c r="Z600" s="6"/>
      <c r="AA600" s="6"/>
    </row>
    <row r="601" spans="13:27" ht="15.75" customHeight="1">
      <c r="M601" s="6"/>
      <c r="N601" s="6"/>
      <c r="O601" s="6"/>
      <c r="P601" s="6"/>
      <c r="Q601" s="6"/>
      <c r="R601" s="6"/>
      <c r="S601" s="6"/>
      <c r="T601" s="6"/>
      <c r="U601" s="6"/>
      <c r="V601" s="6"/>
      <c r="W601" s="6"/>
      <c r="X601" s="6"/>
      <c r="Y601" s="6"/>
      <c r="Z601" s="6"/>
      <c r="AA601" s="6"/>
    </row>
    <row r="602" spans="13:27" ht="15.75" customHeight="1">
      <c r="M602" s="6"/>
      <c r="N602" s="6"/>
      <c r="O602" s="6"/>
      <c r="P602" s="6"/>
      <c r="Q602" s="6"/>
      <c r="R602" s="6"/>
      <c r="S602" s="6"/>
      <c r="T602" s="6"/>
      <c r="U602" s="6"/>
      <c r="V602" s="6"/>
      <c r="W602" s="6"/>
      <c r="X602" s="6"/>
      <c r="Y602" s="6"/>
      <c r="Z602" s="6"/>
      <c r="AA602" s="6"/>
    </row>
    <row r="603" spans="13:27" ht="15.75" customHeight="1">
      <c r="M603" s="6"/>
      <c r="N603" s="6"/>
      <c r="O603" s="6"/>
      <c r="P603" s="6"/>
      <c r="Q603" s="6"/>
      <c r="R603" s="6"/>
      <c r="S603" s="6"/>
      <c r="T603" s="6"/>
      <c r="U603" s="6"/>
      <c r="V603" s="6"/>
      <c r="W603" s="6"/>
      <c r="X603" s="6"/>
      <c r="Y603" s="6"/>
      <c r="Z603" s="6"/>
      <c r="AA603" s="6"/>
    </row>
    <row r="604" spans="13:27" ht="15.75" customHeight="1">
      <c r="M604" s="6"/>
      <c r="N604" s="6"/>
      <c r="O604" s="6"/>
      <c r="P604" s="6"/>
      <c r="Q604" s="6"/>
      <c r="R604" s="6"/>
      <c r="S604" s="6"/>
      <c r="T604" s="6"/>
      <c r="U604" s="6"/>
      <c r="V604" s="6"/>
      <c r="W604" s="6"/>
      <c r="X604" s="6"/>
      <c r="Y604" s="6"/>
      <c r="Z604" s="6"/>
      <c r="AA604" s="6"/>
    </row>
    <row r="605" spans="13:27" ht="15.75" customHeight="1">
      <c r="M605" s="6"/>
      <c r="N605" s="6"/>
      <c r="O605" s="6"/>
      <c r="P605" s="6"/>
      <c r="Q605" s="6"/>
      <c r="R605" s="6"/>
      <c r="S605" s="6"/>
      <c r="T605" s="6"/>
      <c r="U605" s="6"/>
      <c r="V605" s="6"/>
      <c r="W605" s="6"/>
      <c r="X605" s="6"/>
      <c r="Y605" s="6"/>
      <c r="Z605" s="6"/>
      <c r="AA605" s="6"/>
    </row>
    <row r="606" spans="13:27" ht="15.75" customHeight="1">
      <c r="M606" s="6"/>
      <c r="N606" s="6"/>
      <c r="O606" s="6"/>
      <c r="P606" s="6"/>
      <c r="Q606" s="6"/>
      <c r="R606" s="6"/>
      <c r="S606" s="6"/>
      <c r="T606" s="6"/>
      <c r="U606" s="6"/>
      <c r="V606" s="6"/>
      <c r="W606" s="6"/>
      <c r="X606" s="6"/>
      <c r="Y606" s="6"/>
      <c r="Z606" s="6"/>
      <c r="AA606" s="6"/>
    </row>
    <row r="607" spans="13:27" ht="15.75" customHeight="1">
      <c r="M607" s="6"/>
      <c r="N607" s="6"/>
      <c r="O607" s="6"/>
      <c r="P607" s="6"/>
      <c r="Q607" s="6"/>
      <c r="R607" s="6"/>
      <c r="S607" s="6"/>
      <c r="T607" s="6"/>
      <c r="U607" s="6"/>
      <c r="V607" s="6"/>
      <c r="W607" s="6"/>
      <c r="X607" s="6"/>
      <c r="Y607" s="6"/>
      <c r="Z607" s="6"/>
      <c r="AA607" s="6"/>
    </row>
    <row r="608" spans="13:27" ht="15.75" customHeight="1">
      <c r="M608" s="6"/>
      <c r="N608" s="6"/>
      <c r="O608" s="6"/>
      <c r="P608" s="6"/>
      <c r="Q608" s="6"/>
      <c r="R608" s="6"/>
      <c r="S608" s="6"/>
      <c r="T608" s="6"/>
      <c r="U608" s="6"/>
      <c r="V608" s="6"/>
      <c r="W608" s="6"/>
      <c r="X608" s="6"/>
      <c r="Y608" s="6"/>
      <c r="Z608" s="6"/>
      <c r="AA608" s="6"/>
    </row>
    <row r="609" spans="13:27" ht="15.75" customHeight="1">
      <c r="M609" s="6"/>
      <c r="N609" s="6"/>
      <c r="O609" s="6"/>
      <c r="P609" s="6"/>
      <c r="Q609" s="6"/>
      <c r="R609" s="6"/>
      <c r="S609" s="6"/>
      <c r="T609" s="6"/>
      <c r="U609" s="6"/>
      <c r="V609" s="6"/>
      <c r="W609" s="6"/>
      <c r="X609" s="6"/>
      <c r="Y609" s="6"/>
      <c r="Z609" s="6"/>
      <c r="AA609" s="6"/>
    </row>
    <row r="610" spans="13:27" ht="15.75" customHeight="1">
      <c r="M610" s="6"/>
      <c r="N610" s="6"/>
      <c r="O610" s="6"/>
      <c r="P610" s="6"/>
      <c r="Q610" s="6"/>
      <c r="R610" s="6"/>
      <c r="S610" s="6"/>
      <c r="T610" s="6"/>
      <c r="U610" s="6"/>
      <c r="V610" s="6"/>
      <c r="W610" s="6"/>
      <c r="X610" s="6"/>
      <c r="Y610" s="6"/>
      <c r="Z610" s="6"/>
      <c r="AA610" s="6"/>
    </row>
    <row r="611" spans="13:27" ht="15.75" customHeight="1">
      <c r="M611" s="6"/>
      <c r="N611" s="6"/>
      <c r="O611" s="6"/>
      <c r="P611" s="6"/>
      <c r="Q611" s="6"/>
      <c r="R611" s="6"/>
      <c r="S611" s="6"/>
      <c r="T611" s="6"/>
      <c r="U611" s="6"/>
      <c r="V611" s="6"/>
      <c r="W611" s="6"/>
      <c r="X611" s="6"/>
      <c r="Y611" s="6"/>
      <c r="Z611" s="6"/>
      <c r="AA611" s="6"/>
    </row>
    <row r="612" spans="13:27" ht="15.75" customHeight="1">
      <c r="M612" s="6"/>
      <c r="N612" s="6"/>
      <c r="O612" s="6"/>
      <c r="P612" s="6"/>
      <c r="Q612" s="6"/>
      <c r="R612" s="6"/>
      <c r="S612" s="6"/>
      <c r="T612" s="6"/>
      <c r="U612" s="6"/>
      <c r="V612" s="6"/>
      <c r="W612" s="6"/>
      <c r="X612" s="6"/>
      <c r="Y612" s="6"/>
      <c r="Z612" s="6"/>
      <c r="AA612" s="6"/>
    </row>
    <row r="613" spans="13:27" ht="15.75" customHeight="1">
      <c r="M613" s="6"/>
      <c r="N613" s="6"/>
      <c r="O613" s="6"/>
      <c r="P613" s="6"/>
      <c r="Q613" s="6"/>
      <c r="R613" s="6"/>
      <c r="S613" s="6"/>
      <c r="T613" s="6"/>
      <c r="U613" s="6"/>
      <c r="V613" s="6"/>
      <c r="W613" s="6"/>
      <c r="X613" s="6"/>
      <c r="Y613" s="6"/>
      <c r="Z613" s="6"/>
      <c r="AA613" s="6"/>
    </row>
    <row r="614" spans="13:27" ht="15.75" customHeight="1">
      <c r="M614" s="6"/>
      <c r="N614" s="6"/>
      <c r="O614" s="6"/>
      <c r="P614" s="6"/>
      <c r="Q614" s="6"/>
      <c r="R614" s="6"/>
      <c r="S614" s="6"/>
      <c r="T614" s="6"/>
      <c r="U614" s="6"/>
      <c r="V614" s="6"/>
      <c r="W614" s="6"/>
      <c r="X614" s="6"/>
      <c r="Y614" s="6"/>
      <c r="Z614" s="6"/>
      <c r="AA614" s="6"/>
    </row>
    <row r="615" spans="13:27" ht="15.75" customHeight="1">
      <c r="M615" s="6"/>
      <c r="N615" s="6"/>
      <c r="O615" s="6"/>
      <c r="P615" s="6"/>
      <c r="Q615" s="6"/>
      <c r="R615" s="6"/>
      <c r="S615" s="6"/>
      <c r="T615" s="6"/>
      <c r="U615" s="6"/>
      <c r="V615" s="6"/>
      <c r="W615" s="6"/>
      <c r="X615" s="6"/>
      <c r="Y615" s="6"/>
      <c r="Z615" s="6"/>
      <c r="AA615" s="6"/>
    </row>
    <row r="616" spans="13:27" ht="15.75" customHeight="1">
      <c r="M616" s="6"/>
      <c r="N616" s="6"/>
      <c r="O616" s="6"/>
      <c r="P616" s="6"/>
      <c r="Q616" s="6"/>
      <c r="R616" s="6"/>
      <c r="S616" s="6"/>
      <c r="T616" s="6"/>
      <c r="U616" s="6"/>
      <c r="V616" s="6"/>
      <c r="W616" s="6"/>
      <c r="X616" s="6"/>
      <c r="Y616" s="6"/>
      <c r="Z616" s="6"/>
      <c r="AA616" s="6"/>
    </row>
    <row r="617" spans="13:27" ht="15.75" customHeight="1">
      <c r="M617" s="6"/>
      <c r="N617" s="6"/>
      <c r="O617" s="6"/>
      <c r="P617" s="6"/>
      <c r="Q617" s="6"/>
      <c r="R617" s="6"/>
      <c r="S617" s="6"/>
      <c r="T617" s="6"/>
      <c r="U617" s="6"/>
      <c r="V617" s="6"/>
      <c r="W617" s="6"/>
      <c r="X617" s="6"/>
      <c r="Y617" s="6"/>
      <c r="Z617" s="6"/>
      <c r="AA617" s="6"/>
    </row>
    <row r="618" spans="13:27" ht="15.75" customHeight="1">
      <c r="M618" s="6"/>
      <c r="N618" s="6"/>
      <c r="O618" s="6"/>
      <c r="P618" s="6"/>
      <c r="Q618" s="6"/>
      <c r="R618" s="6"/>
      <c r="S618" s="6"/>
      <c r="T618" s="6"/>
      <c r="U618" s="6"/>
      <c r="V618" s="6"/>
      <c r="W618" s="6"/>
      <c r="X618" s="6"/>
      <c r="Y618" s="6"/>
      <c r="Z618" s="6"/>
      <c r="AA618" s="6"/>
    </row>
    <row r="619" spans="13:27" ht="15.75" customHeight="1">
      <c r="M619" s="6"/>
      <c r="N619" s="6"/>
      <c r="O619" s="6"/>
      <c r="P619" s="6"/>
      <c r="Q619" s="6"/>
      <c r="R619" s="6"/>
      <c r="S619" s="6"/>
      <c r="T619" s="6"/>
      <c r="U619" s="6"/>
      <c r="V619" s="6"/>
      <c r="W619" s="6"/>
      <c r="X619" s="6"/>
      <c r="Y619" s="6"/>
      <c r="Z619" s="6"/>
      <c r="AA619" s="6"/>
    </row>
    <row r="620" spans="13:27" ht="15.75" customHeight="1">
      <c r="M620" s="6"/>
      <c r="N620" s="6"/>
      <c r="O620" s="6"/>
      <c r="P620" s="6"/>
      <c r="Q620" s="6"/>
      <c r="R620" s="6"/>
      <c r="S620" s="6"/>
      <c r="T620" s="6"/>
      <c r="U620" s="6"/>
      <c r="V620" s="6"/>
      <c r="W620" s="6"/>
      <c r="X620" s="6"/>
      <c r="Y620" s="6"/>
      <c r="Z620" s="6"/>
      <c r="AA620" s="6"/>
    </row>
    <row r="621" spans="13:27" ht="15.75" customHeight="1">
      <c r="M621" s="6"/>
      <c r="N621" s="6"/>
      <c r="O621" s="6"/>
      <c r="P621" s="6"/>
      <c r="Q621" s="6"/>
      <c r="R621" s="6"/>
      <c r="S621" s="6"/>
      <c r="T621" s="6"/>
      <c r="U621" s="6"/>
      <c r="V621" s="6"/>
      <c r="W621" s="6"/>
      <c r="X621" s="6"/>
      <c r="Y621" s="6"/>
      <c r="Z621" s="6"/>
      <c r="AA621" s="6"/>
    </row>
    <row r="622" spans="13:27" ht="15.75" customHeight="1">
      <c r="M622" s="6"/>
      <c r="N622" s="6"/>
      <c r="O622" s="6"/>
      <c r="P622" s="6"/>
      <c r="Q622" s="6"/>
      <c r="R622" s="6"/>
      <c r="S622" s="6"/>
      <c r="T622" s="6"/>
      <c r="U622" s="6"/>
      <c r="V622" s="6"/>
      <c r="W622" s="6"/>
      <c r="X622" s="6"/>
      <c r="Y622" s="6"/>
      <c r="Z622" s="6"/>
      <c r="AA622" s="6"/>
    </row>
    <row r="623" spans="13:27" ht="15.75" customHeight="1">
      <c r="M623" s="6"/>
      <c r="N623" s="6"/>
      <c r="O623" s="6"/>
      <c r="P623" s="6"/>
      <c r="Q623" s="6"/>
      <c r="R623" s="6"/>
      <c r="S623" s="6"/>
      <c r="T623" s="6"/>
      <c r="U623" s="6"/>
      <c r="V623" s="6"/>
      <c r="W623" s="6"/>
      <c r="X623" s="6"/>
      <c r="Y623" s="6"/>
      <c r="Z623" s="6"/>
      <c r="AA623" s="6"/>
    </row>
    <row r="624" spans="13:27" ht="15.75" customHeight="1">
      <c r="M624" s="6"/>
      <c r="N624" s="6"/>
      <c r="O624" s="6"/>
      <c r="P624" s="6"/>
      <c r="Q624" s="6"/>
      <c r="R624" s="6"/>
      <c r="S624" s="6"/>
      <c r="T624" s="6"/>
      <c r="U624" s="6"/>
      <c r="V624" s="6"/>
      <c r="W624" s="6"/>
      <c r="X624" s="6"/>
      <c r="Y624" s="6"/>
      <c r="Z624" s="6"/>
      <c r="AA624" s="6"/>
    </row>
    <row r="625" spans="13:27" ht="15.75" customHeight="1">
      <c r="M625" s="6"/>
      <c r="N625" s="6"/>
      <c r="O625" s="6"/>
      <c r="P625" s="6"/>
      <c r="Q625" s="6"/>
      <c r="R625" s="6"/>
      <c r="S625" s="6"/>
      <c r="T625" s="6"/>
      <c r="U625" s="6"/>
      <c r="V625" s="6"/>
      <c r="W625" s="6"/>
      <c r="X625" s="6"/>
      <c r="Y625" s="6"/>
      <c r="Z625" s="6"/>
      <c r="AA625" s="6"/>
    </row>
    <row r="626" spans="13:27" ht="15.75" customHeight="1">
      <c r="M626" s="6"/>
      <c r="N626" s="6"/>
      <c r="O626" s="6"/>
      <c r="P626" s="6"/>
      <c r="Q626" s="6"/>
      <c r="R626" s="6"/>
      <c r="S626" s="6"/>
      <c r="T626" s="6"/>
      <c r="U626" s="6"/>
      <c r="V626" s="6"/>
      <c r="W626" s="6"/>
      <c r="X626" s="6"/>
      <c r="Y626" s="6"/>
      <c r="Z626" s="6"/>
      <c r="AA626" s="6"/>
    </row>
    <row r="627" spans="13:27" ht="15.75" customHeight="1">
      <c r="M627" s="6"/>
      <c r="N627" s="6"/>
      <c r="O627" s="6"/>
      <c r="P627" s="6"/>
      <c r="Q627" s="6"/>
      <c r="R627" s="6"/>
      <c r="S627" s="6"/>
      <c r="T627" s="6"/>
      <c r="U627" s="6"/>
      <c r="V627" s="6"/>
      <c r="W627" s="6"/>
      <c r="X627" s="6"/>
      <c r="Y627" s="6"/>
      <c r="Z627" s="6"/>
      <c r="AA627" s="6"/>
    </row>
    <row r="628" spans="13:27" ht="15.75" customHeight="1">
      <c r="M628" s="6"/>
      <c r="N628" s="6"/>
      <c r="O628" s="6"/>
      <c r="P628" s="6"/>
      <c r="Q628" s="6"/>
      <c r="R628" s="6"/>
      <c r="S628" s="6"/>
      <c r="T628" s="6"/>
      <c r="U628" s="6"/>
      <c r="V628" s="6"/>
      <c r="W628" s="6"/>
      <c r="X628" s="6"/>
      <c r="Y628" s="6"/>
      <c r="Z628" s="6"/>
      <c r="AA628" s="6"/>
    </row>
    <row r="629" spans="13:27" ht="15.75" customHeight="1">
      <c r="M629" s="6"/>
      <c r="N629" s="6"/>
      <c r="O629" s="6"/>
      <c r="P629" s="6"/>
      <c r="Q629" s="6"/>
      <c r="R629" s="6"/>
      <c r="S629" s="6"/>
      <c r="T629" s="6"/>
      <c r="U629" s="6"/>
      <c r="V629" s="6"/>
      <c r="W629" s="6"/>
      <c r="X629" s="6"/>
      <c r="Y629" s="6"/>
      <c r="Z629" s="6"/>
      <c r="AA629" s="6"/>
    </row>
    <row r="630" spans="13:27" ht="15.75" customHeight="1">
      <c r="M630" s="6"/>
      <c r="N630" s="6"/>
      <c r="O630" s="6"/>
      <c r="P630" s="6"/>
      <c r="Q630" s="6"/>
      <c r="R630" s="6"/>
      <c r="S630" s="6"/>
      <c r="T630" s="6"/>
      <c r="U630" s="6"/>
      <c r="V630" s="6"/>
      <c r="W630" s="6"/>
      <c r="X630" s="6"/>
      <c r="Y630" s="6"/>
      <c r="Z630" s="6"/>
      <c r="AA630" s="6"/>
    </row>
    <row r="631" spans="13:27" ht="15.75" customHeight="1">
      <c r="M631" s="6"/>
      <c r="N631" s="6"/>
      <c r="O631" s="6"/>
      <c r="P631" s="6"/>
      <c r="Q631" s="6"/>
      <c r="R631" s="6"/>
      <c r="S631" s="6"/>
      <c r="T631" s="6"/>
      <c r="U631" s="6"/>
      <c r="V631" s="6"/>
      <c r="W631" s="6"/>
      <c r="X631" s="6"/>
      <c r="Y631" s="6"/>
      <c r="Z631" s="6"/>
      <c r="AA631" s="6"/>
    </row>
    <row r="632" spans="13:27" ht="15.75" customHeight="1">
      <c r="M632" s="6"/>
      <c r="N632" s="6"/>
      <c r="O632" s="6"/>
      <c r="P632" s="6"/>
      <c r="Q632" s="6"/>
      <c r="R632" s="6"/>
      <c r="S632" s="6"/>
      <c r="T632" s="6"/>
      <c r="U632" s="6"/>
      <c r="V632" s="6"/>
      <c r="W632" s="6"/>
      <c r="X632" s="6"/>
      <c r="Y632" s="6"/>
      <c r="Z632" s="6"/>
      <c r="AA632" s="6"/>
    </row>
    <row r="633" spans="13:27" ht="15.75" customHeight="1">
      <c r="M633" s="6"/>
      <c r="N633" s="6"/>
      <c r="O633" s="6"/>
      <c r="P633" s="6"/>
      <c r="Q633" s="6"/>
      <c r="R633" s="6"/>
      <c r="S633" s="6"/>
      <c r="T633" s="6"/>
      <c r="U633" s="6"/>
      <c r="V633" s="6"/>
      <c r="W633" s="6"/>
      <c r="X633" s="6"/>
      <c r="Y633" s="6"/>
      <c r="Z633" s="6"/>
      <c r="AA633" s="6"/>
    </row>
    <row r="634" spans="13:27" ht="15.75" customHeight="1">
      <c r="M634" s="6"/>
      <c r="N634" s="6"/>
      <c r="O634" s="6"/>
      <c r="P634" s="6"/>
      <c r="Q634" s="6"/>
      <c r="R634" s="6"/>
      <c r="S634" s="6"/>
      <c r="T634" s="6"/>
      <c r="U634" s="6"/>
      <c r="V634" s="6"/>
      <c r="W634" s="6"/>
      <c r="X634" s="6"/>
      <c r="Y634" s="6"/>
      <c r="Z634" s="6"/>
      <c r="AA634" s="6"/>
    </row>
    <row r="635" spans="13:27" ht="15.75" customHeight="1">
      <c r="M635" s="6"/>
      <c r="N635" s="6"/>
      <c r="O635" s="6"/>
      <c r="P635" s="6"/>
      <c r="Q635" s="6"/>
      <c r="R635" s="6"/>
      <c r="S635" s="6"/>
      <c r="T635" s="6"/>
      <c r="U635" s="6"/>
      <c r="V635" s="6"/>
      <c r="W635" s="6"/>
      <c r="X635" s="6"/>
      <c r="Y635" s="6"/>
      <c r="Z635" s="6"/>
      <c r="AA635" s="6"/>
    </row>
    <row r="636" spans="13:27" ht="15.75" customHeight="1">
      <c r="M636" s="6"/>
      <c r="N636" s="6"/>
      <c r="O636" s="6"/>
      <c r="P636" s="6"/>
      <c r="Q636" s="6"/>
      <c r="R636" s="6"/>
      <c r="S636" s="6"/>
      <c r="T636" s="6"/>
      <c r="U636" s="6"/>
      <c r="V636" s="6"/>
      <c r="W636" s="6"/>
      <c r="X636" s="6"/>
      <c r="Y636" s="6"/>
      <c r="Z636" s="6"/>
      <c r="AA636" s="6"/>
    </row>
    <row r="637" spans="13:27" ht="15.75" customHeight="1">
      <c r="M637" s="6"/>
      <c r="N637" s="6"/>
      <c r="O637" s="6"/>
      <c r="P637" s="6"/>
      <c r="Q637" s="6"/>
      <c r="R637" s="6"/>
      <c r="S637" s="6"/>
      <c r="T637" s="6"/>
      <c r="U637" s="6"/>
      <c r="V637" s="6"/>
      <c r="W637" s="6"/>
      <c r="X637" s="6"/>
      <c r="Y637" s="6"/>
      <c r="Z637" s="6"/>
      <c r="AA637" s="6"/>
    </row>
    <row r="638" spans="13:27" ht="15.75" customHeight="1">
      <c r="M638" s="6"/>
      <c r="N638" s="6"/>
      <c r="O638" s="6"/>
      <c r="P638" s="6"/>
      <c r="Q638" s="6"/>
      <c r="R638" s="6"/>
      <c r="S638" s="6"/>
      <c r="T638" s="6"/>
      <c r="U638" s="6"/>
      <c r="V638" s="6"/>
      <c r="W638" s="6"/>
      <c r="X638" s="6"/>
      <c r="Y638" s="6"/>
      <c r="Z638" s="6"/>
      <c r="AA638" s="6"/>
    </row>
    <row r="639" spans="13:27" ht="15.75" customHeight="1">
      <c r="M639" s="6"/>
      <c r="N639" s="6"/>
      <c r="O639" s="6"/>
      <c r="P639" s="6"/>
      <c r="Q639" s="6"/>
      <c r="R639" s="6"/>
      <c r="S639" s="6"/>
      <c r="T639" s="6"/>
      <c r="U639" s="6"/>
      <c r="V639" s="6"/>
      <c r="W639" s="6"/>
      <c r="X639" s="6"/>
      <c r="Y639" s="6"/>
      <c r="Z639" s="6"/>
      <c r="AA639" s="6"/>
    </row>
    <row r="640" spans="13:27" ht="15.75" customHeight="1">
      <c r="M640" s="6"/>
      <c r="N640" s="6"/>
      <c r="O640" s="6"/>
      <c r="P640" s="6"/>
      <c r="Q640" s="6"/>
      <c r="R640" s="6"/>
      <c r="S640" s="6"/>
      <c r="T640" s="6"/>
      <c r="U640" s="6"/>
      <c r="V640" s="6"/>
      <c r="W640" s="6"/>
      <c r="X640" s="6"/>
      <c r="Y640" s="6"/>
      <c r="Z640" s="6"/>
      <c r="AA640" s="6"/>
    </row>
    <row r="641" spans="13:27" ht="15.75" customHeight="1">
      <c r="M641" s="6"/>
      <c r="N641" s="6"/>
      <c r="O641" s="6"/>
      <c r="P641" s="6"/>
      <c r="Q641" s="6"/>
      <c r="R641" s="6"/>
      <c r="S641" s="6"/>
      <c r="T641" s="6"/>
      <c r="U641" s="6"/>
      <c r="V641" s="6"/>
      <c r="W641" s="6"/>
      <c r="X641" s="6"/>
      <c r="Y641" s="6"/>
      <c r="Z641" s="6"/>
      <c r="AA641" s="6"/>
    </row>
    <row r="642" spans="13:27" ht="15.75" customHeight="1">
      <c r="M642" s="6"/>
      <c r="N642" s="6"/>
      <c r="O642" s="6"/>
      <c r="P642" s="6"/>
      <c r="Q642" s="6"/>
      <c r="R642" s="6"/>
      <c r="S642" s="6"/>
      <c r="T642" s="6"/>
      <c r="U642" s="6"/>
      <c r="V642" s="6"/>
      <c r="W642" s="6"/>
      <c r="X642" s="6"/>
      <c r="Y642" s="6"/>
      <c r="Z642" s="6"/>
      <c r="AA642" s="6"/>
    </row>
    <row r="643" spans="13:27" ht="15.75" customHeight="1">
      <c r="M643" s="6"/>
      <c r="N643" s="6"/>
      <c r="O643" s="6"/>
      <c r="P643" s="6"/>
      <c r="Q643" s="6"/>
      <c r="R643" s="6"/>
      <c r="S643" s="6"/>
      <c r="T643" s="6"/>
      <c r="U643" s="6"/>
      <c r="V643" s="6"/>
      <c r="W643" s="6"/>
      <c r="X643" s="6"/>
      <c r="Y643" s="6"/>
      <c r="Z643" s="6"/>
      <c r="AA643" s="6"/>
    </row>
    <row r="644" spans="13:27" ht="15.75" customHeight="1">
      <c r="M644" s="6"/>
      <c r="N644" s="6"/>
      <c r="O644" s="6"/>
      <c r="P644" s="6"/>
      <c r="Q644" s="6"/>
      <c r="R644" s="6"/>
      <c r="S644" s="6"/>
      <c r="T644" s="6"/>
      <c r="U644" s="6"/>
      <c r="V644" s="6"/>
      <c r="W644" s="6"/>
      <c r="X644" s="6"/>
      <c r="Y644" s="6"/>
      <c r="Z644" s="6"/>
      <c r="AA644" s="6"/>
    </row>
    <row r="645" spans="13:27" ht="15.75" customHeight="1">
      <c r="M645" s="6"/>
      <c r="N645" s="6"/>
      <c r="O645" s="6"/>
      <c r="P645" s="6"/>
      <c r="Q645" s="6"/>
      <c r="R645" s="6"/>
      <c r="S645" s="6"/>
      <c r="T645" s="6"/>
      <c r="U645" s="6"/>
      <c r="V645" s="6"/>
      <c r="W645" s="6"/>
      <c r="X645" s="6"/>
      <c r="Y645" s="6"/>
      <c r="Z645" s="6"/>
      <c r="AA645" s="6"/>
    </row>
    <row r="646" spans="13:27" ht="15.75" customHeight="1">
      <c r="M646" s="6"/>
      <c r="N646" s="6"/>
      <c r="O646" s="6"/>
      <c r="P646" s="6"/>
      <c r="Q646" s="6"/>
      <c r="R646" s="6"/>
      <c r="S646" s="6"/>
      <c r="T646" s="6"/>
      <c r="U646" s="6"/>
      <c r="V646" s="6"/>
      <c r="W646" s="6"/>
      <c r="X646" s="6"/>
      <c r="Y646" s="6"/>
      <c r="Z646" s="6"/>
      <c r="AA646" s="6"/>
    </row>
    <row r="647" spans="13:27" ht="15.75" customHeight="1">
      <c r="M647" s="6"/>
      <c r="N647" s="6"/>
      <c r="O647" s="6"/>
      <c r="P647" s="6"/>
      <c r="Q647" s="6"/>
      <c r="R647" s="6"/>
      <c r="S647" s="6"/>
      <c r="T647" s="6"/>
      <c r="U647" s="6"/>
      <c r="V647" s="6"/>
      <c r="W647" s="6"/>
      <c r="X647" s="6"/>
      <c r="Y647" s="6"/>
      <c r="Z647" s="6"/>
      <c r="AA647" s="6"/>
    </row>
    <row r="648" spans="13:27" ht="15.75" customHeight="1">
      <c r="M648" s="6"/>
      <c r="N648" s="6"/>
      <c r="O648" s="6"/>
      <c r="P648" s="6"/>
      <c r="Q648" s="6"/>
      <c r="R648" s="6"/>
      <c r="S648" s="6"/>
      <c r="T648" s="6"/>
      <c r="U648" s="6"/>
      <c r="V648" s="6"/>
      <c r="W648" s="6"/>
      <c r="X648" s="6"/>
      <c r="Y648" s="6"/>
      <c r="Z648" s="6"/>
      <c r="AA648" s="6"/>
    </row>
    <row r="649" spans="13:27" ht="15.75" customHeight="1">
      <c r="M649" s="6"/>
      <c r="N649" s="6"/>
      <c r="O649" s="6"/>
      <c r="P649" s="6"/>
      <c r="Q649" s="6"/>
      <c r="R649" s="6"/>
      <c r="S649" s="6"/>
      <c r="T649" s="6"/>
      <c r="U649" s="6"/>
      <c r="V649" s="6"/>
      <c r="W649" s="6"/>
      <c r="X649" s="6"/>
      <c r="Y649" s="6"/>
      <c r="Z649" s="6"/>
      <c r="AA649" s="6"/>
    </row>
    <row r="650" spans="13:27" ht="15.75" customHeight="1">
      <c r="M650" s="6"/>
      <c r="N650" s="6"/>
      <c r="O650" s="6"/>
      <c r="P650" s="6"/>
      <c r="Q650" s="6"/>
      <c r="R650" s="6"/>
      <c r="S650" s="6"/>
      <c r="T650" s="6"/>
      <c r="U650" s="6"/>
      <c r="V650" s="6"/>
      <c r="W650" s="6"/>
      <c r="X650" s="6"/>
      <c r="Y650" s="6"/>
      <c r="Z650" s="6"/>
      <c r="AA650" s="6"/>
    </row>
    <row r="651" spans="13:27" ht="15.75" customHeight="1">
      <c r="M651" s="6"/>
      <c r="N651" s="6"/>
      <c r="O651" s="6"/>
      <c r="P651" s="6"/>
      <c r="Q651" s="6"/>
      <c r="R651" s="6"/>
      <c r="S651" s="6"/>
      <c r="T651" s="6"/>
      <c r="U651" s="6"/>
      <c r="V651" s="6"/>
      <c r="W651" s="6"/>
      <c r="X651" s="6"/>
      <c r="Y651" s="6"/>
      <c r="Z651" s="6"/>
      <c r="AA651" s="6"/>
    </row>
    <row r="652" spans="13:27" ht="15.75" customHeight="1">
      <c r="M652" s="6"/>
      <c r="N652" s="6"/>
      <c r="O652" s="6"/>
      <c r="P652" s="6"/>
      <c r="Q652" s="6"/>
      <c r="R652" s="6"/>
      <c r="S652" s="6"/>
      <c r="T652" s="6"/>
      <c r="U652" s="6"/>
      <c r="V652" s="6"/>
      <c r="W652" s="6"/>
      <c r="X652" s="6"/>
      <c r="Y652" s="6"/>
      <c r="Z652" s="6"/>
      <c r="AA652" s="6"/>
    </row>
    <row r="653" spans="13:27" ht="15.75" customHeight="1">
      <c r="M653" s="6"/>
      <c r="N653" s="6"/>
      <c r="O653" s="6"/>
      <c r="P653" s="6"/>
      <c r="Q653" s="6"/>
      <c r="R653" s="6"/>
      <c r="S653" s="6"/>
      <c r="T653" s="6"/>
      <c r="U653" s="6"/>
      <c r="V653" s="6"/>
      <c r="W653" s="6"/>
      <c r="X653" s="6"/>
      <c r="Y653" s="6"/>
      <c r="Z653" s="6"/>
      <c r="AA653" s="6"/>
    </row>
    <row r="654" spans="13:27" ht="15.75" customHeight="1">
      <c r="M654" s="6"/>
      <c r="N654" s="6"/>
      <c r="O654" s="6"/>
      <c r="P654" s="6"/>
      <c r="Q654" s="6"/>
      <c r="R654" s="6"/>
      <c r="S654" s="6"/>
      <c r="T654" s="6"/>
      <c r="U654" s="6"/>
      <c r="V654" s="6"/>
      <c r="W654" s="6"/>
      <c r="X654" s="6"/>
      <c r="Y654" s="6"/>
      <c r="Z654" s="6"/>
      <c r="AA654" s="6"/>
    </row>
    <row r="655" spans="13:27" ht="15.75" customHeight="1">
      <c r="M655" s="6"/>
      <c r="N655" s="6"/>
      <c r="O655" s="6"/>
      <c r="P655" s="6"/>
      <c r="Q655" s="6"/>
      <c r="R655" s="6"/>
      <c r="S655" s="6"/>
      <c r="T655" s="6"/>
      <c r="U655" s="6"/>
      <c r="V655" s="6"/>
      <c r="W655" s="6"/>
      <c r="X655" s="6"/>
      <c r="Y655" s="6"/>
      <c r="Z655" s="6"/>
      <c r="AA655" s="6"/>
    </row>
    <row r="656" spans="13:27" ht="15.75" customHeight="1">
      <c r="M656" s="6"/>
      <c r="N656" s="6"/>
      <c r="O656" s="6"/>
      <c r="P656" s="6"/>
      <c r="Q656" s="6"/>
      <c r="R656" s="6"/>
      <c r="S656" s="6"/>
      <c r="T656" s="6"/>
      <c r="U656" s="6"/>
      <c r="V656" s="6"/>
      <c r="W656" s="6"/>
      <c r="X656" s="6"/>
      <c r="Y656" s="6"/>
      <c r="Z656" s="6"/>
      <c r="AA656" s="6"/>
    </row>
    <row r="657" spans="13:27" ht="15.75" customHeight="1">
      <c r="M657" s="6"/>
      <c r="N657" s="6"/>
      <c r="O657" s="6"/>
      <c r="P657" s="6"/>
      <c r="Q657" s="6"/>
      <c r="R657" s="6"/>
      <c r="S657" s="6"/>
      <c r="T657" s="6"/>
      <c r="U657" s="6"/>
      <c r="V657" s="6"/>
      <c r="W657" s="6"/>
      <c r="X657" s="6"/>
      <c r="Y657" s="6"/>
      <c r="Z657" s="6"/>
      <c r="AA657" s="6"/>
    </row>
    <row r="658" spans="13:27" ht="15.75" customHeight="1">
      <c r="M658" s="6"/>
      <c r="N658" s="6"/>
      <c r="O658" s="6"/>
      <c r="P658" s="6"/>
      <c r="Q658" s="6"/>
      <c r="R658" s="6"/>
      <c r="S658" s="6"/>
      <c r="T658" s="6"/>
      <c r="U658" s="6"/>
      <c r="V658" s="6"/>
      <c r="W658" s="6"/>
      <c r="X658" s="6"/>
      <c r="Y658" s="6"/>
      <c r="Z658" s="6"/>
      <c r="AA658" s="6"/>
    </row>
    <row r="659" spans="13:27" ht="15.75" customHeight="1">
      <c r="M659" s="6"/>
      <c r="N659" s="6"/>
      <c r="O659" s="6"/>
      <c r="P659" s="6"/>
      <c r="Q659" s="6"/>
      <c r="R659" s="6"/>
      <c r="S659" s="6"/>
      <c r="T659" s="6"/>
      <c r="U659" s="6"/>
      <c r="V659" s="6"/>
      <c r="W659" s="6"/>
      <c r="X659" s="6"/>
      <c r="Y659" s="6"/>
      <c r="Z659" s="6"/>
      <c r="AA659" s="6"/>
    </row>
    <row r="660" spans="13:27" ht="15.75" customHeight="1">
      <c r="M660" s="6"/>
      <c r="N660" s="6"/>
      <c r="O660" s="6"/>
      <c r="P660" s="6"/>
      <c r="Q660" s="6"/>
      <c r="R660" s="6"/>
      <c r="S660" s="6"/>
      <c r="T660" s="6"/>
      <c r="U660" s="6"/>
      <c r="V660" s="6"/>
      <c r="W660" s="6"/>
      <c r="X660" s="6"/>
      <c r="Y660" s="6"/>
      <c r="Z660" s="6"/>
      <c r="AA660" s="6"/>
    </row>
    <row r="661" spans="13:27" ht="15.75" customHeight="1">
      <c r="M661" s="6"/>
      <c r="N661" s="6"/>
      <c r="O661" s="6"/>
      <c r="P661" s="6"/>
      <c r="Q661" s="6"/>
      <c r="R661" s="6"/>
      <c r="S661" s="6"/>
      <c r="T661" s="6"/>
      <c r="U661" s="6"/>
      <c r="V661" s="6"/>
      <c r="W661" s="6"/>
      <c r="X661" s="6"/>
      <c r="Y661" s="6"/>
      <c r="Z661" s="6"/>
      <c r="AA661" s="6"/>
    </row>
    <row r="662" spans="13:27" ht="15.75" customHeight="1">
      <c r="M662" s="6"/>
      <c r="N662" s="6"/>
      <c r="O662" s="6"/>
      <c r="P662" s="6"/>
      <c r="Q662" s="6"/>
      <c r="R662" s="6"/>
      <c r="S662" s="6"/>
      <c r="T662" s="6"/>
      <c r="U662" s="6"/>
      <c r="V662" s="6"/>
      <c r="W662" s="6"/>
      <c r="X662" s="6"/>
      <c r="Y662" s="6"/>
      <c r="Z662" s="6"/>
      <c r="AA662" s="6"/>
    </row>
    <row r="663" spans="13:27" ht="15.75" customHeight="1">
      <c r="M663" s="6"/>
      <c r="N663" s="6"/>
      <c r="O663" s="6"/>
      <c r="P663" s="6"/>
      <c r="Q663" s="6"/>
      <c r="R663" s="6"/>
      <c r="S663" s="6"/>
      <c r="T663" s="6"/>
      <c r="U663" s="6"/>
      <c r="V663" s="6"/>
      <c r="W663" s="6"/>
      <c r="X663" s="6"/>
      <c r="Y663" s="6"/>
      <c r="Z663" s="6"/>
      <c r="AA663" s="6"/>
    </row>
    <row r="664" spans="13:27" ht="15.75" customHeight="1">
      <c r="M664" s="6"/>
      <c r="N664" s="6"/>
      <c r="O664" s="6"/>
      <c r="P664" s="6"/>
      <c r="Q664" s="6"/>
      <c r="R664" s="6"/>
      <c r="S664" s="6"/>
      <c r="T664" s="6"/>
      <c r="U664" s="6"/>
      <c r="V664" s="6"/>
      <c r="W664" s="6"/>
      <c r="X664" s="6"/>
      <c r="Y664" s="6"/>
      <c r="Z664" s="6"/>
      <c r="AA664" s="6"/>
    </row>
    <row r="665" spans="13:27" ht="15.75" customHeight="1">
      <c r="M665" s="6"/>
      <c r="N665" s="6"/>
      <c r="O665" s="6"/>
      <c r="P665" s="6"/>
      <c r="Q665" s="6"/>
      <c r="R665" s="6"/>
      <c r="S665" s="6"/>
      <c r="T665" s="6"/>
      <c r="U665" s="6"/>
      <c r="V665" s="6"/>
      <c r="W665" s="6"/>
      <c r="X665" s="6"/>
      <c r="Y665" s="6"/>
      <c r="Z665" s="6"/>
      <c r="AA665" s="6"/>
    </row>
    <row r="666" spans="13:27" ht="15.75" customHeight="1">
      <c r="M666" s="6"/>
      <c r="N666" s="6"/>
      <c r="O666" s="6"/>
      <c r="P666" s="6"/>
      <c r="Q666" s="6"/>
      <c r="R666" s="6"/>
      <c r="S666" s="6"/>
      <c r="T666" s="6"/>
      <c r="U666" s="6"/>
      <c r="V666" s="6"/>
      <c r="W666" s="6"/>
      <c r="X666" s="6"/>
      <c r="Y666" s="6"/>
      <c r="Z666" s="6"/>
      <c r="AA666" s="6"/>
    </row>
    <row r="667" spans="13:27" ht="15.75" customHeight="1">
      <c r="M667" s="6"/>
      <c r="N667" s="6"/>
      <c r="O667" s="6"/>
      <c r="P667" s="6"/>
      <c r="Q667" s="6"/>
      <c r="R667" s="6"/>
      <c r="S667" s="6"/>
      <c r="T667" s="6"/>
      <c r="U667" s="6"/>
      <c r="V667" s="6"/>
      <c r="W667" s="6"/>
      <c r="X667" s="6"/>
      <c r="Y667" s="6"/>
      <c r="Z667" s="6"/>
      <c r="AA667" s="6"/>
    </row>
    <row r="668" spans="13:27" ht="15.75" customHeight="1">
      <c r="M668" s="6"/>
      <c r="N668" s="6"/>
      <c r="O668" s="6"/>
      <c r="P668" s="6"/>
      <c r="Q668" s="6"/>
      <c r="R668" s="6"/>
      <c r="S668" s="6"/>
      <c r="T668" s="6"/>
      <c r="U668" s="6"/>
      <c r="V668" s="6"/>
      <c r="W668" s="6"/>
      <c r="X668" s="6"/>
      <c r="Y668" s="6"/>
      <c r="Z668" s="6"/>
      <c r="AA668" s="6"/>
    </row>
    <row r="669" spans="13:27" ht="15.75" customHeight="1">
      <c r="M669" s="6"/>
      <c r="N669" s="6"/>
      <c r="O669" s="6"/>
      <c r="P669" s="6"/>
      <c r="Q669" s="6"/>
      <c r="R669" s="6"/>
      <c r="S669" s="6"/>
      <c r="T669" s="6"/>
      <c r="U669" s="6"/>
      <c r="V669" s="6"/>
      <c r="W669" s="6"/>
      <c r="X669" s="6"/>
      <c r="Y669" s="6"/>
      <c r="Z669" s="6"/>
      <c r="AA669" s="6"/>
    </row>
    <row r="670" spans="13:27" ht="15.75" customHeight="1">
      <c r="M670" s="6"/>
      <c r="N670" s="6"/>
      <c r="O670" s="6"/>
      <c r="P670" s="6"/>
      <c r="Q670" s="6"/>
      <c r="R670" s="6"/>
      <c r="S670" s="6"/>
      <c r="T670" s="6"/>
      <c r="U670" s="6"/>
      <c r="V670" s="6"/>
      <c r="W670" s="6"/>
      <c r="X670" s="6"/>
      <c r="Y670" s="6"/>
      <c r="Z670" s="6"/>
      <c r="AA670" s="6"/>
    </row>
    <row r="671" spans="13:27" ht="15.75" customHeight="1">
      <c r="M671" s="6"/>
      <c r="N671" s="6"/>
      <c r="O671" s="6"/>
      <c r="P671" s="6"/>
      <c r="Q671" s="6"/>
      <c r="R671" s="6"/>
      <c r="S671" s="6"/>
      <c r="T671" s="6"/>
      <c r="U671" s="6"/>
      <c r="V671" s="6"/>
      <c r="W671" s="6"/>
      <c r="X671" s="6"/>
      <c r="Y671" s="6"/>
      <c r="Z671" s="6"/>
      <c r="AA671" s="6"/>
    </row>
    <row r="672" spans="13:27" ht="15.75" customHeight="1">
      <c r="M672" s="6"/>
      <c r="N672" s="6"/>
      <c r="O672" s="6"/>
      <c r="P672" s="6"/>
      <c r="Q672" s="6"/>
      <c r="R672" s="6"/>
      <c r="S672" s="6"/>
      <c r="T672" s="6"/>
      <c r="U672" s="6"/>
      <c r="V672" s="6"/>
      <c r="W672" s="6"/>
      <c r="X672" s="6"/>
      <c r="Y672" s="6"/>
      <c r="Z672" s="6"/>
      <c r="AA672" s="6"/>
    </row>
    <row r="673" spans="13:27" ht="15.75" customHeight="1">
      <c r="M673" s="6"/>
      <c r="N673" s="6"/>
      <c r="O673" s="6"/>
      <c r="P673" s="6"/>
      <c r="Q673" s="6"/>
      <c r="R673" s="6"/>
      <c r="S673" s="6"/>
      <c r="T673" s="6"/>
      <c r="U673" s="6"/>
      <c r="V673" s="6"/>
      <c r="W673" s="6"/>
      <c r="X673" s="6"/>
      <c r="Y673" s="6"/>
      <c r="Z673" s="6"/>
      <c r="AA673" s="6"/>
    </row>
    <row r="674" spans="13:27" ht="15.75" customHeight="1">
      <c r="M674" s="6"/>
      <c r="N674" s="6"/>
      <c r="O674" s="6"/>
      <c r="P674" s="6"/>
      <c r="Q674" s="6"/>
      <c r="R674" s="6"/>
      <c r="S674" s="6"/>
      <c r="T674" s="6"/>
      <c r="U674" s="6"/>
      <c r="V674" s="6"/>
      <c r="W674" s="6"/>
      <c r="X674" s="6"/>
      <c r="Y674" s="6"/>
      <c r="Z674" s="6"/>
      <c r="AA674" s="6"/>
    </row>
    <row r="675" spans="13:27" ht="15.75" customHeight="1">
      <c r="M675" s="6"/>
      <c r="N675" s="6"/>
      <c r="O675" s="6"/>
      <c r="P675" s="6"/>
      <c r="Q675" s="6"/>
      <c r="R675" s="6"/>
      <c r="S675" s="6"/>
      <c r="T675" s="6"/>
      <c r="U675" s="6"/>
      <c r="V675" s="6"/>
      <c r="W675" s="6"/>
      <c r="X675" s="6"/>
      <c r="Y675" s="6"/>
      <c r="Z675" s="6"/>
      <c r="AA675" s="6"/>
    </row>
    <row r="676" spans="13:27" ht="15.75" customHeight="1">
      <c r="M676" s="6"/>
      <c r="N676" s="6"/>
      <c r="O676" s="6"/>
      <c r="P676" s="6"/>
      <c r="Q676" s="6"/>
      <c r="R676" s="6"/>
      <c r="S676" s="6"/>
      <c r="T676" s="6"/>
      <c r="U676" s="6"/>
      <c r="V676" s="6"/>
      <c r="W676" s="6"/>
      <c r="X676" s="6"/>
      <c r="Y676" s="6"/>
      <c r="Z676" s="6"/>
      <c r="AA676" s="6"/>
    </row>
    <row r="677" spans="13:27" ht="15.75" customHeight="1">
      <c r="M677" s="6"/>
      <c r="N677" s="6"/>
      <c r="O677" s="6"/>
      <c r="P677" s="6"/>
      <c r="Q677" s="6"/>
      <c r="R677" s="6"/>
      <c r="S677" s="6"/>
      <c r="T677" s="6"/>
      <c r="U677" s="6"/>
      <c r="V677" s="6"/>
      <c r="W677" s="6"/>
      <c r="X677" s="6"/>
      <c r="Y677" s="6"/>
      <c r="Z677" s="6"/>
      <c r="AA677" s="6"/>
    </row>
    <row r="678" spans="13:27" ht="15.75" customHeight="1">
      <c r="M678" s="6"/>
      <c r="N678" s="6"/>
      <c r="O678" s="6"/>
      <c r="P678" s="6"/>
      <c r="Q678" s="6"/>
      <c r="R678" s="6"/>
      <c r="S678" s="6"/>
      <c r="T678" s="6"/>
      <c r="U678" s="6"/>
      <c r="V678" s="6"/>
      <c r="W678" s="6"/>
      <c r="X678" s="6"/>
      <c r="Y678" s="6"/>
      <c r="Z678" s="6"/>
      <c r="AA678" s="6"/>
    </row>
    <row r="679" spans="13:27" ht="15.75" customHeight="1">
      <c r="M679" s="6"/>
      <c r="N679" s="6"/>
      <c r="O679" s="6"/>
      <c r="P679" s="6"/>
      <c r="Q679" s="6"/>
      <c r="R679" s="6"/>
      <c r="S679" s="6"/>
      <c r="T679" s="6"/>
      <c r="U679" s="6"/>
      <c r="V679" s="6"/>
      <c r="W679" s="6"/>
      <c r="X679" s="6"/>
      <c r="Y679" s="6"/>
      <c r="Z679" s="6"/>
      <c r="AA679" s="6"/>
    </row>
    <row r="680" spans="13:27" ht="15.75" customHeight="1">
      <c r="M680" s="6"/>
      <c r="N680" s="6"/>
      <c r="O680" s="6"/>
      <c r="P680" s="6"/>
      <c r="Q680" s="6"/>
      <c r="R680" s="6"/>
      <c r="S680" s="6"/>
      <c r="T680" s="6"/>
      <c r="U680" s="6"/>
      <c r="V680" s="6"/>
      <c r="W680" s="6"/>
      <c r="X680" s="6"/>
      <c r="Y680" s="6"/>
      <c r="Z680" s="6"/>
      <c r="AA680" s="6"/>
    </row>
    <row r="681" spans="13:27" ht="15.75" customHeight="1">
      <c r="M681" s="6"/>
      <c r="N681" s="6"/>
      <c r="O681" s="6"/>
      <c r="P681" s="6"/>
      <c r="Q681" s="6"/>
      <c r="R681" s="6"/>
      <c r="S681" s="6"/>
      <c r="T681" s="6"/>
      <c r="U681" s="6"/>
      <c r="V681" s="6"/>
      <c r="W681" s="6"/>
      <c r="X681" s="6"/>
      <c r="Y681" s="6"/>
      <c r="Z681" s="6"/>
      <c r="AA681" s="6"/>
    </row>
    <row r="682" spans="13:27" ht="15.75" customHeight="1">
      <c r="M682" s="6"/>
      <c r="N682" s="6"/>
      <c r="O682" s="6"/>
      <c r="P682" s="6"/>
      <c r="Q682" s="6"/>
      <c r="R682" s="6"/>
      <c r="S682" s="6"/>
      <c r="T682" s="6"/>
      <c r="U682" s="6"/>
      <c r="V682" s="6"/>
      <c r="W682" s="6"/>
      <c r="X682" s="6"/>
      <c r="Y682" s="6"/>
      <c r="Z682" s="6"/>
      <c r="AA682" s="6"/>
    </row>
    <row r="683" spans="13:27" ht="15.75" customHeight="1">
      <c r="M683" s="6"/>
      <c r="N683" s="6"/>
      <c r="O683" s="6"/>
      <c r="P683" s="6"/>
      <c r="Q683" s="6"/>
      <c r="R683" s="6"/>
      <c r="S683" s="6"/>
      <c r="T683" s="6"/>
      <c r="U683" s="6"/>
      <c r="V683" s="6"/>
      <c r="W683" s="6"/>
      <c r="X683" s="6"/>
      <c r="Y683" s="6"/>
      <c r="Z683" s="6"/>
      <c r="AA683" s="6"/>
    </row>
    <row r="684" spans="13:27" ht="15.75" customHeight="1">
      <c r="M684" s="6"/>
      <c r="N684" s="6"/>
      <c r="O684" s="6"/>
      <c r="P684" s="6"/>
      <c r="Q684" s="6"/>
      <c r="R684" s="6"/>
      <c r="S684" s="6"/>
      <c r="T684" s="6"/>
      <c r="U684" s="6"/>
      <c r="V684" s="6"/>
      <c r="W684" s="6"/>
      <c r="X684" s="6"/>
      <c r="Y684" s="6"/>
      <c r="Z684" s="6"/>
      <c r="AA684" s="6"/>
    </row>
    <row r="685" spans="13:27" ht="15.75" customHeight="1">
      <c r="M685" s="6"/>
      <c r="N685" s="6"/>
      <c r="O685" s="6"/>
      <c r="P685" s="6"/>
      <c r="Q685" s="6"/>
      <c r="R685" s="6"/>
      <c r="S685" s="6"/>
      <c r="T685" s="6"/>
      <c r="U685" s="6"/>
      <c r="V685" s="6"/>
      <c r="W685" s="6"/>
      <c r="X685" s="6"/>
      <c r="Y685" s="6"/>
      <c r="Z685" s="6"/>
      <c r="AA685" s="6"/>
    </row>
    <row r="686" spans="13:27" ht="15.75" customHeight="1">
      <c r="M686" s="6"/>
      <c r="N686" s="6"/>
      <c r="O686" s="6"/>
      <c r="P686" s="6"/>
      <c r="Q686" s="6"/>
      <c r="R686" s="6"/>
      <c r="S686" s="6"/>
      <c r="T686" s="6"/>
      <c r="U686" s="6"/>
      <c r="V686" s="6"/>
      <c r="W686" s="6"/>
      <c r="X686" s="6"/>
      <c r="Y686" s="6"/>
      <c r="Z686" s="6"/>
      <c r="AA686" s="6"/>
    </row>
    <row r="687" spans="13:27" ht="15.75" customHeight="1">
      <c r="M687" s="6"/>
      <c r="N687" s="6"/>
      <c r="O687" s="6"/>
      <c r="P687" s="6"/>
      <c r="Q687" s="6"/>
      <c r="R687" s="6"/>
      <c r="S687" s="6"/>
      <c r="T687" s="6"/>
      <c r="U687" s="6"/>
      <c r="V687" s="6"/>
      <c r="W687" s="6"/>
      <c r="X687" s="6"/>
      <c r="Y687" s="6"/>
      <c r="Z687" s="6"/>
      <c r="AA687" s="6"/>
    </row>
    <row r="688" spans="13:27" ht="15.75" customHeight="1">
      <c r="M688" s="6"/>
      <c r="N688" s="6"/>
      <c r="O688" s="6"/>
      <c r="P688" s="6"/>
      <c r="Q688" s="6"/>
      <c r="R688" s="6"/>
      <c r="S688" s="6"/>
      <c r="T688" s="6"/>
      <c r="U688" s="6"/>
      <c r="V688" s="6"/>
      <c r="W688" s="6"/>
      <c r="X688" s="6"/>
      <c r="Y688" s="6"/>
      <c r="Z688" s="6"/>
      <c r="AA688" s="6"/>
    </row>
    <row r="689" spans="13:27" ht="15.75" customHeight="1">
      <c r="M689" s="6"/>
      <c r="N689" s="6"/>
      <c r="O689" s="6"/>
      <c r="P689" s="6"/>
      <c r="Q689" s="6"/>
      <c r="R689" s="6"/>
      <c r="S689" s="6"/>
      <c r="T689" s="6"/>
      <c r="U689" s="6"/>
      <c r="V689" s="6"/>
      <c r="W689" s="6"/>
      <c r="X689" s="6"/>
      <c r="Y689" s="6"/>
      <c r="Z689" s="6"/>
      <c r="AA689" s="6"/>
    </row>
    <row r="690" spans="13:27" ht="15.75" customHeight="1">
      <c r="M690" s="6"/>
      <c r="N690" s="6"/>
      <c r="O690" s="6"/>
      <c r="P690" s="6"/>
      <c r="Q690" s="6"/>
      <c r="R690" s="6"/>
      <c r="S690" s="6"/>
      <c r="T690" s="6"/>
      <c r="U690" s="6"/>
      <c r="V690" s="6"/>
      <c r="W690" s="6"/>
      <c r="X690" s="6"/>
      <c r="Y690" s="6"/>
      <c r="Z690" s="6"/>
      <c r="AA690" s="6"/>
    </row>
    <row r="691" spans="13:27" ht="15.75" customHeight="1">
      <c r="M691" s="6"/>
      <c r="N691" s="6"/>
      <c r="O691" s="6"/>
      <c r="P691" s="6"/>
      <c r="Q691" s="6"/>
      <c r="R691" s="6"/>
      <c r="S691" s="6"/>
      <c r="T691" s="6"/>
      <c r="U691" s="6"/>
      <c r="V691" s="6"/>
      <c r="W691" s="6"/>
      <c r="X691" s="6"/>
      <c r="Y691" s="6"/>
      <c r="Z691" s="6"/>
      <c r="AA691" s="6"/>
    </row>
    <row r="692" spans="13:27" ht="15.75" customHeight="1">
      <c r="M692" s="6"/>
      <c r="N692" s="6"/>
      <c r="O692" s="6"/>
      <c r="P692" s="6"/>
      <c r="Q692" s="6"/>
      <c r="R692" s="6"/>
      <c r="S692" s="6"/>
      <c r="T692" s="6"/>
      <c r="U692" s="6"/>
      <c r="V692" s="6"/>
      <c r="W692" s="6"/>
      <c r="X692" s="6"/>
      <c r="Y692" s="6"/>
      <c r="Z692" s="6"/>
      <c r="AA692" s="6"/>
    </row>
    <row r="693" spans="13:27" ht="15.75" customHeight="1">
      <c r="M693" s="6"/>
      <c r="N693" s="6"/>
      <c r="O693" s="6"/>
      <c r="P693" s="6"/>
      <c r="Q693" s="6"/>
      <c r="R693" s="6"/>
      <c r="S693" s="6"/>
      <c r="T693" s="6"/>
      <c r="U693" s="6"/>
      <c r="V693" s="6"/>
      <c r="W693" s="6"/>
      <c r="X693" s="6"/>
      <c r="Y693" s="6"/>
      <c r="Z693" s="6"/>
      <c r="AA693" s="6"/>
    </row>
    <row r="694" spans="13:27" ht="15.75" customHeight="1">
      <c r="M694" s="6"/>
      <c r="N694" s="6"/>
      <c r="O694" s="6"/>
      <c r="P694" s="6"/>
      <c r="Q694" s="6"/>
      <c r="R694" s="6"/>
      <c r="S694" s="6"/>
      <c r="T694" s="6"/>
      <c r="U694" s="6"/>
      <c r="V694" s="6"/>
      <c r="W694" s="6"/>
      <c r="X694" s="6"/>
      <c r="Y694" s="6"/>
      <c r="Z694" s="6"/>
      <c r="AA694" s="6"/>
    </row>
    <row r="695" spans="13:27" ht="15.75" customHeight="1">
      <c r="M695" s="6"/>
      <c r="N695" s="6"/>
      <c r="O695" s="6"/>
      <c r="P695" s="6"/>
      <c r="Q695" s="6"/>
      <c r="R695" s="6"/>
      <c r="S695" s="6"/>
      <c r="T695" s="6"/>
      <c r="U695" s="6"/>
      <c r="V695" s="6"/>
      <c r="W695" s="6"/>
      <c r="X695" s="6"/>
      <c r="Y695" s="6"/>
      <c r="Z695" s="6"/>
      <c r="AA695" s="6"/>
    </row>
    <row r="696" spans="13:27" ht="15.75" customHeight="1">
      <c r="M696" s="6"/>
      <c r="N696" s="6"/>
      <c r="O696" s="6"/>
      <c r="P696" s="6"/>
      <c r="Q696" s="6"/>
      <c r="R696" s="6"/>
      <c r="S696" s="6"/>
      <c r="T696" s="6"/>
      <c r="U696" s="6"/>
      <c r="V696" s="6"/>
      <c r="W696" s="6"/>
      <c r="X696" s="6"/>
      <c r="Y696" s="6"/>
      <c r="Z696" s="6"/>
      <c r="AA696" s="6"/>
    </row>
    <row r="697" spans="13:27" ht="15.75" customHeight="1">
      <c r="M697" s="6"/>
      <c r="N697" s="6"/>
      <c r="O697" s="6"/>
      <c r="P697" s="6"/>
      <c r="Q697" s="6"/>
      <c r="R697" s="6"/>
      <c r="S697" s="6"/>
      <c r="T697" s="6"/>
      <c r="U697" s="6"/>
      <c r="V697" s="6"/>
      <c r="W697" s="6"/>
      <c r="X697" s="6"/>
      <c r="Y697" s="6"/>
      <c r="Z697" s="6"/>
      <c r="AA697" s="6"/>
    </row>
    <row r="698" spans="13:27" ht="15.75" customHeight="1">
      <c r="M698" s="6"/>
      <c r="N698" s="6"/>
      <c r="O698" s="6"/>
      <c r="P698" s="6"/>
      <c r="Q698" s="6"/>
      <c r="R698" s="6"/>
      <c r="S698" s="6"/>
      <c r="T698" s="6"/>
      <c r="U698" s="6"/>
      <c r="V698" s="6"/>
      <c r="W698" s="6"/>
      <c r="X698" s="6"/>
      <c r="Y698" s="6"/>
      <c r="Z698" s="6"/>
      <c r="AA698" s="6"/>
    </row>
    <row r="699" spans="13:27" ht="15.75" customHeight="1">
      <c r="M699" s="6"/>
      <c r="N699" s="6"/>
      <c r="O699" s="6"/>
      <c r="P699" s="6"/>
      <c r="Q699" s="6"/>
      <c r="R699" s="6"/>
      <c r="S699" s="6"/>
      <c r="T699" s="6"/>
      <c r="U699" s="6"/>
      <c r="V699" s="6"/>
      <c r="W699" s="6"/>
      <c r="X699" s="6"/>
      <c r="Y699" s="6"/>
      <c r="Z699" s="6"/>
      <c r="AA699" s="6"/>
    </row>
    <row r="700" spans="13:27" ht="15.75" customHeight="1">
      <c r="M700" s="6"/>
      <c r="N700" s="6"/>
      <c r="O700" s="6"/>
      <c r="P700" s="6"/>
      <c r="Q700" s="6"/>
      <c r="R700" s="6"/>
      <c r="S700" s="6"/>
      <c r="T700" s="6"/>
      <c r="U700" s="6"/>
      <c r="V700" s="6"/>
      <c r="W700" s="6"/>
      <c r="X700" s="6"/>
      <c r="Y700" s="6"/>
      <c r="Z700" s="6"/>
      <c r="AA700" s="6"/>
    </row>
    <row r="701" spans="13:27" ht="15.75" customHeight="1">
      <c r="M701" s="6"/>
      <c r="N701" s="6"/>
      <c r="O701" s="6"/>
      <c r="P701" s="6"/>
      <c r="Q701" s="6"/>
      <c r="R701" s="6"/>
      <c r="S701" s="6"/>
      <c r="T701" s="6"/>
      <c r="U701" s="6"/>
      <c r="V701" s="6"/>
      <c r="W701" s="6"/>
      <c r="X701" s="6"/>
      <c r="Y701" s="6"/>
      <c r="Z701" s="6"/>
      <c r="AA701" s="6"/>
    </row>
    <row r="702" spans="13:27" ht="15.75" customHeight="1">
      <c r="M702" s="6"/>
      <c r="N702" s="6"/>
      <c r="O702" s="6"/>
      <c r="P702" s="6"/>
      <c r="Q702" s="6"/>
      <c r="R702" s="6"/>
      <c r="S702" s="6"/>
      <c r="T702" s="6"/>
      <c r="U702" s="6"/>
      <c r="V702" s="6"/>
      <c r="W702" s="6"/>
      <c r="X702" s="6"/>
      <c r="Y702" s="6"/>
      <c r="Z702" s="6"/>
      <c r="AA702" s="6"/>
    </row>
    <row r="703" spans="13:27" ht="15.75" customHeight="1">
      <c r="M703" s="6"/>
      <c r="N703" s="6"/>
      <c r="O703" s="6"/>
      <c r="P703" s="6"/>
      <c r="Q703" s="6"/>
      <c r="R703" s="6"/>
      <c r="S703" s="6"/>
      <c r="T703" s="6"/>
      <c r="U703" s="6"/>
      <c r="V703" s="6"/>
      <c r="W703" s="6"/>
      <c r="X703" s="6"/>
      <c r="Y703" s="6"/>
      <c r="Z703" s="6"/>
      <c r="AA703" s="6"/>
    </row>
    <row r="704" spans="13:27" ht="15.75" customHeight="1">
      <c r="M704" s="6"/>
      <c r="N704" s="6"/>
      <c r="O704" s="6"/>
      <c r="P704" s="6"/>
      <c r="Q704" s="6"/>
      <c r="R704" s="6"/>
      <c r="S704" s="6"/>
      <c r="T704" s="6"/>
      <c r="U704" s="6"/>
      <c r="V704" s="6"/>
      <c r="W704" s="6"/>
      <c r="X704" s="6"/>
      <c r="Y704" s="6"/>
      <c r="Z704" s="6"/>
      <c r="AA704" s="6"/>
    </row>
    <row r="705" spans="13:27" ht="15.75" customHeight="1">
      <c r="M705" s="6"/>
      <c r="N705" s="6"/>
      <c r="O705" s="6"/>
      <c r="P705" s="6"/>
      <c r="Q705" s="6"/>
      <c r="R705" s="6"/>
      <c r="S705" s="6"/>
      <c r="T705" s="6"/>
      <c r="U705" s="6"/>
      <c r="V705" s="6"/>
      <c r="W705" s="6"/>
      <c r="X705" s="6"/>
      <c r="Y705" s="6"/>
      <c r="Z705" s="6"/>
      <c r="AA705" s="6"/>
    </row>
    <row r="706" spans="13:27" ht="15.75" customHeight="1">
      <c r="M706" s="6"/>
      <c r="N706" s="6"/>
      <c r="O706" s="6"/>
      <c r="P706" s="6"/>
      <c r="Q706" s="6"/>
      <c r="R706" s="6"/>
      <c r="S706" s="6"/>
      <c r="T706" s="6"/>
      <c r="U706" s="6"/>
      <c r="V706" s="6"/>
      <c r="W706" s="6"/>
      <c r="X706" s="6"/>
      <c r="Y706" s="6"/>
      <c r="Z706" s="6"/>
      <c r="AA706" s="6"/>
    </row>
    <row r="707" spans="13:27" ht="15.75" customHeight="1">
      <c r="M707" s="6"/>
      <c r="N707" s="6"/>
      <c r="O707" s="6"/>
      <c r="P707" s="6"/>
      <c r="Q707" s="6"/>
      <c r="R707" s="6"/>
      <c r="S707" s="6"/>
      <c r="T707" s="6"/>
      <c r="U707" s="6"/>
      <c r="V707" s="6"/>
      <c r="W707" s="6"/>
      <c r="X707" s="6"/>
      <c r="Y707" s="6"/>
      <c r="Z707" s="6"/>
      <c r="AA707" s="6"/>
    </row>
    <row r="708" spans="13:27" ht="15.75" customHeight="1">
      <c r="M708" s="6"/>
      <c r="N708" s="6"/>
      <c r="O708" s="6"/>
      <c r="P708" s="6"/>
      <c r="Q708" s="6"/>
      <c r="R708" s="6"/>
      <c r="S708" s="6"/>
      <c r="T708" s="6"/>
      <c r="U708" s="6"/>
      <c r="V708" s="6"/>
      <c r="W708" s="6"/>
      <c r="X708" s="6"/>
      <c r="Y708" s="6"/>
      <c r="Z708" s="6"/>
      <c r="AA708" s="6"/>
    </row>
    <row r="709" spans="13:27" ht="15.75" customHeight="1">
      <c r="M709" s="6"/>
      <c r="N709" s="6"/>
      <c r="O709" s="6"/>
      <c r="P709" s="6"/>
      <c r="Q709" s="6"/>
      <c r="R709" s="6"/>
      <c r="S709" s="6"/>
      <c r="T709" s="6"/>
      <c r="U709" s="6"/>
      <c r="V709" s="6"/>
      <c r="W709" s="6"/>
      <c r="X709" s="6"/>
      <c r="Y709" s="6"/>
      <c r="Z709" s="6"/>
      <c r="AA709" s="6"/>
    </row>
    <row r="710" spans="13:27" ht="15.75" customHeight="1">
      <c r="M710" s="6"/>
      <c r="N710" s="6"/>
      <c r="O710" s="6"/>
      <c r="P710" s="6"/>
      <c r="Q710" s="6"/>
      <c r="R710" s="6"/>
      <c r="S710" s="6"/>
      <c r="T710" s="6"/>
      <c r="U710" s="6"/>
      <c r="V710" s="6"/>
      <c r="W710" s="6"/>
      <c r="X710" s="6"/>
      <c r="Y710" s="6"/>
      <c r="Z710" s="6"/>
      <c r="AA710" s="6"/>
    </row>
    <row r="711" spans="13:27" ht="15.75" customHeight="1">
      <c r="M711" s="6"/>
      <c r="N711" s="6"/>
      <c r="O711" s="6"/>
      <c r="P711" s="6"/>
      <c r="Q711" s="6"/>
      <c r="R711" s="6"/>
      <c r="S711" s="6"/>
      <c r="T711" s="6"/>
      <c r="U711" s="6"/>
      <c r="V711" s="6"/>
      <c r="W711" s="6"/>
      <c r="X711" s="6"/>
      <c r="Y711" s="6"/>
      <c r="Z711" s="6"/>
      <c r="AA711" s="6"/>
    </row>
    <row r="712" spans="13:27" ht="15.75" customHeight="1">
      <c r="M712" s="6"/>
      <c r="N712" s="6"/>
      <c r="O712" s="6"/>
      <c r="P712" s="6"/>
      <c r="Q712" s="6"/>
      <c r="R712" s="6"/>
      <c r="S712" s="6"/>
      <c r="T712" s="6"/>
      <c r="U712" s="6"/>
      <c r="V712" s="6"/>
      <c r="W712" s="6"/>
      <c r="X712" s="6"/>
      <c r="Y712" s="6"/>
      <c r="Z712" s="6"/>
      <c r="AA712" s="6"/>
    </row>
    <row r="713" spans="13:27" ht="15.75" customHeight="1">
      <c r="M713" s="6"/>
      <c r="N713" s="6"/>
      <c r="O713" s="6"/>
      <c r="P713" s="6"/>
      <c r="Q713" s="6"/>
      <c r="R713" s="6"/>
      <c r="S713" s="6"/>
      <c r="T713" s="6"/>
      <c r="U713" s="6"/>
      <c r="V713" s="6"/>
      <c r="W713" s="6"/>
      <c r="X713" s="6"/>
      <c r="Y713" s="6"/>
      <c r="Z713" s="6"/>
      <c r="AA713" s="6"/>
    </row>
    <row r="714" spans="13:27" ht="15.75" customHeight="1">
      <c r="M714" s="6"/>
      <c r="N714" s="6"/>
      <c r="O714" s="6"/>
      <c r="P714" s="6"/>
      <c r="Q714" s="6"/>
      <c r="R714" s="6"/>
      <c r="S714" s="6"/>
      <c r="T714" s="6"/>
      <c r="U714" s="6"/>
      <c r="V714" s="6"/>
      <c r="W714" s="6"/>
      <c r="X714" s="6"/>
      <c r="Y714" s="6"/>
      <c r="Z714" s="6"/>
      <c r="AA714" s="6"/>
    </row>
    <row r="715" spans="13:27" ht="15.75" customHeight="1">
      <c r="M715" s="6"/>
      <c r="N715" s="6"/>
      <c r="O715" s="6"/>
      <c r="P715" s="6"/>
      <c r="Q715" s="6"/>
      <c r="R715" s="6"/>
      <c r="S715" s="6"/>
      <c r="T715" s="6"/>
      <c r="U715" s="6"/>
      <c r="V715" s="6"/>
      <c r="W715" s="6"/>
      <c r="X715" s="6"/>
      <c r="Y715" s="6"/>
      <c r="Z715" s="6"/>
      <c r="AA715" s="6"/>
    </row>
    <row r="716" spans="13:27" ht="15.75" customHeight="1">
      <c r="M716" s="6"/>
      <c r="N716" s="6"/>
      <c r="O716" s="6"/>
      <c r="P716" s="6"/>
      <c r="Q716" s="6"/>
      <c r="R716" s="6"/>
      <c r="S716" s="6"/>
      <c r="T716" s="6"/>
      <c r="U716" s="6"/>
      <c r="V716" s="6"/>
      <c r="W716" s="6"/>
      <c r="X716" s="6"/>
      <c r="Y716" s="6"/>
      <c r="Z716" s="6"/>
      <c r="AA716" s="6"/>
    </row>
    <row r="717" spans="13:27" ht="15.75" customHeight="1">
      <c r="M717" s="6"/>
      <c r="N717" s="6"/>
      <c r="O717" s="6"/>
      <c r="P717" s="6"/>
      <c r="Q717" s="6"/>
      <c r="R717" s="6"/>
      <c r="S717" s="6"/>
      <c r="T717" s="6"/>
      <c r="U717" s="6"/>
      <c r="V717" s="6"/>
      <c r="W717" s="6"/>
      <c r="X717" s="6"/>
      <c r="Y717" s="6"/>
      <c r="Z717" s="6"/>
      <c r="AA717" s="6"/>
    </row>
    <row r="718" spans="13:27" ht="15.75" customHeight="1">
      <c r="M718" s="6"/>
      <c r="N718" s="6"/>
      <c r="O718" s="6"/>
      <c r="P718" s="6"/>
      <c r="Q718" s="6"/>
      <c r="R718" s="6"/>
      <c r="S718" s="6"/>
      <c r="T718" s="6"/>
      <c r="U718" s="6"/>
      <c r="V718" s="6"/>
      <c r="W718" s="6"/>
      <c r="X718" s="6"/>
      <c r="Y718" s="6"/>
      <c r="Z718" s="6"/>
      <c r="AA718" s="6"/>
    </row>
    <row r="719" spans="13:27" ht="15.75" customHeight="1">
      <c r="M719" s="6"/>
      <c r="N719" s="6"/>
      <c r="O719" s="6"/>
      <c r="P719" s="6"/>
      <c r="Q719" s="6"/>
      <c r="R719" s="6"/>
      <c r="S719" s="6"/>
      <c r="T719" s="6"/>
      <c r="U719" s="6"/>
      <c r="V719" s="6"/>
      <c r="W719" s="6"/>
      <c r="X719" s="6"/>
      <c r="Y719" s="6"/>
      <c r="Z719" s="6"/>
      <c r="AA719" s="6"/>
    </row>
    <row r="720" spans="13:27" ht="15.75" customHeight="1">
      <c r="M720" s="6"/>
      <c r="N720" s="6"/>
      <c r="O720" s="6"/>
      <c r="P720" s="6"/>
      <c r="Q720" s="6"/>
      <c r="R720" s="6"/>
      <c r="S720" s="6"/>
      <c r="T720" s="6"/>
      <c r="U720" s="6"/>
      <c r="V720" s="6"/>
      <c r="W720" s="6"/>
      <c r="X720" s="6"/>
      <c r="Y720" s="6"/>
      <c r="Z720" s="6"/>
      <c r="AA720" s="6"/>
    </row>
    <row r="721" spans="13:27" ht="15.75" customHeight="1">
      <c r="M721" s="6"/>
      <c r="N721" s="6"/>
      <c r="O721" s="6"/>
      <c r="P721" s="6"/>
      <c r="Q721" s="6"/>
      <c r="R721" s="6"/>
      <c r="S721" s="6"/>
      <c r="T721" s="6"/>
      <c r="U721" s="6"/>
      <c r="V721" s="6"/>
      <c r="W721" s="6"/>
      <c r="X721" s="6"/>
      <c r="Y721" s="6"/>
      <c r="Z721" s="6"/>
      <c r="AA721" s="6"/>
    </row>
    <row r="722" spans="13:27" ht="15.75" customHeight="1">
      <c r="M722" s="6"/>
      <c r="N722" s="6"/>
      <c r="O722" s="6"/>
      <c r="P722" s="6"/>
      <c r="Q722" s="6"/>
      <c r="R722" s="6"/>
      <c r="S722" s="6"/>
      <c r="T722" s="6"/>
      <c r="U722" s="6"/>
      <c r="V722" s="6"/>
      <c r="W722" s="6"/>
      <c r="X722" s="6"/>
      <c r="Y722" s="6"/>
      <c r="Z722" s="6"/>
      <c r="AA722" s="6"/>
    </row>
    <row r="723" spans="13:27" ht="15.75" customHeight="1">
      <c r="M723" s="6"/>
      <c r="N723" s="6"/>
      <c r="O723" s="6"/>
      <c r="P723" s="6"/>
      <c r="Q723" s="6"/>
      <c r="R723" s="6"/>
      <c r="S723" s="6"/>
      <c r="T723" s="6"/>
      <c r="U723" s="6"/>
      <c r="V723" s="6"/>
      <c r="W723" s="6"/>
      <c r="X723" s="6"/>
      <c r="Y723" s="6"/>
      <c r="Z723" s="6"/>
      <c r="AA723" s="6"/>
    </row>
    <row r="724" spans="13:27" ht="15.75" customHeight="1">
      <c r="M724" s="6"/>
      <c r="N724" s="6"/>
      <c r="O724" s="6"/>
      <c r="P724" s="6"/>
      <c r="Q724" s="6"/>
      <c r="R724" s="6"/>
      <c r="S724" s="6"/>
      <c r="T724" s="6"/>
      <c r="U724" s="6"/>
      <c r="V724" s="6"/>
      <c r="W724" s="6"/>
      <c r="X724" s="6"/>
      <c r="Y724" s="6"/>
      <c r="Z724" s="6"/>
      <c r="AA724" s="6"/>
    </row>
    <row r="725" spans="13:27" ht="15.75" customHeight="1">
      <c r="M725" s="6"/>
      <c r="N725" s="6"/>
      <c r="O725" s="6"/>
      <c r="P725" s="6"/>
      <c r="Q725" s="6"/>
      <c r="R725" s="6"/>
      <c r="S725" s="6"/>
      <c r="T725" s="6"/>
      <c r="U725" s="6"/>
      <c r="V725" s="6"/>
      <c r="W725" s="6"/>
      <c r="X725" s="6"/>
      <c r="Y725" s="6"/>
      <c r="Z725" s="6"/>
      <c r="AA725" s="6"/>
    </row>
    <row r="726" spans="13:27" ht="15.75" customHeight="1">
      <c r="M726" s="6"/>
      <c r="N726" s="6"/>
      <c r="O726" s="6"/>
      <c r="P726" s="6"/>
      <c r="Q726" s="6"/>
      <c r="R726" s="6"/>
      <c r="S726" s="6"/>
      <c r="T726" s="6"/>
      <c r="U726" s="6"/>
      <c r="V726" s="6"/>
      <c r="W726" s="6"/>
      <c r="X726" s="6"/>
      <c r="Y726" s="6"/>
      <c r="Z726" s="6"/>
      <c r="AA726" s="6"/>
    </row>
    <row r="727" spans="13:27" ht="15.75" customHeight="1">
      <c r="M727" s="6"/>
      <c r="N727" s="6"/>
      <c r="O727" s="6"/>
      <c r="P727" s="6"/>
      <c r="Q727" s="6"/>
      <c r="R727" s="6"/>
      <c r="S727" s="6"/>
      <c r="T727" s="6"/>
      <c r="U727" s="6"/>
      <c r="V727" s="6"/>
      <c r="W727" s="6"/>
      <c r="X727" s="6"/>
      <c r="Y727" s="6"/>
      <c r="Z727" s="6"/>
      <c r="AA727" s="6"/>
    </row>
    <row r="728" spans="13:27" ht="15.75" customHeight="1">
      <c r="M728" s="6"/>
      <c r="N728" s="6"/>
      <c r="O728" s="6"/>
      <c r="P728" s="6"/>
      <c r="Q728" s="6"/>
      <c r="R728" s="6"/>
      <c r="S728" s="6"/>
      <c r="T728" s="6"/>
      <c r="U728" s="6"/>
      <c r="V728" s="6"/>
      <c r="W728" s="6"/>
      <c r="X728" s="6"/>
      <c r="Y728" s="6"/>
      <c r="Z728" s="6"/>
      <c r="AA728" s="6"/>
    </row>
    <row r="729" spans="13:27" ht="15.75" customHeight="1">
      <c r="M729" s="6"/>
      <c r="N729" s="6"/>
      <c r="O729" s="6"/>
      <c r="P729" s="6"/>
      <c r="Q729" s="6"/>
      <c r="R729" s="6"/>
      <c r="S729" s="6"/>
      <c r="T729" s="6"/>
      <c r="U729" s="6"/>
      <c r="V729" s="6"/>
      <c r="W729" s="6"/>
      <c r="X729" s="6"/>
      <c r="Y729" s="6"/>
      <c r="Z729" s="6"/>
      <c r="AA729" s="6"/>
    </row>
    <row r="730" spans="13:27" ht="15.75" customHeight="1">
      <c r="M730" s="6"/>
      <c r="N730" s="6"/>
      <c r="O730" s="6"/>
      <c r="P730" s="6"/>
      <c r="Q730" s="6"/>
      <c r="R730" s="6"/>
      <c r="S730" s="6"/>
      <c r="T730" s="6"/>
      <c r="U730" s="6"/>
      <c r="V730" s="6"/>
      <c r="W730" s="6"/>
      <c r="X730" s="6"/>
      <c r="Y730" s="6"/>
      <c r="Z730" s="6"/>
      <c r="AA730" s="6"/>
    </row>
    <row r="731" spans="13:27" ht="15.75" customHeight="1">
      <c r="M731" s="6"/>
      <c r="N731" s="6"/>
      <c r="O731" s="6"/>
      <c r="P731" s="6"/>
      <c r="Q731" s="6"/>
      <c r="R731" s="6"/>
      <c r="S731" s="6"/>
      <c r="T731" s="6"/>
      <c r="U731" s="6"/>
      <c r="V731" s="6"/>
      <c r="W731" s="6"/>
      <c r="X731" s="6"/>
      <c r="Y731" s="6"/>
      <c r="Z731" s="6"/>
      <c r="AA731" s="6"/>
    </row>
    <row r="732" spans="13:27" ht="15.75" customHeight="1">
      <c r="M732" s="6"/>
      <c r="N732" s="6"/>
      <c r="O732" s="6"/>
      <c r="P732" s="6"/>
      <c r="Q732" s="6"/>
      <c r="R732" s="6"/>
      <c r="S732" s="6"/>
      <c r="T732" s="6"/>
      <c r="U732" s="6"/>
      <c r="V732" s="6"/>
      <c r="W732" s="6"/>
      <c r="X732" s="6"/>
      <c r="Y732" s="6"/>
      <c r="Z732" s="6"/>
      <c r="AA732" s="6"/>
    </row>
    <row r="733" spans="13:27" ht="15.75" customHeight="1">
      <c r="M733" s="6"/>
      <c r="N733" s="6"/>
      <c r="O733" s="6"/>
      <c r="P733" s="6"/>
      <c r="Q733" s="6"/>
      <c r="R733" s="6"/>
      <c r="S733" s="6"/>
      <c r="T733" s="6"/>
      <c r="U733" s="6"/>
      <c r="V733" s="6"/>
      <c r="W733" s="6"/>
      <c r="X733" s="6"/>
      <c r="Y733" s="6"/>
      <c r="Z733" s="6"/>
      <c r="AA733" s="6"/>
    </row>
    <row r="734" spans="13:27" ht="15.75" customHeight="1">
      <c r="M734" s="6"/>
      <c r="N734" s="6"/>
      <c r="O734" s="6"/>
      <c r="P734" s="6"/>
      <c r="Q734" s="6"/>
      <c r="R734" s="6"/>
      <c r="S734" s="6"/>
      <c r="T734" s="6"/>
      <c r="U734" s="6"/>
      <c r="V734" s="6"/>
      <c r="W734" s="6"/>
      <c r="X734" s="6"/>
      <c r="Y734" s="6"/>
      <c r="Z734" s="6"/>
      <c r="AA734" s="6"/>
    </row>
    <row r="735" spans="13:27" ht="15.75" customHeight="1">
      <c r="M735" s="6"/>
      <c r="N735" s="6"/>
      <c r="O735" s="6"/>
      <c r="P735" s="6"/>
      <c r="Q735" s="6"/>
      <c r="R735" s="6"/>
      <c r="S735" s="6"/>
      <c r="T735" s="6"/>
      <c r="U735" s="6"/>
      <c r="V735" s="6"/>
      <c r="W735" s="6"/>
      <c r="X735" s="6"/>
      <c r="Y735" s="6"/>
      <c r="Z735" s="6"/>
      <c r="AA735" s="6"/>
    </row>
    <row r="736" spans="13:27" ht="15.75" customHeight="1">
      <c r="M736" s="6"/>
      <c r="N736" s="6"/>
      <c r="O736" s="6"/>
      <c r="P736" s="6"/>
      <c r="Q736" s="6"/>
      <c r="R736" s="6"/>
      <c r="S736" s="6"/>
      <c r="T736" s="6"/>
      <c r="U736" s="6"/>
      <c r="V736" s="6"/>
      <c r="W736" s="6"/>
      <c r="X736" s="6"/>
      <c r="Y736" s="6"/>
      <c r="Z736" s="6"/>
      <c r="AA736" s="6"/>
    </row>
    <row r="737" spans="13:27" ht="15.75" customHeight="1">
      <c r="M737" s="6"/>
      <c r="N737" s="6"/>
      <c r="O737" s="6"/>
      <c r="P737" s="6"/>
      <c r="Q737" s="6"/>
      <c r="R737" s="6"/>
      <c r="S737" s="6"/>
      <c r="T737" s="6"/>
      <c r="U737" s="6"/>
      <c r="V737" s="6"/>
      <c r="W737" s="6"/>
      <c r="X737" s="6"/>
      <c r="Y737" s="6"/>
      <c r="Z737" s="6"/>
      <c r="AA737" s="6"/>
    </row>
    <row r="738" spans="13:27" ht="15.75" customHeight="1">
      <c r="M738" s="6"/>
      <c r="N738" s="6"/>
      <c r="O738" s="6"/>
      <c r="P738" s="6"/>
      <c r="Q738" s="6"/>
      <c r="R738" s="6"/>
      <c r="S738" s="6"/>
      <c r="T738" s="6"/>
      <c r="U738" s="6"/>
      <c r="V738" s="6"/>
      <c r="W738" s="6"/>
      <c r="X738" s="6"/>
      <c r="Y738" s="6"/>
      <c r="Z738" s="6"/>
      <c r="AA738" s="6"/>
    </row>
    <row r="739" spans="13:27" ht="15.75" customHeight="1">
      <c r="M739" s="6"/>
      <c r="N739" s="6"/>
      <c r="O739" s="6"/>
      <c r="P739" s="6"/>
      <c r="Q739" s="6"/>
      <c r="R739" s="6"/>
      <c r="S739" s="6"/>
      <c r="T739" s="6"/>
      <c r="U739" s="6"/>
      <c r="V739" s="6"/>
      <c r="W739" s="6"/>
      <c r="X739" s="6"/>
      <c r="Y739" s="6"/>
      <c r="Z739" s="6"/>
      <c r="AA739" s="6"/>
    </row>
    <row r="740" spans="13:27" ht="15.75" customHeight="1">
      <c r="M740" s="6"/>
      <c r="N740" s="6"/>
      <c r="O740" s="6"/>
      <c r="P740" s="6"/>
      <c r="Q740" s="6"/>
      <c r="R740" s="6"/>
      <c r="S740" s="6"/>
      <c r="T740" s="6"/>
      <c r="U740" s="6"/>
      <c r="V740" s="6"/>
      <c r="W740" s="6"/>
      <c r="X740" s="6"/>
      <c r="Y740" s="6"/>
      <c r="Z740" s="6"/>
      <c r="AA740" s="6"/>
    </row>
    <row r="741" spans="13:27" ht="15.75" customHeight="1">
      <c r="M741" s="6"/>
      <c r="N741" s="6"/>
      <c r="O741" s="6"/>
      <c r="P741" s="6"/>
      <c r="Q741" s="6"/>
      <c r="R741" s="6"/>
      <c r="S741" s="6"/>
      <c r="T741" s="6"/>
      <c r="U741" s="6"/>
      <c r="V741" s="6"/>
      <c r="W741" s="6"/>
      <c r="X741" s="6"/>
      <c r="Y741" s="6"/>
      <c r="Z741" s="6"/>
      <c r="AA741" s="6"/>
    </row>
    <row r="742" spans="13:27" ht="15.75" customHeight="1">
      <c r="M742" s="6"/>
      <c r="N742" s="6"/>
      <c r="O742" s="6"/>
      <c r="P742" s="6"/>
      <c r="Q742" s="6"/>
      <c r="R742" s="6"/>
      <c r="S742" s="6"/>
      <c r="T742" s="6"/>
      <c r="U742" s="6"/>
      <c r="V742" s="6"/>
      <c r="W742" s="6"/>
      <c r="X742" s="6"/>
      <c r="Y742" s="6"/>
      <c r="Z742" s="6"/>
      <c r="AA742" s="6"/>
    </row>
    <row r="743" spans="13:27" ht="15.75" customHeight="1">
      <c r="M743" s="6"/>
      <c r="N743" s="6"/>
      <c r="O743" s="6"/>
      <c r="P743" s="6"/>
      <c r="Q743" s="6"/>
      <c r="R743" s="6"/>
      <c r="S743" s="6"/>
      <c r="T743" s="6"/>
      <c r="U743" s="6"/>
      <c r="V743" s="6"/>
      <c r="W743" s="6"/>
      <c r="X743" s="6"/>
      <c r="Y743" s="6"/>
      <c r="Z743" s="6"/>
      <c r="AA743" s="6"/>
    </row>
    <row r="744" spans="13:27" ht="15.75" customHeight="1">
      <c r="M744" s="6"/>
      <c r="N744" s="6"/>
      <c r="O744" s="6"/>
      <c r="P744" s="6"/>
      <c r="Q744" s="6"/>
      <c r="R744" s="6"/>
      <c r="S744" s="6"/>
      <c r="T744" s="6"/>
      <c r="U744" s="6"/>
      <c r="V744" s="6"/>
      <c r="W744" s="6"/>
      <c r="X744" s="6"/>
      <c r="Y744" s="6"/>
      <c r="Z744" s="6"/>
      <c r="AA744" s="6"/>
    </row>
    <row r="745" spans="13:27" ht="15.75" customHeight="1">
      <c r="M745" s="6"/>
      <c r="N745" s="6"/>
      <c r="O745" s="6"/>
      <c r="P745" s="6"/>
      <c r="Q745" s="6"/>
      <c r="R745" s="6"/>
      <c r="S745" s="6"/>
      <c r="T745" s="6"/>
      <c r="U745" s="6"/>
      <c r="V745" s="6"/>
      <c r="W745" s="6"/>
      <c r="X745" s="6"/>
      <c r="Y745" s="6"/>
      <c r="Z745" s="6"/>
      <c r="AA745" s="6"/>
    </row>
    <row r="746" spans="13:27" ht="15.75" customHeight="1">
      <c r="M746" s="6"/>
      <c r="N746" s="6"/>
      <c r="O746" s="6"/>
      <c r="P746" s="6"/>
      <c r="Q746" s="6"/>
      <c r="R746" s="6"/>
      <c r="S746" s="6"/>
      <c r="T746" s="6"/>
      <c r="U746" s="6"/>
      <c r="V746" s="6"/>
      <c r="W746" s="6"/>
      <c r="X746" s="6"/>
      <c r="Y746" s="6"/>
      <c r="Z746" s="6"/>
      <c r="AA746" s="6"/>
    </row>
    <row r="747" spans="13:27" ht="15.75" customHeight="1">
      <c r="M747" s="6"/>
      <c r="N747" s="6"/>
      <c r="O747" s="6"/>
      <c r="P747" s="6"/>
      <c r="Q747" s="6"/>
      <c r="R747" s="6"/>
      <c r="S747" s="6"/>
      <c r="T747" s="6"/>
      <c r="U747" s="6"/>
      <c r="V747" s="6"/>
      <c r="W747" s="6"/>
      <c r="X747" s="6"/>
      <c r="Y747" s="6"/>
      <c r="Z747" s="6"/>
      <c r="AA747" s="6"/>
    </row>
    <row r="748" spans="13:27" ht="15.75" customHeight="1">
      <c r="M748" s="6"/>
      <c r="N748" s="6"/>
      <c r="O748" s="6"/>
      <c r="P748" s="6"/>
      <c r="Q748" s="6"/>
      <c r="R748" s="6"/>
      <c r="S748" s="6"/>
      <c r="T748" s="6"/>
      <c r="U748" s="6"/>
      <c r="V748" s="6"/>
      <c r="W748" s="6"/>
      <c r="X748" s="6"/>
      <c r="Y748" s="6"/>
      <c r="Z748" s="6"/>
      <c r="AA748" s="6"/>
    </row>
    <row r="749" spans="13:27" ht="15.75" customHeight="1">
      <c r="M749" s="6"/>
      <c r="N749" s="6"/>
      <c r="O749" s="6"/>
      <c r="P749" s="6"/>
      <c r="Q749" s="6"/>
      <c r="R749" s="6"/>
      <c r="S749" s="6"/>
      <c r="T749" s="6"/>
      <c r="U749" s="6"/>
      <c r="V749" s="6"/>
      <c r="W749" s="6"/>
      <c r="X749" s="6"/>
      <c r="Y749" s="6"/>
      <c r="Z749" s="6"/>
      <c r="AA749" s="6"/>
    </row>
    <row r="750" spans="13:27" ht="15.75" customHeight="1">
      <c r="M750" s="6"/>
      <c r="N750" s="6"/>
      <c r="O750" s="6"/>
      <c r="P750" s="6"/>
      <c r="Q750" s="6"/>
      <c r="R750" s="6"/>
      <c r="S750" s="6"/>
      <c r="T750" s="6"/>
      <c r="U750" s="6"/>
      <c r="V750" s="6"/>
      <c r="W750" s="6"/>
      <c r="X750" s="6"/>
      <c r="Y750" s="6"/>
      <c r="Z750" s="6"/>
      <c r="AA750" s="6"/>
    </row>
    <row r="751" spans="13:27" ht="15.75" customHeight="1">
      <c r="M751" s="6"/>
      <c r="N751" s="6"/>
      <c r="O751" s="6"/>
      <c r="P751" s="6"/>
      <c r="Q751" s="6"/>
      <c r="R751" s="6"/>
      <c r="S751" s="6"/>
      <c r="T751" s="6"/>
      <c r="U751" s="6"/>
      <c r="V751" s="6"/>
      <c r="W751" s="6"/>
      <c r="X751" s="6"/>
      <c r="Y751" s="6"/>
      <c r="Z751" s="6"/>
      <c r="AA751" s="6"/>
    </row>
    <row r="752" spans="13:27" ht="15.75" customHeight="1">
      <c r="M752" s="6"/>
      <c r="N752" s="6"/>
      <c r="O752" s="6"/>
      <c r="P752" s="6"/>
      <c r="Q752" s="6"/>
      <c r="R752" s="6"/>
      <c r="S752" s="6"/>
      <c r="T752" s="6"/>
      <c r="U752" s="6"/>
      <c r="V752" s="6"/>
      <c r="W752" s="6"/>
      <c r="X752" s="6"/>
      <c r="Y752" s="6"/>
      <c r="Z752" s="6"/>
      <c r="AA752" s="6"/>
    </row>
    <row r="753" spans="13:27" ht="15.75" customHeight="1">
      <c r="M753" s="6"/>
      <c r="N753" s="6"/>
      <c r="O753" s="6"/>
      <c r="P753" s="6"/>
      <c r="Q753" s="6"/>
      <c r="R753" s="6"/>
      <c r="S753" s="6"/>
      <c r="T753" s="6"/>
      <c r="U753" s="6"/>
      <c r="V753" s="6"/>
      <c r="W753" s="6"/>
      <c r="X753" s="6"/>
      <c r="Y753" s="6"/>
      <c r="Z753" s="6"/>
      <c r="AA753" s="6"/>
    </row>
    <row r="754" spans="13:27" ht="15.75" customHeight="1">
      <c r="M754" s="6"/>
      <c r="N754" s="6"/>
      <c r="O754" s="6"/>
      <c r="P754" s="6"/>
      <c r="Q754" s="6"/>
      <c r="R754" s="6"/>
      <c r="S754" s="6"/>
      <c r="T754" s="6"/>
      <c r="U754" s="6"/>
      <c r="V754" s="6"/>
      <c r="W754" s="6"/>
      <c r="X754" s="6"/>
      <c r="Y754" s="6"/>
      <c r="Z754" s="6"/>
      <c r="AA754" s="6"/>
    </row>
    <row r="755" spans="13:27" ht="15.75" customHeight="1">
      <c r="M755" s="6"/>
      <c r="N755" s="6"/>
      <c r="O755" s="6"/>
      <c r="P755" s="6"/>
      <c r="Q755" s="6"/>
      <c r="R755" s="6"/>
      <c r="S755" s="6"/>
      <c r="T755" s="6"/>
      <c r="U755" s="6"/>
      <c r="V755" s="6"/>
      <c r="W755" s="6"/>
      <c r="X755" s="6"/>
      <c r="Y755" s="6"/>
      <c r="Z755" s="6"/>
      <c r="AA755" s="6"/>
    </row>
    <row r="756" spans="13:27" ht="15.75" customHeight="1">
      <c r="M756" s="6"/>
      <c r="N756" s="6"/>
      <c r="O756" s="6"/>
      <c r="P756" s="6"/>
      <c r="Q756" s="6"/>
      <c r="R756" s="6"/>
      <c r="S756" s="6"/>
      <c r="T756" s="6"/>
      <c r="U756" s="6"/>
      <c r="V756" s="6"/>
      <c r="W756" s="6"/>
      <c r="X756" s="6"/>
      <c r="Y756" s="6"/>
      <c r="Z756" s="6"/>
      <c r="AA756" s="6"/>
    </row>
    <row r="757" spans="13:27" ht="15.75" customHeight="1">
      <c r="M757" s="6"/>
      <c r="N757" s="6"/>
      <c r="O757" s="6"/>
      <c r="P757" s="6"/>
      <c r="Q757" s="6"/>
      <c r="R757" s="6"/>
      <c r="S757" s="6"/>
      <c r="T757" s="6"/>
      <c r="U757" s="6"/>
      <c r="V757" s="6"/>
      <c r="W757" s="6"/>
      <c r="X757" s="6"/>
      <c r="Y757" s="6"/>
      <c r="Z757" s="6"/>
      <c r="AA757" s="6"/>
    </row>
    <row r="758" spans="13:27" ht="15.75" customHeight="1">
      <c r="M758" s="6"/>
      <c r="N758" s="6"/>
      <c r="O758" s="6"/>
      <c r="P758" s="6"/>
      <c r="Q758" s="6"/>
      <c r="R758" s="6"/>
      <c r="S758" s="6"/>
      <c r="T758" s="6"/>
      <c r="U758" s="6"/>
      <c r="V758" s="6"/>
      <c r="W758" s="6"/>
      <c r="X758" s="6"/>
      <c r="Y758" s="6"/>
      <c r="Z758" s="6"/>
      <c r="AA758" s="6"/>
    </row>
    <row r="759" spans="13:27" ht="15.75" customHeight="1">
      <c r="M759" s="6"/>
      <c r="N759" s="6"/>
      <c r="O759" s="6"/>
      <c r="P759" s="6"/>
      <c r="Q759" s="6"/>
      <c r="R759" s="6"/>
      <c r="S759" s="6"/>
      <c r="T759" s="6"/>
      <c r="U759" s="6"/>
      <c r="V759" s="6"/>
      <c r="W759" s="6"/>
      <c r="X759" s="6"/>
      <c r="Y759" s="6"/>
      <c r="Z759" s="6"/>
      <c r="AA759" s="6"/>
    </row>
    <row r="760" spans="13:27" ht="15.75" customHeight="1">
      <c r="M760" s="6"/>
      <c r="N760" s="6"/>
      <c r="O760" s="6"/>
      <c r="P760" s="6"/>
      <c r="Q760" s="6"/>
      <c r="R760" s="6"/>
      <c r="S760" s="6"/>
      <c r="T760" s="6"/>
      <c r="U760" s="6"/>
      <c r="V760" s="6"/>
      <c r="W760" s="6"/>
      <c r="X760" s="6"/>
      <c r="Y760" s="6"/>
      <c r="Z760" s="6"/>
      <c r="AA760" s="6"/>
    </row>
    <row r="761" spans="13:27" ht="15.75" customHeight="1">
      <c r="M761" s="6"/>
      <c r="N761" s="6"/>
      <c r="O761" s="6"/>
      <c r="P761" s="6"/>
      <c r="Q761" s="6"/>
      <c r="R761" s="6"/>
      <c r="S761" s="6"/>
      <c r="T761" s="6"/>
      <c r="U761" s="6"/>
      <c r="V761" s="6"/>
      <c r="W761" s="6"/>
      <c r="X761" s="6"/>
      <c r="Y761" s="6"/>
      <c r="Z761" s="6"/>
      <c r="AA761" s="6"/>
    </row>
    <row r="762" spans="13:27" ht="15.75" customHeight="1">
      <c r="M762" s="6"/>
      <c r="N762" s="6"/>
      <c r="O762" s="6"/>
      <c r="P762" s="6"/>
      <c r="Q762" s="6"/>
      <c r="R762" s="6"/>
      <c r="S762" s="6"/>
      <c r="T762" s="6"/>
      <c r="U762" s="6"/>
      <c r="V762" s="6"/>
      <c r="W762" s="6"/>
      <c r="X762" s="6"/>
      <c r="Y762" s="6"/>
      <c r="Z762" s="6"/>
      <c r="AA762" s="6"/>
    </row>
    <row r="763" spans="13:27" ht="15.75" customHeight="1">
      <c r="M763" s="6"/>
      <c r="N763" s="6"/>
      <c r="O763" s="6"/>
      <c r="P763" s="6"/>
      <c r="Q763" s="6"/>
      <c r="R763" s="6"/>
      <c r="S763" s="6"/>
      <c r="T763" s="6"/>
      <c r="U763" s="6"/>
      <c r="V763" s="6"/>
      <c r="W763" s="6"/>
      <c r="X763" s="6"/>
      <c r="Y763" s="6"/>
      <c r="Z763" s="6"/>
      <c r="AA763" s="6"/>
    </row>
    <row r="764" spans="13:27" ht="15.75" customHeight="1">
      <c r="M764" s="6"/>
      <c r="N764" s="6"/>
      <c r="O764" s="6"/>
      <c r="P764" s="6"/>
      <c r="Q764" s="6"/>
      <c r="R764" s="6"/>
      <c r="S764" s="6"/>
      <c r="T764" s="6"/>
      <c r="U764" s="6"/>
      <c r="V764" s="6"/>
      <c r="W764" s="6"/>
      <c r="X764" s="6"/>
      <c r="Y764" s="6"/>
      <c r="Z764" s="6"/>
      <c r="AA764" s="6"/>
    </row>
    <row r="765" spans="13:27" ht="15.75" customHeight="1">
      <c r="M765" s="6"/>
      <c r="N765" s="6"/>
      <c r="O765" s="6"/>
      <c r="P765" s="6"/>
      <c r="Q765" s="6"/>
      <c r="R765" s="6"/>
      <c r="S765" s="6"/>
      <c r="T765" s="6"/>
      <c r="U765" s="6"/>
      <c r="V765" s="6"/>
      <c r="W765" s="6"/>
      <c r="X765" s="6"/>
      <c r="Y765" s="6"/>
      <c r="Z765" s="6"/>
      <c r="AA765" s="6"/>
    </row>
    <row r="766" spans="13:27" ht="15.75" customHeight="1">
      <c r="M766" s="6"/>
      <c r="N766" s="6"/>
      <c r="O766" s="6"/>
      <c r="P766" s="6"/>
      <c r="Q766" s="6"/>
      <c r="R766" s="6"/>
      <c r="S766" s="6"/>
      <c r="T766" s="6"/>
      <c r="U766" s="6"/>
      <c r="V766" s="6"/>
      <c r="W766" s="6"/>
      <c r="X766" s="6"/>
      <c r="Y766" s="6"/>
      <c r="Z766" s="6"/>
      <c r="AA766" s="6"/>
    </row>
    <row r="767" spans="13:27" ht="15.75" customHeight="1">
      <c r="M767" s="6"/>
      <c r="N767" s="6"/>
      <c r="O767" s="6"/>
      <c r="P767" s="6"/>
      <c r="Q767" s="6"/>
      <c r="R767" s="6"/>
      <c r="S767" s="6"/>
      <c r="T767" s="6"/>
      <c r="U767" s="6"/>
      <c r="V767" s="6"/>
      <c r="W767" s="6"/>
      <c r="X767" s="6"/>
      <c r="Y767" s="6"/>
      <c r="Z767" s="6"/>
      <c r="AA767" s="6"/>
    </row>
    <row r="768" spans="13:27" ht="15.75" customHeight="1">
      <c r="M768" s="6"/>
      <c r="N768" s="6"/>
      <c r="O768" s="6"/>
      <c r="P768" s="6"/>
      <c r="Q768" s="6"/>
      <c r="R768" s="6"/>
      <c r="S768" s="6"/>
      <c r="T768" s="6"/>
      <c r="U768" s="6"/>
      <c r="V768" s="6"/>
      <c r="W768" s="6"/>
      <c r="X768" s="6"/>
      <c r="Y768" s="6"/>
      <c r="Z768" s="6"/>
      <c r="AA768" s="6"/>
    </row>
    <row r="769" spans="13:27" ht="15.75" customHeight="1">
      <c r="M769" s="6"/>
      <c r="N769" s="6"/>
      <c r="O769" s="6"/>
      <c r="P769" s="6"/>
      <c r="Q769" s="6"/>
      <c r="R769" s="6"/>
      <c r="S769" s="6"/>
      <c r="T769" s="6"/>
      <c r="U769" s="6"/>
      <c r="V769" s="6"/>
      <c r="W769" s="6"/>
      <c r="X769" s="6"/>
      <c r="Y769" s="6"/>
      <c r="Z769" s="6"/>
      <c r="AA769" s="6"/>
    </row>
    <row r="770" spans="13:27" ht="15.75" customHeight="1">
      <c r="M770" s="6"/>
      <c r="N770" s="6"/>
      <c r="O770" s="6"/>
      <c r="P770" s="6"/>
      <c r="Q770" s="6"/>
      <c r="R770" s="6"/>
      <c r="S770" s="6"/>
      <c r="T770" s="6"/>
      <c r="U770" s="6"/>
      <c r="V770" s="6"/>
      <c r="W770" s="6"/>
      <c r="X770" s="6"/>
      <c r="Y770" s="6"/>
      <c r="Z770" s="6"/>
      <c r="AA770" s="6"/>
    </row>
    <row r="771" spans="13:27" ht="15.75" customHeight="1">
      <c r="M771" s="6"/>
      <c r="N771" s="6"/>
      <c r="O771" s="6"/>
      <c r="P771" s="6"/>
      <c r="Q771" s="6"/>
      <c r="R771" s="6"/>
      <c r="S771" s="6"/>
      <c r="T771" s="6"/>
      <c r="U771" s="6"/>
      <c r="V771" s="6"/>
      <c r="W771" s="6"/>
      <c r="X771" s="6"/>
      <c r="Y771" s="6"/>
      <c r="Z771" s="6"/>
      <c r="AA771" s="6"/>
    </row>
    <row r="772" spans="13:27" ht="15.75" customHeight="1">
      <c r="M772" s="6"/>
      <c r="N772" s="6"/>
      <c r="O772" s="6"/>
      <c r="P772" s="6"/>
      <c r="Q772" s="6"/>
      <c r="R772" s="6"/>
      <c r="S772" s="6"/>
      <c r="T772" s="6"/>
      <c r="U772" s="6"/>
      <c r="V772" s="6"/>
      <c r="W772" s="6"/>
      <c r="X772" s="6"/>
      <c r="Y772" s="6"/>
      <c r="Z772" s="6"/>
      <c r="AA772" s="6"/>
    </row>
    <row r="773" spans="13:27" ht="15.75" customHeight="1">
      <c r="M773" s="6"/>
      <c r="N773" s="6"/>
      <c r="O773" s="6"/>
      <c r="P773" s="6"/>
      <c r="Q773" s="6"/>
      <c r="R773" s="6"/>
      <c r="S773" s="6"/>
      <c r="T773" s="6"/>
      <c r="U773" s="6"/>
      <c r="V773" s="6"/>
      <c r="W773" s="6"/>
      <c r="X773" s="6"/>
      <c r="Y773" s="6"/>
      <c r="Z773" s="6"/>
      <c r="AA773" s="6"/>
    </row>
    <row r="774" spans="13:27" ht="15.75" customHeight="1">
      <c r="M774" s="6"/>
      <c r="N774" s="6"/>
      <c r="O774" s="6"/>
      <c r="P774" s="6"/>
      <c r="Q774" s="6"/>
      <c r="R774" s="6"/>
      <c r="S774" s="6"/>
      <c r="T774" s="6"/>
      <c r="U774" s="6"/>
      <c r="V774" s="6"/>
      <c r="W774" s="6"/>
      <c r="X774" s="6"/>
      <c r="Y774" s="6"/>
      <c r="Z774" s="6"/>
      <c r="AA774" s="6"/>
    </row>
    <row r="775" spans="13:27" ht="15.75" customHeight="1">
      <c r="M775" s="6"/>
      <c r="N775" s="6"/>
      <c r="O775" s="6"/>
      <c r="P775" s="6"/>
      <c r="Q775" s="6"/>
      <c r="R775" s="6"/>
      <c r="S775" s="6"/>
      <c r="T775" s="6"/>
      <c r="U775" s="6"/>
      <c r="V775" s="6"/>
      <c r="W775" s="6"/>
      <c r="X775" s="6"/>
      <c r="Y775" s="6"/>
      <c r="Z775" s="6"/>
      <c r="AA775" s="6"/>
    </row>
    <row r="776" spans="13:27" ht="15.75" customHeight="1">
      <c r="M776" s="6"/>
      <c r="N776" s="6"/>
      <c r="O776" s="6"/>
      <c r="P776" s="6"/>
      <c r="Q776" s="6"/>
      <c r="R776" s="6"/>
      <c r="S776" s="6"/>
      <c r="T776" s="6"/>
      <c r="U776" s="6"/>
      <c r="V776" s="6"/>
      <c r="W776" s="6"/>
      <c r="X776" s="6"/>
      <c r="Y776" s="6"/>
      <c r="Z776" s="6"/>
      <c r="AA776" s="6"/>
    </row>
    <row r="777" spans="13:27" ht="15.75" customHeight="1">
      <c r="M777" s="6"/>
      <c r="N777" s="6"/>
      <c r="O777" s="6"/>
      <c r="P777" s="6"/>
      <c r="Q777" s="6"/>
      <c r="R777" s="6"/>
      <c r="S777" s="6"/>
      <c r="T777" s="6"/>
      <c r="U777" s="6"/>
      <c r="V777" s="6"/>
      <c r="W777" s="6"/>
      <c r="X777" s="6"/>
      <c r="Y777" s="6"/>
      <c r="Z777" s="6"/>
      <c r="AA777" s="6"/>
    </row>
    <row r="778" spans="13:27" ht="15.75" customHeight="1">
      <c r="M778" s="6"/>
      <c r="N778" s="6"/>
      <c r="O778" s="6"/>
      <c r="P778" s="6"/>
      <c r="Q778" s="6"/>
      <c r="R778" s="6"/>
      <c r="S778" s="6"/>
      <c r="T778" s="6"/>
      <c r="U778" s="6"/>
      <c r="V778" s="6"/>
      <c r="W778" s="6"/>
      <c r="X778" s="6"/>
      <c r="Y778" s="6"/>
      <c r="Z778" s="6"/>
      <c r="AA778" s="6"/>
    </row>
    <row r="779" spans="13:27" ht="15.75" customHeight="1">
      <c r="M779" s="6"/>
      <c r="N779" s="6"/>
      <c r="O779" s="6"/>
      <c r="P779" s="6"/>
      <c r="Q779" s="6"/>
      <c r="R779" s="6"/>
      <c r="S779" s="6"/>
      <c r="T779" s="6"/>
      <c r="U779" s="6"/>
      <c r="V779" s="6"/>
      <c r="W779" s="6"/>
      <c r="X779" s="6"/>
      <c r="Y779" s="6"/>
      <c r="Z779" s="6"/>
      <c r="AA779" s="6"/>
    </row>
    <row r="780" spans="13:27" ht="15.75" customHeight="1">
      <c r="M780" s="6"/>
      <c r="N780" s="6"/>
      <c r="O780" s="6"/>
      <c r="P780" s="6"/>
      <c r="Q780" s="6"/>
      <c r="R780" s="6"/>
      <c r="S780" s="6"/>
      <c r="T780" s="6"/>
      <c r="U780" s="6"/>
      <c r="V780" s="6"/>
      <c r="W780" s="6"/>
      <c r="X780" s="6"/>
      <c r="Y780" s="6"/>
      <c r="Z780" s="6"/>
      <c r="AA780" s="6"/>
    </row>
    <row r="781" spans="13:27" ht="15.75" customHeight="1">
      <c r="M781" s="6"/>
      <c r="N781" s="6"/>
      <c r="O781" s="6"/>
      <c r="P781" s="6"/>
      <c r="Q781" s="6"/>
      <c r="R781" s="6"/>
      <c r="S781" s="6"/>
      <c r="T781" s="6"/>
      <c r="U781" s="6"/>
      <c r="V781" s="6"/>
      <c r="W781" s="6"/>
      <c r="X781" s="6"/>
      <c r="Y781" s="6"/>
      <c r="Z781" s="6"/>
      <c r="AA781" s="6"/>
    </row>
    <row r="782" spans="13:27" ht="15.75" customHeight="1">
      <c r="M782" s="6"/>
      <c r="N782" s="6"/>
      <c r="O782" s="6"/>
      <c r="P782" s="6"/>
      <c r="Q782" s="6"/>
      <c r="R782" s="6"/>
      <c r="S782" s="6"/>
      <c r="T782" s="6"/>
      <c r="U782" s="6"/>
      <c r="V782" s="6"/>
      <c r="W782" s="6"/>
      <c r="X782" s="6"/>
      <c r="Y782" s="6"/>
      <c r="Z782" s="6"/>
      <c r="AA782" s="6"/>
    </row>
    <row r="783" spans="13:27" ht="15.75" customHeight="1">
      <c r="M783" s="6"/>
      <c r="N783" s="6"/>
      <c r="O783" s="6"/>
      <c r="P783" s="6"/>
      <c r="Q783" s="6"/>
      <c r="R783" s="6"/>
      <c r="S783" s="6"/>
      <c r="T783" s="6"/>
      <c r="U783" s="6"/>
      <c r="V783" s="6"/>
      <c r="W783" s="6"/>
      <c r="X783" s="6"/>
      <c r="Y783" s="6"/>
      <c r="Z783" s="6"/>
      <c r="AA783" s="6"/>
    </row>
    <row r="784" spans="13:27" ht="15.75" customHeight="1">
      <c r="M784" s="6"/>
      <c r="N784" s="6"/>
      <c r="O784" s="6"/>
      <c r="P784" s="6"/>
      <c r="Q784" s="6"/>
      <c r="R784" s="6"/>
      <c r="S784" s="6"/>
      <c r="T784" s="6"/>
      <c r="U784" s="6"/>
      <c r="V784" s="6"/>
      <c r="W784" s="6"/>
      <c r="X784" s="6"/>
      <c r="Y784" s="6"/>
      <c r="Z784" s="6"/>
      <c r="AA784" s="6"/>
    </row>
    <row r="785" spans="13:27" ht="15.75" customHeight="1">
      <c r="M785" s="6"/>
      <c r="N785" s="6"/>
      <c r="O785" s="6"/>
      <c r="P785" s="6"/>
      <c r="Q785" s="6"/>
      <c r="R785" s="6"/>
      <c r="S785" s="6"/>
      <c r="T785" s="6"/>
      <c r="U785" s="6"/>
      <c r="V785" s="6"/>
      <c r="W785" s="6"/>
      <c r="X785" s="6"/>
      <c r="Y785" s="6"/>
      <c r="Z785" s="6"/>
      <c r="AA785" s="6"/>
    </row>
    <row r="786" spans="13:27" ht="15.75" customHeight="1">
      <c r="M786" s="6"/>
      <c r="N786" s="6"/>
      <c r="O786" s="6"/>
      <c r="P786" s="6"/>
      <c r="Q786" s="6"/>
      <c r="R786" s="6"/>
      <c r="S786" s="6"/>
      <c r="T786" s="6"/>
      <c r="U786" s="6"/>
      <c r="V786" s="6"/>
      <c r="W786" s="6"/>
      <c r="X786" s="6"/>
      <c r="Y786" s="6"/>
      <c r="Z786" s="6"/>
      <c r="AA786" s="6"/>
    </row>
    <row r="787" spans="13:27" ht="15.75" customHeight="1">
      <c r="M787" s="6"/>
      <c r="N787" s="6"/>
      <c r="O787" s="6"/>
      <c r="P787" s="6"/>
      <c r="Q787" s="6"/>
      <c r="R787" s="6"/>
      <c r="S787" s="6"/>
      <c r="T787" s="6"/>
      <c r="U787" s="6"/>
      <c r="V787" s="6"/>
      <c r="W787" s="6"/>
      <c r="X787" s="6"/>
      <c r="Y787" s="6"/>
      <c r="Z787" s="6"/>
      <c r="AA787" s="6"/>
    </row>
    <row r="788" spans="13:27" ht="15.75" customHeight="1">
      <c r="M788" s="6"/>
      <c r="N788" s="6"/>
      <c r="O788" s="6"/>
      <c r="P788" s="6"/>
      <c r="Q788" s="6"/>
      <c r="R788" s="6"/>
      <c r="S788" s="6"/>
      <c r="T788" s="6"/>
      <c r="U788" s="6"/>
      <c r="V788" s="6"/>
      <c r="W788" s="6"/>
      <c r="X788" s="6"/>
      <c r="Y788" s="6"/>
      <c r="Z788" s="6"/>
      <c r="AA788" s="6"/>
    </row>
    <row r="789" spans="13:27" ht="15.75" customHeight="1">
      <c r="M789" s="6"/>
      <c r="N789" s="6"/>
      <c r="O789" s="6"/>
      <c r="P789" s="6"/>
      <c r="Q789" s="6"/>
      <c r="R789" s="6"/>
      <c r="S789" s="6"/>
      <c r="T789" s="6"/>
      <c r="U789" s="6"/>
      <c r="V789" s="6"/>
      <c r="W789" s="6"/>
      <c r="X789" s="6"/>
      <c r="Y789" s="6"/>
      <c r="Z789" s="6"/>
      <c r="AA789" s="6"/>
    </row>
    <row r="790" spans="13:27" ht="15.75" customHeight="1">
      <c r="M790" s="6"/>
      <c r="N790" s="6"/>
      <c r="O790" s="6"/>
      <c r="P790" s="6"/>
      <c r="Q790" s="6"/>
      <c r="R790" s="6"/>
      <c r="S790" s="6"/>
      <c r="T790" s="6"/>
      <c r="U790" s="6"/>
      <c r="V790" s="6"/>
      <c r="W790" s="6"/>
      <c r="X790" s="6"/>
      <c r="Y790" s="6"/>
      <c r="Z790" s="6"/>
      <c r="AA790" s="6"/>
    </row>
    <row r="791" spans="13:27" ht="15.75" customHeight="1">
      <c r="M791" s="6"/>
      <c r="N791" s="6"/>
      <c r="O791" s="6"/>
      <c r="P791" s="6"/>
      <c r="Q791" s="6"/>
      <c r="R791" s="6"/>
      <c r="S791" s="6"/>
      <c r="T791" s="6"/>
      <c r="U791" s="6"/>
      <c r="V791" s="6"/>
      <c r="W791" s="6"/>
      <c r="X791" s="6"/>
      <c r="Y791" s="6"/>
      <c r="Z791" s="6"/>
      <c r="AA791" s="6"/>
    </row>
    <row r="792" spans="13:27" ht="15.75" customHeight="1">
      <c r="M792" s="6"/>
      <c r="N792" s="6"/>
      <c r="O792" s="6"/>
      <c r="P792" s="6"/>
      <c r="Q792" s="6"/>
      <c r="R792" s="6"/>
      <c r="S792" s="6"/>
      <c r="T792" s="6"/>
      <c r="U792" s="6"/>
      <c r="V792" s="6"/>
      <c r="W792" s="6"/>
      <c r="X792" s="6"/>
      <c r="Y792" s="6"/>
      <c r="Z792" s="6"/>
      <c r="AA792" s="6"/>
    </row>
    <row r="793" spans="13:27" ht="15.75" customHeight="1">
      <c r="M793" s="6"/>
      <c r="N793" s="6"/>
      <c r="O793" s="6"/>
      <c r="P793" s="6"/>
      <c r="Q793" s="6"/>
      <c r="R793" s="6"/>
      <c r="S793" s="6"/>
      <c r="T793" s="6"/>
      <c r="U793" s="6"/>
      <c r="V793" s="6"/>
      <c r="W793" s="6"/>
      <c r="X793" s="6"/>
      <c r="Y793" s="6"/>
      <c r="Z793" s="6"/>
      <c r="AA793" s="6"/>
    </row>
    <row r="794" spans="13:27" ht="15.75" customHeight="1">
      <c r="M794" s="6"/>
      <c r="N794" s="6"/>
      <c r="O794" s="6"/>
      <c r="P794" s="6"/>
      <c r="Q794" s="6"/>
      <c r="R794" s="6"/>
      <c r="S794" s="6"/>
      <c r="T794" s="6"/>
      <c r="U794" s="6"/>
      <c r="V794" s="6"/>
      <c r="W794" s="6"/>
      <c r="X794" s="6"/>
      <c r="Y794" s="6"/>
      <c r="Z794" s="6"/>
      <c r="AA794" s="6"/>
    </row>
    <row r="795" spans="13:27" ht="15.75" customHeight="1">
      <c r="M795" s="6"/>
      <c r="N795" s="6"/>
      <c r="O795" s="6"/>
      <c r="P795" s="6"/>
      <c r="Q795" s="6"/>
      <c r="R795" s="6"/>
      <c r="S795" s="6"/>
      <c r="T795" s="6"/>
      <c r="U795" s="6"/>
      <c r="V795" s="6"/>
      <c r="W795" s="6"/>
      <c r="X795" s="6"/>
      <c r="Y795" s="6"/>
      <c r="Z795" s="6"/>
      <c r="AA795" s="6"/>
    </row>
    <row r="796" spans="13:27" ht="15.75" customHeight="1">
      <c r="M796" s="6"/>
      <c r="N796" s="6"/>
      <c r="O796" s="6"/>
      <c r="P796" s="6"/>
      <c r="Q796" s="6"/>
      <c r="R796" s="6"/>
      <c r="S796" s="6"/>
      <c r="T796" s="6"/>
      <c r="U796" s="6"/>
      <c r="V796" s="6"/>
      <c r="W796" s="6"/>
      <c r="X796" s="6"/>
      <c r="Y796" s="6"/>
      <c r="Z796" s="6"/>
      <c r="AA796" s="6"/>
    </row>
    <row r="797" spans="13:27" ht="15.75" customHeight="1">
      <c r="M797" s="6"/>
      <c r="N797" s="6"/>
      <c r="O797" s="6"/>
      <c r="P797" s="6"/>
      <c r="Q797" s="6"/>
      <c r="R797" s="6"/>
      <c r="S797" s="6"/>
      <c r="T797" s="6"/>
      <c r="U797" s="6"/>
      <c r="V797" s="6"/>
      <c r="W797" s="6"/>
      <c r="X797" s="6"/>
      <c r="Y797" s="6"/>
      <c r="Z797" s="6"/>
      <c r="AA797" s="6"/>
    </row>
    <row r="798" spans="13:27" ht="15.75" customHeight="1">
      <c r="M798" s="6"/>
      <c r="N798" s="6"/>
      <c r="O798" s="6"/>
      <c r="P798" s="6"/>
      <c r="Q798" s="6"/>
      <c r="R798" s="6"/>
      <c r="S798" s="6"/>
      <c r="T798" s="6"/>
      <c r="U798" s="6"/>
      <c r="V798" s="6"/>
      <c r="W798" s="6"/>
      <c r="X798" s="6"/>
      <c r="Y798" s="6"/>
      <c r="Z798" s="6"/>
      <c r="AA798" s="6"/>
    </row>
    <row r="799" spans="13:27" ht="15.75" customHeight="1">
      <c r="M799" s="6"/>
      <c r="N799" s="6"/>
      <c r="O799" s="6"/>
      <c r="P799" s="6"/>
      <c r="Q799" s="6"/>
      <c r="R799" s="6"/>
      <c r="S799" s="6"/>
      <c r="T799" s="6"/>
      <c r="U799" s="6"/>
      <c r="V799" s="6"/>
      <c r="W799" s="6"/>
      <c r="X799" s="6"/>
      <c r="Y799" s="6"/>
      <c r="Z799" s="6"/>
      <c r="AA799" s="6"/>
    </row>
    <row r="800" spans="13:27" ht="15.75" customHeight="1">
      <c r="M800" s="6"/>
      <c r="N800" s="6"/>
      <c r="O800" s="6"/>
      <c r="P800" s="6"/>
      <c r="Q800" s="6"/>
      <c r="R800" s="6"/>
      <c r="S800" s="6"/>
      <c r="T800" s="6"/>
      <c r="U800" s="6"/>
      <c r="V800" s="6"/>
      <c r="W800" s="6"/>
      <c r="X800" s="6"/>
      <c r="Y800" s="6"/>
      <c r="Z800" s="6"/>
      <c r="AA800" s="6"/>
    </row>
    <row r="801" spans="13:27" ht="15.75" customHeight="1">
      <c r="M801" s="6"/>
      <c r="N801" s="6"/>
      <c r="O801" s="6"/>
      <c r="P801" s="6"/>
      <c r="Q801" s="6"/>
      <c r="R801" s="6"/>
      <c r="S801" s="6"/>
      <c r="T801" s="6"/>
      <c r="U801" s="6"/>
      <c r="V801" s="6"/>
      <c r="W801" s="6"/>
      <c r="X801" s="6"/>
      <c r="Y801" s="6"/>
      <c r="Z801" s="6"/>
      <c r="AA801" s="6"/>
    </row>
    <row r="802" spans="13:27" ht="15.75" customHeight="1">
      <c r="M802" s="6"/>
      <c r="N802" s="6"/>
      <c r="O802" s="6"/>
      <c r="P802" s="6"/>
      <c r="Q802" s="6"/>
      <c r="R802" s="6"/>
      <c r="S802" s="6"/>
      <c r="T802" s="6"/>
      <c r="U802" s="6"/>
      <c r="V802" s="6"/>
      <c r="W802" s="6"/>
      <c r="X802" s="6"/>
      <c r="Y802" s="6"/>
      <c r="Z802" s="6"/>
      <c r="AA802" s="6"/>
    </row>
    <row r="803" spans="13:27" ht="15.75" customHeight="1">
      <c r="M803" s="6"/>
      <c r="N803" s="6"/>
      <c r="O803" s="6"/>
      <c r="P803" s="6"/>
      <c r="Q803" s="6"/>
      <c r="R803" s="6"/>
      <c r="S803" s="6"/>
      <c r="T803" s="6"/>
      <c r="U803" s="6"/>
      <c r="V803" s="6"/>
      <c r="W803" s="6"/>
      <c r="X803" s="6"/>
      <c r="Y803" s="6"/>
      <c r="Z803" s="6"/>
      <c r="AA803" s="6"/>
    </row>
    <row r="804" spans="13:27" ht="15.75" customHeight="1">
      <c r="M804" s="6"/>
      <c r="N804" s="6"/>
      <c r="O804" s="6"/>
      <c r="P804" s="6"/>
      <c r="Q804" s="6"/>
      <c r="R804" s="6"/>
      <c r="S804" s="6"/>
      <c r="T804" s="6"/>
      <c r="U804" s="6"/>
      <c r="V804" s="6"/>
      <c r="W804" s="6"/>
      <c r="X804" s="6"/>
      <c r="Y804" s="6"/>
      <c r="Z804" s="6"/>
      <c r="AA804" s="6"/>
    </row>
    <row r="805" spans="13:27" ht="15.75" customHeight="1">
      <c r="M805" s="6"/>
      <c r="N805" s="6"/>
      <c r="O805" s="6"/>
      <c r="P805" s="6"/>
      <c r="Q805" s="6"/>
      <c r="R805" s="6"/>
      <c r="S805" s="6"/>
      <c r="T805" s="6"/>
      <c r="U805" s="6"/>
      <c r="V805" s="6"/>
      <c r="W805" s="6"/>
      <c r="X805" s="6"/>
      <c r="Y805" s="6"/>
      <c r="Z805" s="6"/>
      <c r="AA805" s="6"/>
    </row>
    <row r="806" spans="13:27" ht="15.75" customHeight="1">
      <c r="M806" s="6"/>
      <c r="N806" s="6"/>
      <c r="O806" s="6"/>
      <c r="P806" s="6"/>
      <c r="Q806" s="6"/>
      <c r="R806" s="6"/>
      <c r="S806" s="6"/>
      <c r="T806" s="6"/>
      <c r="U806" s="6"/>
      <c r="V806" s="6"/>
      <c r="W806" s="6"/>
      <c r="X806" s="6"/>
      <c r="Y806" s="6"/>
      <c r="Z806" s="6"/>
      <c r="AA806" s="6"/>
    </row>
    <row r="807" spans="13:27" ht="15.75" customHeight="1">
      <c r="M807" s="6"/>
      <c r="N807" s="6"/>
      <c r="O807" s="6"/>
      <c r="P807" s="6"/>
      <c r="Q807" s="6"/>
      <c r="R807" s="6"/>
      <c r="S807" s="6"/>
      <c r="T807" s="6"/>
      <c r="U807" s="6"/>
      <c r="V807" s="6"/>
      <c r="W807" s="6"/>
      <c r="X807" s="6"/>
      <c r="Y807" s="6"/>
      <c r="Z807" s="6"/>
      <c r="AA807" s="6"/>
    </row>
    <row r="808" spans="13:27" ht="15.75" customHeight="1">
      <c r="M808" s="6"/>
      <c r="N808" s="6"/>
      <c r="O808" s="6"/>
      <c r="P808" s="6"/>
      <c r="Q808" s="6"/>
      <c r="R808" s="6"/>
      <c r="S808" s="6"/>
      <c r="T808" s="6"/>
      <c r="U808" s="6"/>
      <c r="V808" s="6"/>
      <c r="W808" s="6"/>
      <c r="X808" s="6"/>
      <c r="Y808" s="6"/>
      <c r="Z808" s="6"/>
      <c r="AA808" s="6"/>
    </row>
    <row r="809" spans="13:27" ht="15.75" customHeight="1">
      <c r="M809" s="6"/>
      <c r="N809" s="6"/>
      <c r="O809" s="6"/>
      <c r="P809" s="6"/>
      <c r="Q809" s="6"/>
      <c r="R809" s="6"/>
      <c r="S809" s="6"/>
      <c r="T809" s="6"/>
      <c r="U809" s="6"/>
      <c r="V809" s="6"/>
      <c r="W809" s="6"/>
      <c r="X809" s="6"/>
      <c r="Y809" s="6"/>
      <c r="Z809" s="6"/>
      <c r="AA809" s="6"/>
    </row>
    <row r="810" spans="13:27" ht="15.75" customHeight="1">
      <c r="M810" s="6"/>
      <c r="N810" s="6"/>
      <c r="O810" s="6"/>
      <c r="P810" s="6"/>
      <c r="Q810" s="6"/>
      <c r="R810" s="6"/>
      <c r="S810" s="6"/>
      <c r="T810" s="6"/>
      <c r="U810" s="6"/>
      <c r="V810" s="6"/>
      <c r="W810" s="6"/>
      <c r="X810" s="6"/>
      <c r="Y810" s="6"/>
      <c r="Z810" s="6"/>
      <c r="AA810" s="6"/>
    </row>
    <row r="811" spans="13:27" ht="15.75" customHeight="1">
      <c r="M811" s="6"/>
      <c r="N811" s="6"/>
      <c r="O811" s="6"/>
      <c r="P811" s="6"/>
      <c r="Q811" s="6"/>
      <c r="R811" s="6"/>
      <c r="S811" s="6"/>
      <c r="T811" s="6"/>
      <c r="U811" s="6"/>
      <c r="V811" s="6"/>
      <c r="W811" s="6"/>
      <c r="X811" s="6"/>
      <c r="Y811" s="6"/>
      <c r="Z811" s="6"/>
      <c r="AA811" s="6"/>
    </row>
    <row r="812" spans="13:27" ht="15.75" customHeight="1">
      <c r="M812" s="6"/>
      <c r="N812" s="6"/>
      <c r="O812" s="6"/>
      <c r="P812" s="6"/>
      <c r="Q812" s="6"/>
      <c r="R812" s="6"/>
      <c r="S812" s="6"/>
      <c r="T812" s="6"/>
      <c r="U812" s="6"/>
      <c r="V812" s="6"/>
      <c r="W812" s="6"/>
      <c r="X812" s="6"/>
      <c r="Y812" s="6"/>
      <c r="Z812" s="6"/>
      <c r="AA812" s="6"/>
    </row>
    <row r="813" spans="13:27" ht="15.75" customHeight="1">
      <c r="M813" s="6"/>
      <c r="N813" s="6"/>
      <c r="O813" s="6"/>
      <c r="P813" s="6"/>
      <c r="Q813" s="6"/>
      <c r="R813" s="6"/>
      <c r="S813" s="6"/>
      <c r="T813" s="6"/>
      <c r="U813" s="6"/>
      <c r="V813" s="6"/>
      <c r="W813" s="6"/>
      <c r="X813" s="6"/>
      <c r="Y813" s="6"/>
      <c r="Z813" s="6"/>
      <c r="AA813" s="6"/>
    </row>
    <row r="814" spans="13:27" ht="15.75" customHeight="1">
      <c r="M814" s="6"/>
      <c r="N814" s="6"/>
      <c r="O814" s="6"/>
      <c r="P814" s="6"/>
      <c r="Q814" s="6"/>
      <c r="R814" s="6"/>
      <c r="S814" s="6"/>
      <c r="T814" s="6"/>
      <c r="U814" s="6"/>
      <c r="V814" s="6"/>
      <c r="W814" s="6"/>
      <c r="X814" s="6"/>
      <c r="Y814" s="6"/>
      <c r="Z814" s="6"/>
      <c r="AA814" s="6"/>
    </row>
    <row r="815" spans="13:27" ht="15.75" customHeight="1">
      <c r="M815" s="6"/>
      <c r="N815" s="6"/>
      <c r="O815" s="6"/>
      <c r="P815" s="6"/>
      <c r="Q815" s="6"/>
      <c r="R815" s="6"/>
      <c r="S815" s="6"/>
      <c r="T815" s="6"/>
      <c r="U815" s="6"/>
      <c r="V815" s="6"/>
      <c r="W815" s="6"/>
      <c r="X815" s="6"/>
      <c r="Y815" s="6"/>
      <c r="Z815" s="6"/>
      <c r="AA815" s="6"/>
    </row>
    <row r="816" spans="13:27" ht="15.75" customHeight="1">
      <c r="M816" s="6"/>
      <c r="N816" s="6"/>
      <c r="O816" s="6"/>
      <c r="P816" s="6"/>
      <c r="Q816" s="6"/>
      <c r="R816" s="6"/>
      <c r="S816" s="6"/>
      <c r="T816" s="6"/>
      <c r="U816" s="6"/>
      <c r="V816" s="6"/>
      <c r="W816" s="6"/>
      <c r="X816" s="6"/>
      <c r="Y816" s="6"/>
      <c r="Z816" s="6"/>
      <c r="AA816" s="6"/>
    </row>
    <row r="817" spans="13:27" ht="15.75" customHeight="1">
      <c r="M817" s="6"/>
      <c r="N817" s="6"/>
      <c r="O817" s="6"/>
      <c r="P817" s="6"/>
      <c r="Q817" s="6"/>
      <c r="R817" s="6"/>
      <c r="S817" s="6"/>
      <c r="T817" s="6"/>
      <c r="U817" s="6"/>
      <c r="V817" s="6"/>
      <c r="W817" s="6"/>
      <c r="X817" s="6"/>
      <c r="Y817" s="6"/>
      <c r="Z817" s="6"/>
      <c r="AA817" s="6"/>
    </row>
    <row r="818" spans="13:27" ht="15.75" customHeight="1">
      <c r="M818" s="6"/>
      <c r="N818" s="6"/>
      <c r="O818" s="6"/>
      <c r="P818" s="6"/>
      <c r="Q818" s="6"/>
      <c r="R818" s="6"/>
      <c r="S818" s="6"/>
      <c r="T818" s="6"/>
      <c r="U818" s="6"/>
      <c r="V818" s="6"/>
      <c r="W818" s="6"/>
      <c r="X818" s="6"/>
      <c r="Y818" s="6"/>
      <c r="Z818" s="6"/>
      <c r="AA818" s="6"/>
    </row>
    <row r="819" spans="13:27" ht="15.75" customHeight="1">
      <c r="M819" s="6"/>
      <c r="N819" s="6"/>
      <c r="O819" s="6"/>
      <c r="P819" s="6"/>
      <c r="Q819" s="6"/>
      <c r="R819" s="6"/>
      <c r="S819" s="6"/>
      <c r="T819" s="6"/>
      <c r="U819" s="6"/>
      <c r="V819" s="6"/>
      <c r="W819" s="6"/>
      <c r="X819" s="6"/>
      <c r="Y819" s="6"/>
      <c r="Z819" s="6"/>
      <c r="AA819" s="6"/>
    </row>
    <row r="820" spans="13:27" ht="15.75" customHeight="1">
      <c r="M820" s="6"/>
      <c r="N820" s="6"/>
      <c r="O820" s="6"/>
      <c r="P820" s="6"/>
      <c r="Q820" s="6"/>
      <c r="R820" s="6"/>
      <c r="S820" s="6"/>
      <c r="T820" s="6"/>
      <c r="U820" s="6"/>
      <c r="V820" s="6"/>
      <c r="W820" s="6"/>
      <c r="X820" s="6"/>
      <c r="Y820" s="6"/>
      <c r="Z820" s="6"/>
      <c r="AA820" s="6"/>
    </row>
    <row r="821" spans="13:27" ht="15.75" customHeight="1">
      <c r="M821" s="6"/>
      <c r="N821" s="6"/>
      <c r="O821" s="6"/>
      <c r="P821" s="6"/>
      <c r="Q821" s="6"/>
      <c r="R821" s="6"/>
      <c r="S821" s="6"/>
      <c r="T821" s="6"/>
      <c r="U821" s="6"/>
      <c r="V821" s="6"/>
      <c r="W821" s="6"/>
      <c r="X821" s="6"/>
      <c r="Y821" s="6"/>
      <c r="Z821" s="6"/>
      <c r="AA821" s="6"/>
    </row>
    <row r="822" spans="13:27" ht="15.75" customHeight="1">
      <c r="M822" s="6"/>
      <c r="N822" s="6"/>
      <c r="O822" s="6"/>
      <c r="P822" s="6"/>
      <c r="Q822" s="6"/>
      <c r="R822" s="6"/>
      <c r="S822" s="6"/>
      <c r="T822" s="6"/>
      <c r="U822" s="6"/>
      <c r="V822" s="6"/>
      <c r="W822" s="6"/>
      <c r="X822" s="6"/>
      <c r="Y822" s="6"/>
      <c r="Z822" s="6"/>
      <c r="AA822" s="6"/>
    </row>
    <row r="823" spans="13:27" ht="15.75" customHeight="1">
      <c r="M823" s="6"/>
      <c r="N823" s="6"/>
      <c r="O823" s="6"/>
      <c r="P823" s="6"/>
      <c r="Q823" s="6"/>
      <c r="R823" s="6"/>
      <c r="S823" s="6"/>
      <c r="T823" s="6"/>
      <c r="U823" s="6"/>
      <c r="V823" s="6"/>
      <c r="W823" s="6"/>
      <c r="X823" s="6"/>
      <c r="Y823" s="6"/>
      <c r="Z823" s="6"/>
      <c r="AA823" s="6"/>
    </row>
    <row r="824" spans="13:27" ht="15.75" customHeight="1">
      <c r="M824" s="6"/>
      <c r="N824" s="6"/>
      <c r="O824" s="6"/>
      <c r="P824" s="6"/>
      <c r="Q824" s="6"/>
      <c r="R824" s="6"/>
      <c r="S824" s="6"/>
      <c r="T824" s="6"/>
      <c r="U824" s="6"/>
      <c r="V824" s="6"/>
      <c r="W824" s="6"/>
      <c r="X824" s="6"/>
      <c r="Y824" s="6"/>
      <c r="Z824" s="6"/>
      <c r="AA824" s="6"/>
    </row>
    <row r="825" spans="13:27" ht="15.75" customHeight="1">
      <c r="M825" s="6"/>
      <c r="N825" s="6"/>
      <c r="O825" s="6"/>
      <c r="P825" s="6"/>
      <c r="Q825" s="6"/>
      <c r="R825" s="6"/>
      <c r="S825" s="6"/>
      <c r="T825" s="6"/>
      <c r="U825" s="6"/>
      <c r="V825" s="6"/>
      <c r="W825" s="6"/>
      <c r="X825" s="6"/>
      <c r="Y825" s="6"/>
      <c r="Z825" s="6"/>
      <c r="AA825" s="6"/>
    </row>
    <row r="826" spans="13:27" ht="15.75" customHeight="1">
      <c r="M826" s="6"/>
      <c r="N826" s="6"/>
      <c r="O826" s="6"/>
      <c r="P826" s="6"/>
      <c r="Q826" s="6"/>
      <c r="R826" s="6"/>
      <c r="S826" s="6"/>
      <c r="T826" s="6"/>
      <c r="U826" s="6"/>
      <c r="V826" s="6"/>
      <c r="W826" s="6"/>
      <c r="X826" s="6"/>
      <c r="Y826" s="6"/>
      <c r="Z826" s="6"/>
      <c r="AA826" s="6"/>
    </row>
    <row r="827" spans="13:27" ht="15.75" customHeight="1">
      <c r="M827" s="6"/>
      <c r="N827" s="6"/>
      <c r="O827" s="6"/>
      <c r="P827" s="6"/>
      <c r="Q827" s="6"/>
      <c r="R827" s="6"/>
      <c r="S827" s="6"/>
      <c r="T827" s="6"/>
      <c r="U827" s="6"/>
      <c r="V827" s="6"/>
      <c r="W827" s="6"/>
      <c r="X827" s="6"/>
      <c r="Y827" s="6"/>
      <c r="Z827" s="6"/>
      <c r="AA827" s="6"/>
    </row>
    <row r="828" spans="13:27" ht="15.75" customHeight="1">
      <c r="M828" s="6"/>
      <c r="N828" s="6"/>
      <c r="O828" s="6"/>
      <c r="P828" s="6"/>
      <c r="Q828" s="6"/>
      <c r="R828" s="6"/>
      <c r="S828" s="6"/>
      <c r="T828" s="6"/>
      <c r="U828" s="6"/>
      <c r="V828" s="6"/>
      <c r="W828" s="6"/>
      <c r="X828" s="6"/>
      <c r="Y828" s="6"/>
      <c r="Z828" s="6"/>
      <c r="AA828" s="6"/>
    </row>
    <row r="829" spans="13:27" ht="15.75" customHeight="1">
      <c r="M829" s="6"/>
      <c r="N829" s="6"/>
      <c r="O829" s="6"/>
      <c r="P829" s="6"/>
      <c r="Q829" s="6"/>
      <c r="R829" s="6"/>
      <c r="S829" s="6"/>
      <c r="T829" s="6"/>
      <c r="U829" s="6"/>
      <c r="V829" s="6"/>
      <c r="W829" s="6"/>
      <c r="X829" s="6"/>
      <c r="Y829" s="6"/>
      <c r="Z829" s="6"/>
      <c r="AA829" s="6"/>
    </row>
    <row r="830" spans="13:27" ht="15.75" customHeight="1">
      <c r="M830" s="6"/>
      <c r="N830" s="6"/>
      <c r="O830" s="6"/>
      <c r="P830" s="6"/>
      <c r="Q830" s="6"/>
      <c r="R830" s="6"/>
      <c r="S830" s="6"/>
      <c r="T830" s="6"/>
      <c r="U830" s="6"/>
      <c r="V830" s="6"/>
      <c r="W830" s="6"/>
      <c r="X830" s="6"/>
      <c r="Y830" s="6"/>
      <c r="Z830" s="6"/>
      <c r="AA830" s="6"/>
    </row>
    <row r="831" spans="13:27" ht="15.75" customHeight="1">
      <c r="M831" s="6"/>
      <c r="N831" s="6"/>
      <c r="O831" s="6"/>
      <c r="P831" s="6"/>
      <c r="Q831" s="6"/>
      <c r="R831" s="6"/>
      <c r="S831" s="6"/>
      <c r="T831" s="6"/>
      <c r="U831" s="6"/>
      <c r="V831" s="6"/>
      <c r="W831" s="6"/>
      <c r="X831" s="6"/>
      <c r="Y831" s="6"/>
      <c r="Z831" s="6"/>
      <c r="AA831" s="6"/>
    </row>
    <row r="832" spans="13:27" ht="15.75" customHeight="1">
      <c r="M832" s="6"/>
      <c r="N832" s="6"/>
      <c r="O832" s="6"/>
      <c r="P832" s="6"/>
      <c r="Q832" s="6"/>
      <c r="R832" s="6"/>
      <c r="S832" s="6"/>
      <c r="T832" s="6"/>
      <c r="U832" s="6"/>
      <c r="V832" s="6"/>
      <c r="W832" s="6"/>
      <c r="X832" s="6"/>
      <c r="Y832" s="6"/>
      <c r="Z832" s="6"/>
      <c r="AA832" s="6"/>
    </row>
    <row r="833" spans="13:27" ht="15.75" customHeight="1">
      <c r="M833" s="6"/>
      <c r="N833" s="6"/>
      <c r="O833" s="6"/>
      <c r="P833" s="6"/>
      <c r="Q833" s="6"/>
      <c r="R833" s="6"/>
      <c r="S833" s="6"/>
      <c r="T833" s="6"/>
      <c r="U833" s="6"/>
      <c r="V833" s="6"/>
      <c r="W833" s="6"/>
      <c r="X833" s="6"/>
      <c r="Y833" s="6"/>
      <c r="Z833" s="6"/>
      <c r="AA833" s="6"/>
    </row>
    <row r="834" spans="13:27" ht="15.75" customHeight="1">
      <c r="M834" s="6"/>
      <c r="N834" s="6"/>
      <c r="O834" s="6"/>
      <c r="P834" s="6"/>
      <c r="Q834" s="6"/>
      <c r="R834" s="6"/>
      <c r="S834" s="6"/>
      <c r="T834" s="6"/>
      <c r="U834" s="6"/>
      <c r="V834" s="6"/>
      <c r="W834" s="6"/>
      <c r="X834" s="6"/>
      <c r="Y834" s="6"/>
      <c r="Z834" s="6"/>
      <c r="AA834" s="6"/>
    </row>
    <row r="835" spans="13:27" ht="15.75" customHeight="1">
      <c r="M835" s="6"/>
      <c r="N835" s="6"/>
      <c r="O835" s="6"/>
      <c r="P835" s="6"/>
      <c r="Q835" s="6"/>
      <c r="R835" s="6"/>
      <c r="S835" s="6"/>
      <c r="T835" s="6"/>
      <c r="U835" s="6"/>
      <c r="V835" s="6"/>
      <c r="W835" s="6"/>
      <c r="X835" s="6"/>
      <c r="Y835" s="6"/>
      <c r="Z835" s="6"/>
      <c r="AA835" s="6"/>
    </row>
    <row r="836" spans="13:27" ht="15.75" customHeight="1">
      <c r="M836" s="6"/>
      <c r="N836" s="6"/>
      <c r="O836" s="6"/>
      <c r="P836" s="6"/>
      <c r="Q836" s="6"/>
      <c r="R836" s="6"/>
      <c r="S836" s="6"/>
      <c r="T836" s="6"/>
      <c r="U836" s="6"/>
      <c r="V836" s="6"/>
      <c r="W836" s="6"/>
      <c r="X836" s="6"/>
      <c r="Y836" s="6"/>
      <c r="Z836" s="6"/>
      <c r="AA836" s="6"/>
    </row>
    <row r="837" spans="13:27" ht="15.75" customHeight="1">
      <c r="M837" s="6"/>
      <c r="N837" s="6"/>
      <c r="O837" s="6"/>
      <c r="P837" s="6"/>
      <c r="Q837" s="6"/>
      <c r="R837" s="6"/>
      <c r="S837" s="6"/>
      <c r="T837" s="6"/>
      <c r="U837" s="6"/>
      <c r="V837" s="6"/>
      <c r="W837" s="6"/>
      <c r="X837" s="6"/>
      <c r="Y837" s="6"/>
      <c r="Z837" s="6"/>
      <c r="AA837" s="6"/>
    </row>
    <row r="838" spans="13:27" ht="15.75" customHeight="1">
      <c r="M838" s="6"/>
      <c r="N838" s="6"/>
      <c r="O838" s="6"/>
      <c r="P838" s="6"/>
      <c r="Q838" s="6"/>
      <c r="R838" s="6"/>
      <c r="S838" s="6"/>
      <c r="T838" s="6"/>
      <c r="U838" s="6"/>
      <c r="V838" s="6"/>
      <c r="W838" s="6"/>
      <c r="X838" s="6"/>
      <c r="Y838" s="6"/>
      <c r="Z838" s="6"/>
      <c r="AA838" s="6"/>
    </row>
    <row r="839" spans="13:27" ht="15.75" customHeight="1">
      <c r="M839" s="6"/>
      <c r="N839" s="6"/>
      <c r="O839" s="6"/>
      <c r="P839" s="6"/>
      <c r="Q839" s="6"/>
      <c r="R839" s="6"/>
      <c r="S839" s="6"/>
      <c r="T839" s="6"/>
      <c r="U839" s="6"/>
      <c r="V839" s="6"/>
      <c r="W839" s="6"/>
      <c r="X839" s="6"/>
      <c r="Y839" s="6"/>
      <c r="Z839" s="6"/>
      <c r="AA839" s="6"/>
    </row>
    <row r="840" spans="13:27" ht="15.75" customHeight="1">
      <c r="M840" s="6"/>
      <c r="N840" s="6"/>
      <c r="O840" s="6"/>
      <c r="P840" s="6"/>
      <c r="Q840" s="6"/>
      <c r="R840" s="6"/>
      <c r="S840" s="6"/>
      <c r="T840" s="6"/>
      <c r="U840" s="6"/>
      <c r="V840" s="6"/>
      <c r="W840" s="6"/>
      <c r="X840" s="6"/>
      <c r="Y840" s="6"/>
      <c r="Z840" s="6"/>
      <c r="AA840" s="6"/>
    </row>
    <row r="841" spans="13:27" ht="15.75" customHeight="1">
      <c r="M841" s="6"/>
      <c r="N841" s="6"/>
      <c r="O841" s="6"/>
      <c r="P841" s="6"/>
      <c r="Q841" s="6"/>
      <c r="R841" s="6"/>
      <c r="S841" s="6"/>
      <c r="T841" s="6"/>
      <c r="U841" s="6"/>
      <c r="V841" s="6"/>
      <c r="W841" s="6"/>
      <c r="X841" s="6"/>
      <c r="Y841" s="6"/>
      <c r="Z841" s="6"/>
      <c r="AA841" s="6"/>
    </row>
    <row r="842" spans="13:27" ht="15.75" customHeight="1">
      <c r="M842" s="6"/>
      <c r="N842" s="6"/>
      <c r="O842" s="6"/>
      <c r="P842" s="6"/>
      <c r="Q842" s="6"/>
      <c r="R842" s="6"/>
      <c r="S842" s="6"/>
      <c r="T842" s="6"/>
      <c r="U842" s="6"/>
      <c r="V842" s="6"/>
      <c r="W842" s="6"/>
      <c r="X842" s="6"/>
      <c r="Y842" s="6"/>
      <c r="Z842" s="6"/>
      <c r="AA842" s="6"/>
    </row>
    <row r="843" spans="13:27" ht="15.75" customHeight="1">
      <c r="M843" s="6"/>
      <c r="N843" s="6"/>
      <c r="O843" s="6"/>
      <c r="P843" s="6"/>
      <c r="Q843" s="6"/>
      <c r="R843" s="6"/>
      <c r="S843" s="6"/>
      <c r="T843" s="6"/>
      <c r="U843" s="6"/>
      <c r="V843" s="6"/>
      <c r="W843" s="6"/>
      <c r="X843" s="6"/>
      <c r="Y843" s="6"/>
      <c r="Z843" s="6"/>
      <c r="AA843" s="6"/>
    </row>
    <row r="844" spans="13:27" ht="15.75" customHeight="1">
      <c r="M844" s="6"/>
      <c r="N844" s="6"/>
      <c r="O844" s="6"/>
      <c r="P844" s="6"/>
      <c r="Q844" s="6"/>
      <c r="R844" s="6"/>
      <c r="S844" s="6"/>
      <c r="T844" s="6"/>
      <c r="U844" s="6"/>
      <c r="V844" s="6"/>
      <c r="W844" s="6"/>
      <c r="X844" s="6"/>
      <c r="Y844" s="6"/>
      <c r="Z844" s="6"/>
      <c r="AA844" s="6"/>
    </row>
    <row r="845" spans="13:27" ht="15.75" customHeight="1">
      <c r="M845" s="6"/>
      <c r="N845" s="6"/>
      <c r="O845" s="6"/>
      <c r="P845" s="6"/>
      <c r="Q845" s="6"/>
      <c r="R845" s="6"/>
      <c r="S845" s="6"/>
      <c r="T845" s="6"/>
      <c r="U845" s="6"/>
      <c r="V845" s="6"/>
      <c r="W845" s="6"/>
      <c r="X845" s="6"/>
      <c r="Y845" s="6"/>
      <c r="Z845" s="6"/>
      <c r="AA845" s="6"/>
    </row>
    <row r="846" spans="13:27" ht="15.75" customHeight="1">
      <c r="M846" s="6"/>
      <c r="N846" s="6"/>
      <c r="O846" s="6"/>
      <c r="P846" s="6"/>
      <c r="Q846" s="6"/>
      <c r="R846" s="6"/>
      <c r="S846" s="6"/>
      <c r="T846" s="6"/>
      <c r="U846" s="6"/>
      <c r="V846" s="6"/>
      <c r="W846" s="6"/>
      <c r="X846" s="6"/>
      <c r="Y846" s="6"/>
      <c r="Z846" s="6"/>
      <c r="AA846" s="6"/>
    </row>
    <row r="847" spans="13:27" ht="15.75" customHeight="1">
      <c r="M847" s="6"/>
      <c r="N847" s="6"/>
      <c r="O847" s="6"/>
      <c r="P847" s="6"/>
      <c r="Q847" s="6"/>
      <c r="R847" s="6"/>
      <c r="S847" s="6"/>
      <c r="T847" s="6"/>
      <c r="U847" s="6"/>
      <c r="V847" s="6"/>
      <c r="W847" s="6"/>
      <c r="X847" s="6"/>
      <c r="Y847" s="6"/>
      <c r="Z847" s="6"/>
      <c r="AA847" s="6"/>
    </row>
    <row r="848" spans="13:27" ht="15.75" customHeight="1">
      <c r="M848" s="6"/>
      <c r="N848" s="6"/>
      <c r="O848" s="6"/>
      <c r="P848" s="6"/>
      <c r="Q848" s="6"/>
      <c r="R848" s="6"/>
      <c r="S848" s="6"/>
      <c r="T848" s="6"/>
      <c r="U848" s="6"/>
      <c r="V848" s="6"/>
      <c r="W848" s="6"/>
      <c r="X848" s="6"/>
      <c r="Y848" s="6"/>
      <c r="Z848" s="6"/>
      <c r="AA848" s="6"/>
    </row>
    <row r="849" spans="13:27" ht="15.75" customHeight="1">
      <c r="M849" s="6"/>
      <c r="N849" s="6"/>
      <c r="O849" s="6"/>
      <c r="P849" s="6"/>
      <c r="Q849" s="6"/>
      <c r="R849" s="6"/>
      <c r="S849" s="6"/>
      <c r="T849" s="6"/>
      <c r="U849" s="6"/>
      <c r="V849" s="6"/>
      <c r="W849" s="6"/>
      <c r="X849" s="6"/>
      <c r="Y849" s="6"/>
      <c r="Z849" s="6"/>
      <c r="AA849" s="6"/>
    </row>
    <row r="850" spans="13:27" ht="15.75" customHeight="1">
      <c r="M850" s="6"/>
      <c r="N850" s="6"/>
      <c r="O850" s="6"/>
      <c r="P850" s="6"/>
      <c r="Q850" s="6"/>
      <c r="R850" s="6"/>
      <c r="S850" s="6"/>
      <c r="T850" s="6"/>
      <c r="U850" s="6"/>
      <c r="V850" s="6"/>
      <c r="W850" s="6"/>
      <c r="X850" s="6"/>
      <c r="Y850" s="6"/>
      <c r="Z850" s="6"/>
      <c r="AA850" s="6"/>
    </row>
    <row r="851" spans="13:27" ht="15.75" customHeight="1">
      <c r="M851" s="6"/>
      <c r="N851" s="6"/>
      <c r="O851" s="6"/>
      <c r="P851" s="6"/>
      <c r="Q851" s="6"/>
      <c r="R851" s="6"/>
      <c r="S851" s="6"/>
      <c r="T851" s="6"/>
      <c r="U851" s="6"/>
      <c r="V851" s="6"/>
      <c r="W851" s="6"/>
      <c r="X851" s="6"/>
      <c r="Y851" s="6"/>
      <c r="Z851" s="6"/>
      <c r="AA851" s="6"/>
    </row>
    <row r="852" spans="13:27" ht="15.75" customHeight="1">
      <c r="M852" s="6"/>
      <c r="N852" s="6"/>
      <c r="O852" s="6"/>
      <c r="P852" s="6"/>
      <c r="Q852" s="6"/>
      <c r="R852" s="6"/>
      <c r="S852" s="6"/>
      <c r="T852" s="6"/>
      <c r="U852" s="6"/>
      <c r="V852" s="6"/>
      <c r="W852" s="6"/>
      <c r="X852" s="6"/>
      <c r="Y852" s="6"/>
      <c r="Z852" s="6"/>
      <c r="AA852" s="6"/>
    </row>
    <row r="853" spans="13:27" ht="15.75" customHeight="1">
      <c r="M853" s="6"/>
      <c r="N853" s="6"/>
      <c r="O853" s="6"/>
      <c r="P853" s="6"/>
      <c r="Q853" s="6"/>
      <c r="R853" s="6"/>
      <c r="S853" s="6"/>
      <c r="T853" s="6"/>
      <c r="U853" s="6"/>
      <c r="V853" s="6"/>
      <c r="W853" s="6"/>
      <c r="X853" s="6"/>
      <c r="Y853" s="6"/>
      <c r="Z853" s="6"/>
      <c r="AA853" s="6"/>
    </row>
    <row r="854" spans="13:27" ht="15.75" customHeight="1">
      <c r="M854" s="6"/>
      <c r="N854" s="6"/>
      <c r="O854" s="6"/>
      <c r="P854" s="6"/>
      <c r="Q854" s="6"/>
      <c r="R854" s="6"/>
      <c r="S854" s="6"/>
      <c r="T854" s="6"/>
      <c r="U854" s="6"/>
      <c r="V854" s="6"/>
      <c r="W854" s="6"/>
      <c r="X854" s="6"/>
      <c r="Y854" s="6"/>
      <c r="Z854" s="6"/>
      <c r="AA854" s="6"/>
    </row>
    <row r="855" spans="13:27" ht="15.75" customHeight="1">
      <c r="M855" s="6"/>
      <c r="N855" s="6"/>
      <c r="O855" s="6"/>
      <c r="P855" s="6"/>
      <c r="Q855" s="6"/>
      <c r="R855" s="6"/>
      <c r="S855" s="6"/>
      <c r="T855" s="6"/>
      <c r="U855" s="6"/>
      <c r="V855" s="6"/>
      <c r="W855" s="6"/>
      <c r="X855" s="6"/>
      <c r="Y855" s="6"/>
      <c r="Z855" s="6"/>
      <c r="AA855" s="6"/>
    </row>
    <row r="856" spans="13:27" ht="15.75" customHeight="1">
      <c r="M856" s="6"/>
      <c r="N856" s="6"/>
      <c r="O856" s="6"/>
      <c r="P856" s="6"/>
      <c r="Q856" s="6"/>
      <c r="R856" s="6"/>
      <c r="S856" s="6"/>
      <c r="T856" s="6"/>
      <c r="U856" s="6"/>
      <c r="V856" s="6"/>
      <c r="W856" s="6"/>
      <c r="X856" s="6"/>
      <c r="Y856" s="6"/>
      <c r="Z856" s="6"/>
      <c r="AA856" s="6"/>
    </row>
    <row r="857" spans="13:27" ht="15.75" customHeight="1">
      <c r="M857" s="6"/>
      <c r="N857" s="6"/>
      <c r="O857" s="6"/>
      <c r="P857" s="6"/>
      <c r="Q857" s="6"/>
      <c r="R857" s="6"/>
      <c r="S857" s="6"/>
      <c r="T857" s="6"/>
      <c r="U857" s="6"/>
      <c r="V857" s="6"/>
      <c r="W857" s="6"/>
      <c r="X857" s="6"/>
      <c r="Y857" s="6"/>
      <c r="Z857" s="6"/>
      <c r="AA857" s="6"/>
    </row>
    <row r="858" spans="13:27" ht="15.75" customHeight="1">
      <c r="M858" s="6"/>
      <c r="N858" s="6"/>
      <c r="O858" s="6"/>
      <c r="P858" s="6"/>
      <c r="Q858" s="6"/>
      <c r="R858" s="6"/>
      <c r="S858" s="6"/>
      <c r="T858" s="6"/>
      <c r="U858" s="6"/>
      <c r="V858" s="6"/>
      <c r="W858" s="6"/>
      <c r="X858" s="6"/>
      <c r="Y858" s="6"/>
      <c r="Z858" s="6"/>
      <c r="AA858" s="6"/>
    </row>
    <row r="859" spans="13:27" ht="15.75" customHeight="1">
      <c r="M859" s="6"/>
      <c r="N859" s="6"/>
      <c r="O859" s="6"/>
      <c r="P859" s="6"/>
      <c r="Q859" s="6"/>
      <c r="R859" s="6"/>
      <c r="S859" s="6"/>
      <c r="T859" s="6"/>
      <c r="U859" s="6"/>
      <c r="V859" s="6"/>
      <c r="W859" s="6"/>
      <c r="X859" s="6"/>
      <c r="Y859" s="6"/>
      <c r="Z859" s="6"/>
      <c r="AA859" s="6"/>
    </row>
    <row r="860" spans="13:27" ht="15.75" customHeight="1">
      <c r="M860" s="6"/>
      <c r="N860" s="6"/>
      <c r="O860" s="6"/>
      <c r="P860" s="6"/>
      <c r="Q860" s="6"/>
      <c r="R860" s="6"/>
      <c r="S860" s="6"/>
      <c r="T860" s="6"/>
      <c r="U860" s="6"/>
      <c r="V860" s="6"/>
      <c r="W860" s="6"/>
      <c r="X860" s="6"/>
      <c r="Y860" s="6"/>
      <c r="Z860" s="6"/>
      <c r="AA860" s="6"/>
    </row>
    <row r="861" spans="13:27" ht="15.75" customHeight="1">
      <c r="M861" s="6"/>
      <c r="N861" s="6"/>
      <c r="O861" s="6"/>
      <c r="P861" s="6"/>
      <c r="Q861" s="6"/>
      <c r="R861" s="6"/>
      <c r="S861" s="6"/>
      <c r="T861" s="6"/>
      <c r="U861" s="6"/>
      <c r="V861" s="6"/>
      <c r="W861" s="6"/>
      <c r="X861" s="6"/>
      <c r="Y861" s="6"/>
      <c r="Z861" s="6"/>
      <c r="AA861" s="6"/>
    </row>
    <row r="862" spans="13:27" ht="15.75" customHeight="1">
      <c r="M862" s="6"/>
      <c r="N862" s="6"/>
      <c r="O862" s="6"/>
      <c r="P862" s="6"/>
      <c r="Q862" s="6"/>
      <c r="R862" s="6"/>
      <c r="S862" s="6"/>
      <c r="T862" s="6"/>
      <c r="U862" s="6"/>
      <c r="V862" s="6"/>
      <c r="W862" s="6"/>
      <c r="X862" s="6"/>
      <c r="Y862" s="6"/>
      <c r="Z862" s="6"/>
      <c r="AA862" s="6"/>
    </row>
    <row r="863" spans="13:27" ht="15.75" customHeight="1">
      <c r="M863" s="6"/>
      <c r="N863" s="6"/>
      <c r="O863" s="6"/>
      <c r="P863" s="6"/>
      <c r="Q863" s="6"/>
      <c r="R863" s="6"/>
      <c r="S863" s="6"/>
      <c r="T863" s="6"/>
      <c r="U863" s="6"/>
      <c r="V863" s="6"/>
      <c r="W863" s="6"/>
      <c r="X863" s="6"/>
      <c r="Y863" s="6"/>
      <c r="Z863" s="6"/>
      <c r="AA863" s="6"/>
    </row>
    <row r="864" spans="13:27" ht="15.75" customHeight="1">
      <c r="M864" s="6"/>
      <c r="N864" s="6"/>
      <c r="O864" s="6"/>
      <c r="P864" s="6"/>
      <c r="Q864" s="6"/>
      <c r="R864" s="6"/>
      <c r="S864" s="6"/>
      <c r="T864" s="6"/>
      <c r="U864" s="6"/>
      <c r="V864" s="6"/>
      <c r="W864" s="6"/>
      <c r="X864" s="6"/>
      <c r="Y864" s="6"/>
      <c r="Z864" s="6"/>
      <c r="AA864" s="6"/>
    </row>
    <row r="865" spans="13:27" ht="15.75" customHeight="1">
      <c r="M865" s="6"/>
      <c r="N865" s="6"/>
      <c r="O865" s="6"/>
      <c r="P865" s="6"/>
      <c r="Q865" s="6"/>
      <c r="R865" s="6"/>
      <c r="S865" s="6"/>
      <c r="T865" s="6"/>
      <c r="U865" s="6"/>
      <c r="V865" s="6"/>
      <c r="W865" s="6"/>
      <c r="X865" s="6"/>
      <c r="Y865" s="6"/>
      <c r="Z865" s="6"/>
      <c r="AA865" s="6"/>
    </row>
    <row r="866" spans="13:27" ht="15.75" customHeight="1">
      <c r="M866" s="6"/>
      <c r="N866" s="6"/>
      <c r="O866" s="6"/>
      <c r="P866" s="6"/>
      <c r="Q866" s="6"/>
      <c r="R866" s="6"/>
      <c r="S866" s="6"/>
      <c r="T866" s="6"/>
      <c r="U866" s="6"/>
      <c r="V866" s="6"/>
      <c r="W866" s="6"/>
      <c r="X866" s="6"/>
      <c r="Y866" s="6"/>
      <c r="Z866" s="6"/>
      <c r="AA866" s="6"/>
    </row>
    <row r="867" spans="13:27" ht="15.75" customHeight="1">
      <c r="M867" s="6"/>
      <c r="N867" s="6"/>
      <c r="O867" s="6"/>
      <c r="P867" s="6"/>
      <c r="Q867" s="6"/>
      <c r="R867" s="6"/>
      <c r="S867" s="6"/>
      <c r="T867" s="6"/>
      <c r="U867" s="6"/>
      <c r="V867" s="6"/>
      <c r="W867" s="6"/>
      <c r="X867" s="6"/>
      <c r="Y867" s="6"/>
      <c r="Z867" s="6"/>
      <c r="AA867" s="6"/>
    </row>
    <row r="868" spans="13:27" ht="15.75" customHeight="1">
      <c r="M868" s="6"/>
      <c r="N868" s="6"/>
      <c r="O868" s="6"/>
      <c r="P868" s="6"/>
      <c r="Q868" s="6"/>
      <c r="R868" s="6"/>
      <c r="S868" s="6"/>
      <c r="T868" s="6"/>
      <c r="U868" s="6"/>
      <c r="V868" s="6"/>
      <c r="W868" s="6"/>
      <c r="X868" s="6"/>
      <c r="Y868" s="6"/>
      <c r="Z868" s="6"/>
      <c r="AA868" s="6"/>
    </row>
    <row r="869" spans="13:27" ht="15.75" customHeight="1">
      <c r="M869" s="6"/>
      <c r="N869" s="6"/>
      <c r="O869" s="6"/>
      <c r="P869" s="6"/>
      <c r="Q869" s="6"/>
      <c r="R869" s="6"/>
      <c r="S869" s="6"/>
      <c r="T869" s="6"/>
      <c r="U869" s="6"/>
      <c r="V869" s="6"/>
      <c r="W869" s="6"/>
      <c r="X869" s="6"/>
      <c r="Y869" s="6"/>
      <c r="Z869" s="6"/>
      <c r="AA869" s="6"/>
    </row>
    <row r="870" spans="13:27" ht="15.75" customHeight="1">
      <c r="M870" s="6"/>
      <c r="N870" s="6"/>
      <c r="O870" s="6"/>
      <c r="P870" s="6"/>
      <c r="Q870" s="6"/>
      <c r="R870" s="6"/>
      <c r="S870" s="6"/>
      <c r="T870" s="6"/>
      <c r="U870" s="6"/>
      <c r="V870" s="6"/>
      <c r="W870" s="6"/>
      <c r="X870" s="6"/>
      <c r="Y870" s="6"/>
      <c r="Z870" s="6"/>
      <c r="AA870" s="6"/>
    </row>
    <row r="871" spans="13:27" ht="15.75" customHeight="1">
      <c r="M871" s="6"/>
      <c r="N871" s="6"/>
      <c r="O871" s="6"/>
      <c r="P871" s="6"/>
      <c r="Q871" s="6"/>
      <c r="R871" s="6"/>
      <c r="S871" s="6"/>
      <c r="T871" s="6"/>
      <c r="U871" s="6"/>
      <c r="V871" s="6"/>
      <c r="W871" s="6"/>
      <c r="X871" s="6"/>
      <c r="Y871" s="6"/>
      <c r="Z871" s="6"/>
      <c r="AA871" s="6"/>
    </row>
    <row r="872" spans="13:27" ht="15.75" customHeight="1">
      <c r="M872" s="6"/>
      <c r="N872" s="6"/>
      <c r="O872" s="6"/>
      <c r="P872" s="6"/>
      <c r="Q872" s="6"/>
      <c r="R872" s="6"/>
      <c r="S872" s="6"/>
      <c r="T872" s="6"/>
      <c r="U872" s="6"/>
      <c r="V872" s="6"/>
      <c r="W872" s="6"/>
      <c r="X872" s="6"/>
      <c r="Y872" s="6"/>
      <c r="Z872" s="6"/>
      <c r="AA872" s="6"/>
    </row>
    <row r="873" spans="13:27" ht="15.75" customHeight="1">
      <c r="M873" s="6"/>
      <c r="N873" s="6"/>
      <c r="O873" s="6"/>
      <c r="P873" s="6"/>
      <c r="Q873" s="6"/>
      <c r="R873" s="6"/>
      <c r="S873" s="6"/>
      <c r="T873" s="6"/>
      <c r="U873" s="6"/>
      <c r="V873" s="6"/>
      <c r="W873" s="6"/>
      <c r="X873" s="6"/>
      <c r="Y873" s="6"/>
      <c r="Z873" s="6"/>
      <c r="AA873" s="6"/>
    </row>
    <row r="874" spans="13:27" ht="15.75" customHeight="1">
      <c r="M874" s="6"/>
      <c r="N874" s="6"/>
      <c r="O874" s="6"/>
      <c r="P874" s="6"/>
      <c r="Q874" s="6"/>
      <c r="R874" s="6"/>
      <c r="S874" s="6"/>
      <c r="T874" s="6"/>
      <c r="U874" s="6"/>
      <c r="V874" s="6"/>
      <c r="W874" s="6"/>
      <c r="X874" s="6"/>
      <c r="Y874" s="6"/>
      <c r="Z874" s="6"/>
      <c r="AA874" s="6"/>
    </row>
    <row r="875" spans="13:27" ht="15.75" customHeight="1">
      <c r="M875" s="6"/>
      <c r="N875" s="6"/>
      <c r="O875" s="6"/>
      <c r="P875" s="6"/>
      <c r="Q875" s="6"/>
      <c r="R875" s="6"/>
      <c r="S875" s="6"/>
      <c r="T875" s="6"/>
      <c r="U875" s="6"/>
      <c r="V875" s="6"/>
      <c r="W875" s="6"/>
      <c r="X875" s="6"/>
      <c r="Y875" s="6"/>
      <c r="Z875" s="6"/>
      <c r="AA875" s="6"/>
    </row>
    <row r="876" spans="13:27" ht="15.75" customHeight="1">
      <c r="M876" s="6"/>
      <c r="N876" s="6"/>
      <c r="O876" s="6"/>
      <c r="P876" s="6"/>
      <c r="Q876" s="6"/>
      <c r="R876" s="6"/>
      <c r="S876" s="6"/>
      <c r="T876" s="6"/>
      <c r="U876" s="6"/>
      <c r="V876" s="6"/>
      <c r="W876" s="6"/>
      <c r="X876" s="6"/>
      <c r="Y876" s="6"/>
      <c r="Z876" s="6"/>
      <c r="AA876" s="6"/>
    </row>
    <row r="877" spans="13:27" ht="15.75" customHeight="1">
      <c r="M877" s="6"/>
      <c r="N877" s="6"/>
      <c r="O877" s="6"/>
      <c r="P877" s="6"/>
      <c r="Q877" s="6"/>
      <c r="R877" s="6"/>
      <c r="S877" s="6"/>
      <c r="T877" s="6"/>
      <c r="U877" s="6"/>
      <c r="V877" s="6"/>
      <c r="W877" s="6"/>
      <c r="X877" s="6"/>
      <c r="Y877" s="6"/>
      <c r="Z877" s="6"/>
      <c r="AA877" s="6"/>
    </row>
    <row r="878" spans="13:27" ht="15.75" customHeight="1">
      <c r="M878" s="6"/>
      <c r="N878" s="6"/>
      <c r="O878" s="6"/>
      <c r="P878" s="6"/>
      <c r="Q878" s="6"/>
      <c r="R878" s="6"/>
      <c r="S878" s="6"/>
      <c r="T878" s="6"/>
      <c r="U878" s="6"/>
      <c r="V878" s="6"/>
      <c r="W878" s="6"/>
      <c r="X878" s="6"/>
      <c r="Y878" s="6"/>
      <c r="Z878" s="6"/>
      <c r="AA878" s="6"/>
    </row>
    <row r="879" spans="13:27" ht="15.75" customHeight="1">
      <c r="M879" s="6"/>
      <c r="N879" s="6"/>
      <c r="O879" s="6"/>
      <c r="P879" s="6"/>
      <c r="Q879" s="6"/>
      <c r="R879" s="6"/>
      <c r="S879" s="6"/>
      <c r="T879" s="6"/>
      <c r="U879" s="6"/>
      <c r="V879" s="6"/>
      <c r="W879" s="6"/>
      <c r="X879" s="6"/>
      <c r="Y879" s="6"/>
      <c r="Z879" s="6"/>
      <c r="AA879" s="6"/>
    </row>
    <row r="880" spans="13:27" ht="15.75" customHeight="1">
      <c r="M880" s="6"/>
      <c r="N880" s="6"/>
      <c r="O880" s="6"/>
      <c r="P880" s="6"/>
      <c r="Q880" s="6"/>
      <c r="R880" s="6"/>
      <c r="S880" s="6"/>
      <c r="T880" s="6"/>
      <c r="U880" s="6"/>
      <c r="V880" s="6"/>
      <c r="W880" s="6"/>
      <c r="X880" s="6"/>
      <c r="Y880" s="6"/>
      <c r="Z880" s="6"/>
      <c r="AA880" s="6"/>
    </row>
    <row r="881" spans="13:27" ht="15.75" customHeight="1">
      <c r="M881" s="6"/>
      <c r="N881" s="6"/>
      <c r="O881" s="6"/>
      <c r="P881" s="6"/>
      <c r="Q881" s="6"/>
      <c r="R881" s="6"/>
      <c r="S881" s="6"/>
      <c r="T881" s="6"/>
      <c r="U881" s="6"/>
      <c r="V881" s="6"/>
      <c r="W881" s="6"/>
      <c r="X881" s="6"/>
      <c r="Y881" s="6"/>
      <c r="Z881" s="6"/>
      <c r="AA881" s="6"/>
    </row>
    <row r="882" spans="13:27" ht="15.75" customHeight="1">
      <c r="M882" s="6"/>
      <c r="N882" s="6"/>
      <c r="O882" s="6"/>
      <c r="P882" s="6"/>
      <c r="Q882" s="6"/>
      <c r="R882" s="6"/>
      <c r="S882" s="6"/>
      <c r="T882" s="6"/>
      <c r="U882" s="6"/>
      <c r="V882" s="6"/>
      <c r="W882" s="6"/>
      <c r="X882" s="6"/>
      <c r="Y882" s="6"/>
      <c r="Z882" s="6"/>
      <c r="AA882" s="6"/>
    </row>
    <row r="883" spans="13:27" ht="15.75" customHeight="1">
      <c r="M883" s="6"/>
      <c r="N883" s="6"/>
      <c r="O883" s="6"/>
      <c r="P883" s="6"/>
      <c r="Q883" s="6"/>
      <c r="R883" s="6"/>
      <c r="S883" s="6"/>
      <c r="T883" s="6"/>
      <c r="U883" s="6"/>
      <c r="V883" s="6"/>
      <c r="W883" s="6"/>
      <c r="X883" s="6"/>
      <c r="Y883" s="6"/>
      <c r="Z883" s="6"/>
      <c r="AA883" s="6"/>
    </row>
    <row r="884" spans="13:27" ht="15.75" customHeight="1">
      <c r="M884" s="6"/>
      <c r="N884" s="6"/>
      <c r="O884" s="6"/>
      <c r="P884" s="6"/>
      <c r="Q884" s="6"/>
      <c r="R884" s="6"/>
      <c r="S884" s="6"/>
      <c r="T884" s="6"/>
      <c r="U884" s="6"/>
      <c r="V884" s="6"/>
      <c r="W884" s="6"/>
      <c r="X884" s="6"/>
      <c r="Y884" s="6"/>
      <c r="Z884" s="6"/>
      <c r="AA884" s="6"/>
    </row>
    <row r="885" spans="13:27" ht="15.75" customHeight="1">
      <c r="M885" s="6"/>
      <c r="N885" s="6"/>
      <c r="O885" s="6"/>
      <c r="P885" s="6"/>
      <c r="Q885" s="6"/>
      <c r="R885" s="6"/>
      <c r="S885" s="6"/>
      <c r="T885" s="6"/>
      <c r="U885" s="6"/>
      <c r="V885" s="6"/>
      <c r="W885" s="6"/>
      <c r="X885" s="6"/>
      <c r="Y885" s="6"/>
      <c r="Z885" s="6"/>
      <c r="AA885" s="6"/>
    </row>
    <row r="886" spans="13:27" ht="15.75" customHeight="1">
      <c r="M886" s="6"/>
      <c r="N886" s="6"/>
      <c r="O886" s="6"/>
      <c r="P886" s="6"/>
      <c r="Q886" s="6"/>
      <c r="R886" s="6"/>
      <c r="S886" s="6"/>
      <c r="T886" s="6"/>
      <c r="U886" s="6"/>
      <c r="V886" s="6"/>
      <c r="W886" s="6"/>
      <c r="X886" s="6"/>
      <c r="Y886" s="6"/>
      <c r="Z886" s="6"/>
      <c r="AA886" s="6"/>
    </row>
    <row r="887" spans="13:27" ht="15.75" customHeight="1">
      <c r="M887" s="6"/>
      <c r="N887" s="6"/>
      <c r="O887" s="6"/>
      <c r="P887" s="6"/>
      <c r="Q887" s="6"/>
      <c r="R887" s="6"/>
      <c r="S887" s="6"/>
      <c r="T887" s="6"/>
      <c r="U887" s="6"/>
      <c r="V887" s="6"/>
      <c r="W887" s="6"/>
      <c r="X887" s="6"/>
      <c r="Y887" s="6"/>
      <c r="Z887" s="6"/>
      <c r="AA887" s="6"/>
    </row>
    <row r="888" spans="13:27" ht="15.75" customHeight="1">
      <c r="M888" s="6"/>
      <c r="N888" s="6"/>
      <c r="O888" s="6"/>
      <c r="P888" s="6"/>
      <c r="Q888" s="6"/>
      <c r="R888" s="6"/>
      <c r="S888" s="6"/>
      <c r="T888" s="6"/>
      <c r="U888" s="6"/>
      <c r="V888" s="6"/>
      <c r="W888" s="6"/>
      <c r="X888" s="6"/>
      <c r="Y888" s="6"/>
      <c r="Z888" s="6"/>
      <c r="AA888" s="6"/>
    </row>
    <row r="889" spans="13:27" ht="15.75" customHeight="1">
      <c r="M889" s="6"/>
      <c r="N889" s="6"/>
      <c r="O889" s="6"/>
      <c r="P889" s="6"/>
      <c r="Q889" s="6"/>
      <c r="R889" s="6"/>
      <c r="S889" s="6"/>
      <c r="T889" s="6"/>
      <c r="U889" s="6"/>
      <c r="V889" s="6"/>
      <c r="W889" s="6"/>
      <c r="X889" s="6"/>
      <c r="Y889" s="6"/>
      <c r="Z889" s="6"/>
      <c r="AA889" s="6"/>
    </row>
    <row r="890" spans="13:27" ht="15.75" customHeight="1">
      <c r="M890" s="6"/>
      <c r="N890" s="6"/>
      <c r="O890" s="6"/>
      <c r="P890" s="6"/>
      <c r="Q890" s="6"/>
      <c r="R890" s="6"/>
      <c r="S890" s="6"/>
      <c r="T890" s="6"/>
      <c r="U890" s="6"/>
      <c r="V890" s="6"/>
      <c r="W890" s="6"/>
      <c r="X890" s="6"/>
      <c r="Y890" s="6"/>
      <c r="Z890" s="6"/>
      <c r="AA890" s="6"/>
    </row>
    <row r="891" spans="13:27" ht="15.75" customHeight="1">
      <c r="M891" s="6"/>
      <c r="N891" s="6"/>
      <c r="O891" s="6"/>
      <c r="P891" s="6"/>
      <c r="Q891" s="6"/>
      <c r="R891" s="6"/>
      <c r="S891" s="6"/>
      <c r="T891" s="6"/>
      <c r="U891" s="6"/>
      <c r="V891" s="6"/>
      <c r="W891" s="6"/>
      <c r="X891" s="6"/>
      <c r="Y891" s="6"/>
      <c r="Z891" s="6"/>
      <c r="AA891" s="6"/>
    </row>
    <row r="892" spans="13:27" ht="15.75" customHeight="1">
      <c r="M892" s="6"/>
      <c r="N892" s="6"/>
      <c r="O892" s="6"/>
      <c r="P892" s="6"/>
      <c r="Q892" s="6"/>
      <c r="R892" s="6"/>
      <c r="S892" s="6"/>
      <c r="T892" s="6"/>
      <c r="U892" s="6"/>
      <c r="V892" s="6"/>
      <c r="W892" s="6"/>
      <c r="X892" s="6"/>
      <c r="Y892" s="6"/>
      <c r="Z892" s="6"/>
      <c r="AA892" s="6"/>
    </row>
    <row r="893" spans="13:27" ht="15.75" customHeight="1">
      <c r="M893" s="6"/>
      <c r="N893" s="6"/>
      <c r="O893" s="6"/>
      <c r="P893" s="6"/>
      <c r="Q893" s="6"/>
      <c r="R893" s="6"/>
      <c r="S893" s="6"/>
      <c r="T893" s="6"/>
      <c r="U893" s="6"/>
      <c r="V893" s="6"/>
      <c r="W893" s="6"/>
      <c r="X893" s="6"/>
      <c r="Y893" s="6"/>
      <c r="Z893" s="6"/>
      <c r="AA893" s="6"/>
    </row>
    <row r="894" spans="13:27" ht="15.75" customHeight="1">
      <c r="M894" s="6"/>
      <c r="N894" s="6"/>
      <c r="O894" s="6"/>
      <c r="P894" s="6"/>
      <c r="Q894" s="6"/>
      <c r="R894" s="6"/>
      <c r="S894" s="6"/>
      <c r="T894" s="6"/>
      <c r="U894" s="6"/>
      <c r="V894" s="6"/>
      <c r="W894" s="6"/>
      <c r="X894" s="6"/>
      <c r="Y894" s="6"/>
      <c r="Z894" s="6"/>
      <c r="AA894" s="6"/>
    </row>
    <row r="895" spans="13:27" ht="15.75" customHeight="1">
      <c r="M895" s="6"/>
      <c r="N895" s="6"/>
      <c r="O895" s="6"/>
      <c r="P895" s="6"/>
      <c r="Q895" s="6"/>
      <c r="R895" s="6"/>
      <c r="S895" s="6"/>
      <c r="T895" s="6"/>
      <c r="U895" s="6"/>
      <c r="V895" s="6"/>
      <c r="W895" s="6"/>
      <c r="X895" s="6"/>
      <c r="Y895" s="6"/>
      <c r="Z895" s="6"/>
      <c r="AA895" s="6"/>
    </row>
    <row r="896" spans="13:27" ht="15.75" customHeight="1">
      <c r="M896" s="6"/>
      <c r="N896" s="6"/>
      <c r="O896" s="6"/>
      <c r="P896" s="6"/>
      <c r="Q896" s="6"/>
      <c r="R896" s="6"/>
      <c r="S896" s="6"/>
      <c r="T896" s="6"/>
      <c r="U896" s="6"/>
      <c r="V896" s="6"/>
      <c r="W896" s="6"/>
      <c r="X896" s="6"/>
      <c r="Y896" s="6"/>
      <c r="Z896" s="6"/>
      <c r="AA896" s="6"/>
    </row>
    <row r="897" spans="13:27" ht="15.75" customHeight="1">
      <c r="M897" s="6"/>
      <c r="N897" s="6"/>
      <c r="O897" s="6"/>
      <c r="P897" s="6"/>
      <c r="Q897" s="6"/>
      <c r="R897" s="6"/>
      <c r="S897" s="6"/>
      <c r="T897" s="6"/>
      <c r="U897" s="6"/>
      <c r="V897" s="6"/>
      <c r="W897" s="6"/>
      <c r="X897" s="6"/>
      <c r="Y897" s="6"/>
      <c r="Z897" s="6"/>
      <c r="AA897" s="6"/>
    </row>
    <row r="898" spans="13:27" ht="15.75" customHeight="1">
      <c r="M898" s="6"/>
      <c r="N898" s="6"/>
      <c r="O898" s="6"/>
      <c r="P898" s="6"/>
      <c r="Q898" s="6"/>
      <c r="R898" s="6"/>
      <c r="S898" s="6"/>
      <c r="T898" s="6"/>
      <c r="U898" s="6"/>
      <c r="V898" s="6"/>
      <c r="W898" s="6"/>
      <c r="X898" s="6"/>
      <c r="Y898" s="6"/>
      <c r="Z898" s="6"/>
      <c r="AA898" s="6"/>
    </row>
    <row r="899" spans="13:27" ht="15.75" customHeight="1">
      <c r="M899" s="6"/>
      <c r="N899" s="6"/>
      <c r="O899" s="6"/>
      <c r="P899" s="6"/>
      <c r="Q899" s="6"/>
      <c r="R899" s="6"/>
      <c r="S899" s="6"/>
      <c r="T899" s="6"/>
      <c r="U899" s="6"/>
      <c r="V899" s="6"/>
      <c r="W899" s="6"/>
      <c r="X899" s="6"/>
      <c r="Y899" s="6"/>
      <c r="Z899" s="6"/>
      <c r="AA899" s="6"/>
    </row>
    <row r="900" spans="13:27" ht="15.75" customHeight="1">
      <c r="M900" s="6"/>
      <c r="N900" s="6"/>
      <c r="O900" s="6"/>
      <c r="P900" s="6"/>
      <c r="Q900" s="6"/>
      <c r="R900" s="6"/>
      <c r="S900" s="6"/>
      <c r="T900" s="6"/>
      <c r="U900" s="6"/>
      <c r="V900" s="6"/>
      <c r="W900" s="6"/>
      <c r="X900" s="6"/>
      <c r="Y900" s="6"/>
      <c r="Z900" s="6"/>
      <c r="AA900" s="6"/>
    </row>
    <row r="901" spans="13:27" ht="15.75" customHeight="1">
      <c r="M901" s="6"/>
      <c r="N901" s="6"/>
      <c r="O901" s="6"/>
      <c r="P901" s="6"/>
      <c r="Q901" s="6"/>
      <c r="R901" s="6"/>
      <c r="S901" s="6"/>
      <c r="T901" s="6"/>
      <c r="U901" s="6"/>
      <c r="V901" s="6"/>
      <c r="W901" s="6"/>
      <c r="X901" s="6"/>
      <c r="Y901" s="6"/>
      <c r="Z901" s="6"/>
      <c r="AA901" s="6"/>
    </row>
    <row r="902" spans="13:27" ht="15.75" customHeight="1">
      <c r="M902" s="6"/>
      <c r="N902" s="6"/>
      <c r="O902" s="6"/>
      <c r="P902" s="6"/>
      <c r="Q902" s="6"/>
      <c r="R902" s="6"/>
      <c r="S902" s="6"/>
      <c r="T902" s="6"/>
      <c r="U902" s="6"/>
      <c r="V902" s="6"/>
      <c r="W902" s="6"/>
      <c r="X902" s="6"/>
      <c r="Y902" s="6"/>
      <c r="Z902" s="6"/>
      <c r="AA902" s="6"/>
    </row>
    <row r="903" spans="13:27" ht="15.75" customHeight="1">
      <c r="M903" s="6"/>
      <c r="N903" s="6"/>
      <c r="O903" s="6"/>
      <c r="P903" s="6"/>
      <c r="Q903" s="6"/>
      <c r="R903" s="6"/>
      <c r="S903" s="6"/>
      <c r="T903" s="6"/>
      <c r="U903" s="6"/>
      <c r="V903" s="6"/>
      <c r="W903" s="6"/>
      <c r="X903" s="6"/>
      <c r="Y903" s="6"/>
      <c r="Z903" s="6"/>
      <c r="AA903" s="6"/>
    </row>
    <row r="904" spans="13:27" ht="15.75" customHeight="1">
      <c r="M904" s="6"/>
      <c r="N904" s="6"/>
      <c r="O904" s="6"/>
      <c r="P904" s="6"/>
      <c r="Q904" s="6"/>
      <c r="R904" s="6"/>
      <c r="S904" s="6"/>
      <c r="T904" s="6"/>
      <c r="U904" s="6"/>
      <c r="V904" s="6"/>
      <c r="W904" s="6"/>
      <c r="X904" s="6"/>
      <c r="Y904" s="6"/>
      <c r="Z904" s="6"/>
      <c r="AA904" s="6"/>
    </row>
    <row r="905" spans="13:27" ht="15.75" customHeight="1">
      <c r="M905" s="6"/>
      <c r="N905" s="6"/>
      <c r="O905" s="6"/>
      <c r="P905" s="6"/>
      <c r="Q905" s="6"/>
      <c r="R905" s="6"/>
      <c r="S905" s="6"/>
      <c r="T905" s="6"/>
      <c r="U905" s="6"/>
      <c r="V905" s="6"/>
      <c r="W905" s="6"/>
      <c r="X905" s="6"/>
      <c r="Y905" s="6"/>
      <c r="Z905" s="6"/>
      <c r="AA905" s="6"/>
    </row>
    <row r="906" spans="13:27" ht="15.75" customHeight="1">
      <c r="M906" s="6"/>
      <c r="N906" s="6"/>
      <c r="O906" s="6"/>
      <c r="P906" s="6"/>
      <c r="Q906" s="6"/>
      <c r="R906" s="6"/>
      <c r="S906" s="6"/>
      <c r="T906" s="6"/>
      <c r="U906" s="6"/>
      <c r="V906" s="6"/>
      <c r="W906" s="6"/>
      <c r="X906" s="6"/>
      <c r="Y906" s="6"/>
      <c r="Z906" s="6"/>
      <c r="AA906" s="6"/>
    </row>
    <row r="907" spans="13:27" ht="15.75" customHeight="1">
      <c r="M907" s="6"/>
      <c r="N907" s="6"/>
      <c r="O907" s="6"/>
      <c r="P907" s="6"/>
      <c r="Q907" s="6"/>
      <c r="R907" s="6"/>
      <c r="S907" s="6"/>
      <c r="T907" s="6"/>
      <c r="U907" s="6"/>
      <c r="V907" s="6"/>
      <c r="W907" s="6"/>
      <c r="X907" s="6"/>
      <c r="Y907" s="6"/>
      <c r="Z907" s="6"/>
      <c r="AA907" s="6"/>
    </row>
    <row r="908" spans="13:27" ht="15.75" customHeight="1">
      <c r="M908" s="6"/>
      <c r="N908" s="6"/>
      <c r="O908" s="6"/>
      <c r="P908" s="6"/>
      <c r="Q908" s="6"/>
      <c r="R908" s="6"/>
      <c r="S908" s="6"/>
      <c r="T908" s="6"/>
      <c r="U908" s="6"/>
      <c r="V908" s="6"/>
      <c r="W908" s="6"/>
      <c r="X908" s="6"/>
      <c r="Y908" s="6"/>
      <c r="Z908" s="6"/>
      <c r="AA908" s="6"/>
    </row>
    <row r="909" spans="13:27" ht="15.75" customHeight="1">
      <c r="M909" s="6"/>
      <c r="N909" s="6"/>
      <c r="O909" s="6"/>
      <c r="P909" s="6"/>
      <c r="Q909" s="6"/>
      <c r="R909" s="6"/>
      <c r="S909" s="6"/>
      <c r="T909" s="6"/>
      <c r="U909" s="6"/>
      <c r="V909" s="6"/>
      <c r="W909" s="6"/>
      <c r="X909" s="6"/>
      <c r="Y909" s="6"/>
      <c r="Z909" s="6"/>
      <c r="AA909" s="6"/>
    </row>
    <row r="910" spans="13:27" ht="15.75" customHeight="1">
      <c r="M910" s="6"/>
      <c r="N910" s="6"/>
      <c r="O910" s="6"/>
      <c r="P910" s="6"/>
      <c r="Q910" s="6"/>
      <c r="R910" s="6"/>
      <c r="S910" s="6"/>
      <c r="T910" s="6"/>
      <c r="U910" s="6"/>
      <c r="V910" s="6"/>
      <c r="W910" s="6"/>
      <c r="X910" s="6"/>
      <c r="Y910" s="6"/>
      <c r="Z910" s="6"/>
      <c r="AA910" s="6"/>
    </row>
    <row r="911" spans="13:27" ht="15.75" customHeight="1">
      <c r="M911" s="6"/>
      <c r="N911" s="6"/>
      <c r="O911" s="6"/>
      <c r="P911" s="6"/>
      <c r="Q911" s="6"/>
      <c r="R911" s="6"/>
      <c r="S911" s="6"/>
      <c r="T911" s="6"/>
      <c r="U911" s="6"/>
      <c r="V911" s="6"/>
      <c r="W911" s="6"/>
      <c r="X911" s="6"/>
      <c r="Y911" s="6"/>
      <c r="Z911" s="6"/>
      <c r="AA911" s="6"/>
    </row>
    <row r="912" spans="13:27" ht="15.75" customHeight="1">
      <c r="M912" s="6"/>
      <c r="N912" s="6"/>
      <c r="O912" s="6"/>
      <c r="P912" s="6"/>
      <c r="Q912" s="6"/>
      <c r="R912" s="6"/>
      <c r="S912" s="6"/>
      <c r="T912" s="6"/>
      <c r="U912" s="6"/>
      <c r="V912" s="6"/>
      <c r="W912" s="6"/>
      <c r="X912" s="6"/>
      <c r="Y912" s="6"/>
      <c r="Z912" s="6"/>
      <c r="AA912" s="6"/>
    </row>
    <row r="913" spans="13:27" ht="15.75" customHeight="1">
      <c r="M913" s="6"/>
      <c r="N913" s="6"/>
      <c r="O913" s="6"/>
      <c r="P913" s="6"/>
      <c r="Q913" s="6"/>
      <c r="R913" s="6"/>
      <c r="S913" s="6"/>
      <c r="T913" s="6"/>
      <c r="U913" s="6"/>
      <c r="V913" s="6"/>
      <c r="W913" s="6"/>
      <c r="X913" s="6"/>
      <c r="Y913" s="6"/>
      <c r="Z913" s="6"/>
      <c r="AA913" s="6"/>
    </row>
    <row r="914" spans="13:27" ht="15.75" customHeight="1">
      <c r="M914" s="6"/>
      <c r="N914" s="6"/>
      <c r="O914" s="6"/>
      <c r="P914" s="6"/>
      <c r="Q914" s="6"/>
      <c r="R914" s="6"/>
      <c r="S914" s="6"/>
      <c r="T914" s="6"/>
      <c r="U914" s="6"/>
      <c r="V914" s="6"/>
      <c r="W914" s="6"/>
      <c r="X914" s="6"/>
      <c r="Y914" s="6"/>
      <c r="Z914" s="6"/>
      <c r="AA914" s="6"/>
    </row>
    <row r="915" spans="13:27" ht="15.75" customHeight="1">
      <c r="M915" s="6"/>
      <c r="N915" s="6"/>
      <c r="O915" s="6"/>
      <c r="P915" s="6"/>
      <c r="Q915" s="6"/>
      <c r="R915" s="6"/>
      <c r="S915" s="6"/>
      <c r="T915" s="6"/>
      <c r="U915" s="6"/>
      <c r="V915" s="6"/>
      <c r="W915" s="6"/>
      <c r="X915" s="6"/>
      <c r="Y915" s="6"/>
      <c r="Z915" s="6"/>
      <c r="AA915" s="6"/>
    </row>
    <row r="916" spans="13:27" ht="15.75" customHeight="1">
      <c r="M916" s="6"/>
      <c r="N916" s="6"/>
      <c r="O916" s="6"/>
      <c r="P916" s="6"/>
      <c r="Q916" s="6"/>
      <c r="R916" s="6"/>
      <c r="S916" s="6"/>
      <c r="T916" s="6"/>
      <c r="U916" s="6"/>
      <c r="V916" s="6"/>
      <c r="W916" s="6"/>
      <c r="X916" s="6"/>
      <c r="Y916" s="6"/>
      <c r="Z916" s="6"/>
      <c r="AA916" s="6"/>
    </row>
    <row r="917" spans="13:27" ht="15.75" customHeight="1">
      <c r="M917" s="6"/>
      <c r="N917" s="6"/>
      <c r="O917" s="6"/>
      <c r="P917" s="6"/>
      <c r="Q917" s="6"/>
      <c r="R917" s="6"/>
      <c r="S917" s="6"/>
      <c r="T917" s="6"/>
      <c r="U917" s="6"/>
      <c r="V917" s="6"/>
      <c r="W917" s="6"/>
      <c r="X917" s="6"/>
      <c r="Y917" s="6"/>
      <c r="Z917" s="6"/>
      <c r="AA917" s="6"/>
    </row>
    <row r="918" spans="13:27" ht="15.75" customHeight="1">
      <c r="M918" s="6"/>
      <c r="N918" s="6"/>
      <c r="O918" s="6"/>
      <c r="P918" s="6"/>
      <c r="Q918" s="6"/>
      <c r="R918" s="6"/>
      <c r="S918" s="6"/>
      <c r="T918" s="6"/>
      <c r="U918" s="6"/>
      <c r="V918" s="6"/>
      <c r="W918" s="6"/>
      <c r="X918" s="6"/>
      <c r="Y918" s="6"/>
      <c r="Z918" s="6"/>
      <c r="AA918" s="6"/>
    </row>
    <row r="919" spans="13:27" ht="15.75" customHeight="1">
      <c r="M919" s="6"/>
      <c r="N919" s="6"/>
      <c r="O919" s="6"/>
      <c r="P919" s="6"/>
      <c r="Q919" s="6"/>
      <c r="R919" s="6"/>
      <c r="S919" s="6"/>
      <c r="T919" s="6"/>
      <c r="U919" s="6"/>
      <c r="V919" s="6"/>
      <c r="W919" s="6"/>
      <c r="X919" s="6"/>
      <c r="Y919" s="6"/>
      <c r="Z919" s="6"/>
      <c r="AA919" s="6"/>
    </row>
    <row r="920" spans="13:27" ht="15.75" customHeight="1">
      <c r="M920" s="6"/>
      <c r="N920" s="6"/>
      <c r="O920" s="6"/>
      <c r="P920" s="6"/>
      <c r="Q920" s="6"/>
      <c r="R920" s="6"/>
      <c r="S920" s="6"/>
      <c r="T920" s="6"/>
      <c r="U920" s="6"/>
      <c r="V920" s="6"/>
      <c r="W920" s="6"/>
      <c r="X920" s="6"/>
      <c r="Y920" s="6"/>
      <c r="Z920" s="6"/>
      <c r="AA920" s="6"/>
    </row>
    <row r="921" spans="13:27" ht="15.75" customHeight="1">
      <c r="M921" s="6"/>
      <c r="N921" s="6"/>
      <c r="O921" s="6"/>
      <c r="P921" s="6"/>
      <c r="Q921" s="6"/>
      <c r="R921" s="6"/>
      <c r="S921" s="6"/>
      <c r="T921" s="6"/>
      <c r="U921" s="6"/>
      <c r="V921" s="6"/>
      <c r="W921" s="6"/>
      <c r="X921" s="6"/>
      <c r="Y921" s="6"/>
      <c r="Z921" s="6"/>
      <c r="AA921" s="6"/>
    </row>
    <row r="922" spans="13:27" ht="15.75" customHeight="1">
      <c r="M922" s="6"/>
      <c r="N922" s="6"/>
      <c r="O922" s="6"/>
      <c r="P922" s="6"/>
      <c r="Q922" s="6"/>
      <c r="R922" s="6"/>
      <c r="S922" s="6"/>
      <c r="T922" s="6"/>
      <c r="U922" s="6"/>
      <c r="V922" s="6"/>
      <c r="W922" s="6"/>
      <c r="X922" s="6"/>
      <c r="Y922" s="6"/>
      <c r="Z922" s="6"/>
      <c r="AA922" s="6"/>
    </row>
    <row r="923" spans="13:27" ht="15.75" customHeight="1">
      <c r="M923" s="6"/>
      <c r="N923" s="6"/>
      <c r="O923" s="6"/>
      <c r="P923" s="6"/>
      <c r="Q923" s="6"/>
      <c r="R923" s="6"/>
      <c r="S923" s="6"/>
      <c r="T923" s="6"/>
      <c r="U923" s="6"/>
      <c r="V923" s="6"/>
      <c r="W923" s="6"/>
      <c r="X923" s="6"/>
      <c r="Y923" s="6"/>
      <c r="Z923" s="6"/>
      <c r="AA923" s="6"/>
    </row>
    <row r="924" spans="13:27" ht="15.75" customHeight="1">
      <c r="M924" s="6"/>
      <c r="N924" s="6"/>
      <c r="O924" s="6"/>
      <c r="P924" s="6"/>
      <c r="Q924" s="6"/>
      <c r="R924" s="6"/>
      <c r="S924" s="6"/>
      <c r="T924" s="6"/>
      <c r="U924" s="6"/>
      <c r="V924" s="6"/>
      <c r="W924" s="6"/>
      <c r="X924" s="6"/>
      <c r="Y924" s="6"/>
      <c r="Z924" s="6"/>
      <c r="AA924" s="6"/>
    </row>
    <row r="925" spans="13:27" ht="15.75" customHeight="1">
      <c r="M925" s="6"/>
      <c r="N925" s="6"/>
      <c r="O925" s="6"/>
      <c r="P925" s="6"/>
      <c r="Q925" s="6"/>
      <c r="R925" s="6"/>
      <c r="S925" s="6"/>
      <c r="T925" s="6"/>
      <c r="U925" s="6"/>
      <c r="V925" s="6"/>
      <c r="W925" s="6"/>
      <c r="X925" s="6"/>
      <c r="Y925" s="6"/>
      <c r="Z925" s="6"/>
      <c r="AA925" s="6"/>
    </row>
    <row r="926" spans="13:27" ht="15.75" customHeight="1">
      <c r="M926" s="6"/>
      <c r="N926" s="6"/>
      <c r="O926" s="6"/>
      <c r="P926" s="6"/>
      <c r="Q926" s="6"/>
      <c r="R926" s="6"/>
      <c r="S926" s="6"/>
      <c r="T926" s="6"/>
      <c r="U926" s="6"/>
      <c r="V926" s="6"/>
      <c r="W926" s="6"/>
      <c r="X926" s="6"/>
      <c r="Y926" s="6"/>
      <c r="Z926" s="6"/>
      <c r="AA926" s="6"/>
    </row>
    <row r="927" spans="13:27" ht="15.75" customHeight="1">
      <c r="M927" s="6"/>
      <c r="N927" s="6"/>
      <c r="O927" s="6"/>
      <c r="P927" s="6"/>
      <c r="Q927" s="6"/>
      <c r="R927" s="6"/>
      <c r="S927" s="6"/>
      <c r="T927" s="6"/>
      <c r="U927" s="6"/>
      <c r="V927" s="6"/>
      <c r="W927" s="6"/>
      <c r="X927" s="6"/>
      <c r="Y927" s="6"/>
      <c r="Z927" s="6"/>
      <c r="AA927" s="6"/>
    </row>
    <row r="928" spans="13:27" ht="15.75" customHeight="1">
      <c r="M928" s="6"/>
      <c r="N928" s="6"/>
      <c r="O928" s="6"/>
      <c r="P928" s="6"/>
      <c r="Q928" s="6"/>
      <c r="R928" s="6"/>
      <c r="S928" s="6"/>
      <c r="T928" s="6"/>
      <c r="U928" s="6"/>
      <c r="V928" s="6"/>
      <c r="W928" s="6"/>
      <c r="X928" s="6"/>
      <c r="Y928" s="6"/>
      <c r="Z928" s="6"/>
      <c r="AA928" s="6"/>
    </row>
    <row r="929" spans="13:27" ht="15.75" customHeight="1">
      <c r="M929" s="6"/>
      <c r="N929" s="6"/>
      <c r="O929" s="6"/>
      <c r="P929" s="6"/>
      <c r="Q929" s="6"/>
      <c r="R929" s="6"/>
      <c r="S929" s="6"/>
      <c r="T929" s="6"/>
      <c r="U929" s="6"/>
      <c r="V929" s="6"/>
      <c r="W929" s="6"/>
      <c r="X929" s="6"/>
      <c r="Y929" s="6"/>
      <c r="Z929" s="6"/>
      <c r="AA929" s="6"/>
    </row>
    <row r="930" spans="13:27" ht="15.75" customHeight="1">
      <c r="M930" s="6"/>
      <c r="N930" s="6"/>
      <c r="O930" s="6"/>
      <c r="P930" s="6"/>
      <c r="Q930" s="6"/>
      <c r="R930" s="6"/>
      <c r="S930" s="6"/>
      <c r="T930" s="6"/>
      <c r="U930" s="6"/>
      <c r="V930" s="6"/>
      <c r="W930" s="6"/>
      <c r="X930" s="6"/>
      <c r="Y930" s="6"/>
      <c r="Z930" s="6"/>
      <c r="AA930" s="6"/>
    </row>
    <row r="931" spans="13:27" ht="15.75" customHeight="1">
      <c r="M931" s="6"/>
      <c r="N931" s="6"/>
      <c r="O931" s="6"/>
      <c r="P931" s="6"/>
      <c r="Q931" s="6"/>
      <c r="R931" s="6"/>
      <c r="S931" s="6"/>
      <c r="T931" s="6"/>
      <c r="U931" s="6"/>
      <c r="V931" s="6"/>
      <c r="W931" s="6"/>
      <c r="X931" s="6"/>
      <c r="Y931" s="6"/>
      <c r="Z931" s="6"/>
      <c r="AA931" s="6"/>
    </row>
    <row r="932" spans="13:27" ht="15.75" customHeight="1">
      <c r="M932" s="6"/>
      <c r="N932" s="6"/>
      <c r="O932" s="6"/>
      <c r="P932" s="6"/>
      <c r="Q932" s="6"/>
      <c r="R932" s="6"/>
      <c r="S932" s="6"/>
      <c r="T932" s="6"/>
      <c r="U932" s="6"/>
      <c r="V932" s="6"/>
      <c r="W932" s="6"/>
      <c r="X932" s="6"/>
      <c r="Y932" s="6"/>
      <c r="Z932" s="6"/>
      <c r="AA932" s="6"/>
    </row>
    <row r="933" spans="13:27" ht="15.75" customHeight="1">
      <c r="M933" s="6"/>
      <c r="N933" s="6"/>
      <c r="O933" s="6"/>
      <c r="P933" s="6"/>
      <c r="Q933" s="6"/>
      <c r="R933" s="6"/>
      <c r="S933" s="6"/>
      <c r="T933" s="6"/>
      <c r="U933" s="6"/>
      <c r="V933" s="6"/>
      <c r="W933" s="6"/>
      <c r="X933" s="6"/>
      <c r="Y933" s="6"/>
      <c r="Z933" s="6"/>
      <c r="AA933" s="6"/>
    </row>
    <row r="934" spans="13:27" ht="15.75" customHeight="1">
      <c r="M934" s="6"/>
      <c r="N934" s="6"/>
      <c r="O934" s="6"/>
      <c r="P934" s="6"/>
      <c r="Q934" s="6"/>
      <c r="R934" s="6"/>
      <c r="S934" s="6"/>
      <c r="T934" s="6"/>
      <c r="U934" s="6"/>
      <c r="V934" s="6"/>
      <c r="W934" s="6"/>
      <c r="X934" s="6"/>
      <c r="Y934" s="6"/>
      <c r="Z934" s="6"/>
      <c r="AA934" s="6"/>
    </row>
    <row r="935" spans="13:27" ht="15.75" customHeight="1">
      <c r="M935" s="6"/>
      <c r="N935" s="6"/>
      <c r="O935" s="6"/>
      <c r="P935" s="6"/>
      <c r="Q935" s="6"/>
      <c r="R935" s="6"/>
      <c r="S935" s="6"/>
      <c r="T935" s="6"/>
      <c r="U935" s="6"/>
      <c r="V935" s="6"/>
      <c r="W935" s="6"/>
      <c r="X935" s="6"/>
      <c r="Y935" s="6"/>
      <c r="Z935" s="6"/>
      <c r="AA935" s="6"/>
    </row>
    <row r="936" spans="13:27" ht="15.75" customHeight="1">
      <c r="M936" s="6"/>
      <c r="N936" s="6"/>
      <c r="O936" s="6"/>
      <c r="P936" s="6"/>
      <c r="Q936" s="6"/>
      <c r="R936" s="6"/>
      <c r="S936" s="6"/>
      <c r="T936" s="6"/>
      <c r="U936" s="6"/>
      <c r="V936" s="6"/>
      <c r="W936" s="6"/>
      <c r="X936" s="6"/>
      <c r="Y936" s="6"/>
      <c r="Z936" s="6"/>
      <c r="AA936" s="6"/>
    </row>
    <row r="937" spans="13:27" ht="15.75" customHeight="1">
      <c r="M937" s="6"/>
      <c r="N937" s="6"/>
      <c r="O937" s="6"/>
      <c r="P937" s="6"/>
      <c r="Q937" s="6"/>
      <c r="R937" s="6"/>
      <c r="S937" s="6"/>
      <c r="T937" s="6"/>
      <c r="U937" s="6"/>
      <c r="V937" s="6"/>
      <c r="W937" s="6"/>
      <c r="X937" s="6"/>
      <c r="Y937" s="6"/>
      <c r="Z937" s="6"/>
      <c r="AA937" s="6"/>
    </row>
    <row r="938" spans="13:27" ht="15.75" customHeight="1">
      <c r="M938" s="6"/>
      <c r="N938" s="6"/>
      <c r="O938" s="6"/>
      <c r="P938" s="6"/>
      <c r="Q938" s="6"/>
      <c r="R938" s="6"/>
      <c r="S938" s="6"/>
      <c r="T938" s="6"/>
      <c r="U938" s="6"/>
      <c r="V938" s="6"/>
      <c r="W938" s="6"/>
      <c r="X938" s="6"/>
      <c r="Y938" s="6"/>
      <c r="Z938" s="6"/>
      <c r="AA938" s="6"/>
    </row>
    <row r="939" spans="13:27" ht="15.75" customHeight="1">
      <c r="M939" s="6"/>
      <c r="N939" s="6"/>
      <c r="O939" s="6"/>
      <c r="P939" s="6"/>
      <c r="Q939" s="6"/>
      <c r="R939" s="6"/>
      <c r="S939" s="6"/>
      <c r="T939" s="6"/>
      <c r="U939" s="6"/>
      <c r="V939" s="6"/>
      <c r="W939" s="6"/>
      <c r="X939" s="6"/>
      <c r="Y939" s="6"/>
      <c r="Z939" s="6"/>
      <c r="AA939" s="6"/>
    </row>
    <row r="940" spans="13:27" ht="15.75" customHeight="1">
      <c r="M940" s="6"/>
      <c r="N940" s="6"/>
      <c r="O940" s="6"/>
      <c r="P940" s="6"/>
      <c r="Q940" s="6"/>
      <c r="R940" s="6"/>
      <c r="S940" s="6"/>
      <c r="T940" s="6"/>
      <c r="U940" s="6"/>
      <c r="V940" s="6"/>
      <c r="W940" s="6"/>
      <c r="X940" s="6"/>
      <c r="Y940" s="6"/>
      <c r="Z940" s="6"/>
      <c r="AA940" s="6"/>
    </row>
    <row r="941" spans="13:27" ht="15.75" customHeight="1">
      <c r="M941" s="6"/>
      <c r="N941" s="6"/>
      <c r="O941" s="6"/>
      <c r="P941" s="6"/>
      <c r="Q941" s="6"/>
      <c r="R941" s="6"/>
      <c r="S941" s="6"/>
      <c r="T941" s="6"/>
      <c r="U941" s="6"/>
      <c r="V941" s="6"/>
      <c r="W941" s="6"/>
      <c r="X941" s="6"/>
      <c r="Y941" s="6"/>
      <c r="Z941" s="6"/>
      <c r="AA941" s="6"/>
    </row>
    <row r="942" spans="13:27" ht="15.75" customHeight="1">
      <c r="M942" s="6"/>
      <c r="N942" s="6"/>
      <c r="O942" s="6"/>
      <c r="P942" s="6"/>
      <c r="Q942" s="6"/>
      <c r="R942" s="6"/>
      <c r="S942" s="6"/>
      <c r="T942" s="6"/>
      <c r="U942" s="6"/>
      <c r="V942" s="6"/>
      <c r="W942" s="6"/>
      <c r="X942" s="6"/>
      <c r="Y942" s="6"/>
      <c r="Z942" s="6"/>
      <c r="AA942" s="6"/>
    </row>
    <row r="943" spans="13:27" ht="15.75" customHeight="1">
      <c r="M943" s="6"/>
      <c r="N943" s="6"/>
      <c r="O943" s="6"/>
      <c r="P943" s="6"/>
      <c r="Q943" s="6"/>
      <c r="R943" s="6"/>
      <c r="S943" s="6"/>
      <c r="T943" s="6"/>
      <c r="U943" s="6"/>
      <c r="V943" s="6"/>
      <c r="W943" s="6"/>
      <c r="X943" s="6"/>
      <c r="Y943" s="6"/>
      <c r="Z943" s="6"/>
      <c r="AA943" s="6"/>
    </row>
    <row r="944" spans="13:27" ht="15.75" customHeight="1">
      <c r="M944" s="6"/>
      <c r="N944" s="6"/>
      <c r="O944" s="6"/>
      <c r="P944" s="6"/>
      <c r="Q944" s="6"/>
      <c r="R944" s="6"/>
      <c r="S944" s="6"/>
      <c r="T944" s="6"/>
      <c r="U944" s="6"/>
      <c r="V944" s="6"/>
      <c r="W944" s="6"/>
      <c r="X944" s="6"/>
      <c r="Y944" s="6"/>
      <c r="Z944" s="6"/>
      <c r="AA944" s="6"/>
    </row>
    <row r="945" spans="13:27" ht="15.75" customHeight="1">
      <c r="M945" s="6"/>
      <c r="N945" s="6"/>
      <c r="O945" s="6"/>
      <c r="P945" s="6"/>
      <c r="Q945" s="6"/>
      <c r="R945" s="6"/>
      <c r="S945" s="6"/>
      <c r="T945" s="6"/>
      <c r="U945" s="6"/>
      <c r="V945" s="6"/>
      <c r="W945" s="6"/>
      <c r="X945" s="6"/>
      <c r="Y945" s="6"/>
      <c r="Z945" s="6"/>
      <c r="AA945" s="6"/>
    </row>
    <row r="946" spans="13:27" ht="15.75" customHeight="1">
      <c r="M946" s="6"/>
      <c r="N946" s="6"/>
      <c r="O946" s="6"/>
      <c r="P946" s="6"/>
      <c r="Q946" s="6"/>
      <c r="R946" s="6"/>
      <c r="S946" s="6"/>
      <c r="T946" s="6"/>
      <c r="U946" s="6"/>
      <c r="V946" s="6"/>
      <c r="W946" s="6"/>
      <c r="X946" s="6"/>
      <c r="Y946" s="6"/>
      <c r="Z946" s="6"/>
      <c r="AA946" s="6"/>
    </row>
    <row r="947" spans="13:27" ht="15.75" customHeight="1">
      <c r="M947" s="6"/>
      <c r="N947" s="6"/>
      <c r="O947" s="6"/>
      <c r="P947" s="6"/>
      <c r="Q947" s="6"/>
      <c r="R947" s="6"/>
      <c r="S947" s="6"/>
      <c r="T947" s="6"/>
      <c r="U947" s="6"/>
      <c r="V947" s="6"/>
      <c r="W947" s="6"/>
      <c r="X947" s="6"/>
      <c r="Y947" s="6"/>
      <c r="Z947" s="6"/>
      <c r="AA947" s="6"/>
    </row>
    <row r="948" spans="13:27" ht="15.75" customHeight="1">
      <c r="M948" s="6"/>
      <c r="N948" s="6"/>
      <c r="O948" s="6"/>
      <c r="P948" s="6"/>
      <c r="Q948" s="6"/>
      <c r="R948" s="6"/>
      <c r="S948" s="6"/>
      <c r="T948" s="6"/>
      <c r="U948" s="6"/>
      <c r="V948" s="6"/>
      <c r="W948" s="6"/>
      <c r="X948" s="6"/>
      <c r="Y948" s="6"/>
      <c r="Z948" s="6"/>
      <c r="AA948" s="6"/>
    </row>
    <row r="949" spans="13:27" ht="15.75" customHeight="1">
      <c r="M949" s="6"/>
      <c r="N949" s="6"/>
      <c r="O949" s="6"/>
      <c r="P949" s="6"/>
      <c r="Q949" s="6"/>
      <c r="R949" s="6"/>
      <c r="S949" s="6"/>
      <c r="T949" s="6"/>
      <c r="U949" s="6"/>
      <c r="V949" s="6"/>
      <c r="W949" s="6"/>
      <c r="X949" s="6"/>
      <c r="Y949" s="6"/>
      <c r="Z949" s="6"/>
      <c r="AA949" s="6"/>
    </row>
    <row r="950" spans="13:27" ht="15.75" customHeight="1">
      <c r="M950" s="6"/>
      <c r="N950" s="6"/>
      <c r="O950" s="6"/>
      <c r="P950" s="6"/>
      <c r="Q950" s="6"/>
      <c r="R950" s="6"/>
      <c r="S950" s="6"/>
      <c r="T950" s="6"/>
      <c r="U950" s="6"/>
      <c r="V950" s="6"/>
      <c r="W950" s="6"/>
      <c r="X950" s="6"/>
      <c r="Y950" s="6"/>
      <c r="Z950" s="6"/>
      <c r="AA950" s="6"/>
    </row>
    <row r="951" spans="13:27" ht="15.75" customHeight="1">
      <c r="M951" s="6"/>
      <c r="N951" s="6"/>
      <c r="O951" s="6"/>
      <c r="P951" s="6"/>
      <c r="Q951" s="6"/>
      <c r="R951" s="6"/>
      <c r="S951" s="6"/>
      <c r="T951" s="6"/>
      <c r="U951" s="6"/>
      <c r="V951" s="6"/>
      <c r="W951" s="6"/>
      <c r="X951" s="6"/>
      <c r="Y951" s="6"/>
      <c r="Z951" s="6"/>
      <c r="AA951" s="6"/>
    </row>
    <row r="952" spans="13:27" ht="15.75" customHeight="1">
      <c r="M952" s="6"/>
      <c r="N952" s="6"/>
      <c r="O952" s="6"/>
      <c r="P952" s="6"/>
      <c r="Q952" s="6"/>
      <c r="R952" s="6"/>
      <c r="S952" s="6"/>
      <c r="T952" s="6"/>
      <c r="U952" s="6"/>
      <c r="V952" s="6"/>
      <c r="W952" s="6"/>
      <c r="X952" s="6"/>
      <c r="Y952" s="6"/>
      <c r="Z952" s="6"/>
      <c r="AA952" s="6"/>
    </row>
    <row r="953" spans="13:27" ht="15.75" customHeight="1">
      <c r="M953" s="6"/>
      <c r="N953" s="6"/>
      <c r="O953" s="6"/>
      <c r="P953" s="6"/>
      <c r="Q953" s="6"/>
      <c r="R953" s="6"/>
      <c r="S953" s="6"/>
      <c r="T953" s="6"/>
      <c r="U953" s="6"/>
      <c r="V953" s="6"/>
      <c r="W953" s="6"/>
      <c r="X953" s="6"/>
      <c r="Y953" s="6"/>
      <c r="Z953" s="6"/>
      <c r="AA953" s="6"/>
    </row>
    <row r="954" spans="13:27" ht="15.75" customHeight="1">
      <c r="M954" s="6"/>
      <c r="N954" s="6"/>
      <c r="O954" s="6"/>
      <c r="P954" s="6"/>
      <c r="Q954" s="6"/>
      <c r="R954" s="6"/>
      <c r="S954" s="6"/>
      <c r="T954" s="6"/>
      <c r="U954" s="6"/>
      <c r="V954" s="6"/>
      <c r="W954" s="6"/>
      <c r="X954" s="6"/>
      <c r="Y954" s="6"/>
      <c r="Z954" s="6"/>
      <c r="AA954" s="6"/>
    </row>
    <row r="955" spans="13:27" ht="15.75" customHeight="1">
      <c r="M955" s="6"/>
      <c r="N955" s="6"/>
      <c r="O955" s="6"/>
      <c r="P955" s="6"/>
      <c r="Q955" s="6"/>
      <c r="R955" s="6"/>
      <c r="S955" s="6"/>
      <c r="T955" s="6"/>
      <c r="U955" s="6"/>
      <c r="V955" s="6"/>
      <c r="W955" s="6"/>
      <c r="X955" s="6"/>
      <c r="Y955" s="6"/>
      <c r="Z955" s="6"/>
      <c r="AA955" s="6"/>
    </row>
    <row r="956" spans="13:27" ht="15.75" customHeight="1">
      <c r="M956" s="6"/>
      <c r="N956" s="6"/>
      <c r="O956" s="6"/>
      <c r="P956" s="6"/>
      <c r="Q956" s="6"/>
      <c r="R956" s="6"/>
      <c r="S956" s="6"/>
      <c r="T956" s="6"/>
      <c r="U956" s="6"/>
      <c r="V956" s="6"/>
      <c r="W956" s="6"/>
      <c r="X956" s="6"/>
      <c r="Y956" s="6"/>
      <c r="Z956" s="6"/>
      <c r="AA956" s="6"/>
    </row>
    <row r="957" spans="13:27" ht="15.75" customHeight="1">
      <c r="M957" s="6"/>
      <c r="N957" s="6"/>
      <c r="O957" s="6"/>
      <c r="P957" s="6"/>
      <c r="Q957" s="6"/>
      <c r="R957" s="6"/>
      <c r="S957" s="6"/>
      <c r="T957" s="6"/>
      <c r="U957" s="6"/>
      <c r="V957" s="6"/>
      <c r="W957" s="6"/>
      <c r="X957" s="6"/>
      <c r="Y957" s="6"/>
      <c r="Z957" s="6"/>
      <c r="AA957" s="6"/>
    </row>
    <row r="958" spans="13:27" ht="15.75" customHeight="1">
      <c r="M958" s="6"/>
      <c r="N958" s="6"/>
      <c r="O958" s="6"/>
      <c r="P958" s="6"/>
      <c r="Q958" s="6"/>
      <c r="R958" s="6"/>
      <c r="S958" s="6"/>
      <c r="T958" s="6"/>
      <c r="U958" s="6"/>
      <c r="V958" s="6"/>
      <c r="W958" s="6"/>
      <c r="X958" s="6"/>
      <c r="Y958" s="6"/>
      <c r="Z958" s="6"/>
      <c r="AA958" s="6"/>
    </row>
    <row r="959" spans="13:27" ht="15.75" customHeight="1">
      <c r="M959" s="6"/>
      <c r="N959" s="6"/>
      <c r="O959" s="6"/>
      <c r="P959" s="6"/>
      <c r="Q959" s="6"/>
      <c r="R959" s="6"/>
      <c r="S959" s="6"/>
      <c r="T959" s="6"/>
      <c r="U959" s="6"/>
      <c r="V959" s="6"/>
      <c r="W959" s="6"/>
      <c r="X959" s="6"/>
      <c r="Y959" s="6"/>
      <c r="Z959" s="6"/>
      <c r="AA959" s="6"/>
    </row>
    <row r="960" spans="13:27" ht="15.75" customHeight="1">
      <c r="M960" s="6"/>
      <c r="N960" s="6"/>
      <c r="O960" s="6"/>
      <c r="P960" s="6"/>
      <c r="Q960" s="6"/>
      <c r="R960" s="6"/>
      <c r="S960" s="6"/>
      <c r="T960" s="6"/>
      <c r="U960" s="6"/>
      <c r="V960" s="6"/>
      <c r="W960" s="6"/>
      <c r="X960" s="6"/>
      <c r="Y960" s="6"/>
      <c r="Z960" s="6"/>
      <c r="AA960" s="6"/>
    </row>
    <row r="961" spans="13:27" ht="15.75" customHeight="1">
      <c r="M961" s="6"/>
      <c r="N961" s="6"/>
      <c r="O961" s="6"/>
      <c r="P961" s="6"/>
      <c r="Q961" s="6"/>
      <c r="R961" s="6"/>
      <c r="S961" s="6"/>
      <c r="T961" s="6"/>
      <c r="U961" s="6"/>
      <c r="V961" s="6"/>
      <c r="W961" s="6"/>
      <c r="X961" s="6"/>
      <c r="Y961" s="6"/>
      <c r="Z961" s="6"/>
      <c r="AA961" s="6"/>
    </row>
    <row r="962" spans="13:27" ht="15.75" customHeight="1">
      <c r="M962" s="6"/>
      <c r="N962" s="6"/>
      <c r="O962" s="6"/>
      <c r="P962" s="6"/>
      <c r="Q962" s="6"/>
      <c r="R962" s="6"/>
      <c r="S962" s="6"/>
      <c r="T962" s="6"/>
      <c r="U962" s="6"/>
      <c r="V962" s="6"/>
      <c r="W962" s="6"/>
      <c r="X962" s="6"/>
      <c r="Y962" s="6"/>
      <c r="Z962" s="6"/>
      <c r="AA962" s="6"/>
    </row>
    <row r="963" spans="13:27" ht="15.75" customHeight="1">
      <c r="M963" s="6"/>
      <c r="N963" s="6"/>
      <c r="O963" s="6"/>
      <c r="P963" s="6"/>
      <c r="Q963" s="6"/>
      <c r="R963" s="6"/>
      <c r="S963" s="6"/>
      <c r="T963" s="6"/>
      <c r="U963" s="6"/>
      <c r="V963" s="6"/>
      <c r="W963" s="6"/>
      <c r="X963" s="6"/>
      <c r="Y963" s="6"/>
      <c r="Z963" s="6"/>
      <c r="AA963" s="6"/>
    </row>
    <row r="964" spans="13:27" ht="15.75" customHeight="1">
      <c r="M964" s="6"/>
      <c r="N964" s="6"/>
      <c r="O964" s="6"/>
      <c r="P964" s="6"/>
      <c r="Q964" s="6"/>
      <c r="R964" s="6"/>
      <c r="S964" s="6"/>
      <c r="T964" s="6"/>
      <c r="U964" s="6"/>
      <c r="V964" s="6"/>
      <c r="W964" s="6"/>
      <c r="X964" s="6"/>
      <c r="Y964" s="6"/>
      <c r="Z964" s="6"/>
      <c r="AA964" s="6"/>
    </row>
    <row r="965" spans="13:27" ht="15.75" customHeight="1">
      <c r="M965" s="6"/>
      <c r="N965" s="6"/>
      <c r="O965" s="6"/>
      <c r="P965" s="6"/>
      <c r="Q965" s="6"/>
      <c r="R965" s="6"/>
      <c r="S965" s="6"/>
      <c r="T965" s="6"/>
      <c r="U965" s="6"/>
      <c r="V965" s="6"/>
      <c r="W965" s="6"/>
      <c r="X965" s="6"/>
      <c r="Y965" s="6"/>
      <c r="Z965" s="6"/>
      <c r="AA965" s="6"/>
    </row>
    <row r="966" spans="13:27" ht="15.75" customHeight="1">
      <c r="M966" s="6"/>
      <c r="N966" s="6"/>
      <c r="O966" s="6"/>
      <c r="P966" s="6"/>
      <c r="Q966" s="6"/>
      <c r="R966" s="6"/>
      <c r="S966" s="6"/>
      <c r="T966" s="6"/>
      <c r="U966" s="6"/>
      <c r="V966" s="6"/>
      <c r="W966" s="6"/>
      <c r="X966" s="6"/>
      <c r="Y966" s="6"/>
      <c r="Z966" s="6"/>
      <c r="AA966" s="6"/>
    </row>
    <row r="967" spans="13:27" ht="15.75" customHeight="1">
      <c r="M967" s="6"/>
      <c r="N967" s="6"/>
      <c r="O967" s="6"/>
      <c r="P967" s="6"/>
      <c r="Q967" s="6"/>
      <c r="R967" s="6"/>
      <c r="S967" s="6"/>
      <c r="T967" s="6"/>
      <c r="U967" s="6"/>
      <c r="V967" s="6"/>
      <c r="W967" s="6"/>
      <c r="X967" s="6"/>
      <c r="Y967" s="6"/>
      <c r="Z967" s="6"/>
      <c r="AA967" s="6"/>
    </row>
    <row r="968" spans="13:27" ht="15.75" customHeight="1">
      <c r="M968" s="6"/>
      <c r="N968" s="6"/>
      <c r="O968" s="6"/>
      <c r="P968" s="6"/>
      <c r="Q968" s="6"/>
      <c r="R968" s="6"/>
      <c r="S968" s="6"/>
      <c r="T968" s="6"/>
      <c r="U968" s="6"/>
      <c r="V968" s="6"/>
      <c r="W968" s="6"/>
      <c r="X968" s="6"/>
      <c r="Y968" s="6"/>
      <c r="Z968" s="6"/>
      <c r="AA968" s="6"/>
    </row>
    <row r="969" spans="13:27" ht="15.75" customHeight="1">
      <c r="M969" s="6"/>
      <c r="N969" s="6"/>
      <c r="O969" s="6"/>
      <c r="P969" s="6"/>
      <c r="Q969" s="6"/>
      <c r="R969" s="6"/>
      <c r="S969" s="6"/>
      <c r="T969" s="6"/>
      <c r="U969" s="6"/>
      <c r="V969" s="6"/>
      <c r="W969" s="6"/>
      <c r="X969" s="6"/>
      <c r="Y969" s="6"/>
      <c r="Z969" s="6"/>
      <c r="AA969" s="6"/>
    </row>
    <row r="970" spans="13:27" ht="15.75" customHeight="1">
      <c r="M970" s="6"/>
      <c r="N970" s="6"/>
      <c r="O970" s="6"/>
      <c r="P970" s="6"/>
      <c r="Q970" s="6"/>
      <c r="R970" s="6"/>
      <c r="S970" s="6"/>
      <c r="T970" s="6"/>
      <c r="U970" s="6"/>
      <c r="V970" s="6"/>
      <c r="W970" s="6"/>
      <c r="X970" s="6"/>
      <c r="Y970" s="6"/>
      <c r="Z970" s="6"/>
      <c r="AA970" s="6"/>
    </row>
    <row r="971" spans="13:27" ht="15.75" customHeight="1">
      <c r="M971" s="6"/>
      <c r="N971" s="6"/>
      <c r="O971" s="6"/>
      <c r="P971" s="6"/>
      <c r="Q971" s="6"/>
      <c r="R971" s="6"/>
      <c r="S971" s="6"/>
      <c r="T971" s="6"/>
      <c r="U971" s="6"/>
      <c r="V971" s="6"/>
      <c r="W971" s="6"/>
      <c r="X971" s="6"/>
      <c r="Y971" s="6"/>
      <c r="Z971" s="6"/>
      <c r="AA971" s="6"/>
    </row>
    <row r="972" spans="13:27" ht="15.75" customHeight="1">
      <c r="M972" s="6"/>
      <c r="N972" s="6"/>
      <c r="O972" s="6"/>
      <c r="P972" s="6"/>
      <c r="Q972" s="6"/>
      <c r="R972" s="6"/>
      <c r="S972" s="6"/>
      <c r="T972" s="6"/>
      <c r="U972" s="6"/>
      <c r="V972" s="6"/>
      <c r="W972" s="6"/>
      <c r="X972" s="6"/>
      <c r="Y972" s="6"/>
      <c r="Z972" s="6"/>
      <c r="AA972" s="6"/>
    </row>
    <row r="973" spans="13:27" ht="15.75" customHeight="1">
      <c r="M973" s="6"/>
      <c r="N973" s="6"/>
      <c r="O973" s="6"/>
      <c r="P973" s="6"/>
      <c r="Q973" s="6"/>
      <c r="R973" s="6"/>
      <c r="S973" s="6"/>
      <c r="T973" s="6"/>
      <c r="U973" s="6"/>
      <c r="V973" s="6"/>
      <c r="W973" s="6"/>
      <c r="X973" s="6"/>
      <c r="Y973" s="6"/>
      <c r="Z973" s="6"/>
      <c r="AA973" s="6"/>
    </row>
    <row r="974" spans="13:27" ht="15.75" customHeight="1">
      <c r="M974" s="6"/>
      <c r="N974" s="6"/>
      <c r="O974" s="6"/>
      <c r="P974" s="6"/>
      <c r="Q974" s="6"/>
      <c r="R974" s="6"/>
      <c r="S974" s="6"/>
      <c r="T974" s="6"/>
      <c r="U974" s="6"/>
      <c r="V974" s="6"/>
      <c r="W974" s="6"/>
      <c r="X974" s="6"/>
      <c r="Y974" s="6"/>
      <c r="Z974" s="6"/>
      <c r="AA974" s="6"/>
    </row>
    <row r="975" spans="13:27" ht="15.75" customHeight="1">
      <c r="M975" s="6"/>
      <c r="N975" s="6"/>
      <c r="O975" s="6"/>
      <c r="P975" s="6"/>
      <c r="Q975" s="6"/>
      <c r="R975" s="6"/>
      <c r="S975" s="6"/>
      <c r="T975" s="6"/>
      <c r="U975" s="6"/>
      <c r="V975" s="6"/>
      <c r="W975" s="6"/>
      <c r="X975" s="6"/>
      <c r="Y975" s="6"/>
      <c r="Z975" s="6"/>
      <c r="AA975" s="6"/>
    </row>
    <row r="976" spans="13:27" ht="15.75" customHeight="1">
      <c r="M976" s="6"/>
      <c r="N976" s="6"/>
      <c r="O976" s="6"/>
      <c r="P976" s="6"/>
      <c r="Q976" s="6"/>
      <c r="R976" s="6"/>
      <c r="S976" s="6"/>
      <c r="T976" s="6"/>
      <c r="U976" s="6"/>
      <c r="V976" s="6"/>
      <c r="W976" s="6"/>
      <c r="X976" s="6"/>
      <c r="Y976" s="6"/>
      <c r="Z976" s="6"/>
      <c r="AA976" s="6"/>
    </row>
    <row r="977" spans="13:27" ht="15.75" customHeight="1">
      <c r="M977" s="6"/>
      <c r="N977" s="6"/>
      <c r="O977" s="6"/>
      <c r="P977" s="6"/>
      <c r="Q977" s="6"/>
      <c r="R977" s="6"/>
      <c r="S977" s="6"/>
      <c r="T977" s="6"/>
      <c r="U977" s="6"/>
      <c r="V977" s="6"/>
      <c r="W977" s="6"/>
      <c r="X977" s="6"/>
      <c r="Y977" s="6"/>
      <c r="Z977" s="6"/>
      <c r="AA977" s="6"/>
    </row>
    <row r="978" spans="13:27" ht="15.75" customHeight="1">
      <c r="M978" s="6"/>
      <c r="N978" s="6"/>
      <c r="O978" s="6"/>
      <c r="P978" s="6"/>
      <c r="Q978" s="6"/>
      <c r="R978" s="6"/>
      <c r="S978" s="6"/>
      <c r="T978" s="6"/>
      <c r="U978" s="6"/>
      <c r="V978" s="6"/>
      <c r="W978" s="6"/>
      <c r="X978" s="6"/>
      <c r="Y978" s="6"/>
      <c r="Z978" s="6"/>
      <c r="AA978" s="6"/>
    </row>
    <row r="979" spans="13:27" ht="15.75" customHeight="1">
      <c r="M979" s="6"/>
      <c r="N979" s="6"/>
      <c r="O979" s="6"/>
      <c r="P979" s="6"/>
      <c r="Q979" s="6"/>
      <c r="R979" s="6"/>
      <c r="S979" s="6"/>
      <c r="T979" s="6"/>
      <c r="U979" s="6"/>
      <c r="V979" s="6"/>
      <c r="W979" s="6"/>
      <c r="X979" s="6"/>
      <c r="Y979" s="6"/>
      <c r="Z979" s="6"/>
      <c r="AA979" s="6"/>
    </row>
  </sheetData>
  <sortState xmlns:xlrd2="http://schemas.microsoft.com/office/spreadsheetml/2017/richdata2" ref="A139:L194">
    <sortCondition ref="A139"/>
  </sortState>
  <mergeCells count="6">
    <mergeCell ref="A195:L195"/>
    <mergeCell ref="A1:M1"/>
    <mergeCell ref="A3:A38"/>
    <mergeCell ref="A106:A137"/>
    <mergeCell ref="A73:A104"/>
    <mergeCell ref="A40:A71"/>
  </mergeCells>
  <pageMargins left="0.7" right="0.7" top="0.75" bottom="0.75"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97"/>
  <sheetViews>
    <sheetView topLeftCell="A43" zoomScaleNormal="100" workbookViewId="0">
      <selection activeCell="I33" sqref="I33"/>
    </sheetView>
  </sheetViews>
  <sheetFormatPr defaultColWidth="12.47265625" defaultRowHeight="13.8"/>
  <cols>
    <col min="1" max="1" width="9.47265625" style="103" customWidth="1"/>
    <col min="2" max="2" width="16.09375" style="205" customWidth="1"/>
    <col min="3" max="3" width="12.33203125" style="205" customWidth="1"/>
    <col min="4" max="4" width="32" style="205" customWidth="1"/>
    <col min="5" max="5" width="7.47265625" style="78" customWidth="1"/>
    <col min="6" max="6" width="10.47265625" style="251" customWidth="1"/>
    <col min="7" max="7" width="10" style="251" customWidth="1"/>
    <col min="8" max="8" width="11.09375" style="254" customWidth="1"/>
    <col min="9" max="9" width="21" style="103" customWidth="1"/>
    <col min="10" max="10" width="41.47265625" style="6" customWidth="1"/>
    <col min="11" max="25" width="7.47265625" style="103" customWidth="1"/>
    <col min="26" max="16384" width="12.47265625" style="103"/>
  </cols>
  <sheetData>
    <row r="1" spans="1:25">
      <c r="A1" s="516" t="s">
        <v>2104</v>
      </c>
      <c r="B1" s="516"/>
      <c r="C1" s="516"/>
      <c r="D1" s="516"/>
      <c r="E1" s="516"/>
      <c r="F1" s="516"/>
      <c r="G1" s="516"/>
      <c r="H1" s="516"/>
      <c r="I1" s="516"/>
      <c r="J1" s="516"/>
    </row>
    <row r="2" spans="1:25" ht="14.4">
      <c r="A2" s="211"/>
      <c r="B2" s="527" t="s">
        <v>0</v>
      </c>
      <c r="C2" s="527" t="s">
        <v>411</v>
      </c>
      <c r="D2" s="527" t="s">
        <v>1860</v>
      </c>
      <c r="E2" s="503" t="s">
        <v>1188</v>
      </c>
      <c r="F2" s="503" t="s">
        <v>1189</v>
      </c>
      <c r="G2" s="503" t="s">
        <v>1190</v>
      </c>
      <c r="H2" s="503" t="s">
        <v>1191</v>
      </c>
      <c r="I2" s="500" t="s">
        <v>1855</v>
      </c>
      <c r="J2" s="525" t="s">
        <v>1861</v>
      </c>
      <c r="K2" s="3"/>
      <c r="L2" s="3"/>
      <c r="M2" s="3"/>
      <c r="N2" s="3"/>
      <c r="O2" s="3"/>
      <c r="P2" s="3"/>
      <c r="Q2" s="3"/>
      <c r="R2" s="3"/>
      <c r="S2" s="3"/>
      <c r="T2" s="3"/>
      <c r="U2" s="3"/>
      <c r="V2" s="3"/>
      <c r="W2" s="3"/>
      <c r="X2" s="3"/>
      <c r="Y2" s="3"/>
    </row>
    <row r="3" spans="1:25">
      <c r="A3" s="210"/>
      <c r="B3" s="528"/>
      <c r="C3" s="528"/>
      <c r="D3" s="530"/>
      <c r="E3" s="497"/>
      <c r="F3" s="529"/>
      <c r="G3" s="529"/>
      <c r="H3" s="529"/>
      <c r="I3" s="531"/>
      <c r="J3" s="526"/>
    </row>
    <row r="4" spans="1:25">
      <c r="B4" s="97"/>
      <c r="C4" s="97"/>
      <c r="D4" s="97"/>
      <c r="E4" s="5"/>
      <c r="F4" s="249"/>
      <c r="G4" s="249"/>
      <c r="H4" s="252"/>
      <c r="I4" s="2"/>
    </row>
    <row r="5" spans="1:25">
      <c r="A5" s="203" t="s">
        <v>3</v>
      </c>
      <c r="B5" s="97"/>
      <c r="C5" s="97"/>
      <c r="D5" s="97"/>
      <c r="E5" s="5"/>
      <c r="F5" s="249"/>
      <c r="G5" s="249"/>
      <c r="H5" s="252"/>
      <c r="I5" s="2"/>
    </row>
    <row r="6" spans="1:25">
      <c r="B6" s="520" t="s">
        <v>1203</v>
      </c>
      <c r="C6" s="174" t="s">
        <v>223</v>
      </c>
      <c r="D6" s="174" t="s">
        <v>420</v>
      </c>
      <c r="E6" s="78">
        <v>438476</v>
      </c>
      <c r="F6" s="5" t="s">
        <v>179</v>
      </c>
      <c r="G6" s="5">
        <v>322154</v>
      </c>
      <c r="H6" s="5">
        <f>SUM(E6:G6)</f>
        <v>760630</v>
      </c>
      <c r="I6" s="2" t="s">
        <v>410</v>
      </c>
      <c r="J6" s="75" t="s">
        <v>1399</v>
      </c>
    </row>
    <row r="7" spans="1:25" ht="14.4">
      <c r="B7" s="520"/>
      <c r="C7" s="174" t="s">
        <v>224</v>
      </c>
      <c r="D7" s="174" t="s">
        <v>225</v>
      </c>
      <c r="E7" s="78">
        <v>438476</v>
      </c>
      <c r="F7" s="5" t="s">
        <v>179</v>
      </c>
      <c r="G7" s="5" t="s">
        <v>179</v>
      </c>
      <c r="H7" s="5">
        <f t="shared" ref="H7:H71" si="0">SUM(E7:G7)</f>
        <v>438476</v>
      </c>
      <c r="I7" s="98" t="s">
        <v>225</v>
      </c>
      <c r="J7" s="6" t="s">
        <v>226</v>
      </c>
      <c r="K7" s="93"/>
      <c r="L7" s="93"/>
      <c r="M7" s="93"/>
      <c r="N7" s="93"/>
      <c r="O7" s="93"/>
      <c r="P7" s="93"/>
      <c r="Q7" s="93"/>
      <c r="R7" s="93"/>
      <c r="S7" s="93"/>
      <c r="T7" s="93"/>
      <c r="U7" s="93"/>
      <c r="V7" s="93"/>
      <c r="W7" s="93"/>
      <c r="X7" s="93"/>
      <c r="Y7" s="93"/>
    </row>
    <row r="8" spans="1:25" ht="14.4">
      <c r="B8" s="520"/>
      <c r="C8" s="174" t="s">
        <v>227</v>
      </c>
      <c r="D8" s="174" t="s">
        <v>421</v>
      </c>
      <c r="E8" s="78">
        <v>292085</v>
      </c>
      <c r="F8" s="5" t="s">
        <v>179</v>
      </c>
      <c r="G8" s="5">
        <v>322154</v>
      </c>
      <c r="H8" s="5">
        <f t="shared" si="0"/>
        <v>614239</v>
      </c>
      <c r="I8" s="98" t="s">
        <v>833</v>
      </c>
      <c r="J8" s="6" t="s">
        <v>190</v>
      </c>
      <c r="K8" s="93"/>
      <c r="L8" s="93"/>
      <c r="M8" s="93"/>
      <c r="N8" s="93"/>
      <c r="O8" s="93"/>
      <c r="P8" s="93"/>
      <c r="Q8" s="93"/>
      <c r="R8" s="93"/>
      <c r="S8" s="93"/>
      <c r="T8" s="93"/>
      <c r="U8" s="93"/>
      <c r="V8" s="93"/>
      <c r="W8" s="93"/>
      <c r="X8" s="93"/>
      <c r="Y8" s="93"/>
    </row>
    <row r="9" spans="1:25" ht="14.4">
      <c r="B9" s="520"/>
      <c r="C9" s="174" t="s">
        <v>228</v>
      </c>
      <c r="D9" s="174" t="s">
        <v>422</v>
      </c>
      <c r="E9" s="78">
        <v>292351</v>
      </c>
      <c r="F9" s="5" t="s">
        <v>179</v>
      </c>
      <c r="G9" s="5">
        <v>322154</v>
      </c>
      <c r="H9" s="5">
        <f t="shared" si="0"/>
        <v>614505</v>
      </c>
      <c r="I9" s="98" t="s">
        <v>834</v>
      </c>
      <c r="J9" s="6" t="s">
        <v>191</v>
      </c>
      <c r="K9" s="93"/>
      <c r="L9" s="93"/>
      <c r="M9" s="93"/>
      <c r="N9" s="93"/>
      <c r="O9" s="93"/>
      <c r="P9" s="93"/>
      <c r="Q9" s="93"/>
      <c r="R9" s="93"/>
      <c r="S9" s="93"/>
      <c r="T9" s="93"/>
      <c r="U9" s="93"/>
      <c r="V9" s="93"/>
      <c r="W9" s="93"/>
      <c r="X9" s="93"/>
      <c r="Y9" s="93"/>
    </row>
    <row r="10" spans="1:25" ht="14.4">
      <c r="B10" s="520"/>
      <c r="C10" s="170" t="s">
        <v>229</v>
      </c>
      <c r="D10" s="170" t="s">
        <v>423</v>
      </c>
      <c r="E10" s="78">
        <v>292516</v>
      </c>
      <c r="F10" s="5" t="s">
        <v>179</v>
      </c>
      <c r="G10" s="5">
        <v>322154</v>
      </c>
      <c r="H10" s="5">
        <f t="shared" si="0"/>
        <v>614670</v>
      </c>
      <c r="I10" s="105" t="s">
        <v>836</v>
      </c>
      <c r="J10" s="64" t="s">
        <v>192</v>
      </c>
      <c r="K10" s="93"/>
      <c r="L10" s="93"/>
      <c r="M10" s="93"/>
      <c r="N10" s="93"/>
      <c r="O10" s="93"/>
      <c r="P10" s="93"/>
      <c r="Q10" s="93"/>
      <c r="R10" s="93"/>
      <c r="S10" s="93"/>
      <c r="T10" s="93"/>
      <c r="U10" s="93"/>
      <c r="V10" s="93"/>
      <c r="W10" s="93"/>
      <c r="X10" s="93"/>
      <c r="Y10" s="93"/>
    </row>
    <row r="11" spans="1:25">
      <c r="B11" s="521" t="s">
        <v>4</v>
      </c>
      <c r="C11" s="170" t="s">
        <v>230</v>
      </c>
      <c r="D11" s="170" t="s">
        <v>416</v>
      </c>
      <c r="E11" s="78">
        <v>445054</v>
      </c>
      <c r="F11" s="5" t="s">
        <v>179</v>
      </c>
      <c r="G11" s="77">
        <v>253280</v>
      </c>
      <c r="H11" s="5">
        <f t="shared" si="0"/>
        <v>698334</v>
      </c>
      <c r="I11" s="83" t="s">
        <v>410</v>
      </c>
      <c r="J11" s="99" t="s">
        <v>1399</v>
      </c>
    </row>
    <row r="12" spans="1:25" ht="14.4">
      <c r="B12" s="521"/>
      <c r="C12" s="174" t="s">
        <v>231</v>
      </c>
      <c r="D12" s="174" t="s">
        <v>225</v>
      </c>
      <c r="E12" s="78">
        <v>445054</v>
      </c>
      <c r="F12" s="5" t="s">
        <v>179</v>
      </c>
      <c r="G12" s="5" t="s">
        <v>179</v>
      </c>
      <c r="H12" s="5">
        <f t="shared" si="0"/>
        <v>445054</v>
      </c>
      <c r="I12" s="98" t="s">
        <v>225</v>
      </c>
      <c r="J12" s="6" t="s">
        <v>226</v>
      </c>
      <c r="K12" s="93"/>
      <c r="L12" s="93"/>
      <c r="M12" s="93"/>
      <c r="N12" s="93"/>
      <c r="O12" s="93"/>
      <c r="P12" s="93"/>
      <c r="Q12" s="93"/>
      <c r="R12" s="93"/>
      <c r="S12" s="93"/>
      <c r="T12" s="93"/>
      <c r="U12" s="93"/>
      <c r="V12" s="93"/>
      <c r="W12" s="93"/>
      <c r="X12" s="93"/>
      <c r="Y12" s="93"/>
    </row>
    <row r="13" spans="1:25" ht="14.4">
      <c r="B13" s="521"/>
      <c r="C13" s="174" t="s">
        <v>232</v>
      </c>
      <c r="D13" s="174" t="s">
        <v>417</v>
      </c>
      <c r="E13" s="78">
        <v>296624</v>
      </c>
      <c r="F13" s="5" t="s">
        <v>179</v>
      </c>
      <c r="G13" s="5">
        <v>253280</v>
      </c>
      <c r="H13" s="5">
        <f t="shared" si="0"/>
        <v>549904</v>
      </c>
      <c r="I13" s="98" t="s">
        <v>833</v>
      </c>
      <c r="J13" s="6" t="s">
        <v>190</v>
      </c>
      <c r="K13" s="93"/>
      <c r="L13" s="93"/>
      <c r="M13" s="93"/>
      <c r="N13" s="93"/>
      <c r="O13" s="93"/>
      <c r="P13" s="93"/>
      <c r="Q13" s="93"/>
      <c r="R13" s="93"/>
      <c r="S13" s="93"/>
      <c r="T13" s="93"/>
      <c r="U13" s="93"/>
      <c r="V13" s="93"/>
      <c r="W13" s="93"/>
      <c r="X13" s="93"/>
      <c r="Y13" s="93"/>
    </row>
    <row r="14" spans="1:25" ht="14.4">
      <c r="B14" s="521"/>
      <c r="C14" s="174" t="s">
        <v>233</v>
      </c>
      <c r="D14" s="174" t="s">
        <v>418</v>
      </c>
      <c r="E14" s="78">
        <v>296738</v>
      </c>
      <c r="F14" s="5" t="s">
        <v>179</v>
      </c>
      <c r="G14" s="5">
        <v>253280</v>
      </c>
      <c r="H14" s="5">
        <f t="shared" si="0"/>
        <v>550018</v>
      </c>
      <c r="I14" s="98" t="s">
        <v>834</v>
      </c>
      <c r="J14" s="6" t="s">
        <v>191</v>
      </c>
      <c r="K14" s="93"/>
      <c r="L14" s="93"/>
      <c r="M14" s="93"/>
      <c r="N14" s="93"/>
      <c r="O14" s="93"/>
      <c r="P14" s="93"/>
      <c r="Q14" s="93"/>
      <c r="R14" s="93"/>
      <c r="S14" s="93"/>
      <c r="T14" s="93"/>
      <c r="U14" s="93"/>
      <c r="V14" s="93"/>
      <c r="W14" s="93"/>
      <c r="X14" s="93"/>
      <c r="Y14" s="93"/>
    </row>
    <row r="15" spans="1:25" ht="14.4">
      <c r="B15" s="521"/>
      <c r="C15" s="170" t="s">
        <v>234</v>
      </c>
      <c r="D15" s="170" t="s">
        <v>419</v>
      </c>
      <c r="E15" s="78">
        <v>296746</v>
      </c>
      <c r="F15" s="5" t="s">
        <v>179</v>
      </c>
      <c r="G15" s="5">
        <v>253280</v>
      </c>
      <c r="H15" s="5">
        <f t="shared" si="0"/>
        <v>550026</v>
      </c>
      <c r="I15" s="105" t="s">
        <v>836</v>
      </c>
      <c r="J15" s="64" t="s">
        <v>192</v>
      </c>
      <c r="K15" s="93"/>
      <c r="L15" s="93"/>
      <c r="M15" s="93"/>
      <c r="N15" s="93"/>
      <c r="O15" s="93"/>
      <c r="P15" s="93"/>
      <c r="Q15" s="93"/>
      <c r="R15" s="93"/>
      <c r="S15" s="93"/>
      <c r="T15" s="93"/>
      <c r="U15" s="93"/>
      <c r="V15" s="93"/>
      <c r="W15" s="93"/>
      <c r="X15" s="93"/>
      <c r="Y15" s="93"/>
    </row>
    <row r="16" spans="1:25" ht="14.4">
      <c r="B16" s="170"/>
      <c r="C16" s="170"/>
      <c r="D16" s="170"/>
      <c r="E16" s="77"/>
      <c r="F16" s="77"/>
      <c r="G16" s="77"/>
      <c r="H16" s="5"/>
      <c r="I16" s="105"/>
      <c r="J16" s="64"/>
      <c r="K16" s="93"/>
      <c r="L16" s="93"/>
      <c r="M16" s="93"/>
      <c r="N16" s="93"/>
      <c r="O16" s="93"/>
      <c r="P16" s="93"/>
      <c r="Q16" s="93"/>
      <c r="R16" s="93"/>
      <c r="S16" s="93"/>
      <c r="T16" s="93"/>
      <c r="U16" s="93"/>
      <c r="V16" s="93"/>
      <c r="W16" s="93"/>
      <c r="X16" s="93"/>
      <c r="Y16" s="93"/>
    </row>
    <row r="17" spans="1:25" ht="14.4">
      <c r="A17" s="114" t="s">
        <v>2120</v>
      </c>
      <c r="B17" s="170"/>
      <c r="C17" s="170"/>
      <c r="D17" s="170"/>
      <c r="E17" s="77"/>
      <c r="F17" s="77"/>
      <c r="G17" s="77"/>
      <c r="H17" s="5"/>
      <c r="I17" s="105"/>
      <c r="J17" s="64"/>
      <c r="K17" s="93"/>
      <c r="L17" s="93"/>
      <c r="M17" s="93"/>
      <c r="N17" s="93"/>
      <c r="O17" s="93"/>
      <c r="P17" s="93"/>
      <c r="Q17" s="93"/>
      <c r="R17" s="93"/>
      <c r="S17" s="93"/>
      <c r="T17" s="93"/>
      <c r="U17" s="93"/>
      <c r="V17" s="93"/>
      <c r="W17" s="93"/>
      <c r="X17" s="93"/>
      <c r="Y17" s="93"/>
    </row>
    <row r="18" spans="1:25" s="115" customFormat="1" ht="20.399999999999999">
      <c r="B18" s="172" t="s">
        <v>69</v>
      </c>
      <c r="C18" s="172" t="s">
        <v>236</v>
      </c>
      <c r="D18" s="172" t="s">
        <v>424</v>
      </c>
      <c r="E18" s="5" t="s">
        <v>179</v>
      </c>
      <c r="F18" s="5" t="s">
        <v>179</v>
      </c>
      <c r="G18" s="110">
        <v>63836</v>
      </c>
      <c r="H18" s="5">
        <f t="shared" si="0"/>
        <v>63836</v>
      </c>
      <c r="I18" s="111" t="s">
        <v>2</v>
      </c>
      <c r="J18" s="112" t="s">
        <v>1400</v>
      </c>
      <c r="K18" s="116"/>
      <c r="L18" s="116"/>
      <c r="M18" s="116"/>
      <c r="N18" s="116"/>
      <c r="O18" s="116"/>
      <c r="P18" s="116"/>
      <c r="Q18" s="116"/>
      <c r="R18" s="116"/>
      <c r="S18" s="116"/>
      <c r="T18" s="116"/>
      <c r="U18" s="116"/>
      <c r="V18" s="116"/>
      <c r="W18" s="116"/>
      <c r="X18" s="116"/>
      <c r="Y18" s="116"/>
    </row>
    <row r="19" spans="1:25" ht="20.399999999999999">
      <c r="B19" s="170" t="s">
        <v>1309</v>
      </c>
      <c r="C19" s="170" t="s">
        <v>235</v>
      </c>
      <c r="D19" s="170" t="s">
        <v>1</v>
      </c>
      <c r="E19" s="5" t="s">
        <v>179</v>
      </c>
      <c r="F19" s="77">
        <v>172503</v>
      </c>
      <c r="G19" s="5" t="s">
        <v>179</v>
      </c>
      <c r="H19" s="5">
        <f>SUM(E19:G19)</f>
        <v>172503</v>
      </c>
      <c r="I19" s="105" t="s">
        <v>68</v>
      </c>
      <c r="J19" s="99" t="s">
        <v>1401</v>
      </c>
      <c r="K19" s="93"/>
      <c r="L19" s="93"/>
      <c r="M19" s="93"/>
      <c r="N19" s="93"/>
      <c r="O19" s="93"/>
      <c r="P19" s="93"/>
      <c r="Q19" s="93"/>
      <c r="R19" s="93"/>
      <c r="S19" s="93"/>
      <c r="T19" s="93"/>
      <c r="U19" s="93"/>
      <c r="V19" s="93"/>
      <c r="W19" s="93"/>
      <c r="X19" s="93"/>
      <c r="Y19" s="93"/>
    </row>
    <row r="20" spans="1:25" ht="20.399999999999999">
      <c r="B20" s="522" t="s">
        <v>70</v>
      </c>
      <c r="C20" s="170" t="s">
        <v>240</v>
      </c>
      <c r="D20" s="170" t="s">
        <v>425</v>
      </c>
      <c r="E20" s="78">
        <v>225056</v>
      </c>
      <c r="F20" s="5" t="s">
        <v>179</v>
      </c>
      <c r="G20" s="77">
        <v>35298</v>
      </c>
      <c r="H20" s="5">
        <f t="shared" si="0"/>
        <v>260354</v>
      </c>
      <c r="I20" s="105" t="s">
        <v>827</v>
      </c>
      <c r="J20" s="99" t="s">
        <v>1402</v>
      </c>
      <c r="K20" s="93"/>
      <c r="L20" s="93"/>
      <c r="M20" s="93"/>
      <c r="N20" s="93"/>
      <c r="O20" s="93"/>
      <c r="P20" s="93"/>
      <c r="Q20" s="93"/>
      <c r="R20" s="93"/>
      <c r="S20" s="93"/>
      <c r="T20" s="93"/>
      <c r="U20" s="93"/>
      <c r="V20" s="93"/>
      <c r="W20" s="93"/>
      <c r="X20" s="93"/>
      <c r="Y20" s="93"/>
    </row>
    <row r="21" spans="1:25" ht="14.4">
      <c r="B21" s="522"/>
      <c r="C21" s="170" t="s">
        <v>241</v>
      </c>
      <c r="D21" s="170" t="s">
        <v>225</v>
      </c>
      <c r="E21" s="78">
        <v>225056</v>
      </c>
      <c r="F21" s="5" t="s">
        <v>179</v>
      </c>
      <c r="G21" s="5" t="s">
        <v>179</v>
      </c>
      <c r="H21" s="5">
        <f t="shared" si="0"/>
        <v>225056</v>
      </c>
      <c r="I21" s="105" t="s">
        <v>225</v>
      </c>
      <c r="J21" s="64" t="s">
        <v>71</v>
      </c>
      <c r="K21" s="93"/>
      <c r="L21" s="93"/>
      <c r="M21" s="93"/>
      <c r="N21" s="93"/>
      <c r="O21" s="93"/>
      <c r="P21" s="93"/>
      <c r="Q21" s="93"/>
      <c r="R21" s="93"/>
      <c r="S21" s="93"/>
      <c r="T21" s="93"/>
      <c r="U21" s="93"/>
      <c r="V21" s="93"/>
      <c r="W21" s="93"/>
      <c r="X21" s="93"/>
      <c r="Y21" s="93"/>
    </row>
    <row r="22" spans="1:25" ht="14.4">
      <c r="B22" s="522"/>
      <c r="C22" s="170" t="s">
        <v>242</v>
      </c>
      <c r="D22" s="170" t="s">
        <v>427</v>
      </c>
      <c r="E22" s="78">
        <v>144445</v>
      </c>
      <c r="F22" s="5" t="s">
        <v>179</v>
      </c>
      <c r="G22" s="77">
        <v>35298</v>
      </c>
      <c r="H22" s="5">
        <f t="shared" si="0"/>
        <v>179743</v>
      </c>
      <c r="I22" s="105" t="s">
        <v>828</v>
      </c>
      <c r="J22" s="64" t="s">
        <v>190</v>
      </c>
      <c r="K22" s="93"/>
      <c r="L22" s="93"/>
      <c r="M22" s="93"/>
      <c r="N22" s="93"/>
      <c r="O22" s="93"/>
      <c r="P22" s="93"/>
      <c r="Q22" s="93"/>
      <c r="R22" s="93"/>
      <c r="S22" s="93"/>
      <c r="T22" s="93"/>
      <c r="U22" s="93"/>
      <c r="V22" s="93"/>
      <c r="W22" s="93"/>
      <c r="X22" s="93"/>
      <c r="Y22" s="93"/>
    </row>
    <row r="23" spans="1:25" ht="14.4">
      <c r="B23" s="522"/>
      <c r="C23" s="170" t="s">
        <v>243</v>
      </c>
      <c r="D23" s="170" t="s">
        <v>426</v>
      </c>
      <c r="E23" s="78">
        <v>153452</v>
      </c>
      <c r="F23" s="5" t="s">
        <v>179</v>
      </c>
      <c r="G23" s="77">
        <v>35298</v>
      </c>
      <c r="H23" s="5">
        <f t="shared" si="0"/>
        <v>188750</v>
      </c>
      <c r="I23" s="105" t="s">
        <v>829</v>
      </c>
      <c r="J23" s="64" t="s">
        <v>191</v>
      </c>
      <c r="K23" s="93"/>
      <c r="L23" s="93"/>
      <c r="M23" s="93"/>
      <c r="N23" s="93"/>
      <c r="O23" s="93"/>
      <c r="P23" s="93"/>
      <c r="Q23" s="93"/>
      <c r="R23" s="93"/>
      <c r="S23" s="93"/>
      <c r="T23" s="93"/>
      <c r="U23" s="93"/>
      <c r="V23" s="93"/>
      <c r="W23" s="93"/>
      <c r="X23" s="93"/>
      <c r="Y23" s="93"/>
    </row>
    <row r="24" spans="1:25" ht="14.4">
      <c r="B24" s="522"/>
      <c r="C24" s="170" t="s">
        <v>244</v>
      </c>
      <c r="D24" s="170" t="s">
        <v>428</v>
      </c>
      <c r="E24" s="78">
        <v>152215</v>
      </c>
      <c r="F24" s="5" t="s">
        <v>179</v>
      </c>
      <c r="G24" s="77">
        <v>35298</v>
      </c>
      <c r="H24" s="5">
        <f t="shared" si="0"/>
        <v>187513</v>
      </c>
      <c r="I24" s="105" t="s">
        <v>830</v>
      </c>
      <c r="J24" s="64" t="s">
        <v>192</v>
      </c>
      <c r="K24" s="93"/>
      <c r="L24" s="93"/>
      <c r="M24" s="93"/>
      <c r="N24" s="93"/>
      <c r="O24" s="93"/>
      <c r="P24" s="93"/>
      <c r="Q24" s="93"/>
      <c r="R24" s="93"/>
      <c r="S24" s="93"/>
      <c r="T24" s="93"/>
      <c r="U24" s="93"/>
      <c r="V24" s="93"/>
      <c r="W24" s="93"/>
      <c r="X24" s="93"/>
      <c r="Y24" s="93"/>
    </row>
    <row r="25" spans="1:25" ht="20.399999999999999">
      <c r="B25" s="522" t="s">
        <v>6</v>
      </c>
      <c r="C25" s="170" t="s">
        <v>245</v>
      </c>
      <c r="D25" s="170" t="s">
        <v>865</v>
      </c>
      <c r="E25" s="5" t="s">
        <v>179</v>
      </c>
      <c r="F25" s="110">
        <v>365536</v>
      </c>
      <c r="G25" s="117">
        <f>H25-F25</f>
        <v>682002</v>
      </c>
      <c r="H25" s="117">
        <v>1047538</v>
      </c>
      <c r="I25" s="64" t="s">
        <v>225</v>
      </c>
      <c r="J25" s="99" t="s">
        <v>1400</v>
      </c>
      <c r="K25" s="32"/>
      <c r="L25" s="93"/>
      <c r="M25" s="93"/>
      <c r="N25" s="93"/>
    </row>
    <row r="26" spans="1:25" ht="14.4">
      <c r="B26" s="522"/>
      <c r="C26" s="170" t="s">
        <v>246</v>
      </c>
      <c r="D26" s="170" t="s">
        <v>862</v>
      </c>
      <c r="E26" s="110">
        <f>147314+147311</f>
        <v>294625</v>
      </c>
      <c r="F26" s="110">
        <v>365536</v>
      </c>
      <c r="G26" s="110">
        <f>689698-F26</f>
        <v>324162</v>
      </c>
      <c r="H26" s="110">
        <f>E26+F26+G26</f>
        <v>984323</v>
      </c>
      <c r="I26" s="105" t="s">
        <v>237</v>
      </c>
      <c r="J26" s="64" t="s">
        <v>190</v>
      </c>
      <c r="K26" s="32"/>
      <c r="L26" s="93"/>
      <c r="M26" s="93"/>
      <c r="N26" s="93"/>
    </row>
    <row r="27" spans="1:25" ht="14.4">
      <c r="B27" s="522"/>
      <c r="C27" s="170" t="s">
        <v>247</v>
      </c>
      <c r="D27" s="170" t="s">
        <v>863</v>
      </c>
      <c r="E27" s="110">
        <f>147466+147311</f>
        <v>294777</v>
      </c>
      <c r="F27" s="110">
        <v>365536</v>
      </c>
      <c r="G27" s="110">
        <f>689698-F27</f>
        <v>324162</v>
      </c>
      <c r="H27" s="110">
        <f>E27+F27+G27</f>
        <v>984475</v>
      </c>
      <c r="I27" s="105" t="s">
        <v>238</v>
      </c>
      <c r="J27" s="64" t="s">
        <v>191</v>
      </c>
      <c r="K27" s="32"/>
      <c r="L27" s="93"/>
      <c r="M27" s="93"/>
      <c r="N27" s="93"/>
    </row>
    <row r="28" spans="1:25" ht="14.4">
      <c r="B28" s="522"/>
      <c r="C28" s="170" t="s">
        <v>248</v>
      </c>
      <c r="D28" s="170" t="s">
        <v>864</v>
      </c>
      <c r="E28" s="110">
        <f>147466+147314</f>
        <v>294780</v>
      </c>
      <c r="F28" s="110">
        <v>365536</v>
      </c>
      <c r="G28" s="110">
        <f>689698-F28</f>
        <v>324162</v>
      </c>
      <c r="H28" s="110">
        <f>E28+F28+G28</f>
        <v>984478</v>
      </c>
      <c r="I28" s="105" t="s">
        <v>225</v>
      </c>
      <c r="J28" s="64" t="s">
        <v>192</v>
      </c>
      <c r="K28" s="32"/>
      <c r="L28" s="93"/>
      <c r="M28" s="93"/>
      <c r="N28" s="93"/>
    </row>
    <row r="29" spans="1:25" ht="20.399999999999999">
      <c r="B29" s="171" t="s">
        <v>7</v>
      </c>
      <c r="C29" s="170" t="s">
        <v>249</v>
      </c>
      <c r="D29" s="170" t="s">
        <v>1</v>
      </c>
      <c r="E29" s="5" t="s">
        <v>179</v>
      </c>
      <c r="F29" s="77">
        <v>430439</v>
      </c>
      <c r="G29" s="5" t="s">
        <v>179</v>
      </c>
      <c r="H29" s="5">
        <f t="shared" si="0"/>
        <v>430439</v>
      </c>
      <c r="I29" s="105" t="s">
        <v>68</v>
      </c>
      <c r="J29" s="99" t="s">
        <v>1401</v>
      </c>
      <c r="K29" s="32"/>
      <c r="L29" s="93"/>
      <c r="M29" s="93"/>
      <c r="N29" s="93"/>
    </row>
    <row r="30" spans="1:25" ht="20.399999999999999">
      <c r="B30" s="171" t="s">
        <v>8</v>
      </c>
      <c r="C30" s="170" t="s">
        <v>250</v>
      </c>
      <c r="D30" s="170" t="s">
        <v>1</v>
      </c>
      <c r="E30" s="5" t="s">
        <v>179</v>
      </c>
      <c r="F30" s="77">
        <v>564692</v>
      </c>
      <c r="G30" s="5" t="s">
        <v>179</v>
      </c>
      <c r="H30" s="5">
        <f t="shared" si="0"/>
        <v>564692</v>
      </c>
      <c r="I30" s="105" t="s">
        <v>68</v>
      </c>
      <c r="J30" s="99" t="s">
        <v>1401</v>
      </c>
      <c r="K30" s="32"/>
      <c r="L30" s="93"/>
      <c r="M30" s="93"/>
      <c r="N30" s="93"/>
    </row>
    <row r="31" spans="1:25" ht="14.4">
      <c r="B31" s="171"/>
      <c r="C31" s="170"/>
      <c r="D31" s="170"/>
      <c r="E31" s="77"/>
      <c r="F31" s="77"/>
      <c r="G31" s="77"/>
      <c r="H31" s="5"/>
      <c r="I31" s="105"/>
      <c r="J31" s="99"/>
      <c r="K31" s="32"/>
      <c r="L31" s="93"/>
      <c r="M31" s="93"/>
      <c r="N31" s="93"/>
    </row>
    <row r="32" spans="1:25" ht="14.4">
      <c r="A32" s="208" t="s">
        <v>9</v>
      </c>
      <c r="B32" s="171"/>
      <c r="C32" s="170"/>
      <c r="D32" s="170"/>
      <c r="E32" s="77"/>
      <c r="F32" s="77"/>
      <c r="G32" s="77"/>
      <c r="H32" s="5"/>
      <c r="I32" s="105"/>
      <c r="J32" s="99"/>
      <c r="K32" s="32"/>
      <c r="L32" s="93"/>
      <c r="M32" s="93"/>
      <c r="N32" s="93"/>
    </row>
    <row r="33" spans="2:25" ht="20.399999999999999">
      <c r="B33" s="522" t="s">
        <v>10</v>
      </c>
      <c r="C33" s="170" t="s">
        <v>251</v>
      </c>
      <c r="D33" s="170" t="s">
        <v>429</v>
      </c>
      <c r="E33" s="78">
        <v>196815</v>
      </c>
      <c r="F33" s="77">
        <v>9370</v>
      </c>
      <c r="G33" s="31">
        <v>241781</v>
      </c>
      <c r="H33" s="5">
        <f t="shared" si="0"/>
        <v>447966</v>
      </c>
      <c r="I33" s="64" t="s">
        <v>252</v>
      </c>
      <c r="J33" s="99" t="s">
        <v>1403</v>
      </c>
      <c r="K33" s="209"/>
      <c r="L33" s="93"/>
      <c r="M33" s="93"/>
      <c r="N33" s="93"/>
    </row>
    <row r="34" spans="2:25" ht="14.4">
      <c r="B34" s="522"/>
      <c r="C34" s="170" t="s">
        <v>253</v>
      </c>
      <c r="D34" s="170" t="s">
        <v>430</v>
      </c>
      <c r="E34" s="78">
        <v>196815</v>
      </c>
      <c r="F34" s="77">
        <v>9370</v>
      </c>
      <c r="G34" s="5" t="s">
        <v>179</v>
      </c>
      <c r="H34" s="5">
        <f t="shared" si="0"/>
        <v>206185</v>
      </c>
      <c r="I34" s="64" t="s">
        <v>225</v>
      </c>
      <c r="J34" s="64" t="s">
        <v>74</v>
      </c>
      <c r="K34" s="209"/>
      <c r="L34" s="93"/>
      <c r="M34" s="93"/>
      <c r="N34" s="93"/>
      <c r="O34" s="93"/>
      <c r="P34" s="93"/>
      <c r="Q34" s="93"/>
      <c r="R34" s="93"/>
      <c r="S34" s="93"/>
      <c r="T34" s="93"/>
      <c r="U34" s="93"/>
      <c r="V34" s="93"/>
      <c r="W34" s="93"/>
      <c r="X34" s="93"/>
      <c r="Y34" s="93"/>
    </row>
    <row r="35" spans="2:25" s="107" customFormat="1" ht="14.4">
      <c r="B35" s="522"/>
      <c r="C35" s="170" t="s">
        <v>254</v>
      </c>
      <c r="D35" s="170" t="s">
        <v>337</v>
      </c>
      <c r="E35" s="78">
        <v>129414</v>
      </c>
      <c r="F35" s="77">
        <v>9370</v>
      </c>
      <c r="G35" s="5" t="s">
        <v>179</v>
      </c>
      <c r="H35" s="5">
        <f t="shared" si="0"/>
        <v>138784</v>
      </c>
      <c r="I35" s="64" t="s">
        <v>237</v>
      </c>
      <c r="J35" s="99" t="s">
        <v>190</v>
      </c>
      <c r="K35" s="118"/>
      <c r="L35" s="108"/>
      <c r="M35" s="108"/>
      <c r="N35" s="108"/>
      <c r="O35" s="108"/>
      <c r="P35" s="108"/>
      <c r="Q35" s="108"/>
      <c r="R35" s="108"/>
      <c r="S35" s="108"/>
      <c r="T35" s="108"/>
      <c r="U35" s="108"/>
      <c r="V35" s="108"/>
      <c r="W35" s="108"/>
      <c r="X35" s="108"/>
      <c r="Y35" s="108"/>
    </row>
    <row r="36" spans="2:25" s="107" customFormat="1" ht="14.4">
      <c r="B36" s="522"/>
      <c r="C36" s="170" t="s">
        <v>255</v>
      </c>
      <c r="D36" s="170" t="s">
        <v>339</v>
      </c>
      <c r="E36" s="78">
        <v>132059</v>
      </c>
      <c r="F36" s="77">
        <v>9370</v>
      </c>
      <c r="G36" s="5" t="s">
        <v>179</v>
      </c>
      <c r="H36" s="5">
        <f t="shared" si="0"/>
        <v>141429</v>
      </c>
      <c r="I36" s="64" t="s">
        <v>238</v>
      </c>
      <c r="J36" s="99" t="s">
        <v>191</v>
      </c>
      <c r="K36" s="118"/>
      <c r="L36" s="108"/>
      <c r="M36" s="108"/>
      <c r="N36" s="108"/>
      <c r="O36" s="108"/>
      <c r="P36" s="108"/>
      <c r="Q36" s="108"/>
      <c r="R36" s="108"/>
      <c r="S36" s="108"/>
      <c r="T36" s="108"/>
      <c r="U36" s="108"/>
      <c r="V36" s="108"/>
      <c r="W36" s="108"/>
      <c r="X36" s="108"/>
      <c r="Y36" s="108"/>
    </row>
    <row r="37" spans="2:25" s="107" customFormat="1" ht="14.4">
      <c r="B37" s="522"/>
      <c r="C37" s="170" t="s">
        <v>256</v>
      </c>
      <c r="D37" s="170" t="s">
        <v>341</v>
      </c>
      <c r="E37" s="78">
        <v>132157</v>
      </c>
      <c r="F37" s="77">
        <v>9370</v>
      </c>
      <c r="G37" s="5" t="s">
        <v>179</v>
      </c>
      <c r="H37" s="5">
        <f t="shared" si="0"/>
        <v>141527</v>
      </c>
      <c r="I37" s="64" t="s">
        <v>239</v>
      </c>
      <c r="J37" s="99" t="s">
        <v>192</v>
      </c>
      <c r="K37" s="118"/>
      <c r="L37" s="108"/>
      <c r="M37" s="108"/>
      <c r="N37" s="108"/>
      <c r="O37" s="108"/>
      <c r="P37" s="108"/>
      <c r="Q37" s="108"/>
      <c r="R37" s="108"/>
      <c r="S37" s="108"/>
      <c r="T37" s="108"/>
      <c r="U37" s="108"/>
      <c r="V37" s="108"/>
      <c r="W37" s="108"/>
      <c r="X37" s="108"/>
      <c r="Y37" s="108"/>
    </row>
    <row r="38" spans="2:25" s="107" customFormat="1" ht="20.399999999999999">
      <c r="B38" s="522" t="s">
        <v>11</v>
      </c>
      <c r="C38" s="170" t="s">
        <v>257</v>
      </c>
      <c r="D38" s="170" t="s">
        <v>431</v>
      </c>
      <c r="E38" s="5" t="s">
        <v>179</v>
      </c>
      <c r="F38" s="77">
        <v>76831</v>
      </c>
      <c r="G38" s="77">
        <v>252514</v>
      </c>
      <c r="H38" s="5">
        <f t="shared" si="0"/>
        <v>329345</v>
      </c>
      <c r="I38" s="64" t="s">
        <v>258</v>
      </c>
      <c r="J38" s="99" t="s">
        <v>1399</v>
      </c>
      <c r="K38" s="118"/>
      <c r="L38" s="108"/>
      <c r="M38" s="108"/>
      <c r="N38" s="108"/>
      <c r="O38" s="108"/>
      <c r="P38" s="108"/>
      <c r="Q38" s="108"/>
      <c r="R38" s="108"/>
      <c r="S38" s="108"/>
      <c r="T38" s="108"/>
      <c r="U38" s="108"/>
      <c r="V38" s="108"/>
      <c r="W38" s="108"/>
      <c r="X38" s="108"/>
      <c r="Y38" s="108"/>
    </row>
    <row r="39" spans="2:25" s="107" customFormat="1" ht="14.4">
      <c r="B39" s="522"/>
      <c r="C39" s="170" t="s">
        <v>259</v>
      </c>
      <c r="D39" s="170" t="s">
        <v>335</v>
      </c>
      <c r="E39" s="110">
        <v>235646</v>
      </c>
      <c r="F39" s="77">
        <v>76831</v>
      </c>
      <c r="G39" s="5" t="s">
        <v>179</v>
      </c>
      <c r="H39" s="5">
        <f t="shared" si="0"/>
        <v>312477</v>
      </c>
      <c r="I39" s="64" t="s">
        <v>225</v>
      </c>
      <c r="J39" s="64" t="s">
        <v>226</v>
      </c>
      <c r="K39" s="118"/>
      <c r="L39" s="108"/>
      <c r="M39" s="108"/>
      <c r="N39" s="108"/>
      <c r="O39" s="108"/>
      <c r="P39" s="108"/>
      <c r="Q39" s="108"/>
      <c r="R39" s="108"/>
      <c r="S39" s="108"/>
      <c r="T39" s="108"/>
      <c r="U39" s="108"/>
      <c r="V39" s="108"/>
      <c r="W39" s="108"/>
      <c r="X39" s="108"/>
      <c r="Y39" s="108"/>
    </row>
    <row r="40" spans="2:25" s="107" customFormat="1" ht="14.4">
      <c r="B40" s="522"/>
      <c r="C40" s="170" t="s">
        <v>260</v>
      </c>
      <c r="D40" s="170" t="s">
        <v>432</v>
      </c>
      <c r="E40" s="110">
        <v>155520</v>
      </c>
      <c r="F40" s="77">
        <v>76831</v>
      </c>
      <c r="G40" s="110">
        <v>132989</v>
      </c>
      <c r="H40" s="5">
        <f t="shared" si="0"/>
        <v>365340</v>
      </c>
      <c r="I40" s="64" t="s">
        <v>833</v>
      </c>
      <c r="J40" s="64" t="s">
        <v>190</v>
      </c>
      <c r="K40" s="118"/>
      <c r="L40" s="108"/>
      <c r="M40" s="108"/>
      <c r="N40" s="108"/>
      <c r="O40" s="108"/>
      <c r="P40" s="108"/>
      <c r="Q40" s="108"/>
      <c r="R40" s="108"/>
      <c r="S40" s="108"/>
      <c r="T40" s="108"/>
      <c r="U40" s="108"/>
      <c r="V40" s="108"/>
      <c r="W40" s="108"/>
      <c r="X40" s="108"/>
      <c r="Y40" s="108"/>
    </row>
    <row r="41" spans="2:25" s="107" customFormat="1" ht="14.4">
      <c r="B41" s="522"/>
      <c r="C41" s="170" t="s">
        <v>261</v>
      </c>
      <c r="D41" s="170" t="s">
        <v>433</v>
      </c>
      <c r="E41" s="110">
        <v>157884</v>
      </c>
      <c r="F41" s="77">
        <v>76831</v>
      </c>
      <c r="G41" s="110">
        <v>132989</v>
      </c>
      <c r="H41" s="5">
        <f t="shared" si="0"/>
        <v>367704</v>
      </c>
      <c r="I41" s="64" t="s">
        <v>834</v>
      </c>
      <c r="J41" s="64" t="s">
        <v>191</v>
      </c>
      <c r="K41" s="118"/>
      <c r="L41" s="108"/>
      <c r="M41" s="108"/>
      <c r="N41" s="108"/>
      <c r="O41" s="108"/>
      <c r="P41" s="108"/>
      <c r="Q41" s="108"/>
      <c r="R41" s="108"/>
      <c r="S41" s="108"/>
      <c r="T41" s="108"/>
      <c r="U41" s="108"/>
      <c r="V41" s="108"/>
      <c r="W41" s="108"/>
      <c r="X41" s="108"/>
      <c r="Y41" s="108"/>
    </row>
    <row r="42" spans="2:25" s="107" customFormat="1" ht="14.4">
      <c r="B42" s="522"/>
      <c r="C42" s="170" t="s">
        <v>262</v>
      </c>
      <c r="D42" s="170" t="s">
        <v>434</v>
      </c>
      <c r="E42" s="110">
        <v>157888</v>
      </c>
      <c r="F42" s="77">
        <v>76831</v>
      </c>
      <c r="G42" s="110">
        <v>132989</v>
      </c>
      <c r="H42" s="5">
        <f t="shared" si="0"/>
        <v>367708</v>
      </c>
      <c r="I42" s="64" t="s">
        <v>835</v>
      </c>
      <c r="J42" s="64" t="s">
        <v>192</v>
      </c>
      <c r="K42" s="118"/>
      <c r="L42" s="108"/>
      <c r="M42" s="108"/>
      <c r="N42" s="108"/>
      <c r="O42" s="108"/>
      <c r="P42" s="108"/>
      <c r="Q42" s="108"/>
      <c r="R42" s="108"/>
      <c r="S42" s="108"/>
      <c r="T42" s="108"/>
      <c r="U42" s="108"/>
      <c r="V42" s="108"/>
      <c r="W42" s="108"/>
      <c r="X42" s="108"/>
      <c r="Y42" s="108"/>
    </row>
    <row r="43" spans="2:25" s="107" customFormat="1" ht="20.399999999999999">
      <c r="B43" s="171" t="s">
        <v>12</v>
      </c>
      <c r="C43" s="170" t="s">
        <v>263</v>
      </c>
      <c r="D43" s="170" t="s">
        <v>73</v>
      </c>
      <c r="E43" s="5" t="s">
        <v>179</v>
      </c>
      <c r="F43" s="77">
        <v>55871</v>
      </c>
      <c r="G43" s="5" t="s">
        <v>179</v>
      </c>
      <c r="H43" s="5">
        <f t="shared" si="0"/>
        <v>55871</v>
      </c>
      <c r="I43" s="99" t="s">
        <v>68</v>
      </c>
      <c r="J43" s="99" t="s">
        <v>1401</v>
      </c>
      <c r="L43" s="108"/>
      <c r="M43" s="108"/>
      <c r="N43" s="108"/>
      <c r="O43" s="108"/>
      <c r="P43" s="108"/>
      <c r="Q43" s="108"/>
      <c r="R43" s="108"/>
      <c r="S43" s="108"/>
      <c r="T43" s="108"/>
      <c r="U43" s="108"/>
      <c r="V43" s="108"/>
      <c r="W43" s="108"/>
      <c r="X43" s="108"/>
      <c r="Y43" s="108"/>
    </row>
    <row r="44" spans="2:25" s="107" customFormat="1" ht="14.4">
      <c r="B44" s="522" t="s">
        <v>13</v>
      </c>
      <c r="C44" s="170" t="s">
        <v>264</v>
      </c>
      <c r="D44" s="170" t="s">
        <v>435</v>
      </c>
      <c r="E44" s="78">
        <v>202514</v>
      </c>
      <c r="F44" s="5" t="s">
        <v>179</v>
      </c>
      <c r="G44" s="31">
        <v>92935</v>
      </c>
      <c r="H44" s="5">
        <f t="shared" si="0"/>
        <v>295449</v>
      </c>
      <c r="I44" s="64" t="s">
        <v>265</v>
      </c>
      <c r="J44" s="99" t="s">
        <v>1404</v>
      </c>
      <c r="K44" s="118"/>
      <c r="L44" s="108"/>
      <c r="M44" s="108"/>
      <c r="N44" s="108"/>
      <c r="O44" s="108"/>
      <c r="P44" s="108"/>
      <c r="Q44" s="108"/>
      <c r="R44" s="108"/>
      <c r="S44" s="108"/>
      <c r="T44" s="108"/>
      <c r="U44" s="108"/>
      <c r="V44" s="108"/>
      <c r="W44" s="108"/>
      <c r="X44" s="108"/>
      <c r="Y44" s="108"/>
    </row>
    <row r="45" spans="2:25" s="107" customFormat="1" ht="14.4">
      <c r="B45" s="522"/>
      <c r="C45" s="170" t="s">
        <v>266</v>
      </c>
      <c r="D45" s="170" t="s">
        <v>225</v>
      </c>
      <c r="E45" s="78">
        <v>202514</v>
      </c>
      <c r="F45" s="5" t="s">
        <v>179</v>
      </c>
      <c r="G45" s="5" t="s">
        <v>179</v>
      </c>
      <c r="H45" s="5">
        <f t="shared" si="0"/>
        <v>202514</v>
      </c>
      <c r="I45" s="99" t="s">
        <v>225</v>
      </c>
      <c r="J45" s="99" t="s">
        <v>267</v>
      </c>
      <c r="K45" s="108"/>
      <c r="L45" s="108"/>
      <c r="M45" s="108"/>
      <c r="N45" s="108"/>
      <c r="O45" s="108"/>
      <c r="P45" s="108"/>
      <c r="Q45" s="108"/>
      <c r="R45" s="108"/>
      <c r="S45" s="108"/>
      <c r="T45" s="108"/>
      <c r="U45" s="108"/>
      <c r="V45" s="108"/>
      <c r="W45" s="108"/>
      <c r="X45" s="108"/>
      <c r="Y45" s="108"/>
    </row>
    <row r="46" spans="2:25" s="107" customFormat="1" ht="20.399999999999999">
      <c r="B46" s="522"/>
      <c r="C46" s="170" t="s">
        <v>268</v>
      </c>
      <c r="D46" s="170" t="s">
        <v>237</v>
      </c>
      <c r="E46" s="78">
        <v>136181</v>
      </c>
      <c r="F46" s="5" t="s">
        <v>179</v>
      </c>
      <c r="G46" s="5" t="s">
        <v>179</v>
      </c>
      <c r="H46" s="5">
        <f t="shared" si="0"/>
        <v>136181</v>
      </c>
      <c r="I46" s="99" t="s">
        <v>269</v>
      </c>
      <c r="J46" s="99" t="s">
        <v>190</v>
      </c>
      <c r="K46" s="108"/>
      <c r="L46" s="108"/>
      <c r="M46" s="108"/>
      <c r="N46" s="108"/>
      <c r="O46" s="108"/>
      <c r="P46" s="108"/>
      <c r="Q46" s="108"/>
      <c r="R46" s="108"/>
      <c r="S46" s="108"/>
      <c r="T46" s="108"/>
      <c r="U46" s="108"/>
      <c r="V46" s="108"/>
      <c r="W46" s="108"/>
      <c r="X46" s="108"/>
      <c r="Y46" s="108"/>
    </row>
    <row r="47" spans="2:25" s="107" customFormat="1" ht="20.399999999999999">
      <c r="B47" s="522"/>
      <c r="C47" s="170" t="s">
        <v>270</v>
      </c>
      <c r="D47" s="170" t="s">
        <v>238</v>
      </c>
      <c r="E47" s="78">
        <v>134439</v>
      </c>
      <c r="F47" s="5" t="s">
        <v>179</v>
      </c>
      <c r="G47" s="5" t="s">
        <v>179</v>
      </c>
      <c r="H47" s="5">
        <f t="shared" si="0"/>
        <v>134439</v>
      </c>
      <c r="I47" s="99" t="s">
        <v>271</v>
      </c>
      <c r="J47" s="99" t="s">
        <v>191</v>
      </c>
      <c r="K47" s="108"/>
      <c r="L47" s="108"/>
      <c r="M47" s="108"/>
      <c r="N47" s="108"/>
      <c r="O47" s="108"/>
      <c r="P47" s="108"/>
      <c r="Q47" s="108"/>
      <c r="R47" s="108"/>
      <c r="S47" s="108"/>
      <c r="T47" s="108"/>
      <c r="U47" s="108"/>
      <c r="V47" s="108"/>
      <c r="W47" s="108"/>
      <c r="X47" s="108"/>
      <c r="Y47" s="108"/>
    </row>
    <row r="48" spans="2:25" s="107" customFormat="1" ht="20.399999999999999">
      <c r="B48" s="522"/>
      <c r="C48" s="170" t="s">
        <v>272</v>
      </c>
      <c r="D48" s="170" t="s">
        <v>239</v>
      </c>
      <c r="E48" s="78">
        <v>134408</v>
      </c>
      <c r="F48" s="5" t="s">
        <v>179</v>
      </c>
      <c r="G48" s="5" t="s">
        <v>179</v>
      </c>
      <c r="H48" s="5">
        <f t="shared" si="0"/>
        <v>134408</v>
      </c>
      <c r="I48" s="99" t="s">
        <v>273</v>
      </c>
      <c r="J48" s="99" t="s">
        <v>192</v>
      </c>
      <c r="K48" s="108"/>
      <c r="L48" s="108"/>
      <c r="M48" s="108"/>
      <c r="N48" s="108"/>
      <c r="O48" s="108"/>
      <c r="P48" s="108"/>
      <c r="Q48" s="108"/>
      <c r="R48" s="108"/>
      <c r="S48" s="108"/>
      <c r="T48" s="108"/>
      <c r="U48" s="108"/>
      <c r="V48" s="108"/>
      <c r="W48" s="108"/>
      <c r="X48" s="108"/>
      <c r="Y48" s="108"/>
    </row>
    <row r="49" spans="1:25" s="107" customFormat="1" ht="14.4">
      <c r="B49" s="522" t="s">
        <v>14</v>
      </c>
      <c r="C49" s="170" t="s">
        <v>274</v>
      </c>
      <c r="D49" s="170" t="s">
        <v>435</v>
      </c>
      <c r="E49" s="78">
        <v>241844</v>
      </c>
      <c r="F49" s="5" t="s">
        <v>179</v>
      </c>
      <c r="G49" s="31">
        <v>211595</v>
      </c>
      <c r="H49" s="5">
        <f t="shared" si="0"/>
        <v>453439</v>
      </c>
      <c r="I49" s="64" t="s">
        <v>265</v>
      </c>
      <c r="J49" s="99" t="s">
        <v>1404</v>
      </c>
      <c r="K49" s="108"/>
      <c r="L49" s="108"/>
      <c r="M49" s="108"/>
      <c r="N49" s="108"/>
      <c r="O49" s="108"/>
      <c r="P49" s="108"/>
      <c r="Q49" s="108"/>
      <c r="R49" s="108"/>
      <c r="S49" s="108"/>
      <c r="T49" s="108"/>
      <c r="U49" s="108"/>
      <c r="V49" s="108"/>
      <c r="W49" s="108"/>
      <c r="X49" s="108"/>
      <c r="Y49" s="108"/>
    </row>
    <row r="50" spans="1:25" s="107" customFormat="1" ht="14.4">
      <c r="B50" s="522"/>
      <c r="C50" s="170" t="s">
        <v>275</v>
      </c>
      <c r="D50" s="170" t="s">
        <v>225</v>
      </c>
      <c r="E50" s="78">
        <v>241844</v>
      </c>
      <c r="F50" s="5" t="s">
        <v>179</v>
      </c>
      <c r="G50" s="5" t="s">
        <v>179</v>
      </c>
      <c r="H50" s="5">
        <f t="shared" si="0"/>
        <v>241844</v>
      </c>
      <c r="I50" s="99" t="s">
        <v>225</v>
      </c>
      <c r="J50" s="99" t="s">
        <v>267</v>
      </c>
      <c r="K50" s="108"/>
      <c r="L50" s="108"/>
      <c r="M50" s="108"/>
      <c r="N50" s="108"/>
      <c r="O50" s="108"/>
      <c r="P50" s="108"/>
      <c r="Q50" s="108"/>
      <c r="R50" s="108"/>
      <c r="S50" s="108"/>
      <c r="T50" s="108"/>
      <c r="U50" s="108"/>
      <c r="V50" s="108"/>
      <c r="W50" s="108"/>
      <c r="X50" s="108"/>
      <c r="Y50" s="108"/>
    </row>
    <row r="51" spans="1:25" s="107" customFormat="1" ht="20.399999999999999">
      <c r="B51" s="522"/>
      <c r="C51" s="170" t="s">
        <v>276</v>
      </c>
      <c r="D51" s="170" t="s">
        <v>237</v>
      </c>
      <c r="E51" s="78">
        <v>159963</v>
      </c>
      <c r="F51" s="5" t="s">
        <v>179</v>
      </c>
      <c r="G51" s="5" t="s">
        <v>179</v>
      </c>
      <c r="H51" s="5">
        <f t="shared" si="0"/>
        <v>159963</v>
      </c>
      <c r="I51" s="99" t="s">
        <v>269</v>
      </c>
      <c r="J51" s="99" t="s">
        <v>190</v>
      </c>
      <c r="K51" s="108"/>
      <c r="L51" s="108"/>
      <c r="M51" s="108"/>
      <c r="N51" s="108"/>
      <c r="O51" s="108"/>
      <c r="P51" s="108"/>
      <c r="Q51" s="108"/>
      <c r="R51" s="108"/>
      <c r="S51" s="108"/>
      <c r="T51" s="108"/>
      <c r="U51" s="108"/>
      <c r="V51" s="108"/>
      <c r="W51" s="108"/>
      <c r="X51" s="108"/>
      <c r="Y51" s="108"/>
    </row>
    <row r="52" spans="1:25" s="107" customFormat="1" ht="20.399999999999999">
      <c r="B52" s="522"/>
      <c r="C52" s="170" t="s">
        <v>277</v>
      </c>
      <c r="D52" s="170" t="s">
        <v>238</v>
      </c>
      <c r="E52" s="78">
        <v>161873</v>
      </c>
      <c r="F52" s="5" t="s">
        <v>179</v>
      </c>
      <c r="G52" s="5" t="s">
        <v>179</v>
      </c>
      <c r="H52" s="5">
        <f t="shared" si="0"/>
        <v>161873</v>
      </c>
      <c r="I52" s="99" t="s">
        <v>271</v>
      </c>
      <c r="J52" s="99" t="s">
        <v>191</v>
      </c>
      <c r="K52" s="108"/>
      <c r="L52" s="108"/>
      <c r="M52" s="108"/>
      <c r="N52" s="108"/>
      <c r="O52" s="108"/>
      <c r="P52" s="108"/>
      <c r="Q52" s="108"/>
      <c r="R52" s="108"/>
      <c r="S52" s="108"/>
      <c r="T52" s="108"/>
      <c r="U52" s="108"/>
      <c r="V52" s="108"/>
      <c r="W52" s="108"/>
      <c r="X52" s="108"/>
      <c r="Y52" s="108"/>
    </row>
    <row r="53" spans="1:25" s="107" customFormat="1" ht="20.399999999999999">
      <c r="B53" s="522"/>
      <c r="C53" s="170" t="s">
        <v>278</v>
      </c>
      <c r="D53" s="170" t="s">
        <v>436</v>
      </c>
      <c r="E53" s="78">
        <v>161852</v>
      </c>
      <c r="F53" s="5" t="s">
        <v>179</v>
      </c>
      <c r="G53" s="5" t="s">
        <v>179</v>
      </c>
      <c r="H53" s="5">
        <f t="shared" si="0"/>
        <v>161852</v>
      </c>
      <c r="I53" s="99" t="s">
        <v>273</v>
      </c>
      <c r="J53" s="99" t="s">
        <v>192</v>
      </c>
      <c r="K53" s="108"/>
      <c r="L53" s="108"/>
      <c r="M53" s="108"/>
      <c r="N53" s="108"/>
      <c r="O53" s="108"/>
      <c r="P53" s="108"/>
      <c r="Q53" s="108"/>
      <c r="R53" s="108"/>
      <c r="S53" s="108"/>
      <c r="T53" s="108"/>
      <c r="U53" s="108"/>
      <c r="V53" s="108"/>
      <c r="W53" s="108"/>
      <c r="X53" s="108"/>
      <c r="Y53" s="108"/>
    </row>
    <row r="54" spans="1:25" s="107" customFormat="1" ht="14.4">
      <c r="B54" s="171"/>
      <c r="C54" s="170"/>
      <c r="D54" s="170"/>
      <c r="E54" s="77"/>
      <c r="F54" s="77"/>
      <c r="G54" s="77"/>
      <c r="H54" s="5"/>
      <c r="I54" s="99"/>
      <c r="J54" s="99"/>
      <c r="K54" s="108"/>
      <c r="L54" s="108"/>
      <c r="M54" s="108"/>
      <c r="N54" s="108"/>
      <c r="O54" s="108"/>
      <c r="P54" s="108"/>
      <c r="Q54" s="108"/>
      <c r="R54" s="108"/>
      <c r="S54" s="108"/>
      <c r="T54" s="108"/>
      <c r="U54" s="108"/>
      <c r="V54" s="108"/>
      <c r="W54" s="108"/>
      <c r="X54" s="108"/>
      <c r="Y54" s="108"/>
    </row>
    <row r="55" spans="1:25" s="107" customFormat="1" ht="14.4">
      <c r="A55" s="208" t="s">
        <v>15</v>
      </c>
      <c r="B55" s="171"/>
      <c r="C55" s="170"/>
      <c r="D55" s="170"/>
      <c r="E55" s="77"/>
      <c r="F55" s="77"/>
      <c r="G55" s="77"/>
      <c r="H55" s="5"/>
      <c r="I55" s="99"/>
      <c r="J55" s="99"/>
      <c r="K55" s="108"/>
      <c r="L55" s="108"/>
      <c r="M55" s="108"/>
      <c r="N55" s="108"/>
      <c r="O55" s="108"/>
      <c r="P55" s="108"/>
      <c r="Q55" s="108"/>
      <c r="R55" s="108"/>
      <c r="S55" s="108"/>
      <c r="T55" s="108"/>
      <c r="U55" s="108"/>
      <c r="V55" s="108"/>
      <c r="W55" s="108"/>
      <c r="X55" s="108"/>
      <c r="Y55" s="108"/>
    </row>
    <row r="56" spans="1:25" s="107" customFormat="1" ht="20.399999999999999">
      <c r="B56" s="521" t="s">
        <v>1311</v>
      </c>
      <c r="C56" s="170" t="s">
        <v>294</v>
      </c>
      <c r="D56" s="170" t="s">
        <v>335</v>
      </c>
      <c r="E56" s="78">
        <v>131660</v>
      </c>
      <c r="F56" s="77">
        <v>19407</v>
      </c>
      <c r="G56" s="5" t="s">
        <v>179</v>
      </c>
      <c r="H56" s="5">
        <f>SUM(E56:G56)</f>
        <v>151067</v>
      </c>
      <c r="I56" s="169" t="s">
        <v>68</v>
      </c>
      <c r="J56" s="99" t="s">
        <v>1400</v>
      </c>
    </row>
    <row r="57" spans="1:25" s="107" customFormat="1">
      <c r="B57" s="521"/>
      <c r="C57" s="170" t="s">
        <v>295</v>
      </c>
      <c r="D57" s="170" t="s">
        <v>337</v>
      </c>
      <c r="E57" s="78">
        <v>80534</v>
      </c>
      <c r="F57" s="77">
        <v>19407</v>
      </c>
      <c r="G57" s="5" t="s">
        <v>179</v>
      </c>
      <c r="H57" s="5">
        <f>SUM(E57:G57)</f>
        <v>99941</v>
      </c>
      <c r="I57" s="105" t="s">
        <v>237</v>
      </c>
      <c r="J57" s="99" t="s">
        <v>190</v>
      </c>
    </row>
    <row r="58" spans="1:25" s="107" customFormat="1">
      <c r="B58" s="521"/>
      <c r="C58" s="170" t="s">
        <v>296</v>
      </c>
      <c r="D58" s="170" t="s">
        <v>339</v>
      </c>
      <c r="E58" s="78">
        <v>91835</v>
      </c>
      <c r="F58" s="77">
        <v>19407</v>
      </c>
      <c r="G58" s="5" t="s">
        <v>179</v>
      </c>
      <c r="H58" s="5">
        <f>SUM(E58:G58)</f>
        <v>111242</v>
      </c>
      <c r="I58" s="105" t="s">
        <v>238</v>
      </c>
      <c r="J58" s="99" t="s">
        <v>191</v>
      </c>
    </row>
    <row r="59" spans="1:25" s="107" customFormat="1">
      <c r="B59" s="521"/>
      <c r="C59" s="170" t="s">
        <v>297</v>
      </c>
      <c r="D59" s="170" t="s">
        <v>439</v>
      </c>
      <c r="E59" s="78">
        <v>90951</v>
      </c>
      <c r="F59" s="77">
        <v>19407</v>
      </c>
      <c r="G59" s="5" t="s">
        <v>179</v>
      </c>
      <c r="H59" s="5">
        <f>SUM(E59:G59)</f>
        <v>110358</v>
      </c>
      <c r="I59" s="105" t="s">
        <v>239</v>
      </c>
      <c r="J59" s="99" t="s">
        <v>192</v>
      </c>
    </row>
    <row r="60" spans="1:25" s="107" customFormat="1" ht="20.399999999999999">
      <c r="B60" s="171" t="s">
        <v>16</v>
      </c>
      <c r="C60" s="170" t="s">
        <v>280</v>
      </c>
      <c r="D60" s="170" t="s">
        <v>73</v>
      </c>
      <c r="E60" s="5" t="s">
        <v>179</v>
      </c>
      <c r="F60" s="77">
        <v>46646</v>
      </c>
      <c r="G60" s="5" t="s">
        <v>179</v>
      </c>
      <c r="H60" s="5">
        <f t="shared" si="0"/>
        <v>46646</v>
      </c>
      <c r="I60" s="105" t="s">
        <v>68</v>
      </c>
      <c r="J60" s="99" t="s">
        <v>1401</v>
      </c>
      <c r="K60" s="108"/>
      <c r="L60" s="108"/>
      <c r="M60" s="108"/>
      <c r="N60" s="108"/>
      <c r="O60" s="108"/>
      <c r="P60" s="108"/>
      <c r="Q60" s="108"/>
      <c r="R60" s="108"/>
      <c r="S60" s="108"/>
      <c r="T60" s="108"/>
      <c r="U60" s="108"/>
      <c r="V60" s="108"/>
      <c r="W60" s="108"/>
      <c r="X60" s="108"/>
      <c r="Y60" s="108"/>
    </row>
    <row r="61" spans="1:25" s="107" customFormat="1" ht="20.399999999999999">
      <c r="B61" s="171" t="s">
        <v>17</v>
      </c>
      <c r="C61" s="170" t="s">
        <v>281</v>
      </c>
      <c r="D61" s="170" t="s">
        <v>73</v>
      </c>
      <c r="E61" s="5" t="s">
        <v>179</v>
      </c>
      <c r="F61" s="78">
        <v>46646</v>
      </c>
      <c r="G61" s="5" t="s">
        <v>179</v>
      </c>
      <c r="H61" s="5">
        <f t="shared" si="0"/>
        <v>46646</v>
      </c>
      <c r="I61" s="105" t="s">
        <v>68</v>
      </c>
      <c r="J61" s="99" t="s">
        <v>1401</v>
      </c>
    </row>
    <row r="62" spans="1:25" s="107" customFormat="1" ht="20.399999999999999">
      <c r="B62" s="171" t="s">
        <v>18</v>
      </c>
      <c r="C62" s="170" t="s">
        <v>282</v>
      </c>
      <c r="D62" s="170" t="s">
        <v>73</v>
      </c>
      <c r="E62" s="5" t="s">
        <v>179</v>
      </c>
      <c r="F62" s="78">
        <v>46646</v>
      </c>
      <c r="G62" s="5" t="s">
        <v>179</v>
      </c>
      <c r="H62" s="5">
        <f t="shared" si="0"/>
        <v>46646</v>
      </c>
      <c r="I62" s="105" t="s">
        <v>68</v>
      </c>
      <c r="J62" s="99" t="s">
        <v>1401</v>
      </c>
    </row>
    <row r="63" spans="1:25" s="107" customFormat="1" ht="20.399999999999999">
      <c r="B63" s="521" t="s">
        <v>19</v>
      </c>
      <c r="C63" s="170" t="s">
        <v>283</v>
      </c>
      <c r="D63" s="170" t="s">
        <v>225</v>
      </c>
      <c r="E63" s="78">
        <v>445965</v>
      </c>
      <c r="F63" s="5" t="s">
        <v>179</v>
      </c>
      <c r="G63" s="5" t="s">
        <v>179</v>
      </c>
      <c r="H63" s="5">
        <f t="shared" si="0"/>
        <v>445965</v>
      </c>
      <c r="I63" s="105" t="s">
        <v>225</v>
      </c>
      <c r="J63" s="99" t="s">
        <v>1400</v>
      </c>
    </row>
    <row r="64" spans="1:25" s="107" customFormat="1">
      <c r="B64" s="521"/>
      <c r="C64" s="170" t="s">
        <v>284</v>
      </c>
      <c r="D64" s="170" t="s">
        <v>237</v>
      </c>
      <c r="E64" s="78">
        <v>297311</v>
      </c>
      <c r="F64" s="5" t="s">
        <v>179</v>
      </c>
      <c r="G64" s="5" t="s">
        <v>179</v>
      </c>
      <c r="H64" s="5">
        <f t="shared" si="0"/>
        <v>297311</v>
      </c>
      <c r="I64" s="169" t="s">
        <v>237</v>
      </c>
      <c r="J64" s="99" t="s">
        <v>190</v>
      </c>
    </row>
    <row r="65" spans="2:25" s="107" customFormat="1">
      <c r="B65" s="521"/>
      <c r="C65" s="170" t="s">
        <v>285</v>
      </c>
      <c r="D65" s="170" t="s">
        <v>238</v>
      </c>
      <c r="E65" s="78">
        <v>297313</v>
      </c>
      <c r="F65" s="5" t="s">
        <v>179</v>
      </c>
      <c r="G65" s="5" t="s">
        <v>179</v>
      </c>
      <c r="H65" s="5">
        <f t="shared" si="0"/>
        <v>297313</v>
      </c>
      <c r="I65" s="169" t="s">
        <v>238</v>
      </c>
      <c r="J65" s="99" t="s">
        <v>191</v>
      </c>
    </row>
    <row r="66" spans="2:25" s="107" customFormat="1">
      <c r="B66" s="521"/>
      <c r="C66" s="170" t="s">
        <v>286</v>
      </c>
      <c r="D66" s="170" t="s">
        <v>239</v>
      </c>
      <c r="E66" s="78">
        <v>297306</v>
      </c>
      <c r="F66" s="5" t="s">
        <v>179</v>
      </c>
      <c r="G66" s="5" t="s">
        <v>179</v>
      </c>
      <c r="H66" s="5">
        <f t="shared" si="0"/>
        <v>297306</v>
      </c>
      <c r="I66" s="169" t="s">
        <v>239</v>
      </c>
      <c r="J66" s="99" t="s">
        <v>192</v>
      </c>
    </row>
    <row r="67" spans="2:25" s="107" customFormat="1" ht="20.399999999999999">
      <c r="B67" s="521" t="s">
        <v>20</v>
      </c>
      <c r="C67" s="170" t="s">
        <v>287</v>
      </c>
      <c r="D67" s="170" t="s">
        <v>438</v>
      </c>
      <c r="E67" s="117">
        <v>445963</v>
      </c>
      <c r="F67" s="78">
        <v>135538</v>
      </c>
      <c r="G67" s="77">
        <v>242569</v>
      </c>
      <c r="H67" s="5">
        <f t="shared" si="0"/>
        <v>824070</v>
      </c>
      <c r="I67" s="83" t="s">
        <v>288</v>
      </c>
      <c r="J67" s="99" t="s">
        <v>1405</v>
      </c>
    </row>
    <row r="68" spans="2:25" s="107" customFormat="1">
      <c r="B68" s="521"/>
      <c r="C68" s="170" t="s">
        <v>289</v>
      </c>
      <c r="D68" s="170" t="s">
        <v>335</v>
      </c>
      <c r="E68" s="78">
        <v>445963</v>
      </c>
      <c r="F68" s="78">
        <v>135538</v>
      </c>
      <c r="G68" s="5" t="s">
        <v>179</v>
      </c>
      <c r="H68" s="5">
        <f t="shared" si="0"/>
        <v>581501</v>
      </c>
      <c r="I68" s="105" t="s">
        <v>225</v>
      </c>
      <c r="J68" s="99" t="s">
        <v>290</v>
      </c>
    </row>
    <row r="69" spans="2:25" s="107" customFormat="1">
      <c r="B69" s="521"/>
      <c r="C69" s="170" t="s">
        <v>291</v>
      </c>
      <c r="D69" s="170" t="s">
        <v>337</v>
      </c>
      <c r="E69" s="78">
        <v>297310</v>
      </c>
      <c r="F69" s="78">
        <v>135538</v>
      </c>
      <c r="G69" s="5" t="s">
        <v>179</v>
      </c>
      <c r="H69" s="5">
        <f t="shared" si="0"/>
        <v>432848</v>
      </c>
      <c r="I69" s="105" t="s">
        <v>237</v>
      </c>
      <c r="J69" s="99" t="s">
        <v>190</v>
      </c>
    </row>
    <row r="70" spans="2:25" s="107" customFormat="1">
      <c r="B70" s="521"/>
      <c r="C70" s="170" t="s">
        <v>292</v>
      </c>
      <c r="D70" s="170" t="s">
        <v>339</v>
      </c>
      <c r="E70" s="78">
        <v>297311</v>
      </c>
      <c r="F70" s="78">
        <v>135538</v>
      </c>
      <c r="G70" s="5" t="s">
        <v>179</v>
      </c>
      <c r="H70" s="5">
        <f t="shared" si="0"/>
        <v>432849</v>
      </c>
      <c r="I70" s="105" t="s">
        <v>238</v>
      </c>
      <c r="J70" s="99" t="s">
        <v>191</v>
      </c>
    </row>
    <row r="71" spans="2:25" s="107" customFormat="1">
      <c r="B71" s="521"/>
      <c r="C71" s="170" t="s">
        <v>293</v>
      </c>
      <c r="D71" s="170" t="s">
        <v>341</v>
      </c>
      <c r="E71" s="78">
        <v>297305</v>
      </c>
      <c r="F71" s="78">
        <v>135538</v>
      </c>
      <c r="G71" s="5" t="s">
        <v>179</v>
      </c>
      <c r="H71" s="5">
        <f t="shared" si="0"/>
        <v>432843</v>
      </c>
      <c r="I71" s="105" t="s">
        <v>239</v>
      </c>
      <c r="J71" s="99" t="s">
        <v>192</v>
      </c>
    </row>
    <row r="72" spans="2:25" s="107" customFormat="1" ht="30.6">
      <c r="B72" s="95" t="s">
        <v>1202</v>
      </c>
      <c r="C72" s="170" t="s">
        <v>279</v>
      </c>
      <c r="D72" s="170" t="s">
        <v>437</v>
      </c>
      <c r="E72" s="5" t="s">
        <v>179</v>
      </c>
      <c r="F72" s="78">
        <v>62380</v>
      </c>
      <c r="G72" s="5">
        <v>55374</v>
      </c>
      <c r="H72" s="5">
        <f>SUM(E72:G72)</f>
        <v>117754</v>
      </c>
      <c r="I72" s="83" t="s">
        <v>68</v>
      </c>
      <c r="J72" s="99" t="s">
        <v>1401</v>
      </c>
      <c r="K72" s="108"/>
      <c r="L72" s="108"/>
      <c r="M72" s="108"/>
      <c r="N72" s="108"/>
      <c r="O72" s="108"/>
      <c r="P72" s="108"/>
      <c r="Q72" s="108"/>
      <c r="R72" s="108"/>
      <c r="S72" s="108"/>
      <c r="T72" s="108"/>
      <c r="U72" s="108"/>
      <c r="V72" s="108"/>
      <c r="W72" s="108"/>
      <c r="X72" s="108"/>
      <c r="Y72" s="108"/>
    </row>
    <row r="73" spans="2:25" s="107" customFormat="1">
      <c r="B73" s="522" t="s">
        <v>21</v>
      </c>
      <c r="C73" s="170" t="s">
        <v>298</v>
      </c>
      <c r="D73" s="170" t="s">
        <v>440</v>
      </c>
      <c r="E73" s="78">
        <v>144112</v>
      </c>
      <c r="F73" s="78">
        <v>22771</v>
      </c>
      <c r="G73" s="5">
        <v>35297</v>
      </c>
      <c r="H73" s="5">
        <f t="shared" ref="H73:H133" si="1">SUM(E73:G73)</f>
        <v>202180</v>
      </c>
      <c r="I73" s="105" t="s">
        <v>870</v>
      </c>
      <c r="J73" s="99" t="s">
        <v>1406</v>
      </c>
    </row>
    <row r="74" spans="2:25" s="107" customFormat="1">
      <c r="B74" s="522"/>
      <c r="C74" s="170" t="s">
        <v>299</v>
      </c>
      <c r="D74" s="170" t="s">
        <v>335</v>
      </c>
      <c r="E74" s="78">
        <v>144112</v>
      </c>
      <c r="F74" s="78">
        <v>22771</v>
      </c>
      <c r="G74" s="5" t="s">
        <v>179</v>
      </c>
      <c r="H74" s="5">
        <f t="shared" si="1"/>
        <v>166883</v>
      </c>
      <c r="I74" s="83" t="s">
        <v>225</v>
      </c>
      <c r="J74" s="99" t="s">
        <v>300</v>
      </c>
    </row>
    <row r="75" spans="2:25" s="107" customFormat="1">
      <c r="B75" s="522"/>
      <c r="C75" s="170" t="s">
        <v>301</v>
      </c>
      <c r="D75" s="170" t="s">
        <v>441</v>
      </c>
      <c r="E75" s="78">
        <v>88240</v>
      </c>
      <c r="F75" s="78">
        <v>22771</v>
      </c>
      <c r="G75" s="5">
        <v>35297</v>
      </c>
      <c r="H75" s="5">
        <f t="shared" si="1"/>
        <v>146308</v>
      </c>
      <c r="I75" s="83" t="s">
        <v>871</v>
      </c>
      <c r="J75" s="99" t="s">
        <v>190</v>
      </c>
    </row>
    <row r="76" spans="2:25" s="107" customFormat="1">
      <c r="B76" s="522"/>
      <c r="C76" s="170" t="s">
        <v>302</v>
      </c>
      <c r="D76" s="170" t="s">
        <v>442</v>
      </c>
      <c r="E76" s="78">
        <v>100484</v>
      </c>
      <c r="F76" s="78">
        <v>22771</v>
      </c>
      <c r="G76" s="5">
        <v>35297</v>
      </c>
      <c r="H76" s="5">
        <f t="shared" si="1"/>
        <v>158552</v>
      </c>
      <c r="I76" s="83" t="s">
        <v>842</v>
      </c>
      <c r="J76" s="99" t="s">
        <v>191</v>
      </c>
    </row>
    <row r="77" spans="2:25" s="107" customFormat="1">
      <c r="B77" s="522"/>
      <c r="C77" s="170" t="s">
        <v>303</v>
      </c>
      <c r="D77" s="170" t="s">
        <v>443</v>
      </c>
      <c r="E77" s="78">
        <v>99500</v>
      </c>
      <c r="F77" s="78">
        <v>22771</v>
      </c>
      <c r="G77" s="5">
        <v>35297</v>
      </c>
      <c r="H77" s="5">
        <f t="shared" si="1"/>
        <v>157568</v>
      </c>
      <c r="I77" s="83" t="s">
        <v>843</v>
      </c>
      <c r="J77" s="99" t="s">
        <v>192</v>
      </c>
    </row>
    <row r="78" spans="2:25" s="107" customFormat="1" ht="14.4">
      <c r="B78" s="521" t="s">
        <v>79</v>
      </c>
      <c r="C78" s="170" t="s">
        <v>304</v>
      </c>
      <c r="D78" s="170" t="s">
        <v>453</v>
      </c>
      <c r="E78" s="5" t="s">
        <v>179</v>
      </c>
      <c r="F78" s="78">
        <v>76186</v>
      </c>
      <c r="G78" s="5">
        <v>263954</v>
      </c>
      <c r="H78" s="5">
        <f t="shared" si="1"/>
        <v>340140</v>
      </c>
      <c r="I78" s="83" t="s">
        <v>305</v>
      </c>
      <c r="J78" s="99" t="s">
        <v>1407</v>
      </c>
      <c r="K78" s="108"/>
      <c r="L78" s="108"/>
      <c r="M78" s="108"/>
      <c r="N78" s="108"/>
      <c r="O78" s="108"/>
      <c r="P78" s="108"/>
      <c r="Q78" s="108"/>
      <c r="R78" s="108"/>
      <c r="S78" s="108"/>
      <c r="T78" s="108"/>
      <c r="U78" s="108"/>
      <c r="V78" s="108"/>
      <c r="W78" s="108"/>
      <c r="X78" s="108"/>
      <c r="Y78" s="108"/>
    </row>
    <row r="79" spans="2:25" s="107" customFormat="1" ht="14.4">
      <c r="B79" s="521"/>
      <c r="C79" s="170" t="s">
        <v>306</v>
      </c>
      <c r="D79" s="170" t="s">
        <v>444</v>
      </c>
      <c r="E79" s="110">
        <v>139160</v>
      </c>
      <c r="F79" s="78">
        <v>76186</v>
      </c>
      <c r="G79" s="110">
        <v>38181</v>
      </c>
      <c r="H79" s="5">
        <f t="shared" si="1"/>
        <v>253527</v>
      </c>
      <c r="I79" s="83" t="s">
        <v>225</v>
      </c>
      <c r="J79" s="99" t="s">
        <v>307</v>
      </c>
      <c r="K79" s="108"/>
      <c r="L79" s="108"/>
      <c r="M79" s="108"/>
      <c r="N79" s="108"/>
      <c r="O79" s="108"/>
      <c r="P79" s="108"/>
      <c r="Q79" s="108"/>
      <c r="R79" s="108"/>
      <c r="S79" s="108"/>
      <c r="T79" s="108"/>
      <c r="U79" s="108"/>
      <c r="V79" s="108"/>
      <c r="W79" s="108"/>
      <c r="X79" s="108"/>
      <c r="Y79" s="108"/>
    </row>
    <row r="80" spans="2:25" s="107" customFormat="1" ht="14.4">
      <c r="B80" s="521"/>
      <c r="C80" s="170" t="s">
        <v>308</v>
      </c>
      <c r="D80" s="170" t="s">
        <v>445</v>
      </c>
      <c r="E80" s="110">
        <v>93070</v>
      </c>
      <c r="F80" s="78">
        <v>76186</v>
      </c>
      <c r="G80" s="110">
        <v>38181</v>
      </c>
      <c r="H80" s="5">
        <f t="shared" si="1"/>
        <v>207437</v>
      </c>
      <c r="I80" s="83" t="s">
        <v>237</v>
      </c>
      <c r="J80" s="99" t="s">
        <v>190</v>
      </c>
      <c r="K80" s="108"/>
      <c r="L80" s="108"/>
      <c r="M80" s="108"/>
      <c r="N80" s="108"/>
      <c r="O80" s="108"/>
      <c r="P80" s="108"/>
      <c r="Q80" s="108"/>
      <c r="R80" s="108"/>
      <c r="S80" s="108"/>
      <c r="T80" s="108"/>
      <c r="U80" s="108"/>
      <c r="V80" s="108"/>
      <c r="W80" s="108"/>
      <c r="X80" s="108"/>
      <c r="Y80" s="108"/>
    </row>
    <row r="81" spans="2:25" s="107" customFormat="1" ht="14.4">
      <c r="B81" s="521"/>
      <c r="C81" s="170" t="s">
        <v>309</v>
      </c>
      <c r="D81" s="170" t="s">
        <v>446</v>
      </c>
      <c r="E81" s="110">
        <v>92331</v>
      </c>
      <c r="F81" s="78">
        <v>76186</v>
      </c>
      <c r="G81" s="110">
        <v>38181</v>
      </c>
      <c r="H81" s="5">
        <f t="shared" si="1"/>
        <v>206698</v>
      </c>
      <c r="I81" s="83" t="s">
        <v>238</v>
      </c>
      <c r="J81" s="99" t="s">
        <v>191</v>
      </c>
      <c r="K81" s="108"/>
      <c r="L81" s="108"/>
      <c r="M81" s="108"/>
      <c r="N81" s="108"/>
      <c r="O81" s="108"/>
      <c r="P81" s="108"/>
      <c r="Q81" s="108"/>
      <c r="R81" s="108"/>
      <c r="S81" s="108"/>
      <c r="T81" s="108"/>
      <c r="U81" s="108"/>
      <c r="V81" s="108"/>
      <c r="W81" s="108"/>
      <c r="X81" s="108"/>
      <c r="Y81" s="108"/>
    </row>
    <row r="82" spans="2:25" s="107" customFormat="1">
      <c r="B82" s="521"/>
      <c r="C82" s="170" t="s">
        <v>310</v>
      </c>
      <c r="D82" s="170" t="s">
        <v>447</v>
      </c>
      <c r="E82" s="110">
        <v>92919</v>
      </c>
      <c r="F82" s="78">
        <v>76186</v>
      </c>
      <c r="G82" s="110">
        <v>38181</v>
      </c>
      <c r="H82" s="5">
        <f t="shared" si="1"/>
        <v>207286</v>
      </c>
      <c r="I82" s="83" t="s">
        <v>239</v>
      </c>
      <c r="J82" s="99" t="s">
        <v>192</v>
      </c>
    </row>
    <row r="83" spans="2:25" s="107" customFormat="1" ht="20.399999999999999">
      <c r="B83" s="521" t="s">
        <v>58</v>
      </c>
      <c r="C83" s="170" t="s">
        <v>312</v>
      </c>
      <c r="D83" s="170" t="s">
        <v>225</v>
      </c>
      <c r="E83" s="78">
        <v>445965</v>
      </c>
      <c r="F83" s="5" t="s">
        <v>179</v>
      </c>
      <c r="G83" s="5" t="s">
        <v>179</v>
      </c>
      <c r="H83" s="5">
        <f t="shared" si="1"/>
        <v>445965</v>
      </c>
      <c r="I83" s="105" t="s">
        <v>225</v>
      </c>
      <c r="J83" s="99" t="s">
        <v>1400</v>
      </c>
    </row>
    <row r="84" spans="2:25" s="107" customFormat="1">
      <c r="B84" s="521"/>
      <c r="C84" s="170" t="s">
        <v>313</v>
      </c>
      <c r="D84" s="170" t="s">
        <v>237</v>
      </c>
      <c r="E84" s="78">
        <v>297311</v>
      </c>
      <c r="F84" s="5" t="s">
        <v>179</v>
      </c>
      <c r="G84" s="5" t="s">
        <v>179</v>
      </c>
      <c r="H84" s="5">
        <f t="shared" si="1"/>
        <v>297311</v>
      </c>
      <c r="I84" s="83" t="s">
        <v>237</v>
      </c>
      <c r="J84" s="99" t="s">
        <v>190</v>
      </c>
    </row>
    <row r="85" spans="2:25" s="107" customFormat="1">
      <c r="B85" s="521"/>
      <c r="C85" s="170" t="s">
        <v>314</v>
      </c>
      <c r="D85" s="170" t="s">
        <v>238</v>
      </c>
      <c r="E85" s="78">
        <v>297313</v>
      </c>
      <c r="F85" s="5" t="s">
        <v>179</v>
      </c>
      <c r="G85" s="5" t="s">
        <v>179</v>
      </c>
      <c r="H85" s="5">
        <f t="shared" si="1"/>
        <v>297313</v>
      </c>
      <c r="I85" s="83" t="s">
        <v>238</v>
      </c>
      <c r="J85" s="99" t="s">
        <v>191</v>
      </c>
    </row>
    <row r="86" spans="2:25" s="107" customFormat="1">
      <c r="B86" s="521"/>
      <c r="C86" s="170" t="s">
        <v>315</v>
      </c>
      <c r="D86" s="170" t="s">
        <v>239</v>
      </c>
      <c r="E86" s="78">
        <v>297306</v>
      </c>
      <c r="F86" s="5" t="s">
        <v>179</v>
      </c>
      <c r="G86" s="5" t="s">
        <v>179</v>
      </c>
      <c r="H86" s="5">
        <f t="shared" si="1"/>
        <v>297306</v>
      </c>
      <c r="I86" s="83" t="s">
        <v>239</v>
      </c>
      <c r="J86" s="99" t="s">
        <v>192</v>
      </c>
    </row>
    <row r="87" spans="2:25" s="107" customFormat="1" ht="20.399999999999999">
      <c r="B87" s="524" t="s">
        <v>23</v>
      </c>
      <c r="C87" s="170" t="s">
        <v>316</v>
      </c>
      <c r="D87" s="172" t="s">
        <v>448</v>
      </c>
      <c r="E87" s="117">
        <v>404984</v>
      </c>
      <c r="F87" s="77">
        <v>307354</v>
      </c>
      <c r="G87" s="5">
        <v>230241</v>
      </c>
      <c r="H87" s="5">
        <f t="shared" si="1"/>
        <v>942579</v>
      </c>
      <c r="I87" s="83" t="s">
        <v>288</v>
      </c>
      <c r="J87" s="99" t="s">
        <v>1405</v>
      </c>
    </row>
    <row r="88" spans="2:25" s="107" customFormat="1">
      <c r="B88" s="524"/>
      <c r="C88" s="170" t="s">
        <v>317</v>
      </c>
      <c r="D88" s="170" t="s">
        <v>449</v>
      </c>
      <c r="E88" s="117">
        <v>404984</v>
      </c>
      <c r="F88" s="77">
        <v>307354</v>
      </c>
      <c r="G88" s="110">
        <v>56368</v>
      </c>
      <c r="H88" s="5">
        <f t="shared" si="1"/>
        <v>768706</v>
      </c>
      <c r="I88" s="83" t="s">
        <v>225</v>
      </c>
      <c r="J88" s="99" t="s">
        <v>290</v>
      </c>
    </row>
    <row r="89" spans="2:25" s="107" customFormat="1">
      <c r="B89" s="524"/>
      <c r="C89" s="170" t="s">
        <v>318</v>
      </c>
      <c r="D89" s="172" t="s">
        <v>450</v>
      </c>
      <c r="E89" s="117">
        <v>269031</v>
      </c>
      <c r="F89" s="77">
        <v>307354</v>
      </c>
      <c r="G89" s="5">
        <v>230241</v>
      </c>
      <c r="H89" s="5">
        <f t="shared" si="1"/>
        <v>806626</v>
      </c>
      <c r="I89" s="83" t="s">
        <v>319</v>
      </c>
      <c r="J89" s="99" t="s">
        <v>190</v>
      </c>
    </row>
    <row r="90" spans="2:25" s="107" customFormat="1">
      <c r="B90" s="524"/>
      <c r="C90" s="170" t="s">
        <v>320</v>
      </c>
      <c r="D90" s="172" t="s">
        <v>451</v>
      </c>
      <c r="E90" s="117">
        <v>270554</v>
      </c>
      <c r="F90" s="77">
        <v>307354</v>
      </c>
      <c r="G90" s="5">
        <v>230241</v>
      </c>
      <c r="H90" s="5">
        <f t="shared" si="1"/>
        <v>808149</v>
      </c>
      <c r="I90" s="83" t="s">
        <v>321</v>
      </c>
      <c r="J90" s="99" t="s">
        <v>191</v>
      </c>
    </row>
    <row r="91" spans="2:25" s="107" customFormat="1">
      <c r="B91" s="524"/>
      <c r="C91" s="170" t="s">
        <v>322</v>
      </c>
      <c r="D91" s="172" t="s">
        <v>452</v>
      </c>
      <c r="E91" s="117">
        <v>270383</v>
      </c>
      <c r="F91" s="77">
        <v>307354</v>
      </c>
      <c r="G91" s="5">
        <v>230241</v>
      </c>
      <c r="H91" s="5">
        <f t="shared" si="1"/>
        <v>807978</v>
      </c>
      <c r="I91" s="83" t="s">
        <v>323</v>
      </c>
      <c r="J91" s="99" t="s">
        <v>192</v>
      </c>
    </row>
    <row r="92" spans="2:25" s="107" customFormat="1" ht="20.399999999999999">
      <c r="B92" s="521" t="s">
        <v>80</v>
      </c>
      <c r="C92" s="170" t="s">
        <v>193</v>
      </c>
      <c r="D92" s="170" t="s">
        <v>453</v>
      </c>
      <c r="E92" s="5" t="s">
        <v>179</v>
      </c>
      <c r="F92" s="296">
        <v>403938</v>
      </c>
      <c r="G92" s="5">
        <v>537349</v>
      </c>
      <c r="H92" s="5">
        <f t="shared" si="1"/>
        <v>941287</v>
      </c>
      <c r="I92" s="105" t="s">
        <v>305</v>
      </c>
      <c r="J92" s="99" t="s">
        <v>1407</v>
      </c>
    </row>
    <row r="93" spans="2:25" s="107" customFormat="1">
      <c r="B93" s="521"/>
      <c r="C93" s="170" t="s">
        <v>324</v>
      </c>
      <c r="D93" s="170" t="s">
        <v>335</v>
      </c>
      <c r="E93" s="110">
        <v>385554</v>
      </c>
      <c r="F93" s="296">
        <v>403938</v>
      </c>
      <c r="G93" s="5" t="s">
        <v>179</v>
      </c>
      <c r="H93" s="5">
        <f t="shared" si="1"/>
        <v>789492</v>
      </c>
      <c r="I93" s="105" t="s">
        <v>225</v>
      </c>
      <c r="J93" s="99" t="s">
        <v>325</v>
      </c>
    </row>
    <row r="94" spans="2:25" s="107" customFormat="1">
      <c r="B94" s="521"/>
      <c r="C94" s="170" t="s">
        <v>326</v>
      </c>
      <c r="D94" s="170" t="s">
        <v>337</v>
      </c>
      <c r="E94" s="110">
        <v>256078</v>
      </c>
      <c r="F94" s="296">
        <v>403938</v>
      </c>
      <c r="G94" s="5" t="s">
        <v>179</v>
      </c>
      <c r="H94" s="5">
        <f t="shared" si="1"/>
        <v>660016</v>
      </c>
      <c r="I94" s="83" t="s">
        <v>237</v>
      </c>
      <c r="J94" s="99" t="s">
        <v>190</v>
      </c>
    </row>
    <row r="95" spans="2:25" s="107" customFormat="1">
      <c r="B95" s="521"/>
      <c r="C95" s="170" t="s">
        <v>327</v>
      </c>
      <c r="D95" s="170" t="s">
        <v>339</v>
      </c>
      <c r="E95" s="110">
        <v>257578</v>
      </c>
      <c r="F95" s="296">
        <v>403938</v>
      </c>
      <c r="G95" s="5" t="s">
        <v>179</v>
      </c>
      <c r="H95" s="5">
        <f t="shared" si="1"/>
        <v>661516</v>
      </c>
      <c r="I95" s="83" t="s">
        <v>238</v>
      </c>
      <c r="J95" s="99" t="s">
        <v>191</v>
      </c>
    </row>
    <row r="96" spans="2:25" s="107" customFormat="1" ht="14.4">
      <c r="B96" s="521"/>
      <c r="C96" s="170" t="s">
        <v>328</v>
      </c>
      <c r="D96" s="170" t="s">
        <v>341</v>
      </c>
      <c r="E96" s="110">
        <v>257452</v>
      </c>
      <c r="F96" s="296">
        <v>403938</v>
      </c>
      <c r="G96" s="5" t="s">
        <v>179</v>
      </c>
      <c r="H96" s="5">
        <f t="shared" si="1"/>
        <v>661390</v>
      </c>
      <c r="I96" s="83" t="s">
        <v>239</v>
      </c>
      <c r="J96" s="99" t="s">
        <v>192</v>
      </c>
      <c r="K96" s="108"/>
      <c r="M96" s="108"/>
      <c r="N96" s="108"/>
      <c r="O96" s="108"/>
      <c r="P96" s="108"/>
      <c r="Q96" s="108"/>
      <c r="R96" s="108"/>
      <c r="S96" s="108"/>
      <c r="T96" s="108"/>
      <c r="U96" s="108"/>
      <c r="V96" s="108"/>
      <c r="W96" s="108"/>
      <c r="X96" s="108"/>
      <c r="Y96" s="108"/>
    </row>
    <row r="97" spans="2:25" s="107" customFormat="1" ht="22" customHeight="1">
      <c r="B97" s="521" t="s">
        <v>194</v>
      </c>
      <c r="C97" s="170" t="s">
        <v>412</v>
      </c>
      <c r="D97" s="170" t="s">
        <v>225</v>
      </c>
      <c r="E97" s="110">
        <v>440177</v>
      </c>
      <c r="F97" s="5" t="s">
        <v>179</v>
      </c>
      <c r="G97" s="5" t="s">
        <v>179</v>
      </c>
      <c r="H97" s="5">
        <f t="shared" si="1"/>
        <v>440177</v>
      </c>
      <c r="I97" s="170" t="s">
        <v>225</v>
      </c>
      <c r="J97" s="99" t="s">
        <v>1408</v>
      </c>
      <c r="K97" s="108"/>
      <c r="L97" s="99"/>
      <c r="M97" s="108"/>
      <c r="N97" s="108"/>
      <c r="O97" s="108"/>
      <c r="P97" s="108"/>
      <c r="Q97" s="108"/>
      <c r="R97" s="108"/>
      <c r="S97" s="108"/>
      <c r="T97" s="108"/>
      <c r="U97" s="108"/>
      <c r="V97" s="108"/>
      <c r="W97" s="108"/>
      <c r="X97" s="108"/>
      <c r="Y97" s="108"/>
    </row>
    <row r="98" spans="2:25" s="107" customFormat="1" ht="14.4">
      <c r="B98" s="521"/>
      <c r="C98" s="170" t="s">
        <v>413</v>
      </c>
      <c r="D98" s="170" t="s">
        <v>237</v>
      </c>
      <c r="E98" s="110">
        <v>293243</v>
      </c>
      <c r="F98" s="5" t="s">
        <v>179</v>
      </c>
      <c r="G98" s="5" t="s">
        <v>179</v>
      </c>
      <c r="H98" s="5">
        <f t="shared" si="1"/>
        <v>293243</v>
      </c>
      <c r="I98" s="83" t="s">
        <v>237</v>
      </c>
      <c r="J98" s="99" t="s">
        <v>190</v>
      </c>
      <c r="K98" s="108"/>
      <c r="L98" s="99"/>
      <c r="M98" s="108"/>
      <c r="N98" s="108"/>
      <c r="O98" s="108"/>
      <c r="P98" s="108"/>
      <c r="Q98" s="108"/>
      <c r="R98" s="108"/>
      <c r="S98" s="108"/>
      <c r="T98" s="108"/>
      <c r="U98" s="108"/>
      <c r="V98" s="108"/>
      <c r="W98" s="108"/>
      <c r="X98" s="108"/>
      <c r="Y98" s="108"/>
    </row>
    <row r="99" spans="2:25" s="107" customFormat="1" ht="14.4">
      <c r="B99" s="521"/>
      <c r="C99" s="170" t="s">
        <v>414</v>
      </c>
      <c r="D99" s="170" t="s">
        <v>238</v>
      </c>
      <c r="E99" s="110">
        <v>293542</v>
      </c>
      <c r="F99" s="5" t="s">
        <v>179</v>
      </c>
      <c r="G99" s="5" t="s">
        <v>179</v>
      </c>
      <c r="H99" s="5">
        <f t="shared" si="1"/>
        <v>293542</v>
      </c>
      <c r="I99" s="83" t="s">
        <v>238</v>
      </c>
      <c r="J99" s="99" t="s">
        <v>191</v>
      </c>
      <c r="K99" s="108"/>
      <c r="L99" s="99"/>
      <c r="M99" s="108"/>
      <c r="N99" s="108"/>
      <c r="O99" s="108"/>
      <c r="P99" s="108"/>
      <c r="Q99" s="108"/>
      <c r="R99" s="108"/>
      <c r="S99" s="108"/>
      <c r="T99" s="108"/>
      <c r="U99" s="108"/>
      <c r="V99" s="108"/>
      <c r="W99" s="108"/>
      <c r="X99" s="108"/>
      <c r="Y99" s="108"/>
    </row>
    <row r="100" spans="2:25" s="107" customFormat="1" ht="14.4">
      <c r="B100" s="521"/>
      <c r="C100" s="170" t="s">
        <v>415</v>
      </c>
      <c r="D100" s="170" t="s">
        <v>239</v>
      </c>
      <c r="E100" s="110">
        <v>293569</v>
      </c>
      <c r="F100" s="5" t="s">
        <v>179</v>
      </c>
      <c r="G100" s="5" t="s">
        <v>179</v>
      </c>
      <c r="H100" s="5">
        <f t="shared" si="1"/>
        <v>293569</v>
      </c>
      <c r="I100" s="83" t="s">
        <v>239</v>
      </c>
      <c r="J100" s="99" t="s">
        <v>192</v>
      </c>
      <c r="K100" s="108"/>
      <c r="L100" s="99"/>
      <c r="M100" s="108"/>
      <c r="N100" s="108"/>
      <c r="O100" s="108"/>
      <c r="P100" s="108"/>
      <c r="Q100" s="108"/>
      <c r="R100" s="108"/>
      <c r="S100" s="108"/>
      <c r="T100" s="108"/>
      <c r="U100" s="108"/>
      <c r="V100" s="108"/>
      <c r="W100" s="108"/>
      <c r="X100" s="108"/>
      <c r="Y100" s="108"/>
    </row>
    <row r="101" spans="2:25" s="107" customFormat="1" ht="20.399999999999999">
      <c r="B101" s="521" t="s">
        <v>25</v>
      </c>
      <c r="C101" s="170" t="s">
        <v>329</v>
      </c>
      <c r="D101" s="170" t="s">
        <v>453</v>
      </c>
      <c r="E101" s="5" t="s">
        <v>179</v>
      </c>
      <c r="F101" s="78">
        <v>623146</v>
      </c>
      <c r="G101" s="5">
        <v>632802</v>
      </c>
      <c r="H101" s="5">
        <f t="shared" si="1"/>
        <v>1255948</v>
      </c>
      <c r="I101" s="105" t="s">
        <v>305</v>
      </c>
      <c r="J101" s="99" t="s">
        <v>1407</v>
      </c>
      <c r="K101" s="108"/>
      <c r="L101" s="99"/>
      <c r="M101" s="108"/>
      <c r="N101" s="108"/>
      <c r="O101" s="108"/>
      <c r="P101" s="108"/>
      <c r="Q101" s="108"/>
      <c r="R101" s="108"/>
      <c r="S101" s="108"/>
      <c r="T101" s="108"/>
      <c r="U101" s="108"/>
      <c r="V101" s="108"/>
      <c r="W101" s="108"/>
      <c r="X101" s="108"/>
      <c r="Y101" s="108"/>
    </row>
    <row r="102" spans="2:25" s="107" customFormat="1" ht="14.4">
      <c r="B102" s="521"/>
      <c r="C102" s="170" t="s">
        <v>330</v>
      </c>
      <c r="D102" s="170" t="s">
        <v>444</v>
      </c>
      <c r="E102" s="110">
        <v>445862</v>
      </c>
      <c r="F102" s="78">
        <v>623146</v>
      </c>
      <c r="G102" s="110">
        <v>74035</v>
      </c>
      <c r="H102" s="5">
        <f t="shared" si="1"/>
        <v>1143043</v>
      </c>
      <c r="I102" s="105" t="s">
        <v>225</v>
      </c>
      <c r="J102" s="99" t="s">
        <v>325</v>
      </c>
      <c r="K102" s="108"/>
      <c r="L102" s="99"/>
      <c r="M102" s="108"/>
      <c r="N102" s="108"/>
      <c r="O102" s="108"/>
      <c r="P102" s="108"/>
      <c r="Q102" s="108"/>
      <c r="R102" s="108"/>
      <c r="S102" s="108"/>
      <c r="T102" s="108"/>
      <c r="U102" s="108"/>
      <c r="V102" s="108"/>
      <c r="W102" s="108"/>
      <c r="X102" s="108"/>
      <c r="Y102" s="108"/>
    </row>
    <row r="103" spans="2:25" s="107" customFormat="1" ht="14.4">
      <c r="B103" s="521"/>
      <c r="C103" s="170" t="s">
        <v>331</v>
      </c>
      <c r="D103" s="170" t="s">
        <v>445</v>
      </c>
      <c r="E103" s="110">
        <v>297232</v>
      </c>
      <c r="F103" s="78">
        <v>623146</v>
      </c>
      <c r="G103" s="110">
        <v>74035</v>
      </c>
      <c r="H103" s="5">
        <f t="shared" si="1"/>
        <v>994413</v>
      </c>
      <c r="I103" s="83" t="s">
        <v>237</v>
      </c>
      <c r="J103" s="99" t="s">
        <v>190</v>
      </c>
      <c r="K103" s="108"/>
      <c r="L103" s="99"/>
      <c r="M103" s="108"/>
      <c r="N103" s="108"/>
      <c r="O103" s="108"/>
      <c r="P103" s="108"/>
      <c r="Q103" s="108"/>
      <c r="R103" s="108"/>
      <c r="S103" s="108"/>
      <c r="T103" s="108"/>
      <c r="U103" s="108"/>
      <c r="V103" s="108"/>
      <c r="W103" s="108"/>
      <c r="X103" s="108"/>
      <c r="Y103" s="108"/>
    </row>
    <row r="104" spans="2:25" s="107" customFormat="1" ht="14.4">
      <c r="B104" s="521"/>
      <c r="C104" s="170" t="s">
        <v>332</v>
      </c>
      <c r="D104" s="170" t="s">
        <v>446</v>
      </c>
      <c r="E104" s="110">
        <v>297251</v>
      </c>
      <c r="F104" s="78">
        <v>623146</v>
      </c>
      <c r="G104" s="110">
        <v>74035</v>
      </c>
      <c r="H104" s="5">
        <f t="shared" si="1"/>
        <v>994432</v>
      </c>
      <c r="I104" s="83" t="s">
        <v>238</v>
      </c>
      <c r="J104" s="99" t="s">
        <v>191</v>
      </c>
      <c r="K104" s="108"/>
      <c r="L104" s="99"/>
      <c r="M104" s="108"/>
      <c r="N104" s="108"/>
      <c r="O104" s="108"/>
      <c r="P104" s="108"/>
      <c r="Q104" s="108"/>
      <c r="R104" s="108"/>
      <c r="S104" s="108"/>
      <c r="T104" s="108"/>
      <c r="U104" s="108"/>
      <c r="V104" s="108"/>
      <c r="W104" s="108"/>
      <c r="X104" s="108"/>
      <c r="Y104" s="108"/>
    </row>
    <row r="105" spans="2:25" s="107" customFormat="1">
      <c r="B105" s="521"/>
      <c r="C105" s="170" t="s">
        <v>333</v>
      </c>
      <c r="D105" s="170" t="s">
        <v>447</v>
      </c>
      <c r="E105" s="110">
        <v>297241</v>
      </c>
      <c r="F105" s="78">
        <v>623146</v>
      </c>
      <c r="G105" s="110">
        <v>74035</v>
      </c>
      <c r="H105" s="5">
        <f t="shared" si="1"/>
        <v>994422</v>
      </c>
      <c r="I105" s="83" t="s">
        <v>239</v>
      </c>
      <c r="J105" s="99" t="s">
        <v>192</v>
      </c>
    </row>
    <row r="106" spans="2:25" s="107" customFormat="1" ht="20.399999999999999">
      <c r="B106" s="521" t="s">
        <v>26</v>
      </c>
      <c r="C106" s="170" t="s">
        <v>334</v>
      </c>
      <c r="D106" s="170" t="s">
        <v>225</v>
      </c>
      <c r="E106" s="117">
        <v>445963</v>
      </c>
      <c r="F106" s="296" t="s">
        <v>179</v>
      </c>
      <c r="G106" s="5" t="s">
        <v>179</v>
      </c>
      <c r="H106" s="5">
        <f t="shared" si="1"/>
        <v>445963</v>
      </c>
      <c r="I106" s="105" t="s">
        <v>225</v>
      </c>
      <c r="J106" s="99" t="s">
        <v>1400</v>
      </c>
    </row>
    <row r="107" spans="2:25" s="107" customFormat="1">
      <c r="B107" s="521"/>
      <c r="C107" s="170" t="s">
        <v>336</v>
      </c>
      <c r="D107" s="170" t="s">
        <v>237</v>
      </c>
      <c r="E107" s="117">
        <v>297310</v>
      </c>
      <c r="F107" s="296" t="s">
        <v>179</v>
      </c>
      <c r="G107" s="5" t="s">
        <v>179</v>
      </c>
      <c r="H107" s="5">
        <f t="shared" si="1"/>
        <v>297310</v>
      </c>
      <c r="I107" s="83" t="s">
        <v>237</v>
      </c>
      <c r="J107" s="99" t="s">
        <v>190</v>
      </c>
    </row>
    <row r="108" spans="2:25" s="107" customFormat="1">
      <c r="B108" s="521"/>
      <c r="C108" s="170" t="s">
        <v>338</v>
      </c>
      <c r="D108" s="170" t="s">
        <v>238</v>
      </c>
      <c r="E108" s="117">
        <v>297311</v>
      </c>
      <c r="F108" s="296" t="s">
        <v>179</v>
      </c>
      <c r="G108" s="5" t="s">
        <v>179</v>
      </c>
      <c r="H108" s="5">
        <f t="shared" si="1"/>
        <v>297311</v>
      </c>
      <c r="I108" s="83" t="s">
        <v>238</v>
      </c>
      <c r="J108" s="99" t="s">
        <v>191</v>
      </c>
    </row>
    <row r="109" spans="2:25" s="107" customFormat="1">
      <c r="B109" s="521"/>
      <c r="C109" s="170" t="s">
        <v>340</v>
      </c>
      <c r="D109" s="170" t="s">
        <v>239</v>
      </c>
      <c r="E109" s="117">
        <v>297305</v>
      </c>
      <c r="F109" s="296" t="s">
        <v>179</v>
      </c>
      <c r="G109" s="5" t="s">
        <v>179</v>
      </c>
      <c r="H109" s="5">
        <f t="shared" si="1"/>
        <v>297305</v>
      </c>
      <c r="I109" s="83" t="s">
        <v>239</v>
      </c>
      <c r="J109" s="99" t="s">
        <v>192</v>
      </c>
    </row>
    <row r="110" spans="2:25" s="107" customFormat="1" ht="20.399999999999999">
      <c r="B110" s="521" t="s">
        <v>27</v>
      </c>
      <c r="C110" s="170" t="s">
        <v>342</v>
      </c>
      <c r="D110" s="170" t="s">
        <v>335</v>
      </c>
      <c r="E110" s="78">
        <v>410008</v>
      </c>
      <c r="F110" s="78">
        <v>283985</v>
      </c>
      <c r="G110" s="5" t="s">
        <v>179</v>
      </c>
      <c r="H110" s="5">
        <f t="shared" si="1"/>
        <v>693993</v>
      </c>
      <c r="I110" s="105" t="s">
        <v>225</v>
      </c>
      <c r="J110" s="99" t="s">
        <v>1400</v>
      </c>
    </row>
    <row r="111" spans="2:25" s="107" customFormat="1">
      <c r="B111" s="521"/>
      <c r="C111" s="170" t="s">
        <v>343</v>
      </c>
      <c r="D111" s="170" t="s">
        <v>337</v>
      </c>
      <c r="E111" s="78">
        <v>272686</v>
      </c>
      <c r="F111" s="78">
        <v>283985</v>
      </c>
      <c r="G111" s="5" t="s">
        <v>179</v>
      </c>
      <c r="H111" s="5">
        <f t="shared" si="1"/>
        <v>556671</v>
      </c>
      <c r="I111" s="83" t="s">
        <v>237</v>
      </c>
      <c r="J111" s="99" t="s">
        <v>190</v>
      </c>
    </row>
    <row r="112" spans="2:25" s="107" customFormat="1">
      <c r="B112" s="521"/>
      <c r="C112" s="170" t="s">
        <v>344</v>
      </c>
      <c r="D112" s="170" t="s">
        <v>339</v>
      </c>
      <c r="E112" s="78">
        <v>273632</v>
      </c>
      <c r="F112" s="78">
        <v>283985</v>
      </c>
      <c r="G112" s="5" t="s">
        <v>179</v>
      </c>
      <c r="H112" s="5">
        <f t="shared" si="1"/>
        <v>557617</v>
      </c>
      <c r="I112" s="83" t="s">
        <v>238</v>
      </c>
      <c r="J112" s="99" t="s">
        <v>191</v>
      </c>
    </row>
    <row r="113" spans="1:11" s="107" customFormat="1">
      <c r="B113" s="521"/>
      <c r="C113" s="170" t="s">
        <v>345</v>
      </c>
      <c r="D113" s="170" t="s">
        <v>341</v>
      </c>
      <c r="E113" s="78">
        <v>273698</v>
      </c>
      <c r="F113" s="78">
        <v>283985</v>
      </c>
      <c r="G113" s="5" t="s">
        <v>179</v>
      </c>
      <c r="H113" s="5">
        <f t="shared" si="1"/>
        <v>557683</v>
      </c>
      <c r="I113" s="83" t="s">
        <v>239</v>
      </c>
      <c r="J113" s="99" t="s">
        <v>192</v>
      </c>
    </row>
    <row r="114" spans="1:11" s="107" customFormat="1" ht="20.399999999999999">
      <c r="B114" s="521" t="s">
        <v>28</v>
      </c>
      <c r="C114" s="170" t="s">
        <v>346</v>
      </c>
      <c r="D114" s="170" t="s">
        <v>335</v>
      </c>
      <c r="E114" s="78">
        <v>176063</v>
      </c>
      <c r="F114" s="78">
        <v>191843</v>
      </c>
      <c r="G114" s="5" t="s">
        <v>179</v>
      </c>
      <c r="H114" s="5">
        <f t="shared" si="1"/>
        <v>367906</v>
      </c>
      <c r="I114" s="105" t="s">
        <v>225</v>
      </c>
      <c r="J114" s="99" t="s">
        <v>1400</v>
      </c>
    </row>
    <row r="115" spans="1:11" s="107" customFormat="1">
      <c r="B115" s="521"/>
      <c r="C115" s="170" t="s">
        <v>347</v>
      </c>
      <c r="D115" s="170" t="s">
        <v>337</v>
      </c>
      <c r="E115" s="78">
        <v>104274</v>
      </c>
      <c r="F115" s="78">
        <v>191843</v>
      </c>
      <c r="G115" s="5" t="s">
        <v>179</v>
      </c>
      <c r="H115" s="5">
        <f t="shared" si="1"/>
        <v>296117</v>
      </c>
      <c r="I115" s="83" t="s">
        <v>237</v>
      </c>
      <c r="J115" s="99" t="s">
        <v>190</v>
      </c>
    </row>
    <row r="116" spans="1:11" s="107" customFormat="1">
      <c r="B116" s="521"/>
      <c r="C116" s="170" t="s">
        <v>348</v>
      </c>
      <c r="D116" s="170" t="s">
        <v>339</v>
      </c>
      <c r="E116" s="78">
        <v>124189</v>
      </c>
      <c r="F116" s="78">
        <v>191843</v>
      </c>
      <c r="G116" s="5" t="s">
        <v>179</v>
      </c>
      <c r="H116" s="5">
        <f t="shared" si="1"/>
        <v>316032</v>
      </c>
      <c r="I116" s="83" t="s">
        <v>238</v>
      </c>
      <c r="J116" s="99" t="s">
        <v>191</v>
      </c>
    </row>
    <row r="117" spans="1:11" s="109" customFormat="1">
      <c r="B117" s="521"/>
      <c r="C117" s="170" t="s">
        <v>349</v>
      </c>
      <c r="D117" s="170" t="s">
        <v>341</v>
      </c>
      <c r="E117" s="78">
        <v>123663</v>
      </c>
      <c r="F117" s="78">
        <v>191843</v>
      </c>
      <c r="G117" s="5" t="s">
        <v>179</v>
      </c>
      <c r="H117" s="5">
        <f t="shared" si="1"/>
        <v>315506</v>
      </c>
      <c r="I117" s="83" t="s">
        <v>239</v>
      </c>
      <c r="J117" s="99" t="s">
        <v>192</v>
      </c>
    </row>
    <row r="118" spans="1:11" s="109" customFormat="1" ht="20.399999999999999">
      <c r="B118" s="523" t="s">
        <v>61</v>
      </c>
      <c r="C118" s="170" t="s">
        <v>350</v>
      </c>
      <c r="D118" s="170" t="s">
        <v>454</v>
      </c>
      <c r="E118" s="5" t="s">
        <v>179</v>
      </c>
      <c r="F118" s="78">
        <v>265934</v>
      </c>
      <c r="G118" s="77">
        <v>91105</v>
      </c>
      <c r="H118" s="5">
        <f t="shared" si="1"/>
        <v>357039</v>
      </c>
      <c r="I118" s="83" t="s">
        <v>225</v>
      </c>
      <c r="J118" s="99" t="s">
        <v>1400</v>
      </c>
    </row>
    <row r="119" spans="1:11" s="107" customFormat="1">
      <c r="B119" s="523"/>
      <c r="C119" s="170" t="s">
        <v>351</v>
      </c>
      <c r="D119" s="170" t="s">
        <v>73</v>
      </c>
      <c r="E119" s="5" t="s">
        <v>179</v>
      </c>
      <c r="F119" s="78">
        <v>265934</v>
      </c>
      <c r="G119" s="5" t="s">
        <v>179</v>
      </c>
      <c r="H119" s="5">
        <f t="shared" si="1"/>
        <v>265934</v>
      </c>
      <c r="I119" s="169" t="s">
        <v>68</v>
      </c>
      <c r="J119" s="99" t="s">
        <v>225</v>
      </c>
    </row>
    <row r="120" spans="1:11" s="107" customFormat="1" ht="20.399999999999999">
      <c r="B120" s="522" t="s">
        <v>29</v>
      </c>
      <c r="C120" s="170" t="s">
        <v>352</v>
      </c>
      <c r="D120" s="170" t="s">
        <v>335</v>
      </c>
      <c r="E120" s="78">
        <v>444386</v>
      </c>
      <c r="F120" s="78">
        <v>758713</v>
      </c>
      <c r="G120" s="5" t="s">
        <v>179</v>
      </c>
      <c r="H120" s="5">
        <f t="shared" si="1"/>
        <v>1203099</v>
      </c>
      <c r="I120" s="105" t="s">
        <v>225</v>
      </c>
      <c r="J120" s="99" t="s">
        <v>1400</v>
      </c>
      <c r="K120" s="99"/>
    </row>
    <row r="121" spans="1:11" s="107" customFormat="1">
      <c r="B121" s="522"/>
      <c r="C121" s="170" t="s">
        <v>353</v>
      </c>
      <c r="D121" s="170" t="s">
        <v>337</v>
      </c>
      <c r="E121" s="78">
        <v>296191</v>
      </c>
      <c r="F121" s="78">
        <v>758713</v>
      </c>
      <c r="G121" s="5" t="s">
        <v>179</v>
      </c>
      <c r="H121" s="5">
        <f t="shared" si="1"/>
        <v>1054904</v>
      </c>
      <c r="I121" s="83" t="s">
        <v>237</v>
      </c>
      <c r="J121" s="99" t="s">
        <v>190</v>
      </c>
    </row>
    <row r="122" spans="1:11" s="107" customFormat="1">
      <c r="B122" s="522"/>
      <c r="C122" s="170" t="s">
        <v>354</v>
      </c>
      <c r="D122" s="170" t="s">
        <v>339</v>
      </c>
      <c r="E122" s="78">
        <v>296278</v>
      </c>
      <c r="F122" s="78">
        <v>758713</v>
      </c>
      <c r="G122" s="5" t="s">
        <v>179</v>
      </c>
      <c r="H122" s="5">
        <f t="shared" si="1"/>
        <v>1054991</v>
      </c>
      <c r="I122" s="83" t="s">
        <v>238</v>
      </c>
      <c r="J122" s="99" t="s">
        <v>191</v>
      </c>
    </row>
    <row r="123" spans="1:11" s="107" customFormat="1">
      <c r="B123" s="522"/>
      <c r="C123" s="170" t="s">
        <v>355</v>
      </c>
      <c r="D123" s="170" t="s">
        <v>341</v>
      </c>
      <c r="E123" s="78">
        <v>296303</v>
      </c>
      <c r="F123" s="78">
        <v>758713</v>
      </c>
      <c r="G123" s="5" t="s">
        <v>179</v>
      </c>
      <c r="H123" s="5">
        <f t="shared" si="1"/>
        <v>1055016</v>
      </c>
      <c r="I123" s="83" t="s">
        <v>239</v>
      </c>
      <c r="J123" s="99" t="s">
        <v>192</v>
      </c>
    </row>
    <row r="124" spans="1:11" s="107" customFormat="1">
      <c r="B124" s="171"/>
      <c r="C124" s="170"/>
      <c r="D124" s="170"/>
      <c r="E124" s="77"/>
      <c r="F124" s="77"/>
      <c r="G124" s="77"/>
      <c r="H124" s="5"/>
      <c r="I124" s="83"/>
      <c r="J124" s="99"/>
    </row>
    <row r="125" spans="1:11" s="107" customFormat="1">
      <c r="A125" s="208" t="s">
        <v>30</v>
      </c>
      <c r="B125" s="171"/>
      <c r="C125" s="170"/>
      <c r="D125" s="170"/>
      <c r="E125" s="77"/>
      <c r="F125" s="77"/>
      <c r="G125" s="77"/>
      <c r="H125" s="5"/>
      <c r="I125" s="83"/>
      <c r="J125" s="99"/>
    </row>
    <row r="126" spans="1:11" s="107" customFormat="1" ht="20.399999999999999">
      <c r="B126" s="170" t="s">
        <v>31</v>
      </c>
      <c r="C126" s="170" t="s">
        <v>356</v>
      </c>
      <c r="D126" s="170" t="s">
        <v>73</v>
      </c>
      <c r="E126" s="5" t="s">
        <v>179</v>
      </c>
      <c r="F126" s="78">
        <v>557923</v>
      </c>
      <c r="G126" s="5" t="s">
        <v>179</v>
      </c>
      <c r="H126" s="5">
        <f t="shared" si="1"/>
        <v>557923</v>
      </c>
      <c r="I126" s="99" t="s">
        <v>68</v>
      </c>
      <c r="J126" s="99" t="s">
        <v>1401</v>
      </c>
    </row>
    <row r="127" spans="1:11" s="107" customFormat="1" ht="20.399999999999999">
      <c r="B127" s="170" t="s">
        <v>62</v>
      </c>
      <c r="C127" s="170" t="s">
        <v>357</v>
      </c>
      <c r="D127" s="170" t="s">
        <v>73</v>
      </c>
      <c r="E127" s="5" t="s">
        <v>179</v>
      </c>
      <c r="F127" s="78">
        <v>59176</v>
      </c>
      <c r="G127" s="5" t="s">
        <v>179</v>
      </c>
      <c r="H127" s="5">
        <f t="shared" si="1"/>
        <v>59176</v>
      </c>
      <c r="I127" s="99" t="s">
        <v>68</v>
      </c>
      <c r="J127" s="99" t="s">
        <v>1401</v>
      </c>
    </row>
    <row r="128" spans="1:11" s="107" customFormat="1" ht="20.399999999999999">
      <c r="B128" s="170" t="s">
        <v>89</v>
      </c>
      <c r="C128" s="170" t="s">
        <v>311</v>
      </c>
      <c r="D128" s="170" t="s">
        <v>73</v>
      </c>
      <c r="E128" s="5" t="s">
        <v>179</v>
      </c>
      <c r="F128" s="78">
        <v>46861</v>
      </c>
      <c r="G128" s="5" t="s">
        <v>179</v>
      </c>
      <c r="H128" s="5">
        <f t="shared" si="1"/>
        <v>46861</v>
      </c>
      <c r="I128" s="99" t="s">
        <v>68</v>
      </c>
      <c r="J128" s="99" t="s">
        <v>1401</v>
      </c>
    </row>
    <row r="129" spans="2:10" s="107" customFormat="1" ht="20.399999999999999">
      <c r="B129" s="170" t="s">
        <v>64</v>
      </c>
      <c r="C129" s="170" t="s">
        <v>358</v>
      </c>
      <c r="D129" s="170" t="s">
        <v>73</v>
      </c>
      <c r="E129" s="5" t="s">
        <v>179</v>
      </c>
      <c r="F129" s="78">
        <v>59176</v>
      </c>
      <c r="G129" s="5" t="s">
        <v>179</v>
      </c>
      <c r="H129" s="5">
        <f t="shared" si="1"/>
        <v>59176</v>
      </c>
      <c r="I129" s="99" t="s">
        <v>68</v>
      </c>
      <c r="J129" s="99" t="s">
        <v>1401</v>
      </c>
    </row>
    <row r="130" spans="2:10" s="107" customFormat="1" ht="20.399999999999999">
      <c r="B130" s="170" t="s">
        <v>65</v>
      </c>
      <c r="C130" s="170" t="s">
        <v>359</v>
      </c>
      <c r="D130" s="170" t="s">
        <v>73</v>
      </c>
      <c r="E130" s="5" t="s">
        <v>179</v>
      </c>
      <c r="F130" s="78">
        <v>23217</v>
      </c>
      <c r="G130" s="5" t="s">
        <v>179</v>
      </c>
      <c r="H130" s="5">
        <f t="shared" si="1"/>
        <v>23217</v>
      </c>
      <c r="I130" s="99" t="s">
        <v>68</v>
      </c>
      <c r="J130" s="99" t="s">
        <v>1401</v>
      </c>
    </row>
    <row r="131" spans="2:10" s="107" customFormat="1" ht="20.399999999999999">
      <c r="B131" s="521" t="s">
        <v>32</v>
      </c>
      <c r="C131" s="170" t="s">
        <v>360</v>
      </c>
      <c r="D131" s="170" t="s">
        <v>455</v>
      </c>
      <c r="E131" s="5" t="s">
        <v>179</v>
      </c>
      <c r="F131" s="78">
        <v>59225</v>
      </c>
      <c r="G131" s="78">
        <v>63030</v>
      </c>
      <c r="H131" s="5">
        <f t="shared" si="1"/>
        <v>122255</v>
      </c>
      <c r="I131" s="99" t="s">
        <v>74</v>
      </c>
      <c r="J131" s="99" t="s">
        <v>1409</v>
      </c>
    </row>
    <row r="132" spans="2:10" s="107" customFormat="1">
      <c r="B132" s="521"/>
      <c r="C132" s="170" t="s">
        <v>361</v>
      </c>
      <c r="D132" s="170" t="s">
        <v>73</v>
      </c>
      <c r="E132" s="5" t="s">
        <v>179</v>
      </c>
      <c r="F132" s="78">
        <v>59225</v>
      </c>
      <c r="G132" s="5" t="s">
        <v>179</v>
      </c>
      <c r="H132" s="5">
        <f t="shared" si="1"/>
        <v>59225</v>
      </c>
      <c r="I132" s="99" t="s">
        <v>68</v>
      </c>
      <c r="J132" s="99" t="s">
        <v>74</v>
      </c>
    </row>
    <row r="133" spans="2:10" s="107" customFormat="1" ht="20.399999999999999">
      <c r="B133" s="170" t="s">
        <v>363</v>
      </c>
      <c r="C133" s="170" t="s">
        <v>362</v>
      </c>
      <c r="D133" s="170" t="s">
        <v>73</v>
      </c>
      <c r="E133" s="5" t="s">
        <v>179</v>
      </c>
      <c r="F133" s="78">
        <v>507804</v>
      </c>
      <c r="G133" s="5" t="s">
        <v>179</v>
      </c>
      <c r="H133" s="5">
        <f t="shared" si="1"/>
        <v>507804</v>
      </c>
      <c r="I133" s="105" t="s">
        <v>68</v>
      </c>
      <c r="J133" s="99" t="s">
        <v>1401</v>
      </c>
    </row>
    <row r="134" spans="2:10" s="107" customFormat="1" ht="20.399999999999999">
      <c r="B134" s="522" t="s">
        <v>34</v>
      </c>
      <c r="C134" s="170" t="s">
        <v>364</v>
      </c>
      <c r="D134" s="170" t="s">
        <v>225</v>
      </c>
      <c r="E134" s="78">
        <v>168313</v>
      </c>
      <c r="F134" s="5" t="s">
        <v>179</v>
      </c>
      <c r="G134" s="5" t="s">
        <v>179</v>
      </c>
      <c r="H134" s="5">
        <f t="shared" ref="H134:H179" si="2">SUM(E134:G134)</f>
        <v>168313</v>
      </c>
      <c r="I134" s="105" t="s">
        <v>225</v>
      </c>
      <c r="J134" s="99" t="s">
        <v>1400</v>
      </c>
    </row>
    <row r="135" spans="2:10" s="107" customFormat="1">
      <c r="B135" s="522"/>
      <c r="C135" s="170" t="s">
        <v>365</v>
      </c>
      <c r="D135" s="170" t="s">
        <v>237</v>
      </c>
      <c r="E135" s="78">
        <v>106557</v>
      </c>
      <c r="F135" s="5" t="s">
        <v>179</v>
      </c>
      <c r="G135" s="5" t="s">
        <v>179</v>
      </c>
      <c r="H135" s="5">
        <f t="shared" si="2"/>
        <v>106557</v>
      </c>
      <c r="I135" s="83" t="s">
        <v>237</v>
      </c>
      <c r="J135" s="99" t="s">
        <v>190</v>
      </c>
    </row>
    <row r="136" spans="2:10" s="107" customFormat="1">
      <c r="B136" s="522"/>
      <c r="C136" s="170" t="s">
        <v>366</v>
      </c>
      <c r="D136" s="170" t="s">
        <v>238</v>
      </c>
      <c r="E136" s="78">
        <v>115346</v>
      </c>
      <c r="F136" s="5" t="s">
        <v>179</v>
      </c>
      <c r="G136" s="5" t="s">
        <v>179</v>
      </c>
      <c r="H136" s="5">
        <f t="shared" si="2"/>
        <v>115346</v>
      </c>
      <c r="I136" s="83" t="s">
        <v>238</v>
      </c>
      <c r="J136" s="99" t="s">
        <v>191</v>
      </c>
    </row>
    <row r="137" spans="2:10" s="107" customFormat="1">
      <c r="B137" s="522"/>
      <c r="C137" s="170" t="s">
        <v>367</v>
      </c>
      <c r="D137" s="170" t="s">
        <v>239</v>
      </c>
      <c r="E137" s="78">
        <v>114723</v>
      </c>
      <c r="F137" s="5" t="s">
        <v>179</v>
      </c>
      <c r="G137" s="5" t="s">
        <v>179</v>
      </c>
      <c r="H137" s="5">
        <f t="shared" si="2"/>
        <v>114723</v>
      </c>
      <c r="I137" s="83" t="s">
        <v>239</v>
      </c>
      <c r="J137" s="99" t="s">
        <v>192</v>
      </c>
    </row>
    <row r="138" spans="2:10" s="107" customFormat="1" ht="20.399999999999999">
      <c r="B138" s="522" t="s">
        <v>35</v>
      </c>
      <c r="C138" s="170" t="s">
        <v>368</v>
      </c>
      <c r="D138" s="170" t="s">
        <v>225</v>
      </c>
      <c r="E138" s="78">
        <v>169051</v>
      </c>
      <c r="F138" s="5" t="s">
        <v>179</v>
      </c>
      <c r="G138" s="5" t="s">
        <v>179</v>
      </c>
      <c r="H138" s="5">
        <f t="shared" si="2"/>
        <v>169051</v>
      </c>
      <c r="I138" s="105" t="s">
        <v>225</v>
      </c>
      <c r="J138" s="99" t="s">
        <v>1400</v>
      </c>
    </row>
    <row r="139" spans="2:10" s="107" customFormat="1">
      <c r="B139" s="522"/>
      <c r="C139" s="170" t="s">
        <v>369</v>
      </c>
      <c r="D139" s="170" t="s">
        <v>237</v>
      </c>
      <c r="E139" s="78">
        <v>107157</v>
      </c>
      <c r="F139" s="5" t="s">
        <v>179</v>
      </c>
      <c r="G139" s="5" t="s">
        <v>179</v>
      </c>
      <c r="H139" s="5">
        <f t="shared" si="2"/>
        <v>107157</v>
      </c>
      <c r="I139" s="83" t="s">
        <v>237</v>
      </c>
      <c r="J139" s="99" t="s">
        <v>190</v>
      </c>
    </row>
    <row r="140" spans="2:10" s="107" customFormat="1">
      <c r="B140" s="522"/>
      <c r="C140" s="170" t="s">
        <v>370</v>
      </c>
      <c r="D140" s="170" t="s">
        <v>238</v>
      </c>
      <c r="E140" s="78">
        <v>115757</v>
      </c>
      <c r="F140" s="5" t="s">
        <v>179</v>
      </c>
      <c r="G140" s="5" t="s">
        <v>179</v>
      </c>
      <c r="H140" s="5">
        <f t="shared" si="2"/>
        <v>115757</v>
      </c>
      <c r="I140" s="83" t="s">
        <v>238</v>
      </c>
      <c r="J140" s="99" t="s">
        <v>191</v>
      </c>
    </row>
    <row r="141" spans="2:10" s="107" customFormat="1">
      <c r="B141" s="522"/>
      <c r="C141" s="170" t="s">
        <v>371</v>
      </c>
      <c r="D141" s="170" t="s">
        <v>239</v>
      </c>
      <c r="E141" s="78">
        <v>115188</v>
      </c>
      <c r="F141" s="5" t="s">
        <v>179</v>
      </c>
      <c r="G141" s="5" t="s">
        <v>179</v>
      </c>
      <c r="H141" s="5">
        <f t="shared" si="2"/>
        <v>115188</v>
      </c>
      <c r="I141" s="83" t="s">
        <v>239</v>
      </c>
      <c r="J141" s="99" t="s">
        <v>192</v>
      </c>
    </row>
    <row r="142" spans="2:10" s="107" customFormat="1" ht="20.399999999999999">
      <c r="B142" s="522" t="s">
        <v>36</v>
      </c>
      <c r="C142" s="170" t="s">
        <v>372</v>
      </c>
      <c r="D142" s="170" t="s">
        <v>225</v>
      </c>
      <c r="E142" s="78">
        <v>168001</v>
      </c>
      <c r="F142" s="5" t="s">
        <v>179</v>
      </c>
      <c r="G142" s="5" t="s">
        <v>179</v>
      </c>
      <c r="H142" s="5">
        <f t="shared" si="2"/>
        <v>168001</v>
      </c>
      <c r="I142" s="105" t="s">
        <v>225</v>
      </c>
      <c r="J142" s="99" t="s">
        <v>1400</v>
      </c>
    </row>
    <row r="143" spans="2:10" s="107" customFormat="1">
      <c r="B143" s="522"/>
      <c r="C143" s="170" t="s">
        <v>373</v>
      </c>
      <c r="D143" s="170" t="s">
        <v>237</v>
      </c>
      <c r="E143" s="78">
        <v>106487</v>
      </c>
      <c r="F143" s="5" t="s">
        <v>179</v>
      </c>
      <c r="G143" s="5" t="s">
        <v>179</v>
      </c>
      <c r="H143" s="5">
        <f t="shared" si="2"/>
        <v>106487</v>
      </c>
      <c r="I143" s="83" t="s">
        <v>237</v>
      </c>
      <c r="J143" s="99" t="s">
        <v>190</v>
      </c>
    </row>
    <row r="144" spans="2:10" s="107" customFormat="1">
      <c r="B144" s="522"/>
      <c r="C144" s="170" t="s">
        <v>374</v>
      </c>
      <c r="D144" s="170" t="s">
        <v>238</v>
      </c>
      <c r="E144" s="78">
        <v>115055</v>
      </c>
      <c r="F144" s="5" t="s">
        <v>179</v>
      </c>
      <c r="G144" s="5" t="s">
        <v>179</v>
      </c>
      <c r="H144" s="5">
        <f t="shared" si="2"/>
        <v>115055</v>
      </c>
      <c r="I144" s="83" t="s">
        <v>238</v>
      </c>
      <c r="J144" s="99" t="s">
        <v>191</v>
      </c>
    </row>
    <row r="145" spans="2:10" s="107" customFormat="1">
      <c r="B145" s="522"/>
      <c r="C145" s="170" t="s">
        <v>375</v>
      </c>
      <c r="D145" s="170" t="s">
        <v>239</v>
      </c>
      <c r="E145" s="78">
        <v>114460</v>
      </c>
      <c r="F145" s="5" t="s">
        <v>179</v>
      </c>
      <c r="G145" s="5" t="s">
        <v>179</v>
      </c>
      <c r="H145" s="5">
        <f t="shared" si="2"/>
        <v>114460</v>
      </c>
      <c r="I145" s="83" t="s">
        <v>239</v>
      </c>
      <c r="J145" s="99" t="s">
        <v>192</v>
      </c>
    </row>
    <row r="146" spans="2:10" s="107" customFormat="1" ht="20.399999999999999">
      <c r="B146" s="522" t="s">
        <v>37</v>
      </c>
      <c r="C146" s="170" t="s">
        <v>376</v>
      </c>
      <c r="D146" s="170" t="s">
        <v>225</v>
      </c>
      <c r="E146" s="78">
        <v>115038</v>
      </c>
      <c r="F146" s="5" t="s">
        <v>179</v>
      </c>
      <c r="G146" s="5" t="s">
        <v>179</v>
      </c>
      <c r="H146" s="5">
        <f t="shared" si="2"/>
        <v>115038</v>
      </c>
      <c r="I146" s="105" t="s">
        <v>225</v>
      </c>
      <c r="J146" s="99" t="s">
        <v>1400</v>
      </c>
    </row>
    <row r="147" spans="2:10" s="107" customFormat="1">
      <c r="B147" s="522"/>
      <c r="C147" s="170" t="s">
        <v>377</v>
      </c>
      <c r="D147" s="170" t="s">
        <v>237</v>
      </c>
      <c r="E147" s="78">
        <v>72601</v>
      </c>
      <c r="F147" s="5" t="s">
        <v>179</v>
      </c>
      <c r="G147" s="5" t="s">
        <v>179</v>
      </c>
      <c r="H147" s="5">
        <f t="shared" si="2"/>
        <v>72601</v>
      </c>
      <c r="I147" s="83" t="s">
        <v>237</v>
      </c>
      <c r="J147" s="99" t="s">
        <v>190</v>
      </c>
    </row>
    <row r="148" spans="2:10" s="107" customFormat="1">
      <c r="B148" s="522"/>
      <c r="C148" s="170" t="s">
        <v>378</v>
      </c>
      <c r="D148" s="170" t="s">
        <v>238</v>
      </c>
      <c r="E148" s="78">
        <v>78906</v>
      </c>
      <c r="F148" s="5" t="s">
        <v>179</v>
      </c>
      <c r="G148" s="5" t="s">
        <v>179</v>
      </c>
      <c r="H148" s="5">
        <f t="shared" si="2"/>
        <v>78906</v>
      </c>
      <c r="I148" s="83" t="s">
        <v>238</v>
      </c>
      <c r="J148" s="99" t="s">
        <v>191</v>
      </c>
    </row>
    <row r="149" spans="2:10" s="107" customFormat="1">
      <c r="B149" s="522"/>
      <c r="C149" s="170" t="s">
        <v>379</v>
      </c>
      <c r="D149" s="170" t="s">
        <v>239</v>
      </c>
      <c r="E149" s="78">
        <v>78569</v>
      </c>
      <c r="F149" s="5" t="s">
        <v>179</v>
      </c>
      <c r="G149" s="5" t="s">
        <v>179</v>
      </c>
      <c r="H149" s="5">
        <f t="shared" si="2"/>
        <v>78569</v>
      </c>
      <c r="I149" s="83" t="s">
        <v>239</v>
      </c>
      <c r="J149" s="99" t="s">
        <v>192</v>
      </c>
    </row>
    <row r="150" spans="2:10" s="107" customFormat="1" ht="20.399999999999999">
      <c r="B150" s="521" t="s">
        <v>38</v>
      </c>
      <c r="C150" s="170" t="s">
        <v>380</v>
      </c>
      <c r="D150" s="170" t="s">
        <v>225</v>
      </c>
      <c r="E150" s="78">
        <v>439525</v>
      </c>
      <c r="F150" s="5" t="s">
        <v>179</v>
      </c>
      <c r="G150" s="5" t="s">
        <v>179</v>
      </c>
      <c r="H150" s="5">
        <f t="shared" si="2"/>
        <v>439525</v>
      </c>
      <c r="I150" s="105" t="s">
        <v>225</v>
      </c>
      <c r="J150" s="99" t="s">
        <v>1400</v>
      </c>
    </row>
    <row r="151" spans="2:10" s="107" customFormat="1">
      <c r="B151" s="521"/>
      <c r="C151" s="170" t="s">
        <v>381</v>
      </c>
      <c r="D151" s="170" t="s">
        <v>237</v>
      </c>
      <c r="E151" s="78">
        <v>292808</v>
      </c>
      <c r="F151" s="5" t="s">
        <v>179</v>
      </c>
      <c r="G151" s="5" t="s">
        <v>179</v>
      </c>
      <c r="H151" s="5">
        <f t="shared" si="2"/>
        <v>292808</v>
      </c>
      <c r="I151" s="83" t="s">
        <v>237</v>
      </c>
      <c r="J151" s="99" t="s">
        <v>190</v>
      </c>
    </row>
    <row r="152" spans="2:10" s="107" customFormat="1">
      <c r="B152" s="521"/>
      <c r="C152" s="170" t="s">
        <v>382</v>
      </c>
      <c r="D152" s="170" t="s">
        <v>238</v>
      </c>
      <c r="E152" s="78">
        <v>293078</v>
      </c>
      <c r="F152" s="5" t="s">
        <v>179</v>
      </c>
      <c r="G152" s="5" t="s">
        <v>179</v>
      </c>
      <c r="H152" s="5">
        <f t="shared" si="2"/>
        <v>293078</v>
      </c>
      <c r="I152" s="83" t="s">
        <v>238</v>
      </c>
      <c r="J152" s="99" t="s">
        <v>191</v>
      </c>
    </row>
    <row r="153" spans="2:10" s="107" customFormat="1">
      <c r="B153" s="521"/>
      <c r="C153" s="170" t="s">
        <v>383</v>
      </c>
      <c r="D153" s="170" t="s">
        <v>239</v>
      </c>
      <c r="E153" s="78">
        <v>293164</v>
      </c>
      <c r="F153" s="5" t="s">
        <v>179</v>
      </c>
      <c r="G153" s="5" t="s">
        <v>179</v>
      </c>
      <c r="H153" s="5">
        <f t="shared" si="2"/>
        <v>293164</v>
      </c>
      <c r="I153" s="83" t="s">
        <v>239</v>
      </c>
      <c r="J153" s="99" t="s">
        <v>192</v>
      </c>
    </row>
    <row r="154" spans="2:10" s="107" customFormat="1" ht="20.399999999999999">
      <c r="B154" s="521" t="s">
        <v>39</v>
      </c>
      <c r="C154" s="170" t="s">
        <v>384</v>
      </c>
      <c r="D154" s="170" t="s">
        <v>335</v>
      </c>
      <c r="E154" s="78">
        <v>401076</v>
      </c>
      <c r="F154" s="78">
        <v>91967</v>
      </c>
      <c r="G154" s="5" t="s">
        <v>179</v>
      </c>
      <c r="H154" s="5">
        <f t="shared" si="2"/>
        <v>493043</v>
      </c>
      <c r="I154" s="105" t="s">
        <v>225</v>
      </c>
      <c r="J154" s="99" t="s">
        <v>1400</v>
      </c>
    </row>
    <row r="155" spans="2:10" s="107" customFormat="1">
      <c r="B155" s="521"/>
      <c r="C155" s="170" t="s">
        <v>385</v>
      </c>
      <c r="D155" s="170" t="s">
        <v>337</v>
      </c>
      <c r="E155" s="78">
        <v>266703</v>
      </c>
      <c r="F155" s="78">
        <v>91967</v>
      </c>
      <c r="G155" s="5" t="s">
        <v>179</v>
      </c>
      <c r="H155" s="5">
        <f t="shared" si="2"/>
        <v>358670</v>
      </c>
      <c r="I155" s="83" t="s">
        <v>237</v>
      </c>
      <c r="J155" s="99" t="s">
        <v>190</v>
      </c>
    </row>
    <row r="156" spans="2:10" s="107" customFormat="1">
      <c r="B156" s="521"/>
      <c r="C156" s="170" t="s">
        <v>386</v>
      </c>
      <c r="D156" s="170" t="s">
        <v>339</v>
      </c>
      <c r="E156" s="78">
        <v>267765</v>
      </c>
      <c r="F156" s="78">
        <v>91967</v>
      </c>
      <c r="G156" s="5" t="s">
        <v>179</v>
      </c>
      <c r="H156" s="5">
        <f t="shared" si="2"/>
        <v>359732</v>
      </c>
      <c r="I156" s="83" t="s">
        <v>238</v>
      </c>
      <c r="J156" s="99" t="s">
        <v>191</v>
      </c>
    </row>
    <row r="157" spans="2:10" s="107" customFormat="1">
      <c r="B157" s="521"/>
      <c r="C157" s="170" t="s">
        <v>387</v>
      </c>
      <c r="D157" s="170" t="s">
        <v>341</v>
      </c>
      <c r="E157" s="78">
        <v>267684</v>
      </c>
      <c r="F157" s="78">
        <v>91967</v>
      </c>
      <c r="G157" s="5" t="s">
        <v>179</v>
      </c>
      <c r="H157" s="5">
        <f t="shared" si="2"/>
        <v>359651</v>
      </c>
      <c r="I157" s="83" t="s">
        <v>239</v>
      </c>
      <c r="J157" s="99" t="s">
        <v>192</v>
      </c>
    </row>
    <row r="158" spans="2:10" s="107" customFormat="1" ht="20.399999999999999">
      <c r="B158" s="170" t="s">
        <v>40</v>
      </c>
      <c r="C158" s="170" t="s">
        <v>388</v>
      </c>
      <c r="D158" s="170" t="s">
        <v>73</v>
      </c>
      <c r="E158" s="5" t="s">
        <v>179</v>
      </c>
      <c r="F158" s="78">
        <v>452535</v>
      </c>
      <c r="G158" s="5" t="s">
        <v>179</v>
      </c>
      <c r="H158" s="5">
        <f t="shared" si="2"/>
        <v>452535</v>
      </c>
      <c r="I158" s="105" t="s">
        <v>68</v>
      </c>
      <c r="J158" s="99" t="s">
        <v>1401</v>
      </c>
    </row>
    <row r="159" spans="2:10" s="107" customFormat="1" ht="20.399999999999999">
      <c r="B159" s="521" t="s">
        <v>41</v>
      </c>
      <c r="C159" s="170" t="s">
        <v>389</v>
      </c>
      <c r="D159" s="170" t="s">
        <v>457</v>
      </c>
      <c r="E159" s="78">
        <v>361688</v>
      </c>
      <c r="F159" s="78">
        <v>59206</v>
      </c>
      <c r="G159" s="78">
        <v>63666</v>
      </c>
      <c r="H159" s="5">
        <f>SUM(E159:G159)</f>
        <v>484560</v>
      </c>
      <c r="I159" s="99" t="s">
        <v>252</v>
      </c>
      <c r="J159" s="99" t="s">
        <v>1403</v>
      </c>
    </row>
    <row r="160" spans="2:10" s="107" customFormat="1">
      <c r="B160" s="521"/>
      <c r="C160" s="170" t="s">
        <v>390</v>
      </c>
      <c r="D160" s="170" t="s">
        <v>335</v>
      </c>
      <c r="E160" s="78">
        <v>361688</v>
      </c>
      <c r="F160" s="78">
        <v>59206</v>
      </c>
      <c r="G160" s="5" t="s">
        <v>179</v>
      </c>
      <c r="H160" s="5">
        <f t="shared" si="2"/>
        <v>420894</v>
      </c>
      <c r="I160" s="99" t="s">
        <v>225</v>
      </c>
      <c r="J160" s="99" t="s">
        <v>74</v>
      </c>
    </row>
    <row r="161" spans="2:10" s="107" customFormat="1">
      <c r="B161" s="521"/>
      <c r="C161" s="170" t="s">
        <v>391</v>
      </c>
      <c r="D161" s="170" t="s">
        <v>458</v>
      </c>
      <c r="E161" s="78">
        <v>240416</v>
      </c>
      <c r="F161" s="78">
        <v>59206</v>
      </c>
      <c r="G161" s="78">
        <v>63666</v>
      </c>
      <c r="H161" s="5">
        <f t="shared" si="2"/>
        <v>363288</v>
      </c>
      <c r="I161" s="83" t="s">
        <v>839</v>
      </c>
      <c r="J161" s="99" t="s">
        <v>190</v>
      </c>
    </row>
    <row r="162" spans="2:10" s="107" customFormat="1">
      <c r="B162" s="521"/>
      <c r="C162" s="170" t="s">
        <v>392</v>
      </c>
      <c r="D162" s="170" t="s">
        <v>459</v>
      </c>
      <c r="E162" s="78">
        <v>241334</v>
      </c>
      <c r="F162" s="78">
        <v>59206</v>
      </c>
      <c r="G162" s="78">
        <v>63666</v>
      </c>
      <c r="H162" s="5">
        <f t="shared" si="2"/>
        <v>364206</v>
      </c>
      <c r="I162" s="83" t="s">
        <v>840</v>
      </c>
      <c r="J162" s="99" t="s">
        <v>191</v>
      </c>
    </row>
    <row r="163" spans="2:10" s="107" customFormat="1">
      <c r="B163" s="521"/>
      <c r="C163" s="170" t="s">
        <v>393</v>
      </c>
      <c r="D163" s="170" t="s">
        <v>460</v>
      </c>
      <c r="E163" s="78">
        <v>241626</v>
      </c>
      <c r="F163" s="78">
        <v>59206</v>
      </c>
      <c r="G163" s="78">
        <v>63666</v>
      </c>
      <c r="H163" s="5">
        <f t="shared" si="2"/>
        <v>364498</v>
      </c>
      <c r="I163" s="83" t="s">
        <v>841</v>
      </c>
      <c r="J163" s="99" t="s">
        <v>192</v>
      </c>
    </row>
    <row r="164" spans="2:10" s="107" customFormat="1" ht="20.399999999999999">
      <c r="B164" s="521" t="s">
        <v>66</v>
      </c>
      <c r="C164" s="170" t="s">
        <v>394</v>
      </c>
      <c r="D164" s="170" t="s">
        <v>461</v>
      </c>
      <c r="E164" s="5" t="s">
        <v>179</v>
      </c>
      <c r="F164" s="78">
        <v>59176</v>
      </c>
      <c r="G164" s="78">
        <v>17375</v>
      </c>
      <c r="H164" s="5">
        <f t="shared" si="2"/>
        <v>76551</v>
      </c>
      <c r="I164" s="99" t="s">
        <v>68</v>
      </c>
      <c r="J164" s="99" t="s">
        <v>1410</v>
      </c>
    </row>
    <row r="165" spans="2:10" s="107" customFormat="1">
      <c r="B165" s="521"/>
      <c r="C165" s="170" t="s">
        <v>395</v>
      </c>
      <c r="D165" s="170" t="s">
        <v>73</v>
      </c>
      <c r="E165" s="5" t="s">
        <v>179</v>
      </c>
      <c r="F165" s="78">
        <v>59176</v>
      </c>
      <c r="G165" s="5" t="s">
        <v>179</v>
      </c>
      <c r="H165" s="5">
        <f t="shared" si="2"/>
        <v>59176</v>
      </c>
      <c r="I165" s="99" t="s">
        <v>68</v>
      </c>
      <c r="J165" s="99" t="s">
        <v>72</v>
      </c>
    </row>
    <row r="166" spans="2:10" s="107" customFormat="1" ht="20.399999999999999">
      <c r="B166" s="521" t="s">
        <v>42</v>
      </c>
      <c r="C166" s="170" t="s">
        <v>396</v>
      </c>
      <c r="D166" s="170" t="s">
        <v>225</v>
      </c>
      <c r="E166" s="78">
        <v>444842</v>
      </c>
      <c r="F166" s="5" t="s">
        <v>179</v>
      </c>
      <c r="G166" s="5" t="s">
        <v>179</v>
      </c>
      <c r="H166" s="5">
        <f t="shared" si="2"/>
        <v>444842</v>
      </c>
      <c r="I166" s="105" t="s">
        <v>225</v>
      </c>
      <c r="J166" s="99" t="s">
        <v>1400</v>
      </c>
    </row>
    <row r="167" spans="2:10" s="107" customFormat="1">
      <c r="B167" s="521"/>
      <c r="C167" s="170" t="s">
        <v>397</v>
      </c>
      <c r="D167" s="170" t="s">
        <v>237</v>
      </c>
      <c r="E167" s="78">
        <v>296529</v>
      </c>
      <c r="F167" s="5" t="s">
        <v>179</v>
      </c>
      <c r="G167" s="5" t="s">
        <v>179</v>
      </c>
      <c r="H167" s="5">
        <f t="shared" si="2"/>
        <v>296529</v>
      </c>
      <c r="I167" s="83" t="s">
        <v>237</v>
      </c>
      <c r="J167" s="99" t="s">
        <v>190</v>
      </c>
    </row>
    <row r="168" spans="2:10" s="107" customFormat="1">
      <c r="B168" s="521"/>
      <c r="C168" s="170" t="s">
        <v>398</v>
      </c>
      <c r="D168" s="170" t="s">
        <v>238</v>
      </c>
      <c r="E168" s="78">
        <v>296564</v>
      </c>
      <c r="F168" s="5" t="s">
        <v>179</v>
      </c>
      <c r="G168" s="5" t="s">
        <v>179</v>
      </c>
      <c r="H168" s="5">
        <f t="shared" si="2"/>
        <v>296564</v>
      </c>
      <c r="I168" s="83" t="s">
        <v>238</v>
      </c>
      <c r="J168" s="99" t="s">
        <v>191</v>
      </c>
    </row>
    <row r="169" spans="2:10" s="107" customFormat="1">
      <c r="B169" s="521"/>
      <c r="C169" s="170" t="s">
        <v>399</v>
      </c>
      <c r="D169" s="170" t="s">
        <v>239</v>
      </c>
      <c r="E169" s="78">
        <v>296591</v>
      </c>
      <c r="F169" s="5" t="s">
        <v>179</v>
      </c>
      <c r="G169" s="5" t="s">
        <v>179</v>
      </c>
      <c r="H169" s="5">
        <f t="shared" si="2"/>
        <v>296591</v>
      </c>
      <c r="I169" s="83" t="s">
        <v>239</v>
      </c>
      <c r="J169" s="99" t="s">
        <v>192</v>
      </c>
    </row>
    <row r="170" spans="2:10" s="107" customFormat="1" ht="20.399999999999999">
      <c r="B170" s="170" t="s">
        <v>67</v>
      </c>
      <c r="C170" s="170" t="s">
        <v>400</v>
      </c>
      <c r="D170" s="170" t="s">
        <v>73</v>
      </c>
      <c r="E170" s="5" t="s">
        <v>179</v>
      </c>
      <c r="F170" s="78">
        <v>476144</v>
      </c>
      <c r="G170" s="5" t="s">
        <v>179</v>
      </c>
      <c r="H170" s="5">
        <f t="shared" si="2"/>
        <v>476144</v>
      </c>
      <c r="I170" s="105" t="s">
        <v>68</v>
      </c>
      <c r="J170" s="99" t="s">
        <v>1401</v>
      </c>
    </row>
    <row r="171" spans="2:10" s="107" customFormat="1" ht="20.399999999999999">
      <c r="B171" s="170" t="s">
        <v>76</v>
      </c>
      <c r="C171" s="170" t="s">
        <v>401</v>
      </c>
      <c r="D171" s="170" t="s">
        <v>73</v>
      </c>
      <c r="E171" s="5" t="s">
        <v>179</v>
      </c>
      <c r="F171" s="78">
        <v>86529</v>
      </c>
      <c r="G171" s="5" t="s">
        <v>179</v>
      </c>
      <c r="H171" s="5">
        <f t="shared" si="2"/>
        <v>86529</v>
      </c>
      <c r="I171" s="99" t="s">
        <v>68</v>
      </c>
      <c r="J171" s="99" t="s">
        <v>1401</v>
      </c>
    </row>
    <row r="172" spans="2:10" s="107" customFormat="1" ht="20.399999999999999">
      <c r="B172" s="521" t="s">
        <v>2121</v>
      </c>
      <c r="C172" s="170" t="s">
        <v>402</v>
      </c>
      <c r="D172" s="170" t="s">
        <v>456</v>
      </c>
      <c r="E172" s="5" t="s">
        <v>179</v>
      </c>
      <c r="F172" s="78">
        <v>969309</v>
      </c>
      <c r="G172" s="110">
        <v>458558</v>
      </c>
      <c r="H172" s="5">
        <f t="shared" si="2"/>
        <v>1427867</v>
      </c>
      <c r="I172" s="105" t="s">
        <v>225</v>
      </c>
      <c r="J172" s="99" t="s">
        <v>1400</v>
      </c>
    </row>
    <row r="173" spans="2:10" s="107" customFormat="1">
      <c r="B173" s="521"/>
      <c r="C173" s="170" t="s">
        <v>403</v>
      </c>
      <c r="D173" s="170" t="s">
        <v>337</v>
      </c>
      <c r="E173" s="110">
        <v>287098</v>
      </c>
      <c r="F173" s="78">
        <v>969309</v>
      </c>
      <c r="G173" s="5" t="s">
        <v>179</v>
      </c>
      <c r="H173" s="5">
        <f t="shared" si="2"/>
        <v>1256407</v>
      </c>
      <c r="I173" s="83" t="s">
        <v>237</v>
      </c>
      <c r="J173" s="99" t="s">
        <v>190</v>
      </c>
    </row>
    <row r="174" spans="2:10" s="107" customFormat="1">
      <c r="B174" s="521"/>
      <c r="C174" s="170" t="s">
        <v>404</v>
      </c>
      <c r="D174" s="170" t="s">
        <v>339</v>
      </c>
      <c r="E174" s="110">
        <v>287848</v>
      </c>
      <c r="F174" s="78">
        <v>969309</v>
      </c>
      <c r="G174" s="5" t="s">
        <v>179</v>
      </c>
      <c r="H174" s="5">
        <f t="shared" si="2"/>
        <v>1257157</v>
      </c>
      <c r="I174" s="83" t="s">
        <v>238</v>
      </c>
      <c r="J174" s="99" t="s">
        <v>191</v>
      </c>
    </row>
    <row r="175" spans="2:10" s="107" customFormat="1">
      <c r="B175" s="521"/>
      <c r="C175" s="170" t="s">
        <v>405</v>
      </c>
      <c r="D175" s="170" t="s">
        <v>341</v>
      </c>
      <c r="E175" s="110">
        <v>287880</v>
      </c>
      <c r="F175" s="78">
        <v>969309</v>
      </c>
      <c r="G175" s="5" t="s">
        <v>179</v>
      </c>
      <c r="H175" s="5">
        <f t="shared" si="2"/>
        <v>1257189</v>
      </c>
      <c r="I175" s="83" t="s">
        <v>239</v>
      </c>
      <c r="J175" s="99" t="s">
        <v>192</v>
      </c>
    </row>
    <row r="176" spans="2:10" s="107" customFormat="1" ht="30.6">
      <c r="B176" s="522" t="s">
        <v>43</v>
      </c>
      <c r="C176" s="170" t="s">
        <v>406</v>
      </c>
      <c r="D176" s="170" t="s">
        <v>866</v>
      </c>
      <c r="E176" s="78">
        <v>169219</v>
      </c>
      <c r="F176" s="76">
        <v>728752</v>
      </c>
      <c r="G176" s="76">
        <v>124539</v>
      </c>
      <c r="H176" s="5">
        <f t="shared" si="2"/>
        <v>1022510</v>
      </c>
      <c r="I176" s="105" t="s">
        <v>225</v>
      </c>
      <c r="J176" s="99" t="s">
        <v>1400</v>
      </c>
    </row>
    <row r="177" spans="1:10" s="107" customFormat="1" ht="20.399999999999999">
      <c r="B177" s="522"/>
      <c r="C177" s="170" t="s">
        <v>407</v>
      </c>
      <c r="D177" s="170" t="s">
        <v>867</v>
      </c>
      <c r="E177" s="78">
        <v>107290</v>
      </c>
      <c r="F177" s="76">
        <v>728752</v>
      </c>
      <c r="G177" s="76">
        <v>124539</v>
      </c>
      <c r="H177" s="5">
        <f t="shared" si="2"/>
        <v>960581</v>
      </c>
      <c r="I177" s="83" t="s">
        <v>237</v>
      </c>
      <c r="J177" s="99" t="s">
        <v>190</v>
      </c>
    </row>
    <row r="178" spans="1:10" s="107" customFormat="1" ht="20.399999999999999">
      <c r="B178" s="522"/>
      <c r="C178" s="170" t="s">
        <v>408</v>
      </c>
      <c r="D178" s="170" t="s">
        <v>868</v>
      </c>
      <c r="E178" s="78">
        <v>115886</v>
      </c>
      <c r="F178" s="76">
        <v>728752</v>
      </c>
      <c r="G178" s="76">
        <v>124539</v>
      </c>
      <c r="H178" s="5">
        <f t="shared" si="2"/>
        <v>969177</v>
      </c>
      <c r="I178" s="83" t="s">
        <v>238</v>
      </c>
      <c r="J178" s="99" t="s">
        <v>191</v>
      </c>
    </row>
    <row r="179" spans="1:10" s="107" customFormat="1" ht="30.6">
      <c r="B179" s="522"/>
      <c r="C179" s="170" t="s">
        <v>409</v>
      </c>
      <c r="D179" s="170" t="s">
        <v>869</v>
      </c>
      <c r="E179" s="78">
        <v>115262</v>
      </c>
      <c r="F179" s="76">
        <v>728752</v>
      </c>
      <c r="G179" s="76">
        <v>124539</v>
      </c>
      <c r="H179" s="5">
        <f t="shared" si="2"/>
        <v>968553</v>
      </c>
      <c r="I179" s="83" t="s">
        <v>239</v>
      </c>
      <c r="J179" s="99" t="s">
        <v>192</v>
      </c>
    </row>
    <row r="180" spans="1:10" ht="66" customHeight="1">
      <c r="A180" s="520" t="s">
        <v>1910</v>
      </c>
      <c r="B180" s="520"/>
      <c r="C180" s="520"/>
      <c r="D180" s="520"/>
      <c r="E180" s="520"/>
      <c r="F180" s="520"/>
      <c r="G180" s="520"/>
      <c r="H180" s="520"/>
      <c r="I180" s="520"/>
      <c r="J180" s="520"/>
    </row>
    <row r="181" spans="1:10" ht="14.4">
      <c r="B181" s="232"/>
      <c r="D181" s="3"/>
      <c r="F181" s="250"/>
      <c r="G181" s="250"/>
      <c r="H181" s="253"/>
      <c r="I181" s="2"/>
    </row>
    <row r="182" spans="1:10" ht="14.4">
      <c r="B182" s="232"/>
      <c r="D182" s="3"/>
      <c r="F182" s="250"/>
      <c r="G182" s="250"/>
      <c r="H182" s="253"/>
      <c r="I182" s="2"/>
      <c r="J182" s="195"/>
    </row>
    <row r="183" spans="1:10" ht="14.4">
      <c r="B183" s="232"/>
      <c r="D183" s="3"/>
      <c r="F183" s="250"/>
      <c r="G183" s="250"/>
      <c r="H183" s="253"/>
      <c r="I183" s="2"/>
    </row>
    <row r="184" spans="1:10" ht="14.4">
      <c r="B184" s="232"/>
      <c r="D184" s="3"/>
      <c r="F184" s="250"/>
      <c r="G184" s="250"/>
      <c r="H184" s="253"/>
      <c r="I184" s="2"/>
    </row>
    <row r="185" spans="1:10" ht="14.4">
      <c r="B185" s="232"/>
      <c r="D185" s="3"/>
      <c r="F185" s="250"/>
      <c r="G185" s="250"/>
      <c r="H185" s="253"/>
      <c r="I185" s="2"/>
    </row>
    <row r="186" spans="1:10" ht="14.4">
      <c r="B186" s="232"/>
      <c r="D186" s="3"/>
      <c r="F186" s="250"/>
      <c r="G186" s="250"/>
      <c r="H186" s="253"/>
      <c r="I186" s="2"/>
    </row>
    <row r="187" spans="1:10" ht="14.4">
      <c r="D187" s="3"/>
      <c r="F187" s="250"/>
      <c r="G187" s="250"/>
      <c r="H187" s="253"/>
      <c r="I187" s="2"/>
    </row>
    <row r="188" spans="1:10" ht="14.4">
      <c r="D188" s="3"/>
      <c r="F188" s="250"/>
      <c r="G188" s="250"/>
      <c r="H188" s="253"/>
      <c r="I188" s="2"/>
    </row>
    <row r="189" spans="1:10" ht="14.4">
      <c r="D189" s="3"/>
      <c r="F189" s="250"/>
      <c r="G189" s="250"/>
      <c r="H189" s="253"/>
      <c r="I189" s="2"/>
    </row>
    <row r="190" spans="1:10" ht="14.4">
      <c r="D190" s="3"/>
      <c r="F190" s="250"/>
      <c r="G190" s="250"/>
      <c r="H190" s="253"/>
      <c r="I190" s="2"/>
    </row>
    <row r="191" spans="1:10" ht="14.4">
      <c r="D191" s="3"/>
      <c r="F191" s="250"/>
      <c r="G191" s="250"/>
      <c r="H191" s="253"/>
      <c r="I191" s="2"/>
    </row>
    <row r="192" spans="1:10" ht="14.4">
      <c r="D192" s="3"/>
      <c r="F192" s="250"/>
      <c r="G192" s="250"/>
      <c r="H192" s="253"/>
      <c r="I192" s="2"/>
    </row>
    <row r="193" spans="4:9" ht="14.4">
      <c r="D193" s="3"/>
      <c r="F193" s="250"/>
      <c r="G193" s="250"/>
      <c r="H193" s="253"/>
      <c r="I193" s="2"/>
    </row>
    <row r="194" spans="4:9" ht="14.4">
      <c r="D194" s="3"/>
      <c r="F194" s="250"/>
      <c r="G194" s="250"/>
      <c r="H194" s="253"/>
      <c r="I194" s="2"/>
    </row>
    <row r="195" spans="4:9" ht="14.4">
      <c r="D195" s="3"/>
      <c r="F195" s="250"/>
      <c r="G195" s="250"/>
      <c r="H195" s="253"/>
      <c r="I195" s="2"/>
    </row>
    <row r="196" spans="4:9" ht="14.4">
      <c r="D196" s="3"/>
      <c r="F196" s="250"/>
      <c r="G196" s="250"/>
      <c r="H196" s="253"/>
      <c r="I196" s="2"/>
    </row>
    <row r="197" spans="4:9" ht="14.4">
      <c r="D197" s="3"/>
      <c r="F197" s="250"/>
      <c r="G197" s="250"/>
      <c r="H197" s="253"/>
      <c r="I197" s="2"/>
    </row>
    <row r="198" spans="4:9" ht="14.4">
      <c r="D198" s="3"/>
      <c r="F198" s="250"/>
      <c r="G198" s="250"/>
      <c r="H198" s="253"/>
      <c r="I198" s="2"/>
    </row>
    <row r="199" spans="4:9" ht="14.4">
      <c r="D199" s="3"/>
      <c r="F199" s="250"/>
      <c r="G199" s="250"/>
      <c r="H199" s="253"/>
      <c r="I199" s="2"/>
    </row>
    <row r="200" spans="4:9" ht="14.4">
      <c r="D200" s="3"/>
      <c r="F200" s="250"/>
      <c r="G200" s="250"/>
      <c r="H200" s="253"/>
      <c r="I200" s="2"/>
    </row>
    <row r="201" spans="4:9" ht="14.4">
      <c r="D201" s="3"/>
      <c r="F201" s="250"/>
      <c r="G201" s="250"/>
      <c r="H201" s="253"/>
      <c r="I201" s="2"/>
    </row>
    <row r="202" spans="4:9" ht="14.4">
      <c r="D202" s="3"/>
      <c r="F202" s="250"/>
      <c r="G202" s="250"/>
      <c r="H202" s="253"/>
      <c r="I202" s="2"/>
    </row>
    <row r="203" spans="4:9" ht="14.4">
      <c r="D203" s="3"/>
      <c r="F203" s="250"/>
      <c r="G203" s="250"/>
      <c r="H203" s="253"/>
      <c r="I203" s="2"/>
    </row>
    <row r="204" spans="4:9" ht="14.4">
      <c r="D204" s="3"/>
      <c r="F204" s="250"/>
      <c r="G204" s="250"/>
      <c r="H204" s="253"/>
      <c r="I204" s="2"/>
    </row>
    <row r="205" spans="4:9" ht="14.4">
      <c r="D205" s="3"/>
      <c r="F205" s="250"/>
      <c r="G205" s="250"/>
      <c r="H205" s="253"/>
      <c r="I205" s="2"/>
    </row>
    <row r="206" spans="4:9" ht="14.4">
      <c r="D206" s="3"/>
      <c r="F206" s="250"/>
      <c r="G206" s="250"/>
      <c r="H206" s="253"/>
      <c r="I206" s="2"/>
    </row>
    <row r="207" spans="4:9" ht="14.4">
      <c r="D207" s="3"/>
      <c r="F207" s="250"/>
      <c r="G207" s="250"/>
      <c r="H207" s="253"/>
      <c r="I207" s="2"/>
    </row>
    <row r="208" spans="4:9" ht="14.4">
      <c r="D208" s="3"/>
      <c r="F208" s="250"/>
      <c r="G208" s="250"/>
      <c r="H208" s="253"/>
      <c r="I208" s="2"/>
    </row>
    <row r="209" spans="4:9" ht="14.4">
      <c r="D209" s="3"/>
      <c r="F209" s="250"/>
      <c r="G209" s="250"/>
      <c r="H209" s="253"/>
      <c r="I209" s="2"/>
    </row>
    <row r="210" spans="4:9" ht="14.4">
      <c r="D210" s="3"/>
      <c r="F210" s="250"/>
      <c r="G210" s="250"/>
      <c r="H210" s="253"/>
      <c r="I210" s="2"/>
    </row>
    <row r="211" spans="4:9" ht="14.4">
      <c r="D211" s="3"/>
      <c r="F211" s="250"/>
      <c r="G211" s="250"/>
      <c r="H211" s="253"/>
      <c r="I211" s="2"/>
    </row>
    <row r="212" spans="4:9" ht="14.4">
      <c r="D212" s="3"/>
      <c r="F212" s="250"/>
      <c r="G212" s="250"/>
      <c r="H212" s="253"/>
      <c r="I212" s="2"/>
    </row>
    <row r="213" spans="4:9" ht="14.4">
      <c r="D213" s="3"/>
      <c r="F213" s="250"/>
      <c r="G213" s="250"/>
      <c r="H213" s="253"/>
      <c r="I213" s="2"/>
    </row>
    <row r="214" spans="4:9" ht="14.4">
      <c r="D214" s="3"/>
      <c r="F214" s="250"/>
      <c r="G214" s="250"/>
      <c r="H214" s="253"/>
      <c r="I214" s="2"/>
    </row>
    <row r="215" spans="4:9" ht="14.4">
      <c r="D215" s="3"/>
      <c r="F215" s="250"/>
      <c r="G215" s="250"/>
      <c r="H215" s="253"/>
      <c r="I215" s="2"/>
    </row>
    <row r="216" spans="4:9" ht="14.4">
      <c r="D216" s="3"/>
      <c r="F216" s="250"/>
      <c r="G216" s="250"/>
      <c r="H216" s="253"/>
      <c r="I216" s="2"/>
    </row>
    <row r="217" spans="4:9" ht="14.4">
      <c r="D217" s="3"/>
      <c r="F217" s="250"/>
      <c r="G217" s="250"/>
      <c r="H217" s="253"/>
      <c r="I217" s="2"/>
    </row>
    <row r="218" spans="4:9" ht="14.4">
      <c r="D218" s="3"/>
      <c r="F218" s="250"/>
      <c r="G218" s="250"/>
      <c r="H218" s="253"/>
      <c r="I218" s="2"/>
    </row>
    <row r="219" spans="4:9" ht="14.4">
      <c r="D219" s="3"/>
      <c r="F219" s="250"/>
      <c r="G219" s="250"/>
      <c r="H219" s="253"/>
      <c r="I219" s="2"/>
    </row>
    <row r="220" spans="4:9" ht="14.4">
      <c r="D220" s="3"/>
      <c r="F220" s="250"/>
      <c r="G220" s="250"/>
      <c r="H220" s="253"/>
      <c r="I220" s="2"/>
    </row>
    <row r="221" spans="4:9" ht="14.4">
      <c r="D221" s="3"/>
      <c r="F221" s="250"/>
      <c r="G221" s="250"/>
      <c r="H221" s="253"/>
      <c r="I221" s="2"/>
    </row>
    <row r="222" spans="4:9" ht="14.4">
      <c r="D222" s="3"/>
      <c r="F222" s="250"/>
      <c r="G222" s="250"/>
      <c r="H222" s="253"/>
      <c r="I222" s="2"/>
    </row>
    <row r="223" spans="4:9" ht="14.4">
      <c r="D223" s="3"/>
      <c r="F223" s="250"/>
      <c r="G223" s="250"/>
      <c r="H223" s="253"/>
      <c r="I223" s="2"/>
    </row>
    <row r="224" spans="4:9" ht="14.4">
      <c r="D224" s="3"/>
      <c r="F224" s="250"/>
      <c r="G224" s="250"/>
      <c r="H224" s="253"/>
      <c r="I224" s="2"/>
    </row>
    <row r="225" spans="4:9" ht="14.4">
      <c r="D225" s="3"/>
      <c r="F225" s="250"/>
      <c r="G225" s="250"/>
      <c r="H225" s="253"/>
      <c r="I225" s="2"/>
    </row>
    <row r="226" spans="4:9" ht="14.4">
      <c r="D226" s="3"/>
      <c r="F226" s="250"/>
      <c r="G226" s="250"/>
      <c r="H226" s="253"/>
      <c r="I226" s="2"/>
    </row>
    <row r="227" spans="4:9" ht="14.4">
      <c r="D227" s="3"/>
      <c r="F227" s="250"/>
      <c r="G227" s="250"/>
      <c r="H227" s="253"/>
      <c r="I227" s="2"/>
    </row>
    <row r="228" spans="4:9" ht="14.4">
      <c r="D228" s="3"/>
      <c r="F228" s="250"/>
      <c r="G228" s="250"/>
      <c r="H228" s="253"/>
      <c r="I228" s="2"/>
    </row>
    <row r="229" spans="4:9" ht="14.4">
      <c r="D229" s="3"/>
      <c r="F229" s="250"/>
      <c r="G229" s="250"/>
      <c r="H229" s="253"/>
      <c r="I229" s="2"/>
    </row>
    <row r="230" spans="4:9" ht="14.4">
      <c r="D230" s="3"/>
      <c r="F230" s="250"/>
      <c r="G230" s="250"/>
      <c r="H230" s="253"/>
      <c r="I230" s="2"/>
    </row>
    <row r="231" spans="4:9" ht="14.4">
      <c r="D231" s="3"/>
      <c r="F231" s="250"/>
      <c r="G231" s="250"/>
      <c r="H231" s="253"/>
      <c r="I231" s="2"/>
    </row>
    <row r="232" spans="4:9" ht="14.4">
      <c r="D232" s="3"/>
      <c r="F232" s="250"/>
      <c r="G232" s="250"/>
      <c r="H232" s="253"/>
      <c r="I232" s="2"/>
    </row>
    <row r="233" spans="4:9" ht="14.4">
      <c r="D233" s="3"/>
      <c r="F233" s="250"/>
      <c r="G233" s="250"/>
      <c r="H233" s="253"/>
      <c r="I233" s="2"/>
    </row>
    <row r="234" spans="4:9" ht="14.4">
      <c r="D234" s="3"/>
      <c r="F234" s="250"/>
      <c r="G234" s="250"/>
      <c r="H234" s="253"/>
      <c r="I234" s="2"/>
    </row>
    <row r="235" spans="4:9" ht="14.4">
      <c r="D235" s="3"/>
      <c r="F235" s="250"/>
      <c r="G235" s="250"/>
      <c r="H235" s="253"/>
      <c r="I235" s="2"/>
    </row>
    <row r="236" spans="4:9" ht="14.4">
      <c r="D236" s="3"/>
      <c r="F236" s="250"/>
      <c r="G236" s="250"/>
      <c r="H236" s="253"/>
      <c r="I236" s="2"/>
    </row>
    <row r="237" spans="4:9" ht="14.4">
      <c r="D237" s="3"/>
      <c r="F237" s="250"/>
      <c r="G237" s="250"/>
      <c r="H237" s="253"/>
      <c r="I237" s="2"/>
    </row>
    <row r="238" spans="4:9" ht="14.4">
      <c r="D238" s="3"/>
      <c r="F238" s="250"/>
      <c r="G238" s="250"/>
      <c r="H238" s="253"/>
      <c r="I238" s="2"/>
    </row>
    <row r="239" spans="4:9" ht="14.4">
      <c r="D239" s="3"/>
      <c r="F239" s="250"/>
      <c r="G239" s="250"/>
      <c r="H239" s="253"/>
      <c r="I239" s="2"/>
    </row>
    <row r="240" spans="4:9" ht="14.4">
      <c r="D240" s="3"/>
      <c r="F240" s="250"/>
      <c r="G240" s="250"/>
      <c r="H240" s="253"/>
      <c r="I240" s="2"/>
    </row>
    <row r="241" spans="4:9" ht="14.4">
      <c r="D241" s="3"/>
      <c r="F241" s="250"/>
      <c r="G241" s="250"/>
      <c r="H241" s="253"/>
      <c r="I241" s="2"/>
    </row>
    <row r="242" spans="4:9" ht="14.4">
      <c r="D242" s="3"/>
      <c r="F242" s="250"/>
      <c r="G242" s="250"/>
      <c r="H242" s="253"/>
      <c r="I242" s="2"/>
    </row>
    <row r="243" spans="4:9" ht="14.4">
      <c r="D243" s="3"/>
      <c r="F243" s="250"/>
      <c r="G243" s="250"/>
      <c r="H243" s="253"/>
      <c r="I243" s="2"/>
    </row>
    <row r="244" spans="4:9" ht="14.4">
      <c r="D244" s="3"/>
      <c r="F244" s="250"/>
      <c r="G244" s="250"/>
      <c r="H244" s="253"/>
      <c r="I244" s="2"/>
    </row>
    <row r="245" spans="4:9" ht="14.4">
      <c r="D245" s="3"/>
      <c r="F245" s="250"/>
      <c r="G245" s="250"/>
      <c r="H245" s="253"/>
      <c r="I245" s="2"/>
    </row>
    <row r="246" spans="4:9" ht="14.4">
      <c r="D246" s="3"/>
      <c r="F246" s="250"/>
      <c r="G246" s="250"/>
      <c r="H246" s="253"/>
      <c r="I246" s="2"/>
    </row>
    <row r="247" spans="4:9" ht="14.4">
      <c r="D247" s="3"/>
      <c r="F247" s="250"/>
      <c r="G247" s="250"/>
      <c r="H247" s="253"/>
      <c r="I247" s="2"/>
    </row>
    <row r="248" spans="4:9" ht="14.4">
      <c r="D248" s="3"/>
      <c r="F248" s="250"/>
      <c r="G248" s="250"/>
      <c r="H248" s="253"/>
      <c r="I248" s="2"/>
    </row>
    <row r="249" spans="4:9" ht="14.4">
      <c r="D249" s="3"/>
      <c r="F249" s="250"/>
      <c r="G249" s="250"/>
      <c r="H249" s="253"/>
      <c r="I249" s="2"/>
    </row>
    <row r="250" spans="4:9" ht="14.4">
      <c r="D250" s="3"/>
      <c r="F250" s="250"/>
      <c r="G250" s="250"/>
      <c r="H250" s="253"/>
      <c r="I250" s="2"/>
    </row>
    <row r="251" spans="4:9" ht="14.4">
      <c r="D251" s="3"/>
      <c r="F251" s="250"/>
      <c r="G251" s="250"/>
      <c r="H251" s="253"/>
      <c r="I251" s="2"/>
    </row>
    <row r="252" spans="4:9" ht="14.4">
      <c r="D252" s="3"/>
      <c r="F252" s="250"/>
      <c r="G252" s="250"/>
      <c r="H252" s="253"/>
      <c r="I252" s="2"/>
    </row>
    <row r="253" spans="4:9" ht="14.4">
      <c r="D253" s="3"/>
      <c r="F253" s="250"/>
      <c r="G253" s="250"/>
      <c r="H253" s="253"/>
      <c r="I253" s="2"/>
    </row>
    <row r="254" spans="4:9" ht="14.4">
      <c r="D254" s="3"/>
      <c r="F254" s="250"/>
      <c r="G254" s="250"/>
      <c r="H254" s="253"/>
      <c r="I254" s="2"/>
    </row>
    <row r="255" spans="4:9" ht="14.4">
      <c r="D255" s="3"/>
      <c r="F255" s="250"/>
      <c r="G255" s="250"/>
      <c r="H255" s="253"/>
      <c r="I255" s="2"/>
    </row>
    <row r="256" spans="4:9" ht="14.4">
      <c r="D256" s="3"/>
      <c r="F256" s="250"/>
      <c r="G256" s="250"/>
      <c r="H256" s="253"/>
      <c r="I256" s="2"/>
    </row>
    <row r="257" spans="4:9" ht="14.4">
      <c r="D257" s="3"/>
      <c r="F257" s="250"/>
      <c r="G257" s="250"/>
      <c r="H257" s="253"/>
      <c r="I257" s="2"/>
    </row>
    <row r="258" spans="4:9" ht="14.4">
      <c r="D258" s="3"/>
      <c r="F258" s="250"/>
      <c r="G258" s="250"/>
      <c r="H258" s="253"/>
      <c r="I258" s="2"/>
    </row>
    <row r="259" spans="4:9" ht="14.4">
      <c r="D259" s="3"/>
      <c r="F259" s="250"/>
      <c r="G259" s="250"/>
      <c r="H259" s="253"/>
      <c r="I259" s="2"/>
    </row>
    <row r="260" spans="4:9" ht="14.4">
      <c r="D260" s="3"/>
      <c r="F260" s="250"/>
      <c r="G260" s="250"/>
      <c r="H260" s="253"/>
      <c r="I260" s="2"/>
    </row>
    <row r="261" spans="4:9" ht="14.4">
      <c r="D261" s="3"/>
      <c r="F261" s="250"/>
      <c r="G261" s="250"/>
      <c r="H261" s="253"/>
      <c r="I261" s="2"/>
    </row>
    <row r="262" spans="4:9" ht="14.4">
      <c r="D262" s="3"/>
      <c r="F262" s="250"/>
      <c r="G262" s="250"/>
      <c r="H262" s="253"/>
      <c r="I262" s="2"/>
    </row>
    <row r="263" spans="4:9" ht="14.4">
      <c r="D263" s="3"/>
      <c r="F263" s="250"/>
      <c r="G263" s="250"/>
      <c r="H263" s="253"/>
      <c r="I263" s="2"/>
    </row>
    <row r="264" spans="4:9" ht="14.4">
      <c r="D264" s="3"/>
      <c r="F264" s="250"/>
      <c r="G264" s="250"/>
      <c r="H264" s="253"/>
      <c r="I264" s="2"/>
    </row>
    <row r="265" spans="4:9" ht="14.4">
      <c r="D265" s="3"/>
      <c r="F265" s="250"/>
      <c r="G265" s="250"/>
      <c r="H265" s="253"/>
      <c r="I265" s="2"/>
    </row>
    <row r="266" spans="4:9" ht="14.4">
      <c r="D266" s="3"/>
      <c r="F266" s="250"/>
      <c r="G266" s="250"/>
      <c r="H266" s="253"/>
      <c r="I266" s="2"/>
    </row>
    <row r="267" spans="4:9" ht="14.4">
      <c r="D267" s="3"/>
      <c r="F267" s="250"/>
      <c r="G267" s="250"/>
      <c r="H267" s="253"/>
      <c r="I267" s="2"/>
    </row>
    <row r="268" spans="4:9" ht="14.4">
      <c r="D268" s="3"/>
      <c r="F268" s="250"/>
      <c r="G268" s="250"/>
      <c r="H268" s="253"/>
      <c r="I268" s="2"/>
    </row>
    <row r="269" spans="4:9" ht="14.4">
      <c r="D269" s="3"/>
      <c r="F269" s="250"/>
      <c r="G269" s="250"/>
      <c r="H269" s="253"/>
      <c r="I269" s="2"/>
    </row>
    <row r="270" spans="4:9" ht="14.4">
      <c r="D270" s="3"/>
      <c r="F270" s="250"/>
      <c r="G270" s="250"/>
      <c r="H270" s="253"/>
      <c r="I270" s="2"/>
    </row>
    <row r="271" spans="4:9" ht="14.4">
      <c r="D271" s="3"/>
      <c r="F271" s="250"/>
      <c r="G271" s="250"/>
      <c r="H271" s="253"/>
      <c r="I271" s="2"/>
    </row>
    <row r="272" spans="4:9" ht="14.4">
      <c r="D272" s="3"/>
      <c r="F272" s="250"/>
      <c r="G272" s="250"/>
      <c r="H272" s="253"/>
      <c r="I272" s="2"/>
    </row>
    <row r="273" spans="4:9" ht="14.4">
      <c r="D273" s="3"/>
      <c r="F273" s="250"/>
      <c r="G273" s="250"/>
      <c r="H273" s="253"/>
      <c r="I273" s="2"/>
    </row>
    <row r="274" spans="4:9" ht="14.4">
      <c r="D274" s="3"/>
      <c r="F274" s="250"/>
      <c r="G274" s="250"/>
      <c r="H274" s="253"/>
      <c r="I274" s="2"/>
    </row>
    <row r="275" spans="4:9" ht="14.4">
      <c r="D275" s="3"/>
      <c r="F275" s="250"/>
      <c r="G275" s="250"/>
      <c r="H275" s="253"/>
      <c r="I275" s="2"/>
    </row>
    <row r="276" spans="4:9" ht="14.4">
      <c r="D276" s="3"/>
      <c r="F276" s="250"/>
      <c r="G276" s="250"/>
      <c r="H276" s="253"/>
      <c r="I276" s="2"/>
    </row>
    <row r="277" spans="4:9" ht="14.4">
      <c r="D277" s="3"/>
      <c r="F277" s="250"/>
      <c r="G277" s="250"/>
      <c r="H277" s="253"/>
      <c r="I277" s="2"/>
    </row>
    <row r="278" spans="4:9" ht="14.4">
      <c r="D278" s="3"/>
      <c r="F278" s="250"/>
      <c r="G278" s="250"/>
      <c r="H278" s="253"/>
      <c r="I278" s="2"/>
    </row>
    <row r="279" spans="4:9" ht="14.4">
      <c r="D279" s="3"/>
      <c r="F279" s="250"/>
      <c r="G279" s="250"/>
      <c r="H279" s="253"/>
      <c r="I279" s="2"/>
    </row>
    <row r="280" spans="4:9" ht="14.4">
      <c r="D280" s="3"/>
      <c r="F280" s="250"/>
      <c r="G280" s="250"/>
      <c r="H280" s="253"/>
      <c r="I280" s="2"/>
    </row>
    <row r="281" spans="4:9" ht="14.4">
      <c r="D281" s="3"/>
      <c r="F281" s="250"/>
      <c r="G281" s="250"/>
      <c r="H281" s="253"/>
      <c r="I281" s="2"/>
    </row>
    <row r="282" spans="4:9" ht="14.4">
      <c r="D282" s="3"/>
      <c r="F282" s="250"/>
      <c r="G282" s="250"/>
      <c r="H282" s="253"/>
      <c r="I282" s="2"/>
    </row>
    <row r="283" spans="4:9" ht="14.4">
      <c r="D283" s="3"/>
      <c r="F283" s="250"/>
      <c r="G283" s="250"/>
      <c r="H283" s="253"/>
      <c r="I283" s="2"/>
    </row>
    <row r="284" spans="4:9" ht="14.4">
      <c r="D284" s="3"/>
      <c r="F284" s="250"/>
      <c r="G284" s="250"/>
      <c r="H284" s="253"/>
      <c r="I284" s="2"/>
    </row>
    <row r="285" spans="4:9" ht="14.4">
      <c r="D285" s="3"/>
      <c r="F285" s="250"/>
      <c r="G285" s="250"/>
      <c r="H285" s="253"/>
      <c r="I285" s="2"/>
    </row>
    <row r="286" spans="4:9" ht="14.4">
      <c r="D286" s="3"/>
      <c r="F286" s="250"/>
      <c r="G286" s="250"/>
      <c r="H286" s="253"/>
      <c r="I286" s="2"/>
    </row>
    <row r="287" spans="4:9" ht="14.4">
      <c r="D287" s="3"/>
      <c r="F287" s="250"/>
      <c r="G287" s="250"/>
      <c r="H287" s="253"/>
      <c r="I287" s="2"/>
    </row>
    <row r="288" spans="4:9" ht="14.4">
      <c r="D288" s="3"/>
      <c r="F288" s="250"/>
      <c r="G288" s="250"/>
      <c r="H288" s="253"/>
      <c r="I288" s="2"/>
    </row>
    <row r="289" spans="4:9" ht="14.4">
      <c r="D289" s="3"/>
      <c r="F289" s="250"/>
      <c r="G289" s="250"/>
      <c r="H289" s="253"/>
      <c r="I289" s="2"/>
    </row>
    <row r="290" spans="4:9" ht="14.4">
      <c r="D290" s="3"/>
      <c r="F290" s="250"/>
      <c r="G290" s="250"/>
      <c r="H290" s="253"/>
      <c r="I290" s="2"/>
    </row>
    <row r="291" spans="4:9" ht="14.4">
      <c r="D291" s="3"/>
      <c r="F291" s="250"/>
      <c r="G291" s="250"/>
      <c r="H291" s="253"/>
      <c r="I291" s="2"/>
    </row>
    <row r="292" spans="4:9" ht="14.4">
      <c r="D292" s="3"/>
      <c r="F292" s="250"/>
      <c r="G292" s="250"/>
      <c r="H292" s="253"/>
      <c r="I292" s="2"/>
    </row>
    <row r="293" spans="4:9" ht="14.4">
      <c r="D293" s="3"/>
      <c r="F293" s="250"/>
      <c r="G293" s="250"/>
      <c r="H293" s="253"/>
      <c r="I293" s="2"/>
    </row>
    <row r="294" spans="4:9" ht="14.4">
      <c r="D294" s="3"/>
      <c r="F294" s="250"/>
      <c r="G294" s="250"/>
      <c r="H294" s="253"/>
      <c r="I294" s="2"/>
    </row>
    <row r="295" spans="4:9" ht="14.4">
      <c r="D295" s="3"/>
      <c r="F295" s="250"/>
      <c r="G295" s="250"/>
      <c r="H295" s="253"/>
      <c r="I295" s="2"/>
    </row>
    <row r="296" spans="4:9" ht="14.4">
      <c r="D296" s="3"/>
      <c r="F296" s="250"/>
      <c r="G296" s="250"/>
      <c r="H296" s="253"/>
      <c r="I296" s="2"/>
    </row>
    <row r="297" spans="4:9" ht="14.4">
      <c r="D297" s="3"/>
      <c r="F297" s="250"/>
      <c r="G297" s="250"/>
      <c r="H297" s="253"/>
      <c r="I297" s="2"/>
    </row>
    <row r="298" spans="4:9" ht="14.4">
      <c r="D298" s="3"/>
      <c r="F298" s="250"/>
      <c r="G298" s="250"/>
      <c r="H298" s="253"/>
      <c r="I298" s="2"/>
    </row>
    <row r="299" spans="4:9" ht="14.4">
      <c r="D299" s="3"/>
      <c r="F299" s="250"/>
      <c r="G299" s="250"/>
      <c r="H299" s="253"/>
      <c r="I299" s="2"/>
    </row>
    <row r="300" spans="4:9" ht="14.4">
      <c r="D300" s="3"/>
      <c r="F300" s="250"/>
      <c r="G300" s="250"/>
      <c r="H300" s="253"/>
      <c r="I300" s="2"/>
    </row>
    <row r="301" spans="4:9" ht="14.4">
      <c r="D301" s="3"/>
      <c r="F301" s="250"/>
      <c r="G301" s="250"/>
      <c r="H301" s="253"/>
      <c r="I301" s="2"/>
    </row>
    <row r="302" spans="4:9" ht="14.4">
      <c r="D302" s="3"/>
      <c r="F302" s="250"/>
      <c r="G302" s="250"/>
      <c r="H302" s="253"/>
      <c r="I302" s="2"/>
    </row>
    <row r="303" spans="4:9" ht="14.4">
      <c r="D303" s="3"/>
      <c r="F303" s="250"/>
      <c r="G303" s="250"/>
      <c r="H303" s="253"/>
      <c r="I303" s="2"/>
    </row>
    <row r="304" spans="4:9" ht="14.4">
      <c r="D304" s="3"/>
      <c r="F304" s="250"/>
      <c r="G304" s="250"/>
      <c r="H304" s="253"/>
      <c r="I304" s="2"/>
    </row>
    <row r="305" spans="4:9" ht="14.4">
      <c r="D305" s="3"/>
      <c r="F305" s="250"/>
      <c r="G305" s="250"/>
      <c r="H305" s="253"/>
      <c r="I305" s="2"/>
    </row>
    <row r="306" spans="4:9" ht="14.4">
      <c r="D306" s="3"/>
      <c r="F306" s="250"/>
      <c r="G306" s="250"/>
      <c r="H306" s="253"/>
      <c r="I306" s="2"/>
    </row>
    <row r="307" spans="4:9" ht="14.4">
      <c r="D307" s="3"/>
      <c r="F307" s="250"/>
      <c r="G307" s="250"/>
      <c r="H307" s="253"/>
      <c r="I307" s="2"/>
    </row>
    <row r="308" spans="4:9" ht="14.4">
      <c r="D308" s="3"/>
      <c r="F308" s="250"/>
      <c r="G308" s="250"/>
      <c r="H308" s="253"/>
      <c r="I308" s="2"/>
    </row>
    <row r="309" spans="4:9" ht="14.4">
      <c r="D309" s="3"/>
      <c r="F309" s="250"/>
      <c r="G309" s="250"/>
      <c r="H309" s="253"/>
      <c r="I309" s="2"/>
    </row>
    <row r="310" spans="4:9" ht="14.4">
      <c r="D310" s="3"/>
      <c r="F310" s="250"/>
      <c r="G310" s="250"/>
      <c r="H310" s="253"/>
      <c r="I310" s="2"/>
    </row>
    <row r="311" spans="4:9" ht="14.4">
      <c r="D311" s="3"/>
      <c r="F311" s="250"/>
      <c r="G311" s="250"/>
      <c r="H311" s="253"/>
      <c r="I311" s="2"/>
    </row>
    <row r="312" spans="4:9" ht="14.4">
      <c r="D312" s="3"/>
      <c r="F312" s="250"/>
      <c r="G312" s="250"/>
      <c r="H312" s="253"/>
      <c r="I312" s="2"/>
    </row>
    <row r="313" spans="4:9" ht="14.4">
      <c r="D313" s="3"/>
      <c r="F313" s="250"/>
      <c r="G313" s="250"/>
      <c r="H313" s="253"/>
      <c r="I313" s="2"/>
    </row>
    <row r="314" spans="4:9" ht="14.4">
      <c r="D314" s="3"/>
      <c r="F314" s="250"/>
      <c r="G314" s="250"/>
      <c r="H314" s="253"/>
      <c r="I314" s="2"/>
    </row>
    <row r="315" spans="4:9" ht="14.4">
      <c r="D315" s="3"/>
      <c r="F315" s="250"/>
      <c r="G315" s="250"/>
      <c r="H315" s="253"/>
      <c r="I315" s="2"/>
    </row>
    <row r="316" spans="4:9" ht="14.4">
      <c r="D316" s="3"/>
      <c r="F316" s="250"/>
      <c r="G316" s="250"/>
      <c r="H316" s="253"/>
      <c r="I316" s="2"/>
    </row>
    <row r="317" spans="4:9" ht="14.4">
      <c r="D317" s="3"/>
      <c r="F317" s="250"/>
      <c r="G317" s="250"/>
      <c r="H317" s="253"/>
      <c r="I317" s="2"/>
    </row>
    <row r="318" spans="4:9" ht="14.4">
      <c r="D318" s="3"/>
      <c r="F318" s="250"/>
      <c r="G318" s="250"/>
      <c r="H318" s="253"/>
      <c r="I318" s="2"/>
    </row>
    <row r="319" spans="4:9" ht="14.4">
      <c r="D319" s="3"/>
      <c r="F319" s="250"/>
      <c r="G319" s="250"/>
      <c r="H319" s="253"/>
      <c r="I319" s="2"/>
    </row>
    <row r="320" spans="4:9" ht="14.4">
      <c r="D320" s="3"/>
      <c r="F320" s="250"/>
      <c r="G320" s="250"/>
      <c r="H320" s="253"/>
      <c r="I320" s="2"/>
    </row>
    <row r="321" spans="4:9" ht="14.4">
      <c r="D321" s="3"/>
      <c r="F321" s="250"/>
      <c r="G321" s="250"/>
      <c r="H321" s="253"/>
      <c r="I321" s="2"/>
    </row>
    <row r="322" spans="4:9" ht="14.4">
      <c r="D322" s="3"/>
      <c r="F322" s="250"/>
      <c r="G322" s="250"/>
      <c r="H322" s="253"/>
      <c r="I322" s="2"/>
    </row>
    <row r="323" spans="4:9" ht="14.4">
      <c r="D323" s="3"/>
      <c r="F323" s="250"/>
      <c r="G323" s="250"/>
      <c r="H323" s="253"/>
      <c r="I323" s="2"/>
    </row>
    <row r="324" spans="4:9" ht="14.4">
      <c r="D324" s="3"/>
      <c r="F324" s="250"/>
      <c r="G324" s="250"/>
      <c r="H324" s="253"/>
      <c r="I324" s="2"/>
    </row>
    <row r="325" spans="4:9" ht="14.4">
      <c r="D325" s="3"/>
      <c r="F325" s="250"/>
      <c r="G325" s="250"/>
      <c r="H325" s="253"/>
      <c r="I325" s="2"/>
    </row>
    <row r="326" spans="4:9" ht="14.4">
      <c r="D326" s="3"/>
      <c r="F326" s="250"/>
      <c r="G326" s="250"/>
      <c r="H326" s="253"/>
      <c r="I326" s="2"/>
    </row>
    <row r="327" spans="4:9" ht="14.4">
      <c r="D327" s="3"/>
      <c r="F327" s="250"/>
      <c r="G327" s="250"/>
      <c r="H327" s="253"/>
      <c r="I327" s="2"/>
    </row>
    <row r="328" spans="4:9" ht="14.4">
      <c r="D328" s="3"/>
      <c r="F328" s="250"/>
      <c r="G328" s="250"/>
      <c r="H328" s="253"/>
      <c r="I328" s="2"/>
    </row>
    <row r="329" spans="4:9" ht="14.4">
      <c r="D329" s="3"/>
      <c r="F329" s="250"/>
      <c r="G329" s="250"/>
      <c r="H329" s="253"/>
      <c r="I329" s="2"/>
    </row>
    <row r="330" spans="4:9" ht="14.4">
      <c r="D330" s="3"/>
      <c r="F330" s="250"/>
      <c r="G330" s="250"/>
      <c r="H330" s="253"/>
      <c r="I330" s="2"/>
    </row>
    <row r="331" spans="4:9" ht="14.4">
      <c r="D331" s="3"/>
      <c r="F331" s="250"/>
      <c r="G331" s="250"/>
      <c r="H331" s="253"/>
      <c r="I331" s="2"/>
    </row>
    <row r="332" spans="4:9" ht="14.4">
      <c r="D332" s="3"/>
      <c r="F332" s="250"/>
      <c r="G332" s="250"/>
      <c r="H332" s="253"/>
      <c r="I332" s="2"/>
    </row>
    <row r="333" spans="4:9" ht="14.4">
      <c r="D333" s="3"/>
      <c r="F333" s="250"/>
      <c r="G333" s="250"/>
      <c r="H333" s="253"/>
      <c r="I333" s="2"/>
    </row>
    <row r="334" spans="4:9" ht="14.4">
      <c r="D334" s="3"/>
      <c r="F334" s="250"/>
      <c r="G334" s="250"/>
      <c r="H334" s="253"/>
      <c r="I334" s="2"/>
    </row>
    <row r="335" spans="4:9" ht="14.4">
      <c r="D335" s="3"/>
      <c r="F335" s="250"/>
      <c r="G335" s="250"/>
      <c r="H335" s="253"/>
      <c r="I335" s="2"/>
    </row>
    <row r="336" spans="4:9" ht="14.4">
      <c r="D336" s="3"/>
      <c r="F336" s="250"/>
      <c r="G336" s="250"/>
      <c r="H336" s="253"/>
      <c r="I336" s="2"/>
    </row>
    <row r="337" spans="4:9" ht="14.4">
      <c r="D337" s="3"/>
      <c r="F337" s="250"/>
      <c r="G337" s="250"/>
      <c r="H337" s="253"/>
      <c r="I337" s="2"/>
    </row>
    <row r="338" spans="4:9" ht="14.4">
      <c r="D338" s="3"/>
      <c r="F338" s="250"/>
      <c r="G338" s="250"/>
      <c r="H338" s="253"/>
      <c r="I338" s="2"/>
    </row>
    <row r="339" spans="4:9" ht="14.4">
      <c r="D339" s="3"/>
      <c r="F339" s="250"/>
      <c r="G339" s="250"/>
      <c r="H339" s="253"/>
      <c r="I339" s="2"/>
    </row>
    <row r="340" spans="4:9" ht="14.4">
      <c r="D340" s="3"/>
      <c r="F340" s="250"/>
      <c r="G340" s="250"/>
      <c r="H340" s="253"/>
      <c r="I340" s="2"/>
    </row>
    <row r="341" spans="4:9" ht="14.4">
      <c r="D341" s="3"/>
      <c r="F341" s="250"/>
      <c r="G341" s="250"/>
      <c r="H341" s="253"/>
      <c r="I341" s="2"/>
    </row>
    <row r="342" spans="4:9" ht="14.4">
      <c r="D342" s="3"/>
      <c r="F342" s="250"/>
      <c r="G342" s="250"/>
      <c r="H342" s="253"/>
      <c r="I342" s="2"/>
    </row>
    <row r="343" spans="4:9" ht="14.4">
      <c r="D343" s="3"/>
      <c r="F343" s="250"/>
      <c r="G343" s="250"/>
      <c r="H343" s="253"/>
      <c r="I343" s="2"/>
    </row>
    <row r="344" spans="4:9" ht="14.4">
      <c r="D344" s="3"/>
      <c r="F344" s="250"/>
      <c r="G344" s="250"/>
      <c r="H344" s="253"/>
      <c r="I344" s="2"/>
    </row>
    <row r="345" spans="4:9" ht="14.4">
      <c r="D345" s="3"/>
      <c r="F345" s="250"/>
      <c r="G345" s="250"/>
      <c r="H345" s="253"/>
      <c r="I345" s="2"/>
    </row>
    <row r="346" spans="4:9" ht="14.4">
      <c r="D346" s="3"/>
      <c r="F346" s="250"/>
      <c r="G346" s="250"/>
      <c r="H346" s="253"/>
      <c r="I346" s="2"/>
    </row>
    <row r="347" spans="4:9" ht="14.4">
      <c r="D347" s="3"/>
      <c r="F347" s="250"/>
      <c r="G347" s="250"/>
      <c r="H347" s="253"/>
      <c r="I347" s="2"/>
    </row>
    <row r="348" spans="4:9" ht="14.4">
      <c r="D348" s="3"/>
      <c r="F348" s="250"/>
      <c r="G348" s="250"/>
      <c r="H348" s="253"/>
      <c r="I348" s="2"/>
    </row>
    <row r="349" spans="4:9" ht="14.4">
      <c r="D349" s="3"/>
      <c r="F349" s="250"/>
      <c r="G349" s="250"/>
      <c r="H349" s="253"/>
      <c r="I349" s="2"/>
    </row>
    <row r="350" spans="4:9" ht="14.4">
      <c r="D350" s="3"/>
      <c r="F350" s="250"/>
      <c r="G350" s="250"/>
      <c r="H350" s="253"/>
      <c r="I350" s="2"/>
    </row>
    <row r="351" spans="4:9" ht="14.4">
      <c r="D351" s="3"/>
      <c r="F351" s="250"/>
      <c r="G351" s="250"/>
      <c r="H351" s="253"/>
      <c r="I351" s="2"/>
    </row>
    <row r="352" spans="4:9" ht="14.4">
      <c r="D352" s="3"/>
      <c r="F352" s="250"/>
      <c r="G352" s="250"/>
      <c r="H352" s="253"/>
      <c r="I352" s="2"/>
    </row>
    <row r="353" spans="4:9" ht="14.4">
      <c r="D353" s="3"/>
      <c r="F353" s="250"/>
      <c r="G353" s="250"/>
      <c r="H353" s="253"/>
      <c r="I353" s="2"/>
    </row>
    <row r="354" spans="4:9" ht="14.4">
      <c r="D354" s="3"/>
      <c r="F354" s="250"/>
      <c r="G354" s="250"/>
      <c r="H354" s="253"/>
      <c r="I354" s="2"/>
    </row>
    <row r="355" spans="4:9" ht="14.4">
      <c r="D355" s="3"/>
      <c r="F355" s="250"/>
      <c r="G355" s="250"/>
      <c r="H355" s="253"/>
      <c r="I355" s="2"/>
    </row>
    <row r="356" spans="4:9" ht="14.4">
      <c r="D356" s="3"/>
      <c r="F356" s="250"/>
      <c r="G356" s="250"/>
      <c r="H356" s="253"/>
      <c r="I356" s="2"/>
    </row>
    <row r="357" spans="4:9" ht="14.4">
      <c r="D357" s="3"/>
      <c r="F357" s="250"/>
      <c r="G357" s="250"/>
      <c r="H357" s="253"/>
      <c r="I357" s="2"/>
    </row>
    <row r="358" spans="4:9" ht="14.4">
      <c r="D358" s="3"/>
      <c r="F358" s="250"/>
      <c r="G358" s="250"/>
      <c r="H358" s="253"/>
      <c r="I358" s="2"/>
    </row>
    <row r="359" spans="4:9" ht="14.4">
      <c r="D359" s="3"/>
      <c r="F359" s="250"/>
      <c r="G359" s="250"/>
      <c r="H359" s="253"/>
      <c r="I359" s="2"/>
    </row>
    <row r="360" spans="4:9" ht="14.4">
      <c r="D360" s="3"/>
      <c r="F360" s="250"/>
      <c r="G360" s="250"/>
      <c r="H360" s="253"/>
      <c r="I360" s="2"/>
    </row>
    <row r="361" spans="4:9" ht="14.4">
      <c r="D361" s="3"/>
      <c r="F361" s="250"/>
      <c r="G361" s="250"/>
      <c r="H361" s="253"/>
      <c r="I361" s="2"/>
    </row>
    <row r="362" spans="4:9" ht="14.4">
      <c r="D362" s="3"/>
      <c r="F362" s="250"/>
      <c r="G362" s="250"/>
      <c r="H362" s="253"/>
      <c r="I362" s="2"/>
    </row>
    <row r="363" spans="4:9" ht="14.4">
      <c r="D363" s="3"/>
      <c r="F363" s="250"/>
      <c r="G363" s="250"/>
      <c r="H363" s="253"/>
      <c r="I363" s="2"/>
    </row>
    <row r="364" spans="4:9" ht="14.4">
      <c r="D364" s="3"/>
      <c r="F364" s="250"/>
      <c r="G364" s="250"/>
      <c r="H364" s="253"/>
      <c r="I364" s="2"/>
    </row>
    <row r="365" spans="4:9" ht="14.4">
      <c r="D365" s="3"/>
      <c r="F365" s="250"/>
      <c r="G365" s="250"/>
      <c r="H365" s="253"/>
      <c r="I365" s="2"/>
    </row>
    <row r="366" spans="4:9" ht="14.4">
      <c r="D366" s="3"/>
      <c r="F366" s="250"/>
      <c r="G366" s="250"/>
      <c r="H366" s="253"/>
      <c r="I366" s="2"/>
    </row>
    <row r="367" spans="4:9" ht="14.4">
      <c r="D367" s="3"/>
      <c r="F367" s="250"/>
      <c r="G367" s="250"/>
      <c r="H367" s="253"/>
      <c r="I367" s="2"/>
    </row>
    <row r="368" spans="4:9" ht="14.4">
      <c r="D368" s="3"/>
      <c r="F368" s="250"/>
      <c r="G368" s="250"/>
      <c r="H368" s="253"/>
      <c r="I368" s="2"/>
    </row>
    <row r="369" spans="4:9" ht="14.4">
      <c r="D369" s="3"/>
      <c r="F369" s="250"/>
      <c r="G369" s="250"/>
      <c r="H369" s="253"/>
      <c r="I369" s="2"/>
    </row>
    <row r="370" spans="4:9" ht="14.4">
      <c r="D370" s="3"/>
      <c r="F370" s="250"/>
      <c r="G370" s="250"/>
      <c r="H370" s="253"/>
      <c r="I370" s="2"/>
    </row>
    <row r="371" spans="4:9" ht="14.4">
      <c r="D371" s="3"/>
      <c r="F371" s="250"/>
      <c r="G371" s="250"/>
      <c r="H371" s="253"/>
      <c r="I371" s="2"/>
    </row>
    <row r="372" spans="4:9" ht="14.4">
      <c r="D372" s="3"/>
      <c r="F372" s="250"/>
      <c r="G372" s="250"/>
      <c r="H372" s="253"/>
      <c r="I372" s="2"/>
    </row>
    <row r="373" spans="4:9" ht="14.4">
      <c r="D373" s="3"/>
      <c r="F373" s="250"/>
      <c r="G373" s="250"/>
      <c r="H373" s="253"/>
      <c r="I373" s="2"/>
    </row>
    <row r="374" spans="4:9" ht="14.4">
      <c r="D374" s="3"/>
      <c r="F374" s="250"/>
      <c r="G374" s="250"/>
      <c r="H374" s="253"/>
      <c r="I374" s="2"/>
    </row>
    <row r="375" spans="4:9" ht="14.4">
      <c r="D375" s="3"/>
      <c r="F375" s="250"/>
      <c r="G375" s="250"/>
      <c r="H375" s="253"/>
      <c r="I375" s="2"/>
    </row>
    <row r="376" spans="4:9" ht="14.4">
      <c r="D376" s="3"/>
      <c r="F376" s="250"/>
      <c r="G376" s="250"/>
      <c r="H376" s="253"/>
      <c r="I376" s="2"/>
    </row>
    <row r="377" spans="4:9" ht="14.4">
      <c r="D377" s="3"/>
      <c r="F377" s="250"/>
      <c r="G377" s="250"/>
      <c r="H377" s="253"/>
      <c r="I377" s="2"/>
    </row>
    <row r="378" spans="4:9" ht="14.4">
      <c r="D378" s="3"/>
      <c r="F378" s="250"/>
      <c r="G378" s="250"/>
      <c r="H378" s="253"/>
      <c r="I378" s="2"/>
    </row>
    <row r="379" spans="4:9" ht="14.4">
      <c r="D379" s="3"/>
      <c r="F379" s="250"/>
      <c r="G379" s="250"/>
      <c r="H379" s="253"/>
      <c r="I379" s="2"/>
    </row>
    <row r="380" spans="4:9" ht="14.4">
      <c r="D380" s="3"/>
      <c r="F380" s="250"/>
      <c r="G380" s="250"/>
      <c r="H380" s="253"/>
      <c r="I380" s="2"/>
    </row>
    <row r="381" spans="4:9" ht="14.4">
      <c r="D381" s="3"/>
      <c r="F381" s="250"/>
      <c r="G381" s="250"/>
      <c r="H381" s="253"/>
      <c r="I381" s="2"/>
    </row>
    <row r="382" spans="4:9" ht="14.4">
      <c r="D382" s="3"/>
      <c r="F382" s="250"/>
      <c r="G382" s="250"/>
      <c r="H382" s="253"/>
      <c r="I382" s="2"/>
    </row>
    <row r="383" spans="4:9" ht="14.4">
      <c r="D383" s="3"/>
      <c r="F383" s="250"/>
      <c r="G383" s="250"/>
      <c r="H383" s="253"/>
      <c r="I383" s="2"/>
    </row>
    <row r="384" spans="4:9" ht="14.4">
      <c r="D384" s="3"/>
      <c r="F384" s="250"/>
      <c r="G384" s="250"/>
      <c r="H384" s="253"/>
      <c r="I384" s="2"/>
    </row>
    <row r="385" spans="4:9" ht="14.4">
      <c r="D385" s="3"/>
      <c r="F385" s="250"/>
      <c r="G385" s="250"/>
      <c r="H385" s="253"/>
      <c r="I385" s="2"/>
    </row>
    <row r="386" spans="4:9" ht="14.4">
      <c r="D386" s="3"/>
      <c r="F386" s="250"/>
      <c r="G386" s="250"/>
      <c r="H386" s="253"/>
      <c r="I386" s="2"/>
    </row>
    <row r="387" spans="4:9" ht="14.4">
      <c r="D387" s="3"/>
      <c r="F387" s="250"/>
      <c r="G387" s="250"/>
      <c r="H387" s="253"/>
      <c r="I387" s="2"/>
    </row>
    <row r="388" spans="4:9" ht="14.4">
      <c r="D388" s="3"/>
      <c r="F388" s="250"/>
      <c r="G388" s="250"/>
      <c r="H388" s="253"/>
      <c r="I388" s="2"/>
    </row>
    <row r="389" spans="4:9" ht="14.4">
      <c r="D389" s="3"/>
      <c r="F389" s="250"/>
      <c r="G389" s="250"/>
      <c r="H389" s="253"/>
      <c r="I389" s="2"/>
    </row>
    <row r="390" spans="4:9" ht="14.4">
      <c r="D390" s="3"/>
      <c r="F390" s="250"/>
      <c r="G390" s="250"/>
      <c r="H390" s="253"/>
      <c r="I390" s="2"/>
    </row>
    <row r="391" spans="4:9" ht="14.4">
      <c r="D391" s="3"/>
      <c r="F391" s="250"/>
      <c r="G391" s="250"/>
      <c r="H391" s="253"/>
      <c r="I391" s="2"/>
    </row>
    <row r="392" spans="4:9" ht="14.4">
      <c r="D392" s="3"/>
      <c r="F392" s="250"/>
      <c r="G392" s="250"/>
      <c r="H392" s="253"/>
      <c r="I392" s="2"/>
    </row>
    <row r="393" spans="4:9" ht="14.4">
      <c r="D393" s="3"/>
      <c r="F393" s="250"/>
      <c r="G393" s="250"/>
      <c r="H393" s="253"/>
      <c r="I393" s="2"/>
    </row>
    <row r="394" spans="4:9" ht="14.4">
      <c r="D394" s="3"/>
      <c r="F394" s="250"/>
      <c r="G394" s="250"/>
      <c r="H394" s="253"/>
      <c r="I394" s="2"/>
    </row>
    <row r="395" spans="4:9" ht="14.4">
      <c r="D395" s="3"/>
      <c r="F395" s="250"/>
      <c r="G395" s="250"/>
      <c r="H395" s="253"/>
      <c r="I395" s="2"/>
    </row>
    <row r="396" spans="4:9" ht="14.4">
      <c r="D396" s="3"/>
      <c r="F396" s="250"/>
      <c r="G396" s="250"/>
      <c r="H396" s="253"/>
      <c r="I396" s="2"/>
    </row>
    <row r="397" spans="4:9" ht="14.4">
      <c r="D397" s="3"/>
      <c r="F397" s="250"/>
      <c r="G397" s="250"/>
      <c r="H397" s="253"/>
      <c r="I397" s="2"/>
    </row>
    <row r="398" spans="4:9" ht="14.4">
      <c r="D398" s="3"/>
      <c r="F398" s="250"/>
      <c r="G398" s="250"/>
      <c r="H398" s="253"/>
      <c r="I398" s="2"/>
    </row>
    <row r="399" spans="4:9" ht="14.4">
      <c r="D399" s="3"/>
      <c r="F399" s="250"/>
      <c r="G399" s="250"/>
      <c r="H399" s="253"/>
      <c r="I399" s="2"/>
    </row>
    <row r="400" spans="4:9" ht="14.4">
      <c r="D400" s="3"/>
      <c r="F400" s="250"/>
      <c r="G400" s="250"/>
      <c r="H400" s="253"/>
      <c r="I400" s="2"/>
    </row>
    <row r="401" spans="4:9" ht="14.4">
      <c r="D401" s="3"/>
      <c r="F401" s="250"/>
      <c r="G401" s="250"/>
      <c r="H401" s="253"/>
      <c r="I401" s="2"/>
    </row>
    <row r="402" spans="4:9" ht="14.4">
      <c r="D402" s="3"/>
      <c r="F402" s="250"/>
      <c r="G402" s="250"/>
      <c r="H402" s="253"/>
      <c r="I402" s="2"/>
    </row>
    <row r="403" spans="4:9" ht="14.4">
      <c r="D403" s="3"/>
      <c r="F403" s="250"/>
      <c r="G403" s="250"/>
      <c r="H403" s="253"/>
      <c r="I403" s="2"/>
    </row>
    <row r="404" spans="4:9" ht="14.4">
      <c r="D404" s="3"/>
      <c r="F404" s="250"/>
      <c r="G404" s="250"/>
      <c r="H404" s="253"/>
      <c r="I404" s="2"/>
    </row>
    <row r="405" spans="4:9" ht="14.4">
      <c r="D405" s="3"/>
      <c r="F405" s="250"/>
      <c r="G405" s="250"/>
      <c r="H405" s="253"/>
      <c r="I405" s="2"/>
    </row>
    <row r="406" spans="4:9" ht="14.4">
      <c r="D406" s="3"/>
      <c r="F406" s="250"/>
      <c r="G406" s="250"/>
      <c r="H406" s="253"/>
      <c r="I406" s="2"/>
    </row>
    <row r="407" spans="4:9" ht="14.4">
      <c r="D407" s="3"/>
      <c r="F407" s="250"/>
      <c r="G407" s="250"/>
      <c r="H407" s="253"/>
      <c r="I407" s="2"/>
    </row>
    <row r="408" spans="4:9" ht="14.4">
      <c r="D408" s="3"/>
      <c r="F408" s="250"/>
      <c r="G408" s="250"/>
      <c r="H408" s="253"/>
      <c r="I408" s="2"/>
    </row>
    <row r="409" spans="4:9" ht="14.4">
      <c r="D409" s="3"/>
      <c r="F409" s="250"/>
      <c r="G409" s="250"/>
      <c r="H409" s="253"/>
      <c r="I409" s="2"/>
    </row>
    <row r="410" spans="4:9" ht="14.4">
      <c r="D410" s="3"/>
      <c r="F410" s="250"/>
      <c r="G410" s="250"/>
      <c r="H410" s="253"/>
      <c r="I410" s="2"/>
    </row>
    <row r="411" spans="4:9" ht="14.4">
      <c r="D411" s="3"/>
      <c r="F411" s="250"/>
      <c r="G411" s="250"/>
      <c r="H411" s="253"/>
      <c r="I411" s="2"/>
    </row>
    <row r="412" spans="4:9" ht="14.4">
      <c r="D412" s="3"/>
      <c r="F412" s="250"/>
      <c r="G412" s="250"/>
      <c r="H412" s="253"/>
      <c r="I412" s="2"/>
    </row>
    <row r="413" spans="4:9" ht="14.4">
      <c r="D413" s="3"/>
      <c r="F413" s="250"/>
      <c r="G413" s="250"/>
      <c r="H413" s="253"/>
      <c r="I413" s="2"/>
    </row>
    <row r="414" spans="4:9" ht="14.4">
      <c r="D414" s="3"/>
      <c r="F414" s="250"/>
      <c r="G414" s="250"/>
      <c r="H414" s="253"/>
      <c r="I414" s="2"/>
    </row>
    <row r="415" spans="4:9" ht="14.4">
      <c r="D415" s="3"/>
      <c r="F415" s="250"/>
      <c r="G415" s="250"/>
      <c r="H415" s="253"/>
      <c r="I415" s="2"/>
    </row>
    <row r="416" spans="4:9" ht="14.4">
      <c r="D416" s="3"/>
      <c r="F416" s="250"/>
      <c r="G416" s="250"/>
      <c r="H416" s="253"/>
      <c r="I416" s="2"/>
    </row>
    <row r="417" spans="4:9" ht="14.4">
      <c r="D417" s="3"/>
      <c r="F417" s="250"/>
      <c r="G417" s="250"/>
      <c r="H417" s="253"/>
      <c r="I417" s="2"/>
    </row>
    <row r="418" spans="4:9" ht="14.4">
      <c r="D418" s="3"/>
      <c r="F418" s="250"/>
      <c r="G418" s="250"/>
      <c r="H418" s="253"/>
      <c r="I418" s="2"/>
    </row>
    <row r="419" spans="4:9" ht="14.4">
      <c r="D419" s="3"/>
      <c r="F419" s="250"/>
      <c r="G419" s="250"/>
      <c r="H419" s="253"/>
      <c r="I419" s="2"/>
    </row>
    <row r="420" spans="4:9" ht="14.4">
      <c r="D420" s="3"/>
      <c r="F420" s="250"/>
      <c r="G420" s="250"/>
      <c r="H420" s="253"/>
      <c r="I420" s="2"/>
    </row>
    <row r="421" spans="4:9" ht="14.4">
      <c r="D421" s="3"/>
      <c r="F421" s="250"/>
      <c r="G421" s="250"/>
      <c r="H421" s="253"/>
      <c r="I421" s="2"/>
    </row>
    <row r="422" spans="4:9" ht="14.4">
      <c r="D422" s="3"/>
      <c r="F422" s="250"/>
      <c r="G422" s="250"/>
      <c r="H422" s="253"/>
      <c r="I422" s="2"/>
    </row>
    <row r="423" spans="4:9" ht="14.4">
      <c r="D423" s="3"/>
      <c r="F423" s="250"/>
      <c r="G423" s="250"/>
      <c r="H423" s="253"/>
      <c r="I423" s="2"/>
    </row>
    <row r="424" spans="4:9" ht="14.4">
      <c r="D424" s="3"/>
      <c r="F424" s="250"/>
      <c r="G424" s="250"/>
      <c r="H424" s="253"/>
      <c r="I424" s="2"/>
    </row>
    <row r="425" spans="4:9" ht="14.4">
      <c r="D425" s="3"/>
      <c r="F425" s="250"/>
      <c r="G425" s="250"/>
      <c r="H425" s="253"/>
      <c r="I425" s="2"/>
    </row>
    <row r="426" spans="4:9" ht="14.4">
      <c r="D426" s="3"/>
      <c r="F426" s="250"/>
      <c r="G426" s="250"/>
      <c r="H426" s="253"/>
      <c r="I426" s="2"/>
    </row>
    <row r="427" spans="4:9" ht="14.4">
      <c r="D427" s="3"/>
      <c r="F427" s="250"/>
      <c r="G427" s="250"/>
      <c r="H427" s="253"/>
      <c r="I427" s="2"/>
    </row>
    <row r="428" spans="4:9" ht="14.4">
      <c r="D428" s="3"/>
      <c r="F428" s="250"/>
      <c r="G428" s="250"/>
      <c r="H428" s="253"/>
      <c r="I428" s="2"/>
    </row>
    <row r="429" spans="4:9" ht="14.4">
      <c r="D429" s="3"/>
      <c r="F429" s="250"/>
      <c r="G429" s="250"/>
      <c r="H429" s="253"/>
      <c r="I429" s="2"/>
    </row>
    <row r="430" spans="4:9" ht="14.4">
      <c r="D430" s="3"/>
      <c r="F430" s="250"/>
      <c r="G430" s="250"/>
      <c r="H430" s="253"/>
      <c r="I430" s="2"/>
    </row>
    <row r="431" spans="4:9" ht="14.4">
      <c r="D431" s="3"/>
      <c r="F431" s="250"/>
      <c r="G431" s="250"/>
      <c r="H431" s="253"/>
      <c r="I431" s="2"/>
    </row>
    <row r="432" spans="4:9" ht="14.4">
      <c r="D432" s="3"/>
      <c r="F432" s="250"/>
      <c r="G432" s="250"/>
      <c r="H432" s="253"/>
      <c r="I432" s="2"/>
    </row>
    <row r="433" spans="4:9" ht="14.4">
      <c r="D433" s="3"/>
      <c r="F433" s="250"/>
      <c r="G433" s="250"/>
      <c r="H433" s="253"/>
      <c r="I433" s="2"/>
    </row>
    <row r="434" spans="4:9" ht="14.4">
      <c r="D434" s="3"/>
      <c r="F434" s="250"/>
      <c r="G434" s="250"/>
      <c r="H434" s="253"/>
      <c r="I434" s="2"/>
    </row>
    <row r="435" spans="4:9" ht="14.4">
      <c r="D435" s="3"/>
      <c r="F435" s="250"/>
      <c r="G435" s="250"/>
      <c r="H435" s="253"/>
      <c r="I435" s="2"/>
    </row>
    <row r="436" spans="4:9" ht="14.4">
      <c r="D436" s="3"/>
      <c r="F436" s="250"/>
      <c r="G436" s="250"/>
      <c r="H436" s="253"/>
      <c r="I436" s="2"/>
    </row>
    <row r="437" spans="4:9" ht="14.4">
      <c r="D437" s="3"/>
      <c r="F437" s="250"/>
      <c r="G437" s="250"/>
      <c r="H437" s="253"/>
      <c r="I437" s="2"/>
    </row>
    <row r="438" spans="4:9" ht="14.4">
      <c r="D438" s="3"/>
      <c r="F438" s="250"/>
      <c r="G438" s="250"/>
      <c r="H438" s="253"/>
      <c r="I438" s="2"/>
    </row>
    <row r="439" spans="4:9" ht="14.4">
      <c r="D439" s="3"/>
      <c r="F439" s="250"/>
      <c r="G439" s="250"/>
      <c r="H439" s="253"/>
      <c r="I439" s="2"/>
    </row>
    <row r="440" spans="4:9" ht="14.4">
      <c r="D440" s="3"/>
      <c r="F440" s="250"/>
      <c r="G440" s="250"/>
      <c r="H440" s="253"/>
      <c r="I440" s="2"/>
    </row>
    <row r="441" spans="4:9" ht="14.4">
      <c r="D441" s="3"/>
      <c r="F441" s="250"/>
      <c r="G441" s="250"/>
      <c r="H441" s="253"/>
      <c r="I441" s="2"/>
    </row>
    <row r="442" spans="4:9" ht="14.4">
      <c r="D442" s="3"/>
      <c r="F442" s="250"/>
      <c r="G442" s="250"/>
      <c r="H442" s="253"/>
      <c r="I442" s="2"/>
    </row>
    <row r="443" spans="4:9" ht="14.4">
      <c r="D443" s="3"/>
      <c r="F443" s="250"/>
      <c r="G443" s="250"/>
      <c r="H443" s="253"/>
      <c r="I443" s="2"/>
    </row>
    <row r="444" spans="4:9" ht="14.4">
      <c r="D444" s="3"/>
      <c r="F444" s="250"/>
      <c r="G444" s="250"/>
      <c r="H444" s="253"/>
      <c r="I444" s="2"/>
    </row>
    <row r="445" spans="4:9" ht="14.4">
      <c r="D445" s="3"/>
      <c r="F445" s="250"/>
      <c r="G445" s="250"/>
      <c r="H445" s="253"/>
      <c r="I445" s="2"/>
    </row>
    <row r="446" spans="4:9" ht="14.4">
      <c r="D446" s="3"/>
      <c r="F446" s="250"/>
      <c r="G446" s="250"/>
      <c r="H446" s="253"/>
      <c r="I446" s="2"/>
    </row>
    <row r="447" spans="4:9" ht="14.4">
      <c r="D447" s="3"/>
      <c r="F447" s="250"/>
      <c r="G447" s="250"/>
      <c r="H447" s="253"/>
      <c r="I447" s="2"/>
    </row>
    <row r="448" spans="4:9" ht="14.4">
      <c r="D448" s="3"/>
      <c r="F448" s="250"/>
      <c r="G448" s="250"/>
      <c r="H448" s="253"/>
      <c r="I448" s="2"/>
    </row>
    <row r="449" spans="4:9" ht="14.4">
      <c r="D449" s="3"/>
      <c r="F449" s="250"/>
      <c r="G449" s="250"/>
      <c r="H449" s="253"/>
      <c r="I449" s="2"/>
    </row>
    <row r="450" spans="4:9" ht="14.4">
      <c r="D450" s="3"/>
      <c r="F450" s="250"/>
      <c r="G450" s="250"/>
      <c r="H450" s="253"/>
      <c r="I450" s="2"/>
    </row>
    <row r="451" spans="4:9" ht="14.4">
      <c r="D451" s="3"/>
      <c r="F451" s="250"/>
      <c r="G451" s="250"/>
      <c r="H451" s="253"/>
      <c r="I451" s="2"/>
    </row>
    <row r="452" spans="4:9" ht="14.4">
      <c r="D452" s="3"/>
      <c r="F452" s="250"/>
      <c r="G452" s="250"/>
      <c r="H452" s="253"/>
      <c r="I452" s="2"/>
    </row>
    <row r="453" spans="4:9" ht="14.4">
      <c r="D453" s="3"/>
      <c r="F453" s="250"/>
      <c r="G453" s="250"/>
      <c r="H453" s="253"/>
      <c r="I453" s="2"/>
    </row>
    <row r="454" spans="4:9" ht="14.4">
      <c r="D454" s="3"/>
      <c r="F454" s="250"/>
      <c r="G454" s="250"/>
      <c r="H454" s="253"/>
      <c r="I454" s="2"/>
    </row>
    <row r="455" spans="4:9" ht="14.4">
      <c r="D455" s="3"/>
      <c r="F455" s="250"/>
      <c r="G455" s="250"/>
      <c r="H455" s="253"/>
      <c r="I455" s="2"/>
    </row>
    <row r="456" spans="4:9" ht="14.4">
      <c r="D456" s="3"/>
      <c r="F456" s="250"/>
      <c r="G456" s="250"/>
      <c r="H456" s="253"/>
      <c r="I456" s="2"/>
    </row>
    <row r="457" spans="4:9" ht="14.4">
      <c r="D457" s="3"/>
      <c r="F457" s="250"/>
      <c r="G457" s="250"/>
      <c r="H457" s="253"/>
      <c r="I457" s="2"/>
    </row>
    <row r="458" spans="4:9" ht="14.4">
      <c r="D458" s="3"/>
      <c r="F458" s="250"/>
      <c r="G458" s="250"/>
      <c r="H458" s="253"/>
      <c r="I458" s="2"/>
    </row>
    <row r="459" spans="4:9" ht="14.4">
      <c r="D459" s="3"/>
      <c r="F459" s="250"/>
      <c r="G459" s="250"/>
      <c r="H459" s="253"/>
      <c r="I459" s="2"/>
    </row>
    <row r="460" spans="4:9" ht="14.4">
      <c r="D460" s="3"/>
      <c r="F460" s="250"/>
      <c r="G460" s="250"/>
      <c r="H460" s="253"/>
      <c r="I460" s="2"/>
    </row>
    <row r="461" spans="4:9" ht="14.4">
      <c r="D461" s="3"/>
      <c r="F461" s="250"/>
      <c r="G461" s="250"/>
      <c r="H461" s="253"/>
      <c r="I461" s="2"/>
    </row>
    <row r="462" spans="4:9" ht="14.4">
      <c r="D462" s="3"/>
      <c r="F462" s="250"/>
      <c r="G462" s="250"/>
      <c r="H462" s="253"/>
      <c r="I462" s="2"/>
    </row>
    <row r="463" spans="4:9" ht="14.4">
      <c r="D463" s="3"/>
      <c r="F463" s="250"/>
      <c r="G463" s="250"/>
      <c r="H463" s="253"/>
      <c r="I463" s="2"/>
    </row>
    <row r="464" spans="4:9" ht="14.4">
      <c r="D464" s="3"/>
      <c r="F464" s="250"/>
      <c r="G464" s="250"/>
      <c r="H464" s="253"/>
      <c r="I464" s="2"/>
    </row>
    <row r="465" spans="4:9" ht="14.4">
      <c r="D465" s="3"/>
      <c r="F465" s="250"/>
      <c r="G465" s="250"/>
      <c r="H465" s="253"/>
      <c r="I465" s="2"/>
    </row>
    <row r="466" spans="4:9" ht="14.4">
      <c r="D466" s="3"/>
      <c r="F466" s="250"/>
      <c r="G466" s="250"/>
      <c r="H466" s="253"/>
      <c r="I466" s="2"/>
    </row>
    <row r="467" spans="4:9" ht="14.4">
      <c r="D467" s="3"/>
      <c r="F467" s="250"/>
      <c r="G467" s="250"/>
      <c r="H467" s="253"/>
      <c r="I467" s="2"/>
    </row>
    <row r="468" spans="4:9" ht="14.4">
      <c r="D468" s="3"/>
      <c r="F468" s="250"/>
      <c r="G468" s="250"/>
      <c r="H468" s="253"/>
      <c r="I468" s="2"/>
    </row>
    <row r="469" spans="4:9" ht="14.4">
      <c r="D469" s="3"/>
      <c r="F469" s="250"/>
      <c r="G469" s="250"/>
      <c r="H469" s="253"/>
      <c r="I469" s="2"/>
    </row>
    <row r="470" spans="4:9" ht="14.4">
      <c r="D470" s="3"/>
      <c r="F470" s="250"/>
      <c r="G470" s="250"/>
      <c r="H470" s="253"/>
      <c r="I470" s="2"/>
    </row>
    <row r="471" spans="4:9" ht="14.4">
      <c r="D471" s="3"/>
      <c r="F471" s="250"/>
      <c r="G471" s="250"/>
      <c r="H471" s="253"/>
      <c r="I471" s="2"/>
    </row>
    <row r="472" spans="4:9" ht="14.4">
      <c r="D472" s="3"/>
      <c r="F472" s="250"/>
      <c r="G472" s="250"/>
      <c r="H472" s="253"/>
      <c r="I472" s="2"/>
    </row>
    <row r="473" spans="4:9" ht="14.4">
      <c r="D473" s="3"/>
      <c r="F473" s="250"/>
      <c r="G473" s="250"/>
      <c r="H473" s="253"/>
      <c r="I473" s="2"/>
    </row>
    <row r="474" spans="4:9" ht="14.4">
      <c r="D474" s="3"/>
      <c r="F474" s="250"/>
      <c r="G474" s="250"/>
      <c r="H474" s="253"/>
      <c r="I474" s="2"/>
    </row>
    <row r="475" spans="4:9" ht="14.4">
      <c r="D475" s="3"/>
      <c r="F475" s="250"/>
      <c r="G475" s="250"/>
      <c r="H475" s="253"/>
      <c r="I475" s="2"/>
    </row>
    <row r="476" spans="4:9" ht="14.4">
      <c r="D476" s="3"/>
      <c r="F476" s="250"/>
      <c r="G476" s="250"/>
      <c r="H476" s="253"/>
      <c r="I476" s="2"/>
    </row>
    <row r="477" spans="4:9" ht="14.4">
      <c r="D477" s="3"/>
      <c r="F477" s="250"/>
      <c r="G477" s="250"/>
      <c r="H477" s="253"/>
      <c r="I477" s="2"/>
    </row>
    <row r="478" spans="4:9" ht="14.4">
      <c r="D478" s="3"/>
      <c r="F478" s="250"/>
      <c r="G478" s="250"/>
      <c r="H478" s="253"/>
      <c r="I478" s="2"/>
    </row>
    <row r="479" spans="4:9" ht="14.4">
      <c r="D479" s="3"/>
      <c r="F479" s="250"/>
      <c r="G479" s="250"/>
      <c r="H479" s="253"/>
      <c r="I479" s="2"/>
    </row>
    <row r="480" spans="4:9" ht="14.4">
      <c r="D480" s="3"/>
      <c r="F480" s="250"/>
      <c r="G480" s="250"/>
      <c r="H480" s="253"/>
      <c r="I480" s="2"/>
    </row>
    <row r="481" spans="4:9" ht="14.4">
      <c r="D481" s="3"/>
      <c r="F481" s="250"/>
      <c r="G481" s="250"/>
      <c r="H481" s="253"/>
      <c r="I481" s="2"/>
    </row>
    <row r="482" spans="4:9" ht="14.4">
      <c r="D482" s="3"/>
      <c r="F482" s="250"/>
      <c r="G482" s="250"/>
      <c r="H482" s="253"/>
      <c r="I482" s="2"/>
    </row>
    <row r="483" spans="4:9" ht="14.4">
      <c r="D483" s="3"/>
      <c r="F483" s="250"/>
      <c r="G483" s="250"/>
      <c r="H483" s="253"/>
      <c r="I483" s="2"/>
    </row>
    <row r="484" spans="4:9" ht="14.4">
      <c r="D484" s="3"/>
      <c r="F484" s="250"/>
      <c r="G484" s="250"/>
      <c r="H484" s="253"/>
      <c r="I484" s="2"/>
    </row>
    <row r="485" spans="4:9" ht="14.4">
      <c r="D485" s="3"/>
      <c r="F485" s="250"/>
      <c r="G485" s="250"/>
      <c r="H485" s="253"/>
      <c r="I485" s="2"/>
    </row>
    <row r="486" spans="4:9" ht="14.4">
      <c r="D486" s="3"/>
      <c r="F486" s="250"/>
      <c r="G486" s="250"/>
      <c r="H486" s="253"/>
      <c r="I486" s="2"/>
    </row>
    <row r="487" spans="4:9" ht="14.4">
      <c r="D487" s="3"/>
      <c r="F487" s="250"/>
      <c r="G487" s="250"/>
      <c r="H487" s="253"/>
      <c r="I487" s="2"/>
    </row>
    <row r="488" spans="4:9" ht="14.4">
      <c r="D488" s="3"/>
      <c r="F488" s="250"/>
      <c r="G488" s="250"/>
      <c r="H488" s="253"/>
      <c r="I488" s="2"/>
    </row>
    <row r="489" spans="4:9" ht="14.4">
      <c r="D489" s="3"/>
      <c r="F489" s="250"/>
      <c r="G489" s="250"/>
      <c r="H489" s="253"/>
      <c r="I489" s="2"/>
    </row>
    <row r="490" spans="4:9" ht="14.4">
      <c r="D490" s="3"/>
      <c r="F490" s="250"/>
      <c r="G490" s="250"/>
      <c r="H490" s="253"/>
      <c r="I490" s="2"/>
    </row>
    <row r="491" spans="4:9" ht="14.4">
      <c r="D491" s="3"/>
      <c r="F491" s="250"/>
      <c r="G491" s="250"/>
      <c r="H491" s="253"/>
      <c r="I491" s="2"/>
    </row>
    <row r="492" spans="4:9" ht="14.4">
      <c r="D492" s="3"/>
      <c r="F492" s="250"/>
      <c r="G492" s="250"/>
      <c r="H492" s="253"/>
      <c r="I492" s="2"/>
    </row>
    <row r="493" spans="4:9" ht="14.4">
      <c r="D493" s="3"/>
      <c r="F493" s="250"/>
      <c r="G493" s="250"/>
      <c r="H493" s="253"/>
      <c r="I493" s="2"/>
    </row>
    <row r="494" spans="4:9" ht="14.4">
      <c r="D494" s="3"/>
      <c r="F494" s="250"/>
      <c r="G494" s="250"/>
      <c r="H494" s="253"/>
      <c r="I494" s="2"/>
    </row>
    <row r="495" spans="4:9" ht="14.4">
      <c r="D495" s="3"/>
      <c r="F495" s="250"/>
      <c r="G495" s="250"/>
      <c r="H495" s="253"/>
      <c r="I495" s="2"/>
    </row>
    <row r="496" spans="4:9" ht="14.4">
      <c r="D496" s="3"/>
      <c r="F496" s="250"/>
      <c r="G496" s="250"/>
      <c r="H496" s="253"/>
      <c r="I496" s="2"/>
    </row>
    <row r="497" spans="4:9" ht="14.4">
      <c r="D497" s="3"/>
      <c r="F497" s="250"/>
      <c r="G497" s="250"/>
      <c r="H497" s="253"/>
      <c r="I497" s="2"/>
    </row>
    <row r="498" spans="4:9" ht="14.4">
      <c r="D498" s="3"/>
      <c r="F498" s="250"/>
      <c r="G498" s="250"/>
      <c r="H498" s="253"/>
      <c r="I498" s="2"/>
    </row>
    <row r="499" spans="4:9" ht="14.4">
      <c r="D499" s="3"/>
      <c r="F499" s="250"/>
      <c r="G499" s="250"/>
      <c r="H499" s="253"/>
      <c r="I499" s="2"/>
    </row>
    <row r="500" spans="4:9" ht="14.4">
      <c r="D500" s="3"/>
      <c r="F500" s="250"/>
      <c r="G500" s="250"/>
      <c r="H500" s="253"/>
      <c r="I500" s="2"/>
    </row>
    <row r="501" spans="4:9" ht="14.4">
      <c r="D501" s="3"/>
      <c r="F501" s="250"/>
      <c r="G501" s="250"/>
      <c r="H501" s="253"/>
      <c r="I501" s="2"/>
    </row>
    <row r="502" spans="4:9" ht="14.4">
      <c r="D502" s="3"/>
      <c r="F502" s="250"/>
      <c r="G502" s="250"/>
      <c r="H502" s="253"/>
      <c r="I502" s="2"/>
    </row>
    <row r="503" spans="4:9" ht="14.4">
      <c r="D503" s="3"/>
      <c r="F503" s="250"/>
      <c r="G503" s="250"/>
      <c r="H503" s="253"/>
      <c r="I503" s="2"/>
    </row>
    <row r="504" spans="4:9" ht="14.4">
      <c r="D504" s="3"/>
      <c r="F504" s="250"/>
      <c r="G504" s="250"/>
      <c r="H504" s="253"/>
      <c r="I504" s="2"/>
    </row>
    <row r="505" spans="4:9" ht="14.4">
      <c r="D505" s="3"/>
      <c r="F505" s="250"/>
      <c r="G505" s="250"/>
      <c r="H505" s="253"/>
      <c r="I505" s="2"/>
    </row>
    <row r="506" spans="4:9" ht="14.4">
      <c r="D506" s="3"/>
      <c r="F506" s="250"/>
      <c r="G506" s="250"/>
      <c r="H506" s="253"/>
      <c r="I506" s="2"/>
    </row>
    <row r="507" spans="4:9" ht="14.4">
      <c r="D507" s="3"/>
      <c r="F507" s="250"/>
      <c r="G507" s="250"/>
      <c r="H507" s="253"/>
      <c r="I507" s="2"/>
    </row>
    <row r="508" spans="4:9" ht="14.4">
      <c r="D508" s="3"/>
      <c r="F508" s="250"/>
      <c r="G508" s="250"/>
      <c r="H508" s="253"/>
      <c r="I508" s="2"/>
    </row>
    <row r="509" spans="4:9" ht="14.4">
      <c r="D509" s="3"/>
      <c r="F509" s="250"/>
      <c r="G509" s="250"/>
      <c r="H509" s="253"/>
      <c r="I509" s="2"/>
    </row>
    <row r="510" spans="4:9" ht="14.4">
      <c r="D510" s="3"/>
      <c r="F510" s="250"/>
      <c r="G510" s="250"/>
      <c r="H510" s="253"/>
      <c r="I510" s="2"/>
    </row>
    <row r="511" spans="4:9" ht="14.4">
      <c r="D511" s="3"/>
      <c r="F511" s="250"/>
      <c r="G511" s="250"/>
      <c r="H511" s="253"/>
      <c r="I511" s="2"/>
    </row>
    <row r="512" spans="4:9" ht="14.4">
      <c r="D512" s="3"/>
      <c r="F512" s="250"/>
      <c r="G512" s="250"/>
      <c r="H512" s="253"/>
      <c r="I512" s="2"/>
    </row>
    <row r="513" spans="4:9" ht="14.4">
      <c r="D513" s="3"/>
      <c r="F513" s="250"/>
      <c r="G513" s="250"/>
      <c r="H513" s="253"/>
      <c r="I513" s="2"/>
    </row>
    <row r="514" spans="4:9" ht="14.4">
      <c r="D514" s="3"/>
      <c r="F514" s="250"/>
      <c r="G514" s="250"/>
      <c r="H514" s="253"/>
      <c r="I514" s="2"/>
    </row>
    <row r="515" spans="4:9" ht="14.4">
      <c r="D515" s="3"/>
      <c r="F515" s="250"/>
      <c r="G515" s="250"/>
      <c r="H515" s="253"/>
      <c r="I515" s="2"/>
    </row>
    <row r="516" spans="4:9" ht="14.4">
      <c r="D516" s="3"/>
      <c r="F516" s="250"/>
      <c r="G516" s="250"/>
      <c r="H516" s="253"/>
      <c r="I516" s="2"/>
    </row>
    <row r="517" spans="4:9" ht="14.4">
      <c r="D517" s="3"/>
      <c r="F517" s="250"/>
      <c r="G517" s="250"/>
      <c r="H517" s="253"/>
      <c r="I517" s="2"/>
    </row>
    <row r="518" spans="4:9" ht="14.4">
      <c r="D518" s="3"/>
      <c r="F518" s="250"/>
      <c r="G518" s="250"/>
      <c r="H518" s="253"/>
      <c r="I518" s="2"/>
    </row>
    <row r="519" spans="4:9" ht="14.4">
      <c r="D519" s="3"/>
      <c r="F519" s="250"/>
      <c r="G519" s="250"/>
      <c r="H519" s="253"/>
      <c r="I519" s="2"/>
    </row>
    <row r="520" spans="4:9" ht="14.4">
      <c r="D520" s="3"/>
      <c r="F520" s="250"/>
      <c r="G520" s="250"/>
      <c r="H520" s="253"/>
      <c r="I520" s="2"/>
    </row>
    <row r="521" spans="4:9" ht="14.4">
      <c r="D521" s="3"/>
      <c r="F521" s="250"/>
      <c r="G521" s="250"/>
      <c r="H521" s="253"/>
      <c r="I521" s="2"/>
    </row>
    <row r="522" spans="4:9" ht="14.4">
      <c r="D522" s="3"/>
      <c r="F522" s="250"/>
      <c r="G522" s="250"/>
      <c r="H522" s="253"/>
      <c r="I522" s="2"/>
    </row>
    <row r="523" spans="4:9" ht="14.4">
      <c r="D523" s="3"/>
      <c r="F523" s="250"/>
      <c r="G523" s="250"/>
      <c r="H523" s="253"/>
      <c r="I523" s="2"/>
    </row>
    <row r="524" spans="4:9" ht="14.4">
      <c r="D524" s="3"/>
      <c r="F524" s="250"/>
      <c r="G524" s="250"/>
      <c r="H524" s="253"/>
      <c r="I524" s="2"/>
    </row>
    <row r="525" spans="4:9" ht="14.4">
      <c r="D525" s="3"/>
      <c r="F525" s="250"/>
      <c r="G525" s="250"/>
      <c r="H525" s="253"/>
      <c r="I525" s="2"/>
    </row>
    <row r="526" spans="4:9" ht="14.4">
      <c r="D526" s="3"/>
      <c r="F526" s="250"/>
      <c r="G526" s="250"/>
      <c r="H526" s="253"/>
      <c r="I526" s="2"/>
    </row>
    <row r="527" spans="4:9" ht="14.4">
      <c r="D527" s="3"/>
      <c r="F527" s="250"/>
      <c r="G527" s="250"/>
      <c r="H527" s="253"/>
      <c r="I527" s="2"/>
    </row>
    <row r="528" spans="4:9" ht="14.4">
      <c r="D528" s="3"/>
      <c r="F528" s="250"/>
      <c r="G528" s="250"/>
      <c r="H528" s="253"/>
      <c r="I528" s="2"/>
    </row>
    <row r="529" spans="4:9" ht="14.4">
      <c r="D529" s="3"/>
      <c r="F529" s="250"/>
      <c r="G529" s="250"/>
      <c r="H529" s="253"/>
      <c r="I529" s="2"/>
    </row>
    <row r="530" spans="4:9" ht="14.4">
      <c r="D530" s="3"/>
      <c r="F530" s="250"/>
      <c r="G530" s="250"/>
      <c r="H530" s="253"/>
      <c r="I530" s="2"/>
    </row>
    <row r="531" spans="4:9" ht="14.4">
      <c r="D531" s="3"/>
      <c r="F531" s="250"/>
      <c r="G531" s="250"/>
      <c r="H531" s="253"/>
      <c r="I531" s="2"/>
    </row>
    <row r="532" spans="4:9" ht="14.4">
      <c r="D532" s="3"/>
      <c r="F532" s="250"/>
      <c r="G532" s="250"/>
      <c r="H532" s="253"/>
      <c r="I532" s="2"/>
    </row>
    <row r="533" spans="4:9" ht="14.4">
      <c r="D533" s="3"/>
      <c r="F533" s="250"/>
      <c r="G533" s="250"/>
      <c r="H533" s="253"/>
      <c r="I533" s="2"/>
    </row>
    <row r="534" spans="4:9" ht="14.4">
      <c r="D534" s="3"/>
      <c r="F534" s="250"/>
      <c r="G534" s="250"/>
      <c r="H534" s="253"/>
      <c r="I534" s="2"/>
    </row>
    <row r="535" spans="4:9" ht="14.4">
      <c r="D535" s="3"/>
      <c r="F535" s="250"/>
      <c r="G535" s="250"/>
      <c r="H535" s="253"/>
      <c r="I535" s="2"/>
    </row>
    <row r="536" spans="4:9" ht="14.4">
      <c r="D536" s="3"/>
      <c r="F536" s="250"/>
      <c r="G536" s="250"/>
      <c r="H536" s="253"/>
      <c r="I536" s="2"/>
    </row>
    <row r="537" spans="4:9" ht="14.4">
      <c r="D537" s="3"/>
      <c r="F537" s="250"/>
      <c r="G537" s="250"/>
      <c r="H537" s="253"/>
      <c r="I537" s="2"/>
    </row>
    <row r="538" spans="4:9" ht="14.4">
      <c r="D538" s="3"/>
      <c r="F538" s="250"/>
      <c r="G538" s="250"/>
      <c r="H538" s="253"/>
      <c r="I538" s="2"/>
    </row>
    <row r="539" spans="4:9" ht="14.4">
      <c r="D539" s="3"/>
      <c r="F539" s="250"/>
      <c r="G539" s="250"/>
      <c r="H539" s="253"/>
      <c r="I539" s="2"/>
    </row>
    <row r="540" spans="4:9" ht="14.4">
      <c r="D540" s="3"/>
      <c r="F540" s="250"/>
      <c r="G540" s="250"/>
      <c r="H540" s="253"/>
      <c r="I540" s="2"/>
    </row>
    <row r="541" spans="4:9" ht="14.4">
      <c r="D541" s="3"/>
      <c r="F541" s="250"/>
      <c r="G541" s="250"/>
      <c r="H541" s="253"/>
      <c r="I541" s="2"/>
    </row>
    <row r="542" spans="4:9" ht="14.4">
      <c r="D542" s="3"/>
      <c r="F542" s="250"/>
      <c r="G542" s="250"/>
      <c r="H542" s="253"/>
      <c r="I542" s="2"/>
    </row>
    <row r="543" spans="4:9" ht="14.4">
      <c r="D543" s="3"/>
      <c r="F543" s="250"/>
      <c r="G543" s="250"/>
      <c r="H543" s="253"/>
      <c r="I543" s="2"/>
    </row>
    <row r="544" spans="4:9" ht="14.4">
      <c r="D544" s="3"/>
      <c r="F544" s="250"/>
      <c r="G544" s="250"/>
      <c r="H544" s="253"/>
      <c r="I544" s="2"/>
    </row>
    <row r="545" spans="4:9" ht="14.4">
      <c r="D545" s="3"/>
      <c r="F545" s="250"/>
      <c r="G545" s="250"/>
      <c r="H545" s="253"/>
      <c r="I545" s="2"/>
    </row>
    <row r="546" spans="4:9" ht="14.4">
      <c r="D546" s="3"/>
      <c r="F546" s="250"/>
      <c r="G546" s="250"/>
      <c r="H546" s="253"/>
      <c r="I546" s="2"/>
    </row>
    <row r="547" spans="4:9" ht="14.4">
      <c r="D547" s="3"/>
      <c r="F547" s="250"/>
      <c r="G547" s="250"/>
      <c r="H547" s="253"/>
      <c r="I547" s="2"/>
    </row>
    <row r="548" spans="4:9" ht="14.4">
      <c r="D548" s="3"/>
      <c r="F548" s="250"/>
      <c r="G548" s="250"/>
      <c r="H548" s="253"/>
      <c r="I548" s="2"/>
    </row>
    <row r="549" spans="4:9" ht="14.4">
      <c r="D549" s="3"/>
      <c r="F549" s="250"/>
      <c r="G549" s="250"/>
      <c r="H549" s="253"/>
      <c r="I549" s="2"/>
    </row>
    <row r="550" spans="4:9" ht="14.4">
      <c r="D550" s="3"/>
      <c r="F550" s="250"/>
      <c r="G550" s="250"/>
      <c r="H550" s="253"/>
      <c r="I550" s="2"/>
    </row>
    <row r="551" spans="4:9" ht="14.4">
      <c r="D551" s="3"/>
      <c r="F551" s="250"/>
      <c r="G551" s="250"/>
      <c r="H551" s="253"/>
      <c r="I551" s="2"/>
    </row>
    <row r="552" spans="4:9" ht="14.4">
      <c r="D552" s="3"/>
      <c r="F552" s="250"/>
      <c r="G552" s="250"/>
      <c r="H552" s="253"/>
      <c r="I552" s="2"/>
    </row>
    <row r="553" spans="4:9" ht="14.4">
      <c r="D553" s="3"/>
      <c r="F553" s="250"/>
      <c r="G553" s="250"/>
      <c r="H553" s="253"/>
      <c r="I553" s="2"/>
    </row>
    <row r="554" spans="4:9" ht="14.4">
      <c r="D554" s="3"/>
      <c r="F554" s="250"/>
      <c r="G554" s="250"/>
      <c r="H554" s="253"/>
      <c r="I554" s="2"/>
    </row>
    <row r="555" spans="4:9" ht="14.4">
      <c r="D555" s="3"/>
      <c r="F555" s="250"/>
      <c r="G555" s="250"/>
      <c r="H555" s="253"/>
      <c r="I555" s="2"/>
    </row>
    <row r="556" spans="4:9" ht="14.4">
      <c r="D556" s="3"/>
      <c r="F556" s="250"/>
      <c r="G556" s="250"/>
      <c r="H556" s="253"/>
      <c r="I556" s="2"/>
    </row>
    <row r="557" spans="4:9" ht="14.4">
      <c r="D557" s="3"/>
      <c r="F557" s="250"/>
      <c r="G557" s="250"/>
      <c r="H557" s="253"/>
      <c r="I557" s="2"/>
    </row>
    <row r="558" spans="4:9" ht="14.4">
      <c r="D558" s="3"/>
      <c r="F558" s="250"/>
      <c r="G558" s="250"/>
      <c r="H558" s="253"/>
      <c r="I558" s="2"/>
    </row>
    <row r="559" spans="4:9" ht="14.4">
      <c r="D559" s="3"/>
      <c r="F559" s="250"/>
      <c r="G559" s="250"/>
      <c r="H559" s="253"/>
      <c r="I559" s="2"/>
    </row>
    <row r="560" spans="4:9" ht="14.4">
      <c r="D560" s="3"/>
      <c r="F560" s="250"/>
      <c r="G560" s="250"/>
      <c r="H560" s="253"/>
      <c r="I560" s="2"/>
    </row>
    <row r="561" spans="4:9" ht="14.4">
      <c r="D561" s="3"/>
      <c r="F561" s="250"/>
      <c r="G561" s="250"/>
      <c r="H561" s="253"/>
      <c r="I561" s="2"/>
    </row>
    <row r="562" spans="4:9" ht="14.4">
      <c r="D562" s="3"/>
      <c r="F562" s="250"/>
      <c r="G562" s="250"/>
      <c r="H562" s="253"/>
      <c r="I562" s="2"/>
    </row>
    <row r="563" spans="4:9" ht="14.4">
      <c r="D563" s="3"/>
      <c r="F563" s="250"/>
      <c r="G563" s="250"/>
      <c r="H563" s="253"/>
      <c r="I563" s="2"/>
    </row>
    <row r="564" spans="4:9" ht="14.4">
      <c r="D564" s="3"/>
      <c r="F564" s="250"/>
      <c r="G564" s="250"/>
      <c r="H564" s="253"/>
      <c r="I564" s="2"/>
    </row>
    <row r="565" spans="4:9" ht="14.4">
      <c r="D565" s="3"/>
      <c r="F565" s="250"/>
      <c r="G565" s="250"/>
      <c r="H565" s="253"/>
      <c r="I565" s="2"/>
    </row>
    <row r="566" spans="4:9" ht="14.4">
      <c r="D566" s="3"/>
      <c r="F566" s="250"/>
      <c r="G566" s="250"/>
      <c r="H566" s="253"/>
      <c r="I566" s="2"/>
    </row>
    <row r="567" spans="4:9" ht="14.4">
      <c r="D567" s="3"/>
      <c r="F567" s="250"/>
      <c r="G567" s="250"/>
      <c r="H567" s="253"/>
      <c r="I567" s="2"/>
    </row>
    <row r="568" spans="4:9" ht="14.4">
      <c r="D568" s="3"/>
      <c r="F568" s="250"/>
      <c r="G568" s="250"/>
      <c r="H568" s="253"/>
      <c r="I568" s="2"/>
    </row>
    <row r="569" spans="4:9" ht="14.4">
      <c r="D569" s="3"/>
      <c r="F569" s="250"/>
      <c r="G569" s="250"/>
      <c r="H569" s="253"/>
      <c r="I569" s="2"/>
    </row>
    <row r="570" spans="4:9" ht="14.4">
      <c r="D570" s="3"/>
      <c r="F570" s="250"/>
      <c r="G570" s="250"/>
      <c r="H570" s="253"/>
      <c r="I570" s="2"/>
    </row>
    <row r="571" spans="4:9" ht="14.4">
      <c r="D571" s="3"/>
      <c r="F571" s="250"/>
      <c r="G571" s="250"/>
      <c r="H571" s="253"/>
      <c r="I571" s="2"/>
    </row>
    <row r="572" spans="4:9" ht="14.4">
      <c r="D572" s="3"/>
      <c r="F572" s="250"/>
      <c r="G572" s="250"/>
      <c r="H572" s="253"/>
      <c r="I572" s="2"/>
    </row>
    <row r="573" spans="4:9" ht="14.4">
      <c r="D573" s="3"/>
      <c r="F573" s="250"/>
      <c r="G573" s="250"/>
      <c r="H573" s="253"/>
      <c r="I573" s="2"/>
    </row>
    <row r="574" spans="4:9" ht="14.4">
      <c r="D574" s="3"/>
      <c r="F574" s="250"/>
      <c r="G574" s="250"/>
      <c r="H574" s="253"/>
      <c r="I574" s="2"/>
    </row>
    <row r="575" spans="4:9" ht="14.4">
      <c r="D575" s="3"/>
      <c r="F575" s="250"/>
      <c r="G575" s="250"/>
      <c r="H575" s="253"/>
      <c r="I575" s="2"/>
    </row>
    <row r="576" spans="4:9" ht="14.4">
      <c r="D576" s="3"/>
      <c r="F576" s="250"/>
      <c r="G576" s="250"/>
      <c r="H576" s="253"/>
      <c r="I576" s="2"/>
    </row>
    <row r="577" spans="4:9" ht="14.4">
      <c r="D577" s="3"/>
      <c r="F577" s="250"/>
      <c r="G577" s="250"/>
      <c r="H577" s="253"/>
      <c r="I577" s="2"/>
    </row>
    <row r="578" spans="4:9" ht="14.4">
      <c r="D578" s="3"/>
      <c r="F578" s="250"/>
      <c r="G578" s="250"/>
      <c r="H578" s="253"/>
      <c r="I578" s="2"/>
    </row>
    <row r="579" spans="4:9" ht="14.4">
      <c r="D579" s="3"/>
      <c r="F579" s="250"/>
      <c r="G579" s="250"/>
      <c r="H579" s="253"/>
      <c r="I579" s="2"/>
    </row>
    <row r="580" spans="4:9" ht="14.4">
      <c r="D580" s="3"/>
      <c r="F580" s="250"/>
      <c r="G580" s="250"/>
      <c r="H580" s="253"/>
      <c r="I580" s="2"/>
    </row>
    <row r="581" spans="4:9" ht="14.4">
      <c r="D581" s="3"/>
      <c r="F581" s="250"/>
      <c r="G581" s="250"/>
      <c r="H581" s="253"/>
      <c r="I581" s="2"/>
    </row>
    <row r="582" spans="4:9" ht="14.4">
      <c r="D582" s="3"/>
      <c r="F582" s="250"/>
      <c r="G582" s="250"/>
      <c r="H582" s="253"/>
      <c r="I582" s="2"/>
    </row>
    <row r="583" spans="4:9" ht="14.4">
      <c r="D583" s="3"/>
      <c r="F583" s="250"/>
      <c r="G583" s="250"/>
      <c r="H583" s="253"/>
      <c r="I583" s="2"/>
    </row>
    <row r="584" spans="4:9" ht="14.4">
      <c r="D584" s="3"/>
      <c r="F584" s="250"/>
      <c r="G584" s="250"/>
      <c r="H584" s="253"/>
      <c r="I584" s="2"/>
    </row>
    <row r="585" spans="4:9" ht="14.4">
      <c r="D585" s="3"/>
      <c r="F585" s="250"/>
      <c r="G585" s="250"/>
      <c r="H585" s="253"/>
      <c r="I585" s="2"/>
    </row>
    <row r="586" spans="4:9" ht="14.4">
      <c r="D586" s="3"/>
      <c r="F586" s="250"/>
      <c r="G586" s="250"/>
      <c r="H586" s="253"/>
      <c r="I586" s="2"/>
    </row>
    <row r="587" spans="4:9" ht="14.4">
      <c r="D587" s="3"/>
      <c r="F587" s="250"/>
      <c r="G587" s="250"/>
      <c r="H587" s="253"/>
      <c r="I587" s="2"/>
    </row>
    <row r="588" spans="4:9" ht="14.4">
      <c r="D588" s="3"/>
      <c r="F588" s="250"/>
      <c r="G588" s="250"/>
      <c r="H588" s="253"/>
      <c r="I588" s="2"/>
    </row>
    <row r="589" spans="4:9" ht="14.4">
      <c r="D589" s="3"/>
      <c r="F589" s="250"/>
      <c r="G589" s="250"/>
      <c r="H589" s="253"/>
      <c r="I589" s="2"/>
    </row>
    <row r="590" spans="4:9" ht="14.4">
      <c r="D590" s="3"/>
      <c r="F590" s="250"/>
      <c r="G590" s="250"/>
      <c r="H590" s="253"/>
      <c r="I590" s="2"/>
    </row>
    <row r="591" spans="4:9" ht="14.4">
      <c r="D591" s="3"/>
      <c r="F591" s="250"/>
      <c r="G591" s="250"/>
      <c r="H591" s="253"/>
      <c r="I591" s="2"/>
    </row>
    <row r="592" spans="4:9" ht="14.4">
      <c r="D592" s="3"/>
      <c r="F592" s="250"/>
      <c r="G592" s="250"/>
      <c r="H592" s="253"/>
      <c r="I592" s="2"/>
    </row>
    <row r="593" spans="4:9" ht="14.4">
      <c r="D593" s="3"/>
      <c r="F593" s="250"/>
      <c r="G593" s="250"/>
      <c r="H593" s="253"/>
      <c r="I593" s="2"/>
    </row>
    <row r="594" spans="4:9" ht="14.4">
      <c r="D594" s="3"/>
      <c r="F594" s="250"/>
      <c r="G594" s="250"/>
      <c r="H594" s="253"/>
      <c r="I594" s="2"/>
    </row>
    <row r="595" spans="4:9" ht="14.4">
      <c r="D595" s="3"/>
      <c r="F595" s="250"/>
      <c r="G595" s="250"/>
      <c r="H595" s="253"/>
      <c r="I595" s="2"/>
    </row>
    <row r="596" spans="4:9" ht="14.4">
      <c r="D596" s="3"/>
      <c r="F596" s="250"/>
      <c r="G596" s="250"/>
      <c r="H596" s="253"/>
      <c r="I596" s="2"/>
    </row>
    <row r="597" spans="4:9" ht="14.4">
      <c r="D597" s="3"/>
      <c r="F597" s="250"/>
      <c r="G597" s="250"/>
      <c r="H597" s="253"/>
      <c r="I597" s="2"/>
    </row>
    <row r="598" spans="4:9" ht="14.4">
      <c r="D598" s="3"/>
      <c r="F598" s="250"/>
      <c r="G598" s="250"/>
      <c r="H598" s="253"/>
      <c r="I598" s="2"/>
    </row>
    <row r="599" spans="4:9" ht="14.4">
      <c r="D599" s="3"/>
      <c r="F599" s="250"/>
      <c r="G599" s="250"/>
      <c r="H599" s="253"/>
      <c r="I599" s="2"/>
    </row>
    <row r="600" spans="4:9" ht="14.4">
      <c r="D600" s="3"/>
      <c r="F600" s="250"/>
      <c r="G600" s="250"/>
      <c r="H600" s="253"/>
      <c r="I600" s="2"/>
    </row>
    <row r="601" spans="4:9" ht="14.4">
      <c r="D601" s="3"/>
      <c r="F601" s="250"/>
      <c r="G601" s="250"/>
      <c r="H601" s="253"/>
      <c r="I601" s="2"/>
    </row>
    <row r="602" spans="4:9" ht="14.4">
      <c r="D602" s="3"/>
      <c r="F602" s="250"/>
      <c r="G602" s="250"/>
      <c r="H602" s="253"/>
      <c r="I602" s="2"/>
    </row>
    <row r="603" spans="4:9" ht="14.4">
      <c r="D603" s="3"/>
      <c r="F603" s="250"/>
      <c r="G603" s="250"/>
      <c r="H603" s="253"/>
      <c r="I603" s="2"/>
    </row>
    <row r="604" spans="4:9" ht="14.4">
      <c r="D604" s="3"/>
      <c r="F604" s="250"/>
      <c r="G604" s="250"/>
      <c r="H604" s="253"/>
      <c r="I604" s="2"/>
    </row>
    <row r="605" spans="4:9" ht="14.4">
      <c r="D605" s="3"/>
      <c r="F605" s="250"/>
      <c r="G605" s="250"/>
      <c r="H605" s="253"/>
      <c r="I605" s="2"/>
    </row>
    <row r="606" spans="4:9" ht="14.4">
      <c r="D606" s="3"/>
      <c r="F606" s="250"/>
      <c r="G606" s="250"/>
      <c r="H606" s="253"/>
      <c r="I606" s="2"/>
    </row>
    <row r="607" spans="4:9" ht="14.4">
      <c r="D607" s="3"/>
      <c r="F607" s="250"/>
      <c r="G607" s="250"/>
      <c r="H607" s="253"/>
      <c r="I607" s="2"/>
    </row>
    <row r="608" spans="4:9" ht="14.4">
      <c r="D608" s="3"/>
      <c r="F608" s="250"/>
      <c r="G608" s="250"/>
      <c r="H608" s="253"/>
      <c r="I608" s="2"/>
    </row>
    <row r="609" spans="4:9" ht="14.4">
      <c r="D609" s="3"/>
      <c r="F609" s="250"/>
      <c r="G609" s="250"/>
      <c r="H609" s="253"/>
      <c r="I609" s="2"/>
    </row>
    <row r="610" spans="4:9" ht="14.4">
      <c r="D610" s="3"/>
      <c r="F610" s="250"/>
      <c r="G610" s="250"/>
      <c r="H610" s="253"/>
      <c r="I610" s="2"/>
    </row>
    <row r="611" spans="4:9" ht="14.4">
      <c r="D611" s="3"/>
      <c r="F611" s="250"/>
      <c r="G611" s="250"/>
      <c r="H611" s="253"/>
      <c r="I611" s="2"/>
    </row>
    <row r="612" spans="4:9" ht="14.4">
      <c r="D612" s="3"/>
      <c r="F612" s="250"/>
      <c r="G612" s="250"/>
      <c r="H612" s="253"/>
      <c r="I612" s="2"/>
    </row>
    <row r="613" spans="4:9" ht="14.4">
      <c r="D613" s="3"/>
      <c r="F613" s="250"/>
      <c r="G613" s="250"/>
      <c r="H613" s="253"/>
      <c r="I613" s="2"/>
    </row>
    <row r="614" spans="4:9" ht="14.4">
      <c r="D614" s="3"/>
      <c r="F614" s="250"/>
      <c r="G614" s="250"/>
      <c r="H614" s="253"/>
      <c r="I614" s="2"/>
    </row>
    <row r="615" spans="4:9" ht="14.4">
      <c r="D615" s="3"/>
      <c r="F615" s="250"/>
      <c r="G615" s="250"/>
      <c r="H615" s="253"/>
      <c r="I615" s="2"/>
    </row>
    <row r="616" spans="4:9" ht="14.4">
      <c r="D616" s="3"/>
      <c r="F616" s="250"/>
      <c r="G616" s="250"/>
      <c r="H616" s="253"/>
      <c r="I616" s="2"/>
    </row>
    <row r="617" spans="4:9" ht="14.4">
      <c r="D617" s="3"/>
      <c r="F617" s="250"/>
      <c r="G617" s="250"/>
      <c r="H617" s="253"/>
      <c r="I617" s="2"/>
    </row>
    <row r="618" spans="4:9" ht="14.4">
      <c r="D618" s="3"/>
      <c r="F618" s="250"/>
      <c r="G618" s="250"/>
      <c r="H618" s="253"/>
      <c r="I618" s="2"/>
    </row>
    <row r="619" spans="4:9" ht="14.4">
      <c r="D619" s="3"/>
      <c r="F619" s="250"/>
      <c r="G619" s="250"/>
      <c r="H619" s="253"/>
      <c r="I619" s="2"/>
    </row>
    <row r="620" spans="4:9" ht="14.4">
      <c r="D620" s="3"/>
      <c r="F620" s="250"/>
      <c r="G620" s="250"/>
      <c r="H620" s="253"/>
      <c r="I620" s="2"/>
    </row>
    <row r="621" spans="4:9" ht="14.4">
      <c r="D621" s="3"/>
      <c r="F621" s="250"/>
      <c r="G621" s="250"/>
      <c r="H621" s="253"/>
      <c r="I621" s="2"/>
    </row>
    <row r="622" spans="4:9" ht="14.4">
      <c r="D622" s="3"/>
      <c r="F622" s="250"/>
      <c r="G622" s="250"/>
      <c r="H622" s="253"/>
      <c r="I622" s="2"/>
    </row>
    <row r="623" spans="4:9" ht="14.4">
      <c r="D623" s="3"/>
      <c r="F623" s="250"/>
      <c r="G623" s="250"/>
      <c r="H623" s="253"/>
      <c r="I623" s="2"/>
    </row>
    <row r="624" spans="4:9" ht="14.4">
      <c r="D624" s="3"/>
      <c r="F624" s="250"/>
      <c r="G624" s="250"/>
      <c r="H624" s="253"/>
      <c r="I624" s="2"/>
    </row>
    <row r="625" spans="4:9" ht="14.4">
      <c r="D625" s="3"/>
      <c r="F625" s="250"/>
      <c r="G625" s="250"/>
      <c r="H625" s="253"/>
      <c r="I625" s="2"/>
    </row>
    <row r="626" spans="4:9" ht="14.4">
      <c r="D626" s="3"/>
      <c r="F626" s="250"/>
      <c r="G626" s="250"/>
      <c r="H626" s="253"/>
      <c r="I626" s="2"/>
    </row>
    <row r="627" spans="4:9" ht="14.4">
      <c r="D627" s="3"/>
      <c r="F627" s="250"/>
      <c r="G627" s="250"/>
      <c r="H627" s="253"/>
      <c r="I627" s="2"/>
    </row>
    <row r="628" spans="4:9" ht="14.4">
      <c r="D628" s="3"/>
      <c r="F628" s="250"/>
      <c r="G628" s="250"/>
      <c r="H628" s="253"/>
      <c r="I628" s="2"/>
    </row>
    <row r="629" spans="4:9" ht="14.4">
      <c r="D629" s="3"/>
      <c r="F629" s="250"/>
      <c r="G629" s="250"/>
      <c r="H629" s="253"/>
      <c r="I629" s="2"/>
    </row>
    <row r="630" spans="4:9" ht="14.4">
      <c r="D630" s="3"/>
      <c r="F630" s="250"/>
      <c r="G630" s="250"/>
      <c r="H630" s="253"/>
      <c r="I630" s="2"/>
    </row>
    <row r="631" spans="4:9" ht="14.4">
      <c r="D631" s="3"/>
      <c r="F631" s="250"/>
      <c r="G631" s="250"/>
      <c r="H631" s="253"/>
      <c r="I631" s="2"/>
    </row>
    <row r="632" spans="4:9" ht="14.4">
      <c r="D632" s="3"/>
      <c r="F632" s="250"/>
      <c r="G632" s="250"/>
      <c r="H632" s="253"/>
      <c r="I632" s="2"/>
    </row>
    <row r="633" spans="4:9" ht="14.4">
      <c r="D633" s="3"/>
      <c r="F633" s="250"/>
      <c r="G633" s="250"/>
      <c r="H633" s="253"/>
      <c r="I633" s="2"/>
    </row>
    <row r="634" spans="4:9" ht="14.4">
      <c r="D634" s="3"/>
      <c r="F634" s="250"/>
      <c r="G634" s="250"/>
      <c r="H634" s="253"/>
      <c r="I634" s="2"/>
    </row>
    <row r="635" spans="4:9" ht="14.4">
      <c r="D635" s="3"/>
      <c r="F635" s="250"/>
      <c r="G635" s="250"/>
      <c r="H635" s="253"/>
      <c r="I635" s="2"/>
    </row>
    <row r="636" spans="4:9" ht="14.4">
      <c r="D636" s="3"/>
      <c r="F636" s="250"/>
      <c r="G636" s="250"/>
      <c r="H636" s="253"/>
      <c r="I636" s="2"/>
    </row>
    <row r="637" spans="4:9" ht="14.4">
      <c r="D637" s="3"/>
      <c r="F637" s="250"/>
      <c r="G637" s="250"/>
      <c r="H637" s="253"/>
      <c r="I637" s="2"/>
    </row>
    <row r="638" spans="4:9" ht="14.4">
      <c r="D638" s="3"/>
      <c r="F638" s="250"/>
      <c r="G638" s="250"/>
      <c r="H638" s="253"/>
      <c r="I638" s="2"/>
    </row>
    <row r="639" spans="4:9" ht="14.4">
      <c r="D639" s="3"/>
      <c r="F639" s="250"/>
      <c r="G639" s="250"/>
      <c r="H639" s="253"/>
      <c r="I639" s="2"/>
    </row>
    <row r="640" spans="4:9" ht="14.4">
      <c r="D640" s="3"/>
      <c r="F640" s="250"/>
      <c r="G640" s="250"/>
      <c r="H640" s="253"/>
      <c r="I640" s="2"/>
    </row>
    <row r="641" spans="4:9" ht="14.4">
      <c r="D641" s="3"/>
      <c r="F641" s="250"/>
      <c r="G641" s="250"/>
      <c r="H641" s="253"/>
      <c r="I641" s="2"/>
    </row>
    <row r="642" spans="4:9" ht="14.4">
      <c r="D642" s="3"/>
      <c r="F642" s="250"/>
      <c r="G642" s="250"/>
      <c r="H642" s="253"/>
      <c r="I642" s="2"/>
    </row>
    <row r="643" spans="4:9" ht="14.4">
      <c r="D643" s="3"/>
      <c r="F643" s="250"/>
      <c r="G643" s="250"/>
      <c r="H643" s="253"/>
      <c r="I643" s="2"/>
    </row>
    <row r="644" spans="4:9" ht="14.4">
      <c r="D644" s="3"/>
      <c r="F644" s="250"/>
      <c r="G644" s="250"/>
      <c r="H644" s="253"/>
      <c r="I644" s="2"/>
    </row>
    <row r="645" spans="4:9" ht="14.4">
      <c r="D645" s="3"/>
      <c r="F645" s="250"/>
      <c r="G645" s="250"/>
      <c r="H645" s="253"/>
      <c r="I645" s="2"/>
    </row>
    <row r="646" spans="4:9" ht="14.4">
      <c r="D646" s="3"/>
      <c r="F646" s="250"/>
      <c r="G646" s="250"/>
      <c r="H646" s="253"/>
      <c r="I646" s="2"/>
    </row>
    <row r="647" spans="4:9" ht="14.4">
      <c r="D647" s="3"/>
      <c r="F647" s="250"/>
      <c r="G647" s="250"/>
      <c r="H647" s="253"/>
      <c r="I647" s="2"/>
    </row>
    <row r="648" spans="4:9" ht="14.4">
      <c r="D648" s="3"/>
      <c r="F648" s="250"/>
      <c r="G648" s="250"/>
      <c r="H648" s="253"/>
      <c r="I648" s="2"/>
    </row>
    <row r="649" spans="4:9" ht="14.4">
      <c r="D649" s="3"/>
      <c r="F649" s="250"/>
      <c r="G649" s="250"/>
      <c r="H649" s="253"/>
      <c r="I649" s="2"/>
    </row>
    <row r="650" spans="4:9" ht="14.4">
      <c r="D650" s="3"/>
      <c r="F650" s="250"/>
      <c r="G650" s="250"/>
      <c r="H650" s="253"/>
      <c r="I650" s="2"/>
    </row>
    <row r="651" spans="4:9" ht="14.4">
      <c r="D651" s="3"/>
      <c r="F651" s="250"/>
      <c r="G651" s="250"/>
      <c r="H651" s="253"/>
      <c r="I651" s="2"/>
    </row>
    <row r="652" spans="4:9" ht="14.4">
      <c r="D652" s="3"/>
      <c r="F652" s="250"/>
      <c r="G652" s="250"/>
      <c r="H652" s="253"/>
      <c r="I652" s="2"/>
    </row>
    <row r="653" spans="4:9" ht="14.4">
      <c r="D653" s="3"/>
      <c r="F653" s="250"/>
      <c r="G653" s="250"/>
      <c r="H653" s="253"/>
      <c r="I653" s="2"/>
    </row>
    <row r="654" spans="4:9" ht="14.4">
      <c r="D654" s="3"/>
      <c r="F654" s="250"/>
      <c r="G654" s="250"/>
      <c r="H654" s="253"/>
      <c r="I654" s="2"/>
    </row>
    <row r="655" spans="4:9" ht="14.4">
      <c r="D655" s="3"/>
      <c r="F655" s="250"/>
      <c r="G655" s="250"/>
      <c r="H655" s="253"/>
      <c r="I655" s="2"/>
    </row>
    <row r="656" spans="4:9" ht="14.4">
      <c r="D656" s="3"/>
      <c r="F656" s="250"/>
      <c r="G656" s="250"/>
      <c r="H656" s="253"/>
      <c r="I656" s="2"/>
    </row>
    <row r="657" spans="4:9" ht="14.4">
      <c r="D657" s="3"/>
      <c r="F657" s="250"/>
      <c r="G657" s="250"/>
      <c r="H657" s="253"/>
      <c r="I657" s="2"/>
    </row>
    <row r="658" spans="4:9" ht="14.4">
      <c r="D658" s="3"/>
      <c r="F658" s="250"/>
      <c r="G658" s="250"/>
      <c r="H658" s="253"/>
      <c r="I658" s="2"/>
    </row>
    <row r="659" spans="4:9" ht="14.4">
      <c r="D659" s="3"/>
      <c r="F659" s="250"/>
      <c r="G659" s="250"/>
      <c r="H659" s="253"/>
      <c r="I659" s="2"/>
    </row>
    <row r="660" spans="4:9" ht="14.4">
      <c r="D660" s="3"/>
      <c r="F660" s="250"/>
      <c r="G660" s="250"/>
      <c r="H660" s="253"/>
      <c r="I660" s="2"/>
    </row>
    <row r="661" spans="4:9" ht="14.4">
      <c r="D661" s="3"/>
      <c r="F661" s="250"/>
      <c r="G661" s="250"/>
      <c r="H661" s="253"/>
      <c r="I661" s="2"/>
    </row>
    <row r="662" spans="4:9" ht="14.4">
      <c r="D662" s="3"/>
      <c r="F662" s="250"/>
      <c r="G662" s="250"/>
      <c r="H662" s="253"/>
      <c r="I662" s="2"/>
    </row>
    <row r="663" spans="4:9" ht="14.4">
      <c r="D663" s="3"/>
      <c r="F663" s="250"/>
      <c r="G663" s="250"/>
      <c r="H663" s="253"/>
      <c r="I663" s="2"/>
    </row>
    <row r="664" spans="4:9" ht="14.4">
      <c r="D664" s="3"/>
      <c r="F664" s="250"/>
      <c r="G664" s="250"/>
      <c r="H664" s="253"/>
      <c r="I664" s="2"/>
    </row>
    <row r="665" spans="4:9" ht="14.4">
      <c r="D665" s="3"/>
      <c r="F665" s="250"/>
      <c r="G665" s="250"/>
      <c r="H665" s="253"/>
      <c r="I665" s="2"/>
    </row>
    <row r="666" spans="4:9" ht="14.4">
      <c r="D666" s="3"/>
      <c r="F666" s="250"/>
      <c r="G666" s="250"/>
      <c r="H666" s="253"/>
      <c r="I666" s="2"/>
    </row>
    <row r="667" spans="4:9" ht="14.4">
      <c r="D667" s="3"/>
      <c r="F667" s="250"/>
      <c r="G667" s="250"/>
      <c r="H667" s="253"/>
      <c r="I667" s="2"/>
    </row>
    <row r="668" spans="4:9" ht="14.4">
      <c r="D668" s="3"/>
      <c r="F668" s="250"/>
      <c r="G668" s="250"/>
      <c r="H668" s="253"/>
      <c r="I668" s="2"/>
    </row>
    <row r="669" spans="4:9" ht="14.4">
      <c r="D669" s="3"/>
      <c r="F669" s="250"/>
      <c r="G669" s="250"/>
      <c r="H669" s="253"/>
      <c r="I669" s="2"/>
    </row>
    <row r="670" spans="4:9" ht="14.4">
      <c r="D670" s="3"/>
      <c r="F670" s="250"/>
      <c r="G670" s="250"/>
      <c r="H670" s="253"/>
      <c r="I670" s="2"/>
    </row>
    <row r="671" spans="4:9" ht="14.4">
      <c r="D671" s="3"/>
      <c r="F671" s="250"/>
      <c r="G671" s="250"/>
      <c r="H671" s="253"/>
      <c r="I671" s="2"/>
    </row>
    <row r="672" spans="4:9" ht="14.4">
      <c r="D672" s="3"/>
      <c r="F672" s="250"/>
      <c r="G672" s="250"/>
      <c r="H672" s="253"/>
      <c r="I672" s="2"/>
    </row>
    <row r="673" spans="4:9" ht="14.4">
      <c r="D673" s="3"/>
      <c r="F673" s="250"/>
      <c r="G673" s="250"/>
      <c r="H673" s="253"/>
      <c r="I673" s="2"/>
    </row>
    <row r="674" spans="4:9" ht="14.4">
      <c r="D674" s="3"/>
      <c r="F674" s="250"/>
      <c r="G674" s="250"/>
      <c r="H674" s="253"/>
      <c r="I674" s="2"/>
    </row>
    <row r="675" spans="4:9" ht="14.4">
      <c r="D675" s="3"/>
      <c r="F675" s="250"/>
      <c r="G675" s="250"/>
      <c r="H675" s="253"/>
      <c r="I675" s="2"/>
    </row>
    <row r="676" spans="4:9" ht="14.4">
      <c r="D676" s="3"/>
      <c r="F676" s="250"/>
      <c r="G676" s="250"/>
      <c r="H676" s="253"/>
      <c r="I676" s="2"/>
    </row>
    <row r="677" spans="4:9" ht="14.4">
      <c r="D677" s="3"/>
      <c r="F677" s="250"/>
      <c r="G677" s="250"/>
      <c r="H677" s="253"/>
      <c r="I677" s="2"/>
    </row>
    <row r="678" spans="4:9" ht="14.4">
      <c r="D678" s="3"/>
      <c r="F678" s="250"/>
      <c r="G678" s="250"/>
      <c r="H678" s="253"/>
      <c r="I678" s="2"/>
    </row>
    <row r="679" spans="4:9" ht="14.4">
      <c r="D679" s="3"/>
      <c r="F679" s="250"/>
      <c r="G679" s="250"/>
      <c r="H679" s="253"/>
      <c r="I679" s="2"/>
    </row>
    <row r="680" spans="4:9" ht="14.4">
      <c r="D680" s="3"/>
      <c r="F680" s="250"/>
      <c r="G680" s="250"/>
      <c r="H680" s="253"/>
      <c r="I680" s="2"/>
    </row>
    <row r="681" spans="4:9" ht="14.4">
      <c r="D681" s="3"/>
      <c r="F681" s="250"/>
      <c r="G681" s="250"/>
      <c r="H681" s="253"/>
      <c r="I681" s="2"/>
    </row>
    <row r="682" spans="4:9" ht="14.4">
      <c r="D682" s="3"/>
      <c r="F682" s="250"/>
      <c r="G682" s="250"/>
      <c r="H682" s="253"/>
      <c r="I682" s="2"/>
    </row>
    <row r="683" spans="4:9" ht="14.4">
      <c r="D683" s="3"/>
      <c r="F683" s="250"/>
      <c r="G683" s="250"/>
      <c r="H683" s="253"/>
      <c r="I683" s="2"/>
    </row>
    <row r="684" spans="4:9" ht="14.4">
      <c r="D684" s="3"/>
      <c r="F684" s="250"/>
      <c r="G684" s="250"/>
      <c r="H684" s="253"/>
      <c r="I684" s="2"/>
    </row>
    <row r="685" spans="4:9" ht="14.4">
      <c r="D685" s="3"/>
      <c r="F685" s="250"/>
      <c r="G685" s="250"/>
      <c r="H685" s="253"/>
      <c r="I685" s="2"/>
    </row>
    <row r="686" spans="4:9" ht="14.4">
      <c r="D686" s="3"/>
      <c r="F686" s="250"/>
      <c r="G686" s="250"/>
      <c r="H686" s="253"/>
      <c r="I686" s="2"/>
    </row>
    <row r="687" spans="4:9" ht="14.4">
      <c r="D687" s="3"/>
      <c r="F687" s="250"/>
      <c r="G687" s="250"/>
      <c r="H687" s="253"/>
      <c r="I687" s="2"/>
    </row>
    <row r="688" spans="4:9" ht="14.4">
      <c r="D688" s="3"/>
      <c r="F688" s="250"/>
      <c r="G688" s="250"/>
      <c r="H688" s="253"/>
      <c r="I688" s="2"/>
    </row>
    <row r="689" spans="4:9" ht="14.4">
      <c r="D689" s="3"/>
      <c r="F689" s="250"/>
      <c r="G689" s="250"/>
      <c r="H689" s="253"/>
      <c r="I689" s="2"/>
    </row>
    <row r="690" spans="4:9" ht="14.4">
      <c r="D690" s="3"/>
      <c r="F690" s="250"/>
      <c r="G690" s="250"/>
      <c r="H690" s="253"/>
      <c r="I690" s="2"/>
    </row>
    <row r="691" spans="4:9" ht="14.4">
      <c r="D691" s="3"/>
      <c r="F691" s="250"/>
      <c r="G691" s="250"/>
      <c r="H691" s="253"/>
      <c r="I691" s="2"/>
    </row>
    <row r="692" spans="4:9" ht="14.4">
      <c r="D692" s="3"/>
      <c r="F692" s="250"/>
      <c r="G692" s="250"/>
      <c r="H692" s="253"/>
      <c r="I692" s="2"/>
    </row>
    <row r="693" spans="4:9" ht="14.4">
      <c r="D693" s="3"/>
      <c r="F693" s="250"/>
      <c r="G693" s="250"/>
      <c r="H693" s="253"/>
      <c r="I693" s="2"/>
    </row>
    <row r="694" spans="4:9" ht="14.4">
      <c r="D694" s="3"/>
      <c r="F694" s="250"/>
      <c r="G694" s="250"/>
      <c r="H694" s="253"/>
      <c r="I694" s="2"/>
    </row>
    <row r="695" spans="4:9" ht="14.4">
      <c r="D695" s="3"/>
      <c r="F695" s="250"/>
      <c r="G695" s="250"/>
      <c r="H695" s="253"/>
      <c r="I695" s="2"/>
    </row>
    <row r="696" spans="4:9" ht="14.4">
      <c r="D696" s="3"/>
      <c r="F696" s="250"/>
      <c r="G696" s="250"/>
      <c r="H696" s="253"/>
      <c r="I696" s="2"/>
    </row>
    <row r="697" spans="4:9" ht="14.4">
      <c r="D697" s="3"/>
      <c r="F697" s="250"/>
      <c r="G697" s="250"/>
      <c r="H697" s="253"/>
      <c r="I697" s="2"/>
    </row>
    <row r="698" spans="4:9" ht="14.4">
      <c r="D698" s="3"/>
      <c r="F698" s="250"/>
      <c r="G698" s="250"/>
      <c r="H698" s="253"/>
      <c r="I698" s="2"/>
    </row>
    <row r="699" spans="4:9" ht="14.4">
      <c r="D699" s="3"/>
      <c r="F699" s="250"/>
      <c r="G699" s="250"/>
      <c r="H699" s="253"/>
      <c r="I699" s="2"/>
    </row>
    <row r="700" spans="4:9" ht="14.4">
      <c r="D700" s="3"/>
      <c r="F700" s="250"/>
      <c r="G700" s="250"/>
      <c r="H700" s="253"/>
      <c r="I700" s="2"/>
    </row>
    <row r="701" spans="4:9" ht="14.4">
      <c r="D701" s="3"/>
      <c r="F701" s="250"/>
      <c r="G701" s="250"/>
      <c r="H701" s="253"/>
      <c r="I701" s="2"/>
    </row>
    <row r="702" spans="4:9" ht="14.4">
      <c r="D702" s="3"/>
      <c r="F702" s="250"/>
      <c r="G702" s="250"/>
      <c r="H702" s="253"/>
      <c r="I702" s="2"/>
    </row>
    <row r="703" spans="4:9" ht="14.4">
      <c r="D703" s="3"/>
      <c r="F703" s="250"/>
      <c r="G703" s="250"/>
      <c r="H703" s="253"/>
      <c r="I703" s="2"/>
    </row>
    <row r="704" spans="4:9" ht="14.4">
      <c r="D704" s="3"/>
      <c r="F704" s="250"/>
      <c r="G704" s="250"/>
      <c r="H704" s="253"/>
      <c r="I704" s="2"/>
    </row>
    <row r="705" spans="4:9" ht="14.4">
      <c r="D705" s="3"/>
      <c r="F705" s="250"/>
      <c r="G705" s="250"/>
      <c r="H705" s="253"/>
      <c r="I705" s="2"/>
    </row>
    <row r="706" spans="4:9" ht="14.4">
      <c r="D706" s="3"/>
      <c r="F706" s="250"/>
      <c r="G706" s="250"/>
      <c r="H706" s="253"/>
      <c r="I706" s="2"/>
    </row>
    <row r="707" spans="4:9" ht="14.4">
      <c r="D707" s="3"/>
      <c r="F707" s="250"/>
      <c r="G707" s="250"/>
      <c r="H707" s="253"/>
      <c r="I707" s="2"/>
    </row>
    <row r="708" spans="4:9" ht="14.4">
      <c r="D708" s="3"/>
      <c r="F708" s="250"/>
      <c r="G708" s="250"/>
      <c r="H708" s="253"/>
      <c r="I708" s="2"/>
    </row>
    <row r="709" spans="4:9" ht="14.4">
      <c r="D709" s="3"/>
      <c r="F709" s="250"/>
      <c r="G709" s="250"/>
      <c r="H709" s="253"/>
      <c r="I709" s="2"/>
    </row>
    <row r="710" spans="4:9" ht="14.4">
      <c r="D710" s="3"/>
      <c r="F710" s="250"/>
      <c r="G710" s="250"/>
      <c r="H710" s="253"/>
      <c r="I710" s="2"/>
    </row>
    <row r="711" spans="4:9" ht="14.4">
      <c r="D711" s="3"/>
      <c r="F711" s="250"/>
      <c r="G711" s="250"/>
      <c r="H711" s="253"/>
      <c r="I711" s="2"/>
    </row>
    <row r="712" spans="4:9" ht="14.4">
      <c r="D712" s="3"/>
      <c r="F712" s="250"/>
      <c r="G712" s="250"/>
      <c r="H712" s="253"/>
      <c r="I712" s="2"/>
    </row>
    <row r="713" spans="4:9" ht="14.4">
      <c r="D713" s="3"/>
      <c r="F713" s="250"/>
      <c r="G713" s="250"/>
      <c r="H713" s="253"/>
      <c r="I713" s="2"/>
    </row>
    <row r="714" spans="4:9" ht="14.4">
      <c r="D714" s="3"/>
      <c r="F714" s="250"/>
      <c r="G714" s="250"/>
      <c r="H714" s="253"/>
      <c r="I714" s="2"/>
    </row>
    <row r="715" spans="4:9" ht="14.4">
      <c r="D715" s="3"/>
      <c r="F715" s="250"/>
      <c r="G715" s="250"/>
      <c r="H715" s="253"/>
      <c r="I715" s="2"/>
    </row>
    <row r="716" spans="4:9" ht="14.4">
      <c r="D716" s="3"/>
      <c r="F716" s="250"/>
      <c r="G716" s="250"/>
      <c r="H716" s="253"/>
      <c r="I716" s="2"/>
    </row>
    <row r="717" spans="4:9" ht="14.4">
      <c r="D717" s="3"/>
      <c r="F717" s="250"/>
      <c r="G717" s="250"/>
      <c r="H717" s="253"/>
      <c r="I717" s="2"/>
    </row>
    <row r="718" spans="4:9" ht="14.4">
      <c r="D718" s="3"/>
      <c r="F718" s="250"/>
      <c r="G718" s="250"/>
      <c r="H718" s="253"/>
      <c r="I718" s="2"/>
    </row>
    <row r="719" spans="4:9" ht="14.4">
      <c r="D719" s="3"/>
      <c r="F719" s="250"/>
      <c r="G719" s="250"/>
      <c r="H719" s="253"/>
      <c r="I719" s="2"/>
    </row>
    <row r="720" spans="4:9" ht="14.4">
      <c r="D720" s="3"/>
      <c r="F720" s="250"/>
      <c r="G720" s="250"/>
      <c r="H720" s="253"/>
      <c r="I720" s="2"/>
    </row>
    <row r="721" spans="4:9" ht="14.4">
      <c r="D721" s="3"/>
      <c r="F721" s="250"/>
      <c r="G721" s="250"/>
      <c r="H721" s="253"/>
      <c r="I721" s="2"/>
    </row>
    <row r="722" spans="4:9" ht="14.4">
      <c r="D722" s="3"/>
      <c r="F722" s="250"/>
      <c r="G722" s="250"/>
      <c r="H722" s="253"/>
      <c r="I722" s="2"/>
    </row>
    <row r="723" spans="4:9" ht="14.4">
      <c r="D723" s="3"/>
      <c r="F723" s="250"/>
      <c r="G723" s="250"/>
      <c r="H723" s="253"/>
      <c r="I723" s="2"/>
    </row>
    <row r="724" spans="4:9" ht="14.4">
      <c r="D724" s="3"/>
      <c r="F724" s="250"/>
      <c r="G724" s="250"/>
      <c r="H724" s="253"/>
      <c r="I724" s="2"/>
    </row>
    <row r="725" spans="4:9" ht="14.4">
      <c r="D725" s="3"/>
      <c r="F725" s="250"/>
      <c r="G725" s="250"/>
      <c r="H725" s="253"/>
      <c r="I725" s="2"/>
    </row>
    <row r="726" spans="4:9" ht="14.4">
      <c r="D726" s="3"/>
      <c r="F726" s="250"/>
      <c r="G726" s="250"/>
      <c r="H726" s="253"/>
      <c r="I726" s="2"/>
    </row>
    <row r="727" spans="4:9" ht="14.4">
      <c r="D727" s="3"/>
      <c r="F727" s="250"/>
      <c r="G727" s="250"/>
      <c r="H727" s="253"/>
      <c r="I727" s="2"/>
    </row>
    <row r="728" spans="4:9" ht="14.4">
      <c r="D728" s="3"/>
      <c r="F728" s="250"/>
      <c r="G728" s="250"/>
      <c r="H728" s="253"/>
      <c r="I728" s="2"/>
    </row>
    <row r="729" spans="4:9" ht="14.4">
      <c r="D729" s="3"/>
      <c r="F729" s="250"/>
      <c r="G729" s="250"/>
      <c r="H729" s="253"/>
      <c r="I729" s="2"/>
    </row>
    <row r="730" spans="4:9" ht="14.4">
      <c r="D730" s="3"/>
      <c r="F730" s="250"/>
      <c r="G730" s="250"/>
      <c r="H730" s="253"/>
      <c r="I730" s="2"/>
    </row>
    <row r="731" spans="4:9" ht="14.4">
      <c r="D731" s="3"/>
      <c r="F731" s="250"/>
      <c r="G731" s="250"/>
      <c r="H731" s="253"/>
      <c r="I731" s="2"/>
    </row>
    <row r="732" spans="4:9" ht="14.4">
      <c r="D732" s="3"/>
      <c r="F732" s="250"/>
      <c r="G732" s="250"/>
      <c r="H732" s="253"/>
      <c r="I732" s="2"/>
    </row>
    <row r="733" spans="4:9" ht="14.4">
      <c r="D733" s="3"/>
      <c r="F733" s="250"/>
      <c r="G733" s="250"/>
      <c r="H733" s="253"/>
      <c r="I733" s="2"/>
    </row>
    <row r="734" spans="4:9" ht="14.4">
      <c r="D734" s="3"/>
      <c r="F734" s="250"/>
      <c r="G734" s="250"/>
      <c r="H734" s="253"/>
      <c r="I734" s="2"/>
    </row>
    <row r="735" spans="4:9" ht="14.4">
      <c r="D735" s="3"/>
      <c r="F735" s="250"/>
      <c r="G735" s="250"/>
      <c r="H735" s="253"/>
      <c r="I735" s="2"/>
    </row>
    <row r="736" spans="4:9" ht="14.4">
      <c r="D736" s="3"/>
      <c r="F736" s="250"/>
      <c r="G736" s="250"/>
      <c r="H736" s="253"/>
      <c r="I736" s="2"/>
    </row>
    <row r="737" spans="4:9" ht="14.4">
      <c r="D737" s="3"/>
      <c r="F737" s="250"/>
      <c r="G737" s="250"/>
      <c r="H737" s="253"/>
      <c r="I737" s="2"/>
    </row>
    <row r="738" spans="4:9" ht="14.4">
      <c r="D738" s="3"/>
      <c r="F738" s="250"/>
      <c r="G738" s="250"/>
      <c r="H738" s="253"/>
      <c r="I738" s="2"/>
    </row>
    <row r="739" spans="4:9" ht="14.4">
      <c r="D739" s="3"/>
      <c r="F739" s="250"/>
      <c r="G739" s="250"/>
      <c r="H739" s="253"/>
      <c r="I739" s="2"/>
    </row>
    <row r="740" spans="4:9" ht="14.4">
      <c r="D740" s="3"/>
      <c r="F740" s="250"/>
      <c r="G740" s="250"/>
      <c r="H740" s="253"/>
      <c r="I740" s="2"/>
    </row>
    <row r="741" spans="4:9" ht="14.4">
      <c r="D741" s="3"/>
      <c r="F741" s="250"/>
      <c r="G741" s="250"/>
      <c r="H741" s="253"/>
      <c r="I741" s="2"/>
    </row>
    <row r="742" spans="4:9" ht="14.4">
      <c r="D742" s="3"/>
      <c r="F742" s="250"/>
      <c r="G742" s="250"/>
      <c r="H742" s="253"/>
      <c r="I742" s="2"/>
    </row>
    <row r="743" spans="4:9" ht="14.4">
      <c r="D743" s="3"/>
      <c r="F743" s="250"/>
      <c r="G743" s="250"/>
      <c r="H743" s="253"/>
      <c r="I743" s="2"/>
    </row>
    <row r="744" spans="4:9" ht="14.4">
      <c r="D744" s="3"/>
      <c r="F744" s="250"/>
      <c r="G744" s="250"/>
      <c r="H744" s="253"/>
      <c r="I744" s="2"/>
    </row>
    <row r="745" spans="4:9" ht="14.4">
      <c r="D745" s="3"/>
      <c r="F745" s="250"/>
      <c r="G745" s="250"/>
      <c r="H745" s="253"/>
      <c r="I745" s="2"/>
    </row>
    <row r="746" spans="4:9" ht="14.4">
      <c r="D746" s="3"/>
      <c r="F746" s="250"/>
      <c r="G746" s="250"/>
      <c r="H746" s="253"/>
      <c r="I746" s="2"/>
    </row>
    <row r="747" spans="4:9" ht="14.4">
      <c r="D747" s="3"/>
      <c r="F747" s="250"/>
      <c r="G747" s="250"/>
      <c r="H747" s="253"/>
      <c r="I747" s="2"/>
    </row>
    <row r="748" spans="4:9" ht="14.4">
      <c r="D748" s="3"/>
      <c r="F748" s="250"/>
      <c r="G748" s="250"/>
      <c r="H748" s="253"/>
      <c r="I748" s="2"/>
    </row>
    <row r="749" spans="4:9" ht="14.4">
      <c r="D749" s="3"/>
      <c r="F749" s="250"/>
      <c r="G749" s="250"/>
      <c r="H749" s="253"/>
      <c r="I749" s="2"/>
    </row>
    <row r="750" spans="4:9" ht="14.4">
      <c r="D750" s="3"/>
      <c r="F750" s="250"/>
      <c r="G750" s="250"/>
      <c r="H750" s="253"/>
      <c r="I750" s="2"/>
    </row>
    <row r="751" spans="4:9" ht="14.4">
      <c r="D751" s="3"/>
      <c r="F751" s="250"/>
      <c r="G751" s="250"/>
      <c r="H751" s="253"/>
      <c r="I751" s="2"/>
    </row>
    <row r="752" spans="4:9" ht="14.4">
      <c r="D752" s="3"/>
      <c r="F752" s="250"/>
      <c r="G752" s="250"/>
      <c r="H752" s="253"/>
      <c r="I752" s="2"/>
    </row>
    <row r="753" spans="4:9" ht="14.4">
      <c r="D753" s="3"/>
      <c r="F753" s="250"/>
      <c r="G753" s="250"/>
      <c r="H753" s="253"/>
      <c r="I753" s="2"/>
    </row>
    <row r="754" spans="4:9" ht="14.4">
      <c r="D754" s="3"/>
      <c r="F754" s="250"/>
      <c r="G754" s="250"/>
      <c r="H754" s="253"/>
      <c r="I754" s="2"/>
    </row>
    <row r="755" spans="4:9" ht="14.4">
      <c r="D755" s="3"/>
      <c r="F755" s="250"/>
      <c r="G755" s="250"/>
      <c r="H755" s="253"/>
      <c r="I755" s="2"/>
    </row>
    <row r="756" spans="4:9" ht="14.4">
      <c r="D756" s="3"/>
      <c r="F756" s="250"/>
      <c r="G756" s="250"/>
      <c r="H756" s="253"/>
      <c r="I756" s="2"/>
    </row>
    <row r="757" spans="4:9" ht="14.4">
      <c r="D757" s="3"/>
      <c r="F757" s="250"/>
      <c r="G757" s="250"/>
      <c r="H757" s="253"/>
      <c r="I757" s="2"/>
    </row>
    <row r="758" spans="4:9" ht="14.4">
      <c r="D758" s="3"/>
      <c r="F758" s="250"/>
      <c r="G758" s="250"/>
      <c r="H758" s="253"/>
      <c r="I758" s="2"/>
    </row>
    <row r="759" spans="4:9" ht="14.4">
      <c r="D759" s="3"/>
      <c r="F759" s="250"/>
      <c r="G759" s="250"/>
      <c r="H759" s="253"/>
      <c r="I759" s="2"/>
    </row>
    <row r="760" spans="4:9" ht="14.4">
      <c r="D760" s="3"/>
      <c r="F760" s="250"/>
      <c r="G760" s="250"/>
      <c r="H760" s="253"/>
      <c r="I760" s="2"/>
    </row>
    <row r="761" spans="4:9" ht="14.4">
      <c r="D761" s="3"/>
      <c r="F761" s="250"/>
      <c r="G761" s="250"/>
      <c r="H761" s="253"/>
      <c r="I761" s="2"/>
    </row>
    <row r="762" spans="4:9" ht="14.4">
      <c r="D762" s="3"/>
      <c r="F762" s="250"/>
      <c r="G762" s="250"/>
      <c r="H762" s="253"/>
      <c r="I762" s="2"/>
    </row>
    <row r="763" spans="4:9" ht="14.4">
      <c r="D763" s="3"/>
      <c r="F763" s="250"/>
      <c r="G763" s="250"/>
      <c r="H763" s="253"/>
      <c r="I763" s="2"/>
    </row>
    <row r="764" spans="4:9" ht="14.4">
      <c r="D764" s="3"/>
      <c r="F764" s="250"/>
      <c r="G764" s="250"/>
      <c r="H764" s="253"/>
      <c r="I764" s="2"/>
    </row>
    <row r="765" spans="4:9" ht="14.4">
      <c r="D765" s="3"/>
      <c r="F765" s="250"/>
      <c r="G765" s="250"/>
      <c r="H765" s="253"/>
      <c r="I765" s="2"/>
    </row>
    <row r="766" spans="4:9" ht="14.4">
      <c r="D766" s="3"/>
      <c r="F766" s="250"/>
      <c r="G766" s="250"/>
      <c r="H766" s="253"/>
      <c r="I766" s="2"/>
    </row>
    <row r="767" spans="4:9" ht="14.4">
      <c r="D767" s="3"/>
      <c r="F767" s="250"/>
      <c r="G767" s="250"/>
      <c r="H767" s="253"/>
      <c r="I767" s="2"/>
    </row>
    <row r="768" spans="4:9" ht="14.4">
      <c r="D768" s="3"/>
      <c r="F768" s="250"/>
      <c r="G768" s="250"/>
      <c r="H768" s="253"/>
      <c r="I768" s="2"/>
    </row>
    <row r="769" spans="4:9" ht="14.4">
      <c r="D769" s="3"/>
      <c r="F769" s="250"/>
      <c r="G769" s="250"/>
      <c r="H769" s="253"/>
      <c r="I769" s="2"/>
    </row>
    <row r="770" spans="4:9" ht="14.4">
      <c r="D770" s="3"/>
      <c r="F770" s="250"/>
      <c r="G770" s="250"/>
      <c r="H770" s="253"/>
      <c r="I770" s="2"/>
    </row>
    <row r="771" spans="4:9" ht="14.4">
      <c r="D771" s="3"/>
      <c r="F771" s="250"/>
      <c r="G771" s="250"/>
      <c r="H771" s="253"/>
      <c r="I771" s="2"/>
    </row>
    <row r="772" spans="4:9" ht="14.4">
      <c r="D772" s="3"/>
      <c r="F772" s="250"/>
      <c r="G772" s="250"/>
      <c r="H772" s="253"/>
      <c r="I772" s="2"/>
    </row>
    <row r="773" spans="4:9" ht="14.4">
      <c r="D773" s="3"/>
      <c r="F773" s="250"/>
      <c r="G773" s="250"/>
      <c r="H773" s="253"/>
      <c r="I773" s="2"/>
    </row>
    <row r="774" spans="4:9" ht="14.4">
      <c r="D774" s="3"/>
      <c r="F774" s="250"/>
      <c r="G774" s="250"/>
      <c r="H774" s="253"/>
      <c r="I774" s="2"/>
    </row>
    <row r="775" spans="4:9" ht="14.4">
      <c r="D775" s="3"/>
      <c r="F775" s="250"/>
      <c r="G775" s="250"/>
      <c r="H775" s="253"/>
      <c r="I775" s="2"/>
    </row>
    <row r="776" spans="4:9" ht="14.4">
      <c r="D776" s="3"/>
      <c r="F776" s="250"/>
      <c r="G776" s="250"/>
      <c r="H776" s="253"/>
      <c r="I776" s="2"/>
    </row>
    <row r="777" spans="4:9" ht="14.4">
      <c r="D777" s="3"/>
      <c r="F777" s="250"/>
      <c r="G777" s="250"/>
      <c r="H777" s="253"/>
      <c r="I777" s="2"/>
    </row>
    <row r="778" spans="4:9" ht="14.4">
      <c r="D778" s="3"/>
      <c r="F778" s="250"/>
      <c r="G778" s="250"/>
      <c r="H778" s="253"/>
      <c r="I778" s="2"/>
    </row>
    <row r="779" spans="4:9" ht="14.4">
      <c r="D779" s="3"/>
      <c r="F779" s="250"/>
      <c r="G779" s="250"/>
      <c r="H779" s="253"/>
      <c r="I779" s="2"/>
    </row>
    <row r="780" spans="4:9" ht="14.4">
      <c r="D780" s="3"/>
      <c r="F780" s="250"/>
      <c r="G780" s="250"/>
      <c r="H780" s="253"/>
      <c r="I780" s="2"/>
    </row>
    <row r="781" spans="4:9" ht="14.4">
      <c r="D781" s="3"/>
      <c r="F781" s="250"/>
      <c r="G781" s="250"/>
      <c r="H781" s="253"/>
      <c r="I781" s="2"/>
    </row>
    <row r="782" spans="4:9" ht="14.4">
      <c r="D782" s="3"/>
      <c r="F782" s="250"/>
      <c r="G782" s="250"/>
      <c r="H782" s="253"/>
      <c r="I782" s="2"/>
    </row>
    <row r="783" spans="4:9" ht="14.4">
      <c r="D783" s="3"/>
      <c r="F783" s="250"/>
      <c r="G783" s="250"/>
      <c r="H783" s="253"/>
      <c r="I783" s="2"/>
    </row>
    <row r="784" spans="4:9" ht="14.4">
      <c r="D784" s="3"/>
      <c r="F784" s="250"/>
      <c r="G784" s="250"/>
      <c r="H784" s="253"/>
      <c r="I784" s="2"/>
    </row>
    <row r="785" spans="4:9" ht="14.4">
      <c r="D785" s="3"/>
      <c r="F785" s="250"/>
      <c r="G785" s="250"/>
      <c r="H785" s="253"/>
      <c r="I785" s="2"/>
    </row>
    <row r="786" spans="4:9" ht="14.4">
      <c r="D786" s="3"/>
      <c r="F786" s="250"/>
      <c r="G786" s="250"/>
      <c r="H786" s="253"/>
      <c r="I786" s="2"/>
    </row>
    <row r="787" spans="4:9" ht="14.4">
      <c r="D787" s="3"/>
      <c r="F787" s="250"/>
      <c r="G787" s="250"/>
      <c r="H787" s="253"/>
      <c r="I787" s="2"/>
    </row>
    <row r="788" spans="4:9" ht="14.4">
      <c r="D788" s="3"/>
      <c r="F788" s="250"/>
      <c r="G788" s="250"/>
      <c r="H788" s="253"/>
      <c r="I788" s="2"/>
    </row>
    <row r="789" spans="4:9" ht="14.4">
      <c r="D789" s="3"/>
      <c r="F789" s="250"/>
      <c r="G789" s="250"/>
      <c r="H789" s="253"/>
      <c r="I789" s="2"/>
    </row>
    <row r="790" spans="4:9" ht="14.4">
      <c r="D790" s="3"/>
      <c r="F790" s="250"/>
      <c r="G790" s="250"/>
      <c r="H790" s="253"/>
      <c r="I790" s="2"/>
    </row>
    <row r="791" spans="4:9" ht="14.4">
      <c r="D791" s="3"/>
      <c r="F791" s="250"/>
      <c r="G791" s="250"/>
      <c r="H791" s="253"/>
      <c r="I791" s="2"/>
    </row>
    <row r="792" spans="4:9" ht="14.4">
      <c r="D792" s="3"/>
      <c r="F792" s="250"/>
      <c r="G792" s="250"/>
      <c r="H792" s="253"/>
      <c r="I792" s="2"/>
    </row>
    <row r="793" spans="4:9" ht="14.4">
      <c r="D793" s="3"/>
      <c r="F793" s="250"/>
      <c r="G793" s="250"/>
      <c r="H793" s="253"/>
      <c r="I793" s="2"/>
    </row>
    <row r="794" spans="4:9" ht="14.4">
      <c r="D794" s="3"/>
      <c r="F794" s="250"/>
      <c r="G794" s="250"/>
      <c r="H794" s="253"/>
      <c r="I794" s="2"/>
    </row>
    <row r="795" spans="4:9" ht="14.4">
      <c r="D795" s="3"/>
      <c r="F795" s="250"/>
      <c r="G795" s="250"/>
      <c r="H795" s="253"/>
      <c r="I795" s="2"/>
    </row>
    <row r="796" spans="4:9" ht="14.4">
      <c r="D796" s="3"/>
      <c r="F796" s="250"/>
      <c r="G796" s="250"/>
      <c r="H796" s="253"/>
      <c r="I796" s="2"/>
    </row>
    <row r="797" spans="4:9" ht="14.4">
      <c r="D797" s="3"/>
      <c r="F797" s="250"/>
      <c r="G797" s="250"/>
      <c r="H797" s="253"/>
      <c r="I797" s="2"/>
    </row>
    <row r="798" spans="4:9" ht="14.4">
      <c r="D798" s="3"/>
      <c r="F798" s="250"/>
      <c r="G798" s="250"/>
      <c r="H798" s="253"/>
      <c r="I798" s="2"/>
    </row>
    <row r="799" spans="4:9" ht="14.4">
      <c r="D799" s="3"/>
      <c r="F799" s="250"/>
      <c r="G799" s="250"/>
      <c r="H799" s="253"/>
      <c r="I799" s="2"/>
    </row>
    <row r="800" spans="4:9" ht="14.4">
      <c r="D800" s="3"/>
      <c r="F800" s="250"/>
      <c r="G800" s="250"/>
      <c r="H800" s="253"/>
      <c r="I800" s="2"/>
    </row>
    <row r="801" spans="4:9" ht="14.4">
      <c r="D801" s="3"/>
      <c r="F801" s="250"/>
      <c r="G801" s="250"/>
      <c r="H801" s="253"/>
      <c r="I801" s="2"/>
    </row>
    <row r="802" spans="4:9" ht="14.4">
      <c r="D802" s="3"/>
      <c r="F802" s="250"/>
      <c r="G802" s="250"/>
      <c r="H802" s="253"/>
      <c r="I802" s="2"/>
    </row>
    <row r="803" spans="4:9" ht="14.4">
      <c r="D803" s="3"/>
      <c r="F803" s="250"/>
      <c r="G803" s="250"/>
      <c r="H803" s="253"/>
      <c r="I803" s="2"/>
    </row>
    <row r="804" spans="4:9" ht="14.4">
      <c r="D804" s="3"/>
      <c r="F804" s="250"/>
      <c r="G804" s="250"/>
      <c r="H804" s="253"/>
      <c r="I804" s="2"/>
    </row>
    <row r="805" spans="4:9" ht="14.4">
      <c r="D805" s="3"/>
      <c r="F805" s="250"/>
      <c r="G805" s="250"/>
      <c r="H805" s="253"/>
      <c r="I805" s="2"/>
    </row>
    <row r="806" spans="4:9" ht="14.4">
      <c r="D806" s="3"/>
      <c r="F806" s="250"/>
      <c r="G806" s="250"/>
      <c r="H806" s="253"/>
      <c r="I806" s="2"/>
    </row>
    <row r="807" spans="4:9" ht="14.4">
      <c r="D807" s="3"/>
      <c r="F807" s="250"/>
      <c r="G807" s="250"/>
      <c r="H807" s="253"/>
      <c r="I807" s="2"/>
    </row>
    <row r="808" spans="4:9" ht="14.4">
      <c r="D808" s="3"/>
      <c r="F808" s="250"/>
      <c r="G808" s="250"/>
      <c r="H808" s="253"/>
      <c r="I808" s="2"/>
    </row>
    <row r="809" spans="4:9" ht="14.4">
      <c r="D809" s="3"/>
      <c r="F809" s="250"/>
      <c r="G809" s="250"/>
      <c r="H809" s="253"/>
      <c r="I809" s="2"/>
    </row>
    <row r="810" spans="4:9" ht="14.4">
      <c r="D810" s="3"/>
      <c r="F810" s="250"/>
      <c r="G810" s="250"/>
      <c r="H810" s="253"/>
      <c r="I810" s="2"/>
    </row>
    <row r="811" spans="4:9" ht="14.4">
      <c r="D811" s="3"/>
      <c r="F811" s="250"/>
      <c r="G811" s="250"/>
      <c r="H811" s="253"/>
      <c r="I811" s="2"/>
    </row>
    <row r="812" spans="4:9" ht="14.4">
      <c r="D812" s="3"/>
      <c r="F812" s="250"/>
      <c r="G812" s="250"/>
      <c r="H812" s="253"/>
      <c r="I812" s="2"/>
    </row>
    <row r="813" spans="4:9" ht="14.4">
      <c r="D813" s="3"/>
      <c r="F813" s="250"/>
      <c r="G813" s="250"/>
      <c r="H813" s="253"/>
      <c r="I813" s="2"/>
    </row>
    <row r="814" spans="4:9" ht="14.4">
      <c r="D814" s="3"/>
      <c r="F814" s="250"/>
      <c r="G814" s="250"/>
      <c r="H814" s="253"/>
      <c r="I814" s="2"/>
    </row>
    <row r="815" spans="4:9" ht="14.4">
      <c r="D815" s="3"/>
      <c r="F815" s="250"/>
      <c r="G815" s="250"/>
      <c r="H815" s="253"/>
      <c r="I815" s="2"/>
    </row>
    <row r="816" spans="4:9" ht="14.4">
      <c r="D816" s="3"/>
      <c r="F816" s="250"/>
      <c r="G816" s="250"/>
      <c r="H816" s="253"/>
      <c r="I816" s="2"/>
    </row>
    <row r="817" spans="4:9" ht="14.4">
      <c r="D817" s="3"/>
      <c r="F817" s="250"/>
      <c r="G817" s="250"/>
      <c r="H817" s="253"/>
      <c r="I817" s="2"/>
    </row>
    <row r="818" spans="4:9" ht="14.4">
      <c r="D818" s="3"/>
      <c r="F818" s="250"/>
      <c r="G818" s="250"/>
      <c r="H818" s="253"/>
      <c r="I818" s="2"/>
    </row>
    <row r="819" spans="4:9" ht="14.4">
      <c r="D819" s="3"/>
      <c r="F819" s="250"/>
      <c r="G819" s="250"/>
      <c r="H819" s="253"/>
      <c r="I819" s="2"/>
    </row>
    <row r="820" spans="4:9" ht="14.4">
      <c r="D820" s="3"/>
      <c r="F820" s="250"/>
      <c r="G820" s="250"/>
      <c r="H820" s="253"/>
      <c r="I820" s="2"/>
    </row>
    <row r="821" spans="4:9" ht="14.4">
      <c r="D821" s="3"/>
      <c r="F821" s="250"/>
      <c r="G821" s="250"/>
      <c r="H821" s="253"/>
      <c r="I821" s="2"/>
    </row>
    <row r="822" spans="4:9" ht="14.4">
      <c r="D822" s="3"/>
      <c r="F822" s="250"/>
      <c r="G822" s="250"/>
      <c r="H822" s="253"/>
      <c r="I822" s="2"/>
    </row>
    <row r="823" spans="4:9" ht="14.4">
      <c r="D823" s="3"/>
      <c r="F823" s="250"/>
      <c r="G823" s="250"/>
      <c r="H823" s="253"/>
      <c r="I823" s="2"/>
    </row>
    <row r="824" spans="4:9" ht="14.4">
      <c r="D824" s="3"/>
      <c r="F824" s="250"/>
      <c r="G824" s="250"/>
      <c r="H824" s="253"/>
      <c r="I824" s="2"/>
    </row>
    <row r="825" spans="4:9" ht="14.4">
      <c r="D825" s="3"/>
      <c r="F825" s="250"/>
      <c r="G825" s="250"/>
      <c r="H825" s="253"/>
      <c r="I825" s="2"/>
    </row>
    <row r="826" spans="4:9" ht="14.4">
      <c r="D826" s="3"/>
      <c r="F826" s="250"/>
      <c r="G826" s="250"/>
      <c r="H826" s="253"/>
      <c r="I826" s="2"/>
    </row>
    <row r="827" spans="4:9" ht="14.4">
      <c r="D827" s="3"/>
      <c r="F827" s="250"/>
      <c r="G827" s="250"/>
      <c r="H827" s="253"/>
      <c r="I827" s="2"/>
    </row>
    <row r="828" spans="4:9" ht="14.4">
      <c r="D828" s="3"/>
      <c r="F828" s="250"/>
      <c r="G828" s="250"/>
      <c r="H828" s="253"/>
      <c r="I828" s="2"/>
    </row>
    <row r="829" spans="4:9" ht="14.4">
      <c r="D829" s="3"/>
      <c r="F829" s="250"/>
      <c r="G829" s="250"/>
      <c r="H829" s="253"/>
      <c r="I829" s="2"/>
    </row>
    <row r="830" spans="4:9" ht="14.4">
      <c r="D830" s="3"/>
      <c r="F830" s="250"/>
      <c r="G830" s="250"/>
      <c r="H830" s="253"/>
      <c r="I830" s="2"/>
    </row>
    <row r="831" spans="4:9" ht="14.4">
      <c r="D831" s="3"/>
      <c r="F831" s="250"/>
      <c r="G831" s="250"/>
      <c r="H831" s="253"/>
      <c r="I831" s="2"/>
    </row>
    <row r="832" spans="4:9" ht="14.4">
      <c r="D832" s="3"/>
      <c r="F832" s="250"/>
      <c r="G832" s="250"/>
      <c r="H832" s="253"/>
      <c r="I832" s="2"/>
    </row>
    <row r="833" spans="4:9" ht="14.4">
      <c r="D833" s="3"/>
      <c r="F833" s="250"/>
      <c r="G833" s="250"/>
      <c r="H833" s="253"/>
      <c r="I833" s="2"/>
    </row>
    <row r="834" spans="4:9" ht="14.4">
      <c r="D834" s="3"/>
      <c r="F834" s="250"/>
      <c r="G834" s="250"/>
      <c r="H834" s="253"/>
      <c r="I834" s="2"/>
    </row>
    <row r="835" spans="4:9" ht="14.4">
      <c r="D835" s="3"/>
      <c r="F835" s="250"/>
      <c r="G835" s="250"/>
      <c r="H835" s="253"/>
      <c r="I835" s="2"/>
    </row>
    <row r="836" spans="4:9" ht="14.4">
      <c r="D836" s="3"/>
      <c r="F836" s="250"/>
      <c r="G836" s="250"/>
      <c r="H836" s="253"/>
      <c r="I836" s="2"/>
    </row>
    <row r="837" spans="4:9" ht="14.4">
      <c r="D837" s="3"/>
      <c r="F837" s="250"/>
      <c r="G837" s="250"/>
      <c r="H837" s="253"/>
      <c r="I837" s="2"/>
    </row>
    <row r="838" spans="4:9" ht="14.4">
      <c r="D838" s="3"/>
      <c r="F838" s="250"/>
      <c r="G838" s="250"/>
      <c r="H838" s="253"/>
      <c r="I838" s="2"/>
    </row>
    <row r="839" spans="4:9" ht="14.4">
      <c r="D839" s="3"/>
      <c r="F839" s="250"/>
      <c r="G839" s="250"/>
      <c r="H839" s="253"/>
      <c r="I839" s="2"/>
    </row>
    <row r="840" spans="4:9" ht="14.4">
      <c r="D840" s="3"/>
      <c r="F840" s="250"/>
      <c r="G840" s="250"/>
      <c r="H840" s="253"/>
      <c r="I840" s="2"/>
    </row>
    <row r="841" spans="4:9" ht="14.4">
      <c r="D841" s="3"/>
      <c r="F841" s="250"/>
      <c r="G841" s="250"/>
      <c r="H841" s="253"/>
      <c r="I841" s="2"/>
    </row>
    <row r="842" spans="4:9" ht="14.4">
      <c r="D842" s="3"/>
      <c r="F842" s="250"/>
      <c r="G842" s="250"/>
      <c r="H842" s="253"/>
      <c r="I842" s="2"/>
    </row>
    <row r="843" spans="4:9" ht="14.4">
      <c r="D843" s="3"/>
      <c r="F843" s="250"/>
      <c r="G843" s="250"/>
      <c r="H843" s="253"/>
      <c r="I843" s="2"/>
    </row>
    <row r="844" spans="4:9" ht="14.4">
      <c r="D844" s="3"/>
      <c r="F844" s="250"/>
      <c r="G844" s="250"/>
      <c r="H844" s="253"/>
      <c r="I844" s="2"/>
    </row>
    <row r="845" spans="4:9" ht="14.4">
      <c r="D845" s="3"/>
      <c r="F845" s="250"/>
      <c r="G845" s="250"/>
      <c r="H845" s="253"/>
      <c r="I845" s="2"/>
    </row>
    <row r="846" spans="4:9" ht="14.4">
      <c r="D846" s="3"/>
      <c r="F846" s="250"/>
      <c r="G846" s="250"/>
      <c r="H846" s="253"/>
      <c r="I846" s="2"/>
    </row>
    <row r="847" spans="4:9" ht="14.4">
      <c r="D847" s="3"/>
      <c r="F847" s="250"/>
      <c r="G847" s="250"/>
      <c r="H847" s="253"/>
      <c r="I847" s="2"/>
    </row>
    <row r="848" spans="4:9" ht="14.4">
      <c r="D848" s="3"/>
      <c r="F848" s="250"/>
      <c r="G848" s="250"/>
      <c r="H848" s="253"/>
      <c r="I848" s="2"/>
    </row>
    <row r="849" spans="4:9" ht="14.4">
      <c r="D849" s="3"/>
      <c r="F849" s="250"/>
      <c r="G849" s="250"/>
      <c r="H849" s="253"/>
      <c r="I849" s="2"/>
    </row>
    <row r="850" spans="4:9" ht="14.4">
      <c r="D850" s="3"/>
      <c r="F850" s="250"/>
      <c r="G850" s="250"/>
      <c r="H850" s="253"/>
      <c r="I850" s="2"/>
    </row>
    <row r="851" spans="4:9" ht="14.4">
      <c r="D851" s="3"/>
      <c r="F851" s="250"/>
      <c r="G851" s="250"/>
      <c r="H851" s="253"/>
      <c r="I851" s="2"/>
    </row>
    <row r="852" spans="4:9" ht="14.4">
      <c r="D852" s="3"/>
      <c r="F852" s="250"/>
      <c r="G852" s="250"/>
      <c r="H852" s="253"/>
      <c r="I852" s="2"/>
    </row>
    <row r="853" spans="4:9" ht="14.4">
      <c r="D853" s="3"/>
      <c r="F853" s="250"/>
      <c r="G853" s="250"/>
      <c r="H853" s="253"/>
      <c r="I853" s="2"/>
    </row>
    <row r="854" spans="4:9" ht="14.4">
      <c r="D854" s="3"/>
      <c r="F854" s="250"/>
      <c r="G854" s="250"/>
      <c r="H854" s="253"/>
      <c r="I854" s="2"/>
    </row>
    <row r="855" spans="4:9" ht="14.4">
      <c r="D855" s="3"/>
      <c r="F855" s="250"/>
      <c r="G855" s="250"/>
      <c r="H855" s="253"/>
      <c r="I855" s="2"/>
    </row>
    <row r="856" spans="4:9" ht="14.4">
      <c r="D856" s="3"/>
      <c r="F856" s="250"/>
      <c r="G856" s="250"/>
      <c r="H856" s="253"/>
      <c r="I856" s="2"/>
    </row>
    <row r="857" spans="4:9" ht="14.4">
      <c r="D857" s="3"/>
      <c r="F857" s="250"/>
      <c r="G857" s="250"/>
      <c r="H857" s="253"/>
      <c r="I857" s="2"/>
    </row>
    <row r="858" spans="4:9" ht="14.4">
      <c r="D858" s="3"/>
      <c r="F858" s="250"/>
      <c r="G858" s="250"/>
      <c r="H858" s="253"/>
      <c r="I858" s="2"/>
    </row>
    <row r="859" spans="4:9" ht="14.4">
      <c r="D859" s="3"/>
      <c r="F859" s="250"/>
      <c r="G859" s="250"/>
      <c r="H859" s="253"/>
      <c r="I859" s="2"/>
    </row>
    <row r="860" spans="4:9" ht="14.4">
      <c r="D860" s="3"/>
      <c r="F860" s="250"/>
      <c r="G860" s="250"/>
      <c r="H860" s="253"/>
      <c r="I860" s="2"/>
    </row>
    <row r="861" spans="4:9" ht="14.4">
      <c r="D861" s="3"/>
      <c r="F861" s="250"/>
      <c r="G861" s="250"/>
      <c r="H861" s="253"/>
      <c r="I861" s="2"/>
    </row>
    <row r="862" spans="4:9" ht="14.4">
      <c r="D862" s="3"/>
      <c r="F862" s="250"/>
      <c r="G862" s="250"/>
      <c r="H862" s="253"/>
      <c r="I862" s="2"/>
    </row>
    <row r="863" spans="4:9" ht="14.4">
      <c r="D863" s="3"/>
      <c r="F863" s="250"/>
      <c r="G863" s="250"/>
      <c r="H863" s="253"/>
      <c r="I863" s="2"/>
    </row>
    <row r="864" spans="4:9" ht="14.4">
      <c r="D864" s="3"/>
      <c r="F864" s="250"/>
      <c r="G864" s="250"/>
      <c r="H864" s="253"/>
      <c r="I864" s="2"/>
    </row>
    <row r="865" spans="4:9" ht="14.4">
      <c r="D865" s="3"/>
      <c r="F865" s="250"/>
      <c r="G865" s="250"/>
      <c r="H865" s="253"/>
      <c r="I865" s="2"/>
    </row>
    <row r="866" spans="4:9" ht="14.4">
      <c r="D866" s="3"/>
      <c r="F866" s="250"/>
      <c r="G866" s="250"/>
      <c r="H866" s="253"/>
      <c r="I866" s="2"/>
    </row>
    <row r="867" spans="4:9" ht="14.4">
      <c r="D867" s="3"/>
      <c r="F867" s="250"/>
      <c r="G867" s="250"/>
      <c r="H867" s="253"/>
      <c r="I867" s="2"/>
    </row>
    <row r="868" spans="4:9" ht="14.4">
      <c r="D868" s="3"/>
      <c r="F868" s="250"/>
      <c r="G868" s="250"/>
      <c r="H868" s="253"/>
      <c r="I868" s="2"/>
    </row>
    <row r="869" spans="4:9" ht="14.4">
      <c r="D869" s="3"/>
      <c r="F869" s="250"/>
      <c r="G869" s="250"/>
      <c r="H869" s="253"/>
      <c r="I869" s="2"/>
    </row>
    <row r="870" spans="4:9" ht="14.4">
      <c r="D870" s="3"/>
      <c r="F870" s="250"/>
      <c r="G870" s="250"/>
      <c r="H870" s="253"/>
      <c r="I870" s="2"/>
    </row>
    <row r="871" spans="4:9" ht="14.4">
      <c r="D871" s="3"/>
      <c r="F871" s="250"/>
      <c r="G871" s="250"/>
      <c r="H871" s="253"/>
      <c r="I871" s="2"/>
    </row>
    <row r="872" spans="4:9" ht="14.4">
      <c r="D872" s="3"/>
      <c r="F872" s="250"/>
      <c r="G872" s="250"/>
      <c r="H872" s="253"/>
      <c r="I872" s="2"/>
    </row>
    <row r="873" spans="4:9" ht="14.4">
      <c r="D873" s="3"/>
      <c r="F873" s="250"/>
      <c r="G873" s="250"/>
      <c r="H873" s="253"/>
      <c r="I873" s="2"/>
    </row>
    <row r="874" spans="4:9" ht="14.4">
      <c r="D874" s="3"/>
      <c r="F874" s="250"/>
      <c r="G874" s="250"/>
      <c r="H874" s="253"/>
      <c r="I874" s="2"/>
    </row>
    <row r="875" spans="4:9" ht="14.4">
      <c r="D875" s="3"/>
      <c r="F875" s="250"/>
      <c r="G875" s="250"/>
      <c r="H875" s="253"/>
      <c r="I875" s="2"/>
    </row>
    <row r="876" spans="4:9" ht="14.4">
      <c r="D876" s="3"/>
      <c r="F876" s="250"/>
      <c r="G876" s="250"/>
      <c r="H876" s="253"/>
      <c r="I876" s="2"/>
    </row>
    <row r="877" spans="4:9" ht="14.4">
      <c r="D877" s="3"/>
      <c r="F877" s="250"/>
      <c r="G877" s="250"/>
      <c r="H877" s="253"/>
      <c r="I877" s="2"/>
    </row>
    <row r="878" spans="4:9" ht="14.4">
      <c r="D878" s="3"/>
      <c r="F878" s="250"/>
      <c r="G878" s="250"/>
      <c r="H878" s="253"/>
      <c r="I878" s="2"/>
    </row>
    <row r="879" spans="4:9" ht="14.4">
      <c r="D879" s="3"/>
      <c r="F879" s="250"/>
      <c r="G879" s="250"/>
      <c r="H879" s="253"/>
      <c r="I879" s="2"/>
    </row>
    <row r="880" spans="4:9" ht="14.4">
      <c r="D880" s="3"/>
      <c r="F880" s="250"/>
      <c r="G880" s="250"/>
      <c r="H880" s="253"/>
      <c r="I880" s="2"/>
    </row>
    <row r="881" spans="4:9" ht="14.4">
      <c r="D881" s="3"/>
      <c r="F881" s="250"/>
      <c r="G881" s="250"/>
      <c r="H881" s="253"/>
      <c r="I881" s="2"/>
    </row>
    <row r="882" spans="4:9" ht="14.4">
      <c r="D882" s="3"/>
      <c r="F882" s="250"/>
      <c r="G882" s="250"/>
      <c r="H882" s="253"/>
      <c r="I882" s="2"/>
    </row>
    <row r="883" spans="4:9" ht="14.4">
      <c r="D883" s="3"/>
      <c r="F883" s="250"/>
      <c r="G883" s="250"/>
      <c r="H883" s="253"/>
      <c r="I883" s="2"/>
    </row>
    <row r="884" spans="4:9" ht="14.4">
      <c r="D884" s="3"/>
      <c r="F884" s="250"/>
      <c r="G884" s="250"/>
      <c r="H884" s="253"/>
      <c r="I884" s="2"/>
    </row>
    <row r="885" spans="4:9" ht="14.4">
      <c r="D885" s="3"/>
      <c r="F885" s="250"/>
      <c r="G885" s="250"/>
      <c r="H885" s="253"/>
      <c r="I885" s="2"/>
    </row>
    <row r="886" spans="4:9" ht="14.4">
      <c r="D886" s="3"/>
      <c r="F886" s="250"/>
      <c r="G886" s="250"/>
      <c r="H886" s="253"/>
      <c r="I886" s="2"/>
    </row>
    <row r="887" spans="4:9" ht="14.4">
      <c r="D887" s="3"/>
      <c r="F887" s="250"/>
      <c r="G887" s="250"/>
      <c r="H887" s="253"/>
      <c r="I887" s="2"/>
    </row>
    <row r="888" spans="4:9" ht="14.4">
      <c r="D888" s="3"/>
      <c r="F888" s="250"/>
      <c r="G888" s="250"/>
      <c r="H888" s="253"/>
      <c r="I888" s="2"/>
    </row>
    <row r="889" spans="4:9" ht="14.4">
      <c r="D889" s="3"/>
      <c r="F889" s="250"/>
      <c r="G889" s="250"/>
      <c r="H889" s="253"/>
      <c r="I889" s="2"/>
    </row>
    <row r="890" spans="4:9" ht="14.4">
      <c r="D890" s="3"/>
      <c r="F890" s="250"/>
      <c r="G890" s="250"/>
      <c r="H890" s="253"/>
      <c r="I890" s="2"/>
    </row>
    <row r="891" spans="4:9" ht="14.4">
      <c r="D891" s="3"/>
      <c r="F891" s="250"/>
      <c r="G891" s="250"/>
      <c r="H891" s="253"/>
      <c r="I891" s="2"/>
    </row>
    <row r="892" spans="4:9" ht="14.4">
      <c r="D892" s="3"/>
      <c r="F892" s="250"/>
      <c r="G892" s="250"/>
      <c r="H892" s="253"/>
      <c r="I892" s="2"/>
    </row>
    <row r="893" spans="4:9" ht="14.4">
      <c r="D893" s="3"/>
      <c r="F893" s="250"/>
      <c r="G893" s="250"/>
      <c r="H893" s="253"/>
      <c r="I893" s="2"/>
    </row>
    <row r="894" spans="4:9" ht="14.4">
      <c r="D894" s="3"/>
      <c r="F894" s="250"/>
      <c r="G894" s="250"/>
      <c r="H894" s="253"/>
      <c r="I894" s="2"/>
    </row>
    <row r="895" spans="4:9" ht="14.4">
      <c r="D895" s="3"/>
      <c r="F895" s="250"/>
      <c r="G895" s="250"/>
      <c r="H895" s="253"/>
      <c r="I895" s="2"/>
    </row>
    <row r="896" spans="4:9" ht="14.4">
      <c r="D896" s="3"/>
      <c r="F896" s="250"/>
      <c r="G896" s="250"/>
      <c r="H896" s="253"/>
      <c r="I896" s="2"/>
    </row>
    <row r="897" spans="4:9" ht="14.4">
      <c r="D897" s="3"/>
      <c r="F897" s="250"/>
      <c r="G897" s="250"/>
      <c r="H897" s="253"/>
      <c r="I897" s="2"/>
    </row>
    <row r="898" spans="4:9" ht="14.4">
      <c r="D898" s="3"/>
      <c r="F898" s="250"/>
      <c r="G898" s="250"/>
      <c r="H898" s="253"/>
      <c r="I898" s="2"/>
    </row>
    <row r="899" spans="4:9" ht="14.4">
      <c r="D899" s="3"/>
      <c r="F899" s="250"/>
      <c r="G899" s="250"/>
      <c r="H899" s="253"/>
      <c r="I899" s="2"/>
    </row>
    <row r="900" spans="4:9" ht="14.4">
      <c r="D900" s="3"/>
      <c r="F900" s="250"/>
      <c r="G900" s="250"/>
      <c r="H900" s="253"/>
      <c r="I900" s="2"/>
    </row>
    <row r="901" spans="4:9" ht="14.4">
      <c r="D901" s="3"/>
      <c r="F901" s="250"/>
      <c r="G901" s="250"/>
      <c r="H901" s="253"/>
      <c r="I901" s="2"/>
    </row>
    <row r="902" spans="4:9" ht="14.4">
      <c r="D902" s="3"/>
      <c r="F902" s="250"/>
      <c r="G902" s="250"/>
      <c r="H902" s="253"/>
      <c r="I902" s="2"/>
    </row>
    <row r="903" spans="4:9" ht="14.4">
      <c r="D903" s="3"/>
      <c r="F903" s="250"/>
      <c r="G903" s="250"/>
      <c r="H903" s="253"/>
      <c r="I903" s="2"/>
    </row>
    <row r="904" spans="4:9" ht="14.4">
      <c r="D904" s="3"/>
      <c r="F904" s="250"/>
      <c r="G904" s="250"/>
      <c r="H904" s="253"/>
      <c r="I904" s="2"/>
    </row>
    <row r="905" spans="4:9" ht="14.4">
      <c r="D905" s="3"/>
      <c r="F905" s="250"/>
      <c r="G905" s="250"/>
      <c r="H905" s="253"/>
      <c r="I905" s="2"/>
    </row>
    <row r="906" spans="4:9" ht="14.4">
      <c r="D906" s="3"/>
      <c r="F906" s="250"/>
      <c r="G906" s="250"/>
      <c r="H906" s="253"/>
      <c r="I906" s="2"/>
    </row>
    <row r="907" spans="4:9" ht="14.4">
      <c r="D907" s="3"/>
      <c r="F907" s="250"/>
      <c r="G907" s="250"/>
      <c r="H907" s="253"/>
      <c r="I907" s="2"/>
    </row>
    <row r="908" spans="4:9" ht="14.4">
      <c r="D908" s="3"/>
      <c r="F908" s="250"/>
      <c r="G908" s="250"/>
      <c r="H908" s="253"/>
      <c r="I908" s="2"/>
    </row>
    <row r="909" spans="4:9" ht="14.4">
      <c r="D909" s="3"/>
      <c r="F909" s="250"/>
      <c r="G909" s="250"/>
      <c r="H909" s="253"/>
      <c r="I909" s="2"/>
    </row>
    <row r="910" spans="4:9" ht="14.4">
      <c r="D910" s="3"/>
      <c r="F910" s="250"/>
      <c r="G910" s="250"/>
      <c r="H910" s="253"/>
      <c r="I910" s="2"/>
    </row>
    <row r="911" spans="4:9" ht="14.4">
      <c r="D911" s="3"/>
      <c r="F911" s="250"/>
      <c r="G911" s="250"/>
      <c r="H911" s="253"/>
      <c r="I911" s="2"/>
    </row>
    <row r="912" spans="4:9" ht="14.4">
      <c r="D912" s="3"/>
      <c r="F912" s="250"/>
      <c r="G912" s="250"/>
      <c r="H912" s="253"/>
      <c r="I912" s="2"/>
    </row>
    <row r="913" spans="4:9" ht="14.4">
      <c r="D913" s="3"/>
      <c r="F913" s="250"/>
      <c r="G913" s="250"/>
      <c r="H913" s="253"/>
      <c r="I913" s="2"/>
    </row>
    <row r="914" spans="4:9" ht="14.4">
      <c r="D914" s="3"/>
      <c r="F914" s="250"/>
      <c r="G914" s="250"/>
      <c r="H914" s="253"/>
      <c r="I914" s="2"/>
    </row>
    <row r="915" spans="4:9" ht="14.4">
      <c r="D915" s="3"/>
      <c r="F915" s="250"/>
      <c r="G915" s="250"/>
      <c r="H915" s="253"/>
      <c r="I915" s="2"/>
    </row>
    <row r="916" spans="4:9" ht="14.4">
      <c r="D916" s="3"/>
      <c r="F916" s="250"/>
      <c r="G916" s="250"/>
      <c r="H916" s="253"/>
      <c r="I916" s="2"/>
    </row>
    <row r="917" spans="4:9" ht="14.4">
      <c r="D917" s="3"/>
      <c r="F917" s="250"/>
      <c r="G917" s="250"/>
      <c r="H917" s="253"/>
      <c r="I917" s="2"/>
    </row>
    <row r="918" spans="4:9" ht="14.4">
      <c r="D918" s="3"/>
      <c r="F918" s="250"/>
      <c r="G918" s="250"/>
      <c r="H918" s="253"/>
      <c r="I918" s="2"/>
    </row>
    <row r="919" spans="4:9" ht="14.4">
      <c r="D919" s="3"/>
      <c r="F919" s="250"/>
      <c r="G919" s="250"/>
      <c r="H919" s="253"/>
      <c r="I919" s="2"/>
    </row>
    <row r="920" spans="4:9" ht="14.4">
      <c r="D920" s="3"/>
      <c r="F920" s="250"/>
      <c r="G920" s="250"/>
      <c r="H920" s="253"/>
      <c r="I920" s="2"/>
    </row>
    <row r="921" spans="4:9" ht="14.4">
      <c r="D921" s="3"/>
      <c r="F921" s="250"/>
      <c r="G921" s="250"/>
      <c r="H921" s="253"/>
      <c r="I921" s="2"/>
    </row>
    <row r="922" spans="4:9" ht="14.4">
      <c r="D922" s="3"/>
      <c r="F922" s="250"/>
      <c r="G922" s="250"/>
      <c r="H922" s="253"/>
      <c r="I922" s="2"/>
    </row>
    <row r="923" spans="4:9" ht="14.4">
      <c r="D923" s="3"/>
      <c r="F923" s="250"/>
      <c r="G923" s="250"/>
      <c r="H923" s="253"/>
      <c r="I923" s="2"/>
    </row>
    <row r="924" spans="4:9" ht="14.4">
      <c r="D924" s="3"/>
      <c r="F924" s="250"/>
      <c r="G924" s="250"/>
      <c r="H924" s="253"/>
      <c r="I924" s="2"/>
    </row>
    <row r="925" spans="4:9" ht="14.4">
      <c r="D925" s="3"/>
      <c r="F925" s="250"/>
      <c r="G925" s="250"/>
      <c r="H925" s="253"/>
      <c r="I925" s="2"/>
    </row>
    <row r="926" spans="4:9" ht="14.4">
      <c r="D926" s="3"/>
      <c r="F926" s="250"/>
      <c r="G926" s="250"/>
      <c r="H926" s="253"/>
      <c r="I926" s="2"/>
    </row>
    <row r="927" spans="4:9" ht="14.4">
      <c r="D927" s="3"/>
      <c r="F927" s="250"/>
      <c r="G927" s="250"/>
      <c r="H927" s="253"/>
      <c r="I927" s="2"/>
    </row>
    <row r="928" spans="4:9" ht="14.4">
      <c r="D928" s="3"/>
      <c r="F928" s="250"/>
      <c r="G928" s="250"/>
      <c r="H928" s="253"/>
      <c r="I928" s="2"/>
    </row>
    <row r="929" spans="4:9" ht="14.4">
      <c r="D929" s="3"/>
      <c r="F929" s="250"/>
      <c r="G929" s="250"/>
      <c r="H929" s="253"/>
      <c r="I929" s="2"/>
    </row>
    <row r="930" spans="4:9" ht="14.4">
      <c r="D930" s="3"/>
      <c r="F930" s="250"/>
      <c r="G930" s="250"/>
      <c r="H930" s="253"/>
      <c r="I930" s="2"/>
    </row>
    <row r="931" spans="4:9" ht="14.4">
      <c r="D931" s="3"/>
      <c r="F931" s="250"/>
      <c r="G931" s="250"/>
      <c r="H931" s="253"/>
      <c r="I931" s="2"/>
    </row>
    <row r="932" spans="4:9" ht="14.4">
      <c r="D932" s="3"/>
      <c r="F932" s="250"/>
      <c r="G932" s="250"/>
      <c r="H932" s="253"/>
      <c r="I932" s="2"/>
    </row>
    <row r="933" spans="4:9" ht="14.4">
      <c r="D933" s="3"/>
      <c r="F933" s="250"/>
      <c r="G933" s="250"/>
      <c r="H933" s="253"/>
      <c r="I933" s="2"/>
    </row>
    <row r="934" spans="4:9" ht="14.4">
      <c r="D934" s="3"/>
      <c r="F934" s="250"/>
      <c r="G934" s="250"/>
      <c r="H934" s="253"/>
      <c r="I934" s="2"/>
    </row>
    <row r="935" spans="4:9" ht="14.4">
      <c r="D935" s="3"/>
      <c r="F935" s="250"/>
      <c r="G935" s="250"/>
      <c r="H935" s="253"/>
      <c r="I935" s="2"/>
    </row>
    <row r="936" spans="4:9" ht="14.4">
      <c r="D936" s="3"/>
      <c r="F936" s="250"/>
      <c r="G936" s="250"/>
      <c r="H936" s="253"/>
      <c r="I936" s="2"/>
    </row>
    <row r="937" spans="4:9" ht="14.4">
      <c r="D937" s="3"/>
      <c r="F937" s="250"/>
      <c r="G937" s="250"/>
      <c r="H937" s="253"/>
      <c r="I937" s="2"/>
    </row>
    <row r="938" spans="4:9" ht="14.4">
      <c r="D938" s="3"/>
      <c r="F938" s="250"/>
      <c r="G938" s="250"/>
      <c r="H938" s="253"/>
      <c r="I938" s="2"/>
    </row>
    <row r="939" spans="4:9" ht="14.4">
      <c r="D939" s="3"/>
      <c r="F939" s="250"/>
      <c r="G939" s="250"/>
      <c r="H939" s="253"/>
      <c r="I939" s="2"/>
    </row>
    <row r="940" spans="4:9" ht="14.4">
      <c r="D940" s="3"/>
      <c r="F940" s="250"/>
      <c r="G940" s="250"/>
      <c r="H940" s="253"/>
      <c r="I940" s="2"/>
    </row>
    <row r="941" spans="4:9" ht="14.4">
      <c r="D941" s="3"/>
      <c r="F941" s="250"/>
      <c r="G941" s="250"/>
      <c r="H941" s="253"/>
      <c r="I941" s="2"/>
    </row>
    <row r="942" spans="4:9" ht="14.4">
      <c r="D942" s="3"/>
      <c r="F942" s="250"/>
      <c r="G942" s="250"/>
      <c r="H942" s="253"/>
      <c r="I942" s="2"/>
    </row>
    <row r="943" spans="4:9" ht="14.4">
      <c r="D943" s="3"/>
      <c r="F943" s="250"/>
      <c r="G943" s="250"/>
      <c r="H943" s="253"/>
      <c r="I943" s="2"/>
    </row>
    <row r="944" spans="4:9" ht="14.4">
      <c r="D944" s="3"/>
      <c r="F944" s="250"/>
      <c r="G944" s="250"/>
      <c r="H944" s="253"/>
      <c r="I944" s="2"/>
    </row>
    <row r="945" spans="4:9" ht="14.4">
      <c r="D945" s="3"/>
      <c r="F945" s="250"/>
      <c r="G945" s="250"/>
      <c r="H945" s="253"/>
      <c r="I945" s="2"/>
    </row>
    <row r="946" spans="4:9" ht="14.4">
      <c r="D946" s="3"/>
      <c r="F946" s="250"/>
      <c r="G946" s="250"/>
      <c r="H946" s="253"/>
      <c r="I946" s="2"/>
    </row>
    <row r="947" spans="4:9" ht="14.4">
      <c r="D947" s="3"/>
      <c r="F947" s="250"/>
      <c r="G947" s="250"/>
      <c r="H947" s="253"/>
      <c r="I947" s="2"/>
    </row>
    <row r="948" spans="4:9" ht="14.4">
      <c r="D948" s="3"/>
      <c r="F948" s="250"/>
      <c r="G948" s="250"/>
      <c r="H948" s="253"/>
      <c r="I948" s="2"/>
    </row>
    <row r="949" spans="4:9" ht="14.4">
      <c r="D949" s="3"/>
      <c r="F949" s="250"/>
      <c r="G949" s="250"/>
      <c r="H949" s="253"/>
      <c r="I949" s="2"/>
    </row>
    <row r="950" spans="4:9" ht="14.4">
      <c r="D950" s="3"/>
      <c r="F950" s="250"/>
      <c r="G950" s="250"/>
      <c r="H950" s="253"/>
      <c r="I950" s="2"/>
    </row>
    <row r="951" spans="4:9" ht="14.4">
      <c r="D951" s="3"/>
      <c r="F951" s="250"/>
      <c r="G951" s="250"/>
      <c r="H951" s="253"/>
      <c r="I951" s="2"/>
    </row>
    <row r="952" spans="4:9" ht="14.4">
      <c r="D952" s="3"/>
      <c r="F952" s="250"/>
      <c r="G952" s="250"/>
      <c r="H952" s="253"/>
      <c r="I952" s="2"/>
    </row>
    <row r="953" spans="4:9" ht="14.4">
      <c r="D953" s="3"/>
      <c r="F953" s="250"/>
      <c r="G953" s="250"/>
      <c r="H953" s="253"/>
      <c r="I953" s="2"/>
    </row>
    <row r="954" spans="4:9" ht="14.4">
      <c r="D954" s="3"/>
      <c r="F954" s="250"/>
      <c r="G954" s="250"/>
      <c r="H954" s="253"/>
      <c r="I954" s="2"/>
    </row>
    <row r="955" spans="4:9" ht="14.4">
      <c r="D955" s="3"/>
      <c r="F955" s="250"/>
      <c r="G955" s="250"/>
      <c r="H955" s="253"/>
      <c r="I955" s="2"/>
    </row>
    <row r="956" spans="4:9" ht="14.4">
      <c r="D956" s="3"/>
      <c r="F956" s="250"/>
      <c r="G956" s="250"/>
      <c r="H956" s="253"/>
      <c r="I956" s="2"/>
    </row>
    <row r="957" spans="4:9" ht="14.4">
      <c r="D957" s="3"/>
      <c r="F957" s="250"/>
      <c r="G957" s="250"/>
      <c r="H957" s="253"/>
      <c r="I957" s="2"/>
    </row>
    <row r="958" spans="4:9" ht="14.4">
      <c r="D958" s="3"/>
      <c r="F958" s="250"/>
      <c r="G958" s="250"/>
      <c r="H958" s="253"/>
      <c r="I958" s="2"/>
    </row>
    <row r="959" spans="4:9" ht="14.4">
      <c r="D959" s="3"/>
      <c r="F959" s="250"/>
      <c r="G959" s="250"/>
      <c r="H959" s="253"/>
      <c r="I959" s="2"/>
    </row>
    <row r="960" spans="4:9" ht="14.4">
      <c r="D960" s="3"/>
      <c r="F960" s="250"/>
      <c r="G960" s="250"/>
      <c r="H960" s="253"/>
      <c r="I960" s="2"/>
    </row>
    <row r="961" spans="4:9" ht="14.4">
      <c r="D961" s="3"/>
      <c r="F961" s="250"/>
      <c r="G961" s="250"/>
      <c r="H961" s="253"/>
      <c r="I961" s="2"/>
    </row>
    <row r="962" spans="4:9" ht="14.4">
      <c r="D962" s="3"/>
      <c r="F962" s="250"/>
      <c r="G962" s="250"/>
      <c r="H962" s="253"/>
      <c r="I962" s="2"/>
    </row>
    <row r="963" spans="4:9" ht="14.4">
      <c r="D963" s="3"/>
      <c r="F963" s="250"/>
      <c r="G963" s="250"/>
      <c r="H963" s="253"/>
      <c r="I963" s="2"/>
    </row>
    <row r="964" spans="4:9" ht="14.4">
      <c r="D964" s="3"/>
      <c r="F964" s="250"/>
      <c r="G964" s="250"/>
      <c r="H964" s="253"/>
      <c r="I964" s="2"/>
    </row>
    <row r="965" spans="4:9" ht="14.4">
      <c r="D965" s="3"/>
      <c r="F965" s="250"/>
      <c r="G965" s="250"/>
      <c r="H965" s="253"/>
      <c r="I965" s="2"/>
    </row>
    <row r="966" spans="4:9" ht="14.4">
      <c r="D966" s="3"/>
      <c r="F966" s="250"/>
      <c r="G966" s="250"/>
      <c r="H966" s="253"/>
      <c r="I966" s="2"/>
    </row>
    <row r="967" spans="4:9" ht="14.4">
      <c r="D967" s="3"/>
      <c r="F967" s="250"/>
      <c r="G967" s="250"/>
      <c r="H967" s="253"/>
      <c r="I967" s="2"/>
    </row>
    <row r="968" spans="4:9" ht="14.4">
      <c r="D968" s="3"/>
      <c r="F968" s="250"/>
      <c r="G968" s="250"/>
      <c r="H968" s="253"/>
      <c r="I968" s="2"/>
    </row>
    <row r="969" spans="4:9" ht="14.4">
      <c r="D969" s="3"/>
      <c r="F969" s="250"/>
      <c r="G969" s="250"/>
      <c r="H969" s="253"/>
      <c r="I969" s="2"/>
    </row>
    <row r="970" spans="4:9" ht="14.4">
      <c r="D970" s="3"/>
      <c r="F970" s="250"/>
      <c r="G970" s="250"/>
      <c r="H970" s="253"/>
      <c r="I970" s="2"/>
    </row>
    <row r="971" spans="4:9" ht="14.4">
      <c r="D971" s="3"/>
      <c r="F971" s="250"/>
      <c r="G971" s="250"/>
      <c r="H971" s="253"/>
      <c r="I971" s="2"/>
    </row>
    <row r="972" spans="4:9" ht="14.4">
      <c r="D972" s="3"/>
      <c r="F972" s="250"/>
      <c r="G972" s="250"/>
      <c r="H972" s="253"/>
      <c r="I972" s="2"/>
    </row>
    <row r="973" spans="4:9" ht="14.4">
      <c r="D973" s="3"/>
      <c r="F973" s="250"/>
      <c r="G973" s="250"/>
      <c r="H973" s="253"/>
      <c r="I973" s="2"/>
    </row>
    <row r="974" spans="4:9" ht="14.4">
      <c r="D974" s="3"/>
      <c r="F974" s="250"/>
      <c r="G974" s="250"/>
      <c r="H974" s="253"/>
      <c r="I974" s="2"/>
    </row>
    <row r="975" spans="4:9" ht="14.4">
      <c r="D975" s="3"/>
      <c r="F975" s="250"/>
      <c r="G975" s="250"/>
      <c r="H975" s="253"/>
      <c r="I975" s="2"/>
    </row>
    <row r="976" spans="4:9" ht="14.4">
      <c r="D976" s="3"/>
      <c r="F976" s="250"/>
      <c r="G976" s="250"/>
      <c r="H976" s="253"/>
      <c r="I976" s="2"/>
    </row>
    <row r="977" spans="4:9" ht="14.4">
      <c r="D977" s="3"/>
      <c r="F977" s="250"/>
      <c r="G977" s="250"/>
      <c r="H977" s="253"/>
      <c r="I977" s="2"/>
    </row>
    <row r="978" spans="4:9" ht="14.4">
      <c r="D978" s="3"/>
      <c r="F978" s="250"/>
      <c r="G978" s="250"/>
      <c r="H978" s="253"/>
      <c r="I978" s="2"/>
    </row>
    <row r="979" spans="4:9" ht="14.4">
      <c r="D979" s="3"/>
      <c r="F979" s="250"/>
      <c r="G979" s="250"/>
      <c r="H979" s="253"/>
      <c r="I979" s="2"/>
    </row>
    <row r="980" spans="4:9" ht="14.4">
      <c r="D980" s="3"/>
      <c r="F980" s="250"/>
      <c r="G980" s="250"/>
      <c r="H980" s="253"/>
      <c r="I980" s="2"/>
    </row>
    <row r="981" spans="4:9" ht="14.4">
      <c r="D981" s="3"/>
      <c r="F981" s="250"/>
      <c r="G981" s="250"/>
      <c r="H981" s="253"/>
      <c r="I981" s="2"/>
    </row>
    <row r="982" spans="4:9" ht="14.4">
      <c r="D982" s="3"/>
      <c r="F982" s="250"/>
      <c r="G982" s="250"/>
      <c r="H982" s="253"/>
      <c r="I982" s="2"/>
    </row>
    <row r="983" spans="4:9" ht="14.4">
      <c r="D983" s="3"/>
      <c r="F983" s="250"/>
      <c r="G983" s="250"/>
      <c r="H983" s="253"/>
      <c r="I983" s="2"/>
    </row>
    <row r="984" spans="4:9" ht="14.4">
      <c r="D984" s="3"/>
      <c r="F984" s="250"/>
      <c r="G984" s="250"/>
      <c r="H984" s="253"/>
      <c r="I984" s="2"/>
    </row>
    <row r="985" spans="4:9" ht="14.4">
      <c r="D985" s="3"/>
      <c r="F985" s="250"/>
      <c r="G985" s="250"/>
      <c r="H985" s="253"/>
      <c r="I985" s="2"/>
    </row>
    <row r="986" spans="4:9" ht="14.4">
      <c r="D986" s="3"/>
      <c r="F986" s="250"/>
      <c r="G986" s="250"/>
      <c r="H986" s="253"/>
      <c r="I986" s="2"/>
    </row>
    <row r="987" spans="4:9" ht="14.4">
      <c r="D987" s="3"/>
      <c r="F987" s="250"/>
      <c r="G987" s="250"/>
      <c r="H987" s="253"/>
      <c r="I987" s="2"/>
    </row>
    <row r="988" spans="4:9" ht="14.4">
      <c r="D988" s="3"/>
      <c r="F988" s="250"/>
      <c r="G988" s="250"/>
      <c r="H988" s="253"/>
      <c r="I988" s="2"/>
    </row>
    <row r="989" spans="4:9" ht="14.4">
      <c r="D989" s="3"/>
      <c r="F989" s="250"/>
      <c r="G989" s="250"/>
      <c r="H989" s="253"/>
      <c r="I989" s="2"/>
    </row>
    <row r="990" spans="4:9" ht="14.4">
      <c r="D990" s="3"/>
      <c r="F990" s="250"/>
      <c r="G990" s="250"/>
      <c r="H990" s="253"/>
      <c r="I990" s="2"/>
    </row>
    <row r="991" spans="4:9" ht="14.4">
      <c r="D991" s="3"/>
      <c r="F991" s="250"/>
      <c r="G991" s="250"/>
      <c r="H991" s="253"/>
      <c r="I991" s="2"/>
    </row>
    <row r="992" spans="4:9" ht="14.4">
      <c r="D992" s="3"/>
      <c r="F992" s="250"/>
      <c r="G992" s="250"/>
      <c r="H992" s="253"/>
      <c r="I992" s="2"/>
    </row>
    <row r="993" spans="4:9" ht="14.4">
      <c r="D993" s="3"/>
      <c r="F993" s="250"/>
      <c r="G993" s="250"/>
      <c r="H993" s="253"/>
      <c r="I993" s="2"/>
    </row>
    <row r="994" spans="4:9" ht="14.4">
      <c r="D994" s="3"/>
      <c r="F994" s="250"/>
      <c r="G994" s="250"/>
      <c r="H994" s="253"/>
      <c r="I994" s="2"/>
    </row>
    <row r="995" spans="4:9" ht="14.4">
      <c r="D995" s="3"/>
      <c r="F995" s="250"/>
      <c r="G995" s="250"/>
      <c r="H995" s="253"/>
      <c r="I995" s="2"/>
    </row>
    <row r="996" spans="4:9" ht="14.4">
      <c r="D996" s="3"/>
      <c r="F996" s="250"/>
      <c r="G996" s="250"/>
      <c r="H996" s="253"/>
      <c r="I996" s="2"/>
    </row>
    <row r="997" spans="4:9" ht="14.4">
      <c r="D997" s="3"/>
      <c r="F997" s="250"/>
      <c r="G997" s="250"/>
      <c r="H997" s="253"/>
      <c r="I997" s="2"/>
    </row>
    <row r="998" spans="4:9" ht="14.4">
      <c r="D998" s="3"/>
      <c r="F998" s="250"/>
      <c r="G998" s="250"/>
      <c r="H998" s="253"/>
      <c r="I998" s="2"/>
    </row>
    <row r="999" spans="4:9" ht="14.4">
      <c r="D999" s="3"/>
      <c r="F999" s="250"/>
      <c r="G999" s="250"/>
      <c r="H999" s="253"/>
      <c r="I999" s="2"/>
    </row>
    <row r="1000" spans="4:9" ht="14.4">
      <c r="D1000" s="3"/>
      <c r="F1000" s="250"/>
      <c r="G1000" s="250"/>
      <c r="H1000" s="253"/>
      <c r="I1000" s="2"/>
    </row>
    <row r="1001" spans="4:9" ht="14.4">
      <c r="D1001" s="3"/>
      <c r="F1001" s="250"/>
      <c r="G1001" s="250"/>
      <c r="H1001" s="253"/>
      <c r="I1001" s="2"/>
    </row>
    <row r="1002" spans="4:9" ht="14.4">
      <c r="D1002" s="3"/>
      <c r="F1002" s="250"/>
      <c r="G1002" s="250"/>
      <c r="H1002" s="253"/>
      <c r="I1002" s="2"/>
    </row>
    <row r="1003" spans="4:9" ht="14.4">
      <c r="D1003" s="3"/>
      <c r="F1003" s="250"/>
      <c r="G1003" s="250"/>
      <c r="H1003" s="253"/>
      <c r="I1003" s="2"/>
    </row>
    <row r="1004" spans="4:9" ht="14.4">
      <c r="D1004" s="3"/>
      <c r="F1004" s="250"/>
      <c r="G1004" s="250"/>
      <c r="H1004" s="253"/>
      <c r="I1004" s="2"/>
    </row>
    <row r="1005" spans="4:9" ht="14.4">
      <c r="D1005" s="3"/>
      <c r="F1005" s="250"/>
      <c r="G1005" s="250"/>
      <c r="H1005" s="253"/>
      <c r="I1005" s="2"/>
    </row>
    <row r="1006" spans="4:9" ht="14.4">
      <c r="D1006" s="3"/>
      <c r="F1006" s="250"/>
      <c r="G1006" s="250"/>
      <c r="H1006" s="253"/>
      <c r="I1006" s="2"/>
    </row>
    <row r="1007" spans="4:9" ht="14.4">
      <c r="D1007" s="3"/>
      <c r="F1007" s="250"/>
      <c r="G1007" s="250"/>
      <c r="H1007" s="253"/>
      <c r="I1007" s="2"/>
    </row>
    <row r="1008" spans="4:9" ht="14.4">
      <c r="D1008" s="3"/>
      <c r="F1008" s="250"/>
      <c r="G1008" s="250"/>
      <c r="H1008" s="253"/>
      <c r="I1008" s="2"/>
    </row>
    <row r="1009" spans="4:9" ht="14.4">
      <c r="D1009" s="3"/>
      <c r="F1009" s="250"/>
      <c r="G1009" s="250"/>
      <c r="H1009" s="253"/>
      <c r="I1009" s="2"/>
    </row>
    <row r="1010" spans="4:9" ht="14.4">
      <c r="D1010" s="3"/>
      <c r="F1010" s="250"/>
      <c r="G1010" s="250"/>
      <c r="H1010" s="253"/>
      <c r="I1010" s="2"/>
    </row>
    <row r="1011" spans="4:9" ht="14.4">
      <c r="D1011" s="3"/>
      <c r="F1011" s="250"/>
      <c r="G1011" s="250"/>
      <c r="H1011" s="253"/>
      <c r="I1011" s="2"/>
    </row>
    <row r="1012" spans="4:9" ht="14.4">
      <c r="D1012" s="3"/>
      <c r="F1012" s="250"/>
      <c r="G1012" s="250"/>
      <c r="H1012" s="253"/>
      <c r="I1012" s="2"/>
    </row>
    <row r="1013" spans="4:9" ht="14.4">
      <c r="D1013" s="3"/>
      <c r="F1013" s="250"/>
      <c r="G1013" s="250"/>
      <c r="H1013" s="253"/>
      <c r="I1013" s="2"/>
    </row>
    <row r="1014" spans="4:9" ht="14.4">
      <c r="D1014" s="3"/>
      <c r="F1014" s="250"/>
      <c r="G1014" s="250"/>
      <c r="H1014" s="253"/>
      <c r="I1014" s="2"/>
    </row>
    <row r="1015" spans="4:9" ht="14.4">
      <c r="D1015" s="3"/>
      <c r="F1015" s="250"/>
      <c r="G1015" s="250"/>
      <c r="H1015" s="253"/>
      <c r="I1015" s="2"/>
    </row>
    <row r="1016" spans="4:9" ht="14.4">
      <c r="D1016" s="3"/>
      <c r="F1016" s="250"/>
      <c r="G1016" s="250"/>
      <c r="H1016" s="253"/>
      <c r="I1016" s="2"/>
    </row>
    <row r="1017" spans="4:9" ht="14.4">
      <c r="D1017" s="3"/>
      <c r="F1017" s="250"/>
      <c r="G1017" s="250"/>
      <c r="H1017" s="253"/>
      <c r="I1017" s="2"/>
    </row>
    <row r="1018" spans="4:9" ht="14.4">
      <c r="D1018" s="3"/>
      <c r="F1018" s="250"/>
      <c r="G1018" s="250"/>
      <c r="H1018" s="253"/>
      <c r="I1018" s="2"/>
    </row>
    <row r="1019" spans="4:9" ht="14.4">
      <c r="D1019" s="3"/>
      <c r="F1019" s="250"/>
      <c r="G1019" s="250"/>
      <c r="H1019" s="253"/>
      <c r="I1019" s="2"/>
    </row>
    <row r="1020" spans="4:9" ht="14.4">
      <c r="D1020" s="3"/>
      <c r="F1020" s="250"/>
      <c r="G1020" s="250"/>
      <c r="H1020" s="253"/>
      <c r="I1020" s="2"/>
    </row>
    <row r="1021" spans="4:9" ht="14.4">
      <c r="D1021" s="3"/>
      <c r="F1021" s="250"/>
      <c r="G1021" s="250"/>
      <c r="H1021" s="253"/>
      <c r="I1021" s="2"/>
    </row>
    <row r="1022" spans="4:9" ht="14.4">
      <c r="D1022" s="3"/>
      <c r="F1022" s="250"/>
      <c r="G1022" s="250"/>
      <c r="H1022" s="253"/>
      <c r="I1022" s="2"/>
    </row>
    <row r="1023" spans="4:9" ht="14.4">
      <c r="D1023" s="3"/>
      <c r="F1023" s="250"/>
      <c r="G1023" s="250"/>
      <c r="H1023" s="253"/>
      <c r="I1023" s="2"/>
    </row>
    <row r="1024" spans="4:9" ht="14.4">
      <c r="D1024" s="3"/>
      <c r="F1024" s="250"/>
      <c r="G1024" s="250"/>
      <c r="H1024" s="253"/>
      <c r="I1024" s="2"/>
    </row>
    <row r="1025" spans="4:9" ht="14.4">
      <c r="D1025" s="3"/>
      <c r="F1025" s="250"/>
      <c r="G1025" s="250"/>
      <c r="H1025" s="253"/>
      <c r="I1025" s="2"/>
    </row>
    <row r="1026" spans="4:9" ht="14.4">
      <c r="D1026" s="3"/>
      <c r="F1026" s="250"/>
      <c r="G1026" s="250"/>
      <c r="H1026" s="253"/>
      <c r="I1026" s="2"/>
    </row>
    <row r="1027" spans="4:9" ht="14.4">
      <c r="D1027" s="3"/>
      <c r="F1027" s="250"/>
      <c r="G1027" s="250"/>
      <c r="H1027" s="253"/>
      <c r="I1027" s="2"/>
    </row>
    <row r="1028" spans="4:9" ht="14.4">
      <c r="D1028" s="3"/>
      <c r="F1028" s="250"/>
      <c r="G1028" s="250"/>
      <c r="H1028" s="253"/>
      <c r="I1028" s="2"/>
    </row>
    <row r="1029" spans="4:9" ht="14.4">
      <c r="D1029" s="3"/>
      <c r="F1029" s="250"/>
      <c r="G1029" s="250"/>
      <c r="H1029" s="253"/>
      <c r="I1029" s="2"/>
    </row>
    <row r="1030" spans="4:9" ht="14.4">
      <c r="D1030" s="3"/>
      <c r="F1030" s="250"/>
      <c r="G1030" s="250"/>
      <c r="H1030" s="253"/>
      <c r="I1030" s="2"/>
    </row>
    <row r="1031" spans="4:9" ht="14.4">
      <c r="D1031" s="3"/>
      <c r="F1031" s="250"/>
      <c r="G1031" s="250"/>
      <c r="H1031" s="253"/>
      <c r="I1031" s="2"/>
    </row>
    <row r="1032" spans="4:9" ht="14.4">
      <c r="D1032" s="3"/>
      <c r="F1032" s="250"/>
      <c r="G1032" s="250"/>
      <c r="H1032" s="253"/>
      <c r="I1032" s="2"/>
    </row>
    <row r="1033" spans="4:9" ht="14.4">
      <c r="D1033" s="3"/>
      <c r="F1033" s="250"/>
      <c r="G1033" s="250"/>
      <c r="H1033" s="253"/>
      <c r="I1033" s="2"/>
    </row>
    <row r="1034" spans="4:9" ht="14.4">
      <c r="D1034" s="3"/>
      <c r="F1034" s="250"/>
      <c r="G1034" s="250"/>
      <c r="H1034" s="253"/>
      <c r="I1034" s="2"/>
    </row>
    <row r="1035" spans="4:9" ht="14.4">
      <c r="D1035" s="3"/>
      <c r="F1035" s="250"/>
      <c r="G1035" s="250"/>
      <c r="H1035" s="253"/>
      <c r="I1035" s="2"/>
    </row>
    <row r="1036" spans="4:9" ht="14.4">
      <c r="D1036" s="3"/>
      <c r="F1036" s="250"/>
      <c r="G1036" s="250"/>
      <c r="H1036" s="253"/>
      <c r="I1036" s="2"/>
    </row>
    <row r="1037" spans="4:9" ht="14.4">
      <c r="D1037" s="3"/>
      <c r="F1037" s="250"/>
      <c r="G1037" s="250"/>
      <c r="H1037" s="253"/>
      <c r="I1037" s="2"/>
    </row>
    <row r="1038" spans="4:9" ht="14.4">
      <c r="D1038" s="3"/>
      <c r="F1038" s="250"/>
      <c r="G1038" s="250"/>
      <c r="H1038" s="253"/>
      <c r="I1038" s="2"/>
    </row>
    <row r="1039" spans="4:9" ht="14.4">
      <c r="D1039" s="3"/>
      <c r="F1039" s="250"/>
      <c r="G1039" s="250"/>
      <c r="H1039" s="253"/>
      <c r="I1039" s="2"/>
    </row>
    <row r="1040" spans="4:9" ht="14.4">
      <c r="D1040" s="3"/>
      <c r="F1040" s="250"/>
      <c r="G1040" s="250"/>
      <c r="H1040" s="253"/>
      <c r="I1040" s="2"/>
    </row>
    <row r="1041" spans="4:9" ht="14.4">
      <c r="D1041" s="3"/>
      <c r="F1041" s="250"/>
      <c r="G1041" s="250"/>
      <c r="H1041" s="253"/>
      <c r="I1041" s="2"/>
    </row>
    <row r="1042" spans="4:9" ht="14.4">
      <c r="D1042" s="3"/>
      <c r="F1042" s="250"/>
      <c r="G1042" s="250"/>
      <c r="H1042" s="253"/>
      <c r="I1042" s="2"/>
    </row>
    <row r="1043" spans="4:9" ht="14.4">
      <c r="D1043" s="3"/>
      <c r="F1043" s="250"/>
      <c r="G1043" s="250"/>
      <c r="H1043" s="253"/>
      <c r="I1043" s="2"/>
    </row>
    <row r="1044" spans="4:9" ht="14.4">
      <c r="D1044" s="3"/>
      <c r="F1044" s="250"/>
      <c r="G1044" s="250"/>
      <c r="H1044" s="253"/>
      <c r="I1044" s="2"/>
    </row>
    <row r="1045" spans="4:9" ht="14.4">
      <c r="D1045" s="3"/>
      <c r="F1045" s="250"/>
      <c r="G1045" s="250"/>
      <c r="H1045" s="253"/>
      <c r="I1045" s="2"/>
    </row>
    <row r="1046" spans="4:9" ht="14.4">
      <c r="D1046" s="3"/>
      <c r="F1046" s="250"/>
      <c r="G1046" s="250"/>
      <c r="H1046" s="253"/>
      <c r="I1046" s="2"/>
    </row>
    <row r="1047" spans="4:9" ht="14.4">
      <c r="D1047" s="3"/>
      <c r="F1047" s="250"/>
      <c r="G1047" s="250"/>
      <c r="H1047" s="253"/>
      <c r="I1047" s="2"/>
    </row>
    <row r="1048" spans="4:9" ht="14.4">
      <c r="D1048" s="3"/>
      <c r="F1048" s="250"/>
      <c r="G1048" s="250"/>
      <c r="H1048" s="253"/>
      <c r="I1048" s="2"/>
    </row>
    <row r="1049" spans="4:9" ht="14.4">
      <c r="D1049" s="3"/>
      <c r="F1049" s="250"/>
      <c r="G1049" s="250"/>
      <c r="H1049" s="253"/>
      <c r="I1049" s="2"/>
    </row>
    <row r="1050" spans="4:9" ht="14.4">
      <c r="D1050" s="3"/>
      <c r="F1050" s="250"/>
      <c r="G1050" s="250"/>
      <c r="H1050" s="253"/>
      <c r="I1050" s="2"/>
    </row>
    <row r="1051" spans="4:9" ht="14.4">
      <c r="D1051" s="3"/>
      <c r="F1051" s="250"/>
      <c r="G1051" s="250"/>
      <c r="H1051" s="253"/>
      <c r="I1051" s="2"/>
    </row>
    <row r="1052" spans="4:9" ht="14.4">
      <c r="D1052" s="3"/>
      <c r="F1052" s="250"/>
      <c r="G1052" s="250"/>
      <c r="H1052" s="253"/>
      <c r="I1052" s="2"/>
    </row>
    <row r="1053" spans="4:9" ht="14.4">
      <c r="D1053" s="3"/>
      <c r="F1053" s="250"/>
      <c r="G1053" s="250"/>
      <c r="H1053" s="253"/>
      <c r="I1053" s="2"/>
    </row>
    <row r="1054" spans="4:9" ht="14.4">
      <c r="D1054" s="3"/>
      <c r="F1054" s="250"/>
      <c r="G1054" s="250"/>
      <c r="H1054" s="253"/>
      <c r="I1054" s="2"/>
    </row>
    <row r="1055" spans="4:9" ht="14.4">
      <c r="D1055" s="3"/>
      <c r="F1055" s="250"/>
      <c r="G1055" s="250"/>
      <c r="H1055" s="253"/>
      <c r="I1055" s="2"/>
    </row>
    <row r="1056" spans="4:9" ht="14.4">
      <c r="D1056" s="3"/>
      <c r="F1056" s="250"/>
      <c r="G1056" s="250"/>
      <c r="H1056" s="253"/>
      <c r="I1056" s="2"/>
    </row>
    <row r="1057" spans="4:9" ht="14.4">
      <c r="D1057" s="3"/>
      <c r="F1057" s="250"/>
      <c r="G1057" s="250"/>
      <c r="H1057" s="253"/>
      <c r="I1057" s="2"/>
    </row>
    <row r="1058" spans="4:9" ht="14.4">
      <c r="D1058" s="3"/>
      <c r="F1058" s="250"/>
      <c r="G1058" s="250"/>
      <c r="H1058" s="253"/>
      <c r="I1058" s="2"/>
    </row>
    <row r="1059" spans="4:9" ht="14.4">
      <c r="D1059" s="3"/>
      <c r="F1059" s="250"/>
      <c r="G1059" s="250"/>
      <c r="H1059" s="253"/>
      <c r="I1059" s="2"/>
    </row>
    <row r="1060" spans="4:9" ht="14.4">
      <c r="D1060" s="3"/>
      <c r="F1060" s="250"/>
      <c r="G1060" s="250"/>
      <c r="H1060" s="253"/>
      <c r="I1060" s="2"/>
    </row>
    <row r="1061" spans="4:9" ht="14.4">
      <c r="D1061" s="3"/>
      <c r="F1061" s="250"/>
      <c r="G1061" s="250"/>
      <c r="H1061" s="253"/>
      <c r="I1061" s="2"/>
    </row>
    <row r="1062" spans="4:9" ht="14.4">
      <c r="D1062" s="3"/>
      <c r="F1062" s="250"/>
      <c r="G1062" s="250"/>
      <c r="H1062" s="253"/>
      <c r="I1062" s="2"/>
    </row>
    <row r="1063" spans="4:9" ht="14.4">
      <c r="D1063" s="3"/>
      <c r="F1063" s="250"/>
      <c r="G1063" s="250"/>
      <c r="H1063" s="253"/>
      <c r="I1063" s="2"/>
    </row>
    <row r="1064" spans="4:9" ht="14.4">
      <c r="D1064" s="3"/>
      <c r="F1064" s="250"/>
      <c r="G1064" s="250"/>
      <c r="H1064" s="253"/>
      <c r="I1064" s="2"/>
    </row>
    <row r="1065" spans="4:9" ht="14.4">
      <c r="D1065" s="3"/>
      <c r="F1065" s="250"/>
      <c r="G1065" s="250"/>
      <c r="H1065" s="253"/>
      <c r="I1065" s="2"/>
    </row>
    <row r="1066" spans="4:9" ht="14.4">
      <c r="D1066" s="3"/>
      <c r="F1066" s="250"/>
      <c r="G1066" s="250"/>
      <c r="H1066" s="253"/>
      <c r="I1066" s="2"/>
    </row>
    <row r="1067" spans="4:9" ht="14.4">
      <c r="D1067" s="3"/>
      <c r="F1067" s="250"/>
      <c r="G1067" s="250"/>
      <c r="H1067" s="253"/>
      <c r="I1067" s="2"/>
    </row>
    <row r="1068" spans="4:9" ht="14.4">
      <c r="D1068" s="3"/>
      <c r="F1068" s="250"/>
      <c r="G1068" s="250"/>
      <c r="H1068" s="253"/>
      <c r="I1068" s="2"/>
    </row>
    <row r="1069" spans="4:9" ht="14.4">
      <c r="D1069" s="3"/>
      <c r="F1069" s="250"/>
      <c r="G1069" s="250"/>
      <c r="H1069" s="253"/>
      <c r="I1069" s="2"/>
    </row>
    <row r="1070" spans="4:9" ht="14.4">
      <c r="D1070" s="3"/>
      <c r="F1070" s="250"/>
      <c r="G1070" s="250"/>
      <c r="H1070" s="253"/>
      <c r="I1070" s="2"/>
    </row>
    <row r="1071" spans="4:9" ht="14.4">
      <c r="D1071" s="3"/>
      <c r="F1071" s="250"/>
      <c r="G1071" s="250"/>
      <c r="H1071" s="253"/>
      <c r="I1071" s="2"/>
    </row>
    <row r="1072" spans="4:9" ht="14.4">
      <c r="D1072" s="3"/>
      <c r="F1072" s="250"/>
      <c r="G1072" s="250"/>
      <c r="H1072" s="253"/>
      <c r="I1072" s="2"/>
    </row>
    <row r="1073" spans="4:9" ht="14.4">
      <c r="D1073" s="3"/>
      <c r="F1073" s="250"/>
      <c r="G1073" s="250"/>
      <c r="H1073" s="253"/>
      <c r="I1073" s="2"/>
    </row>
    <row r="1074" spans="4:9" ht="14.4">
      <c r="D1074" s="3"/>
      <c r="F1074" s="250"/>
      <c r="G1074" s="250"/>
      <c r="H1074" s="253"/>
      <c r="I1074" s="2"/>
    </row>
    <row r="1075" spans="4:9" ht="14.4">
      <c r="D1075" s="3"/>
      <c r="F1075" s="250"/>
      <c r="G1075" s="250"/>
      <c r="H1075" s="253"/>
      <c r="I1075" s="2"/>
    </row>
    <row r="1076" spans="4:9" ht="14.4">
      <c r="D1076" s="3"/>
      <c r="F1076" s="250"/>
      <c r="G1076" s="250"/>
      <c r="H1076" s="253"/>
      <c r="I1076" s="2"/>
    </row>
    <row r="1077" spans="4:9" ht="14.4">
      <c r="D1077" s="3"/>
      <c r="F1077" s="250"/>
      <c r="G1077" s="250"/>
      <c r="H1077" s="253"/>
      <c r="I1077" s="2"/>
    </row>
    <row r="1078" spans="4:9" ht="14.4">
      <c r="D1078" s="3"/>
      <c r="F1078" s="250"/>
      <c r="G1078" s="250"/>
      <c r="H1078" s="253"/>
      <c r="I1078" s="2"/>
    </row>
    <row r="1079" spans="4:9" ht="14.4">
      <c r="D1079" s="3"/>
      <c r="F1079" s="250"/>
      <c r="G1079" s="250"/>
      <c r="H1079" s="253"/>
      <c r="I1079" s="2"/>
    </row>
    <row r="1080" spans="4:9" ht="14.4">
      <c r="D1080" s="3"/>
      <c r="F1080" s="250"/>
      <c r="G1080" s="250"/>
      <c r="H1080" s="253"/>
      <c r="I1080" s="2"/>
    </row>
    <row r="1081" spans="4:9" ht="14.4">
      <c r="D1081" s="3"/>
      <c r="F1081" s="250"/>
      <c r="G1081" s="250"/>
      <c r="H1081" s="253"/>
      <c r="I1081" s="2"/>
    </row>
    <row r="1082" spans="4:9" ht="14.4">
      <c r="D1082" s="3"/>
      <c r="F1082" s="250"/>
      <c r="G1082" s="250"/>
      <c r="H1082" s="253"/>
      <c r="I1082" s="2"/>
    </row>
    <row r="1083" spans="4:9" ht="14.4">
      <c r="D1083" s="3"/>
      <c r="F1083" s="250"/>
      <c r="G1083" s="250"/>
      <c r="H1083" s="253"/>
      <c r="I1083" s="2"/>
    </row>
    <row r="1084" spans="4:9" ht="14.4">
      <c r="D1084" s="3"/>
      <c r="F1084" s="250"/>
      <c r="G1084" s="250"/>
      <c r="H1084" s="253"/>
      <c r="I1084" s="2"/>
    </row>
    <row r="1085" spans="4:9" ht="14.4">
      <c r="D1085" s="3"/>
      <c r="F1085" s="250"/>
      <c r="G1085" s="250"/>
      <c r="H1085" s="253"/>
      <c r="I1085" s="2"/>
    </row>
    <row r="1086" spans="4:9" ht="14.4">
      <c r="D1086" s="3"/>
      <c r="F1086" s="250"/>
      <c r="G1086" s="250"/>
      <c r="H1086" s="253"/>
      <c r="I1086" s="2"/>
    </row>
    <row r="1087" spans="4:9" ht="14.4">
      <c r="D1087" s="3"/>
      <c r="F1087" s="250"/>
      <c r="G1087" s="250"/>
      <c r="H1087" s="253"/>
      <c r="I1087" s="2"/>
    </row>
    <row r="1088" spans="4:9" ht="14.4">
      <c r="D1088" s="3"/>
      <c r="F1088" s="250"/>
      <c r="G1088" s="250"/>
      <c r="H1088" s="253"/>
      <c r="I1088" s="2"/>
    </row>
    <row r="1089" spans="4:9" ht="14.4">
      <c r="D1089" s="3"/>
      <c r="F1089" s="250"/>
      <c r="G1089" s="250"/>
      <c r="H1089" s="253"/>
      <c r="I1089" s="2"/>
    </row>
    <row r="1090" spans="4:9" ht="14.4">
      <c r="D1090" s="3"/>
      <c r="F1090" s="250"/>
      <c r="G1090" s="250"/>
      <c r="H1090" s="253"/>
      <c r="I1090" s="2"/>
    </row>
    <row r="1091" spans="4:9" ht="14.4">
      <c r="D1091" s="3"/>
      <c r="F1091" s="250"/>
      <c r="G1091" s="250"/>
      <c r="H1091" s="253"/>
      <c r="I1091" s="2"/>
    </row>
    <row r="1092" spans="4:9" ht="14.4">
      <c r="D1092" s="3"/>
      <c r="F1092" s="250"/>
      <c r="G1092" s="250"/>
      <c r="H1092" s="253"/>
      <c r="I1092" s="2"/>
    </row>
    <row r="1093" spans="4:9" ht="14.4">
      <c r="D1093" s="3"/>
      <c r="F1093" s="250"/>
      <c r="G1093" s="250"/>
      <c r="H1093" s="253"/>
      <c r="I1093" s="2"/>
    </row>
    <row r="1094" spans="4:9" ht="14.4">
      <c r="D1094" s="3"/>
      <c r="F1094" s="250"/>
      <c r="G1094" s="250"/>
      <c r="H1094" s="253"/>
      <c r="I1094" s="2"/>
    </row>
    <row r="1095" spans="4:9" ht="14.4">
      <c r="D1095" s="3"/>
      <c r="F1095" s="250"/>
      <c r="G1095" s="250"/>
      <c r="H1095" s="253"/>
      <c r="I1095" s="2"/>
    </row>
    <row r="1096" spans="4:9" ht="14.4">
      <c r="D1096" s="3"/>
      <c r="F1096" s="250"/>
      <c r="G1096" s="250"/>
      <c r="H1096" s="253"/>
      <c r="I1096" s="2"/>
    </row>
    <row r="1097" spans="4:9" ht="14.4">
      <c r="D1097" s="3"/>
      <c r="F1097" s="250"/>
      <c r="G1097" s="250"/>
      <c r="H1097" s="253"/>
      <c r="I1097" s="2"/>
    </row>
  </sheetData>
  <mergeCells count="46">
    <mergeCell ref="B6:B10"/>
    <mergeCell ref="A1:J1"/>
    <mergeCell ref="J2:J3"/>
    <mergeCell ref="C2:C3"/>
    <mergeCell ref="F2:F3"/>
    <mergeCell ref="G2:G3"/>
    <mergeCell ref="H2:H3"/>
    <mergeCell ref="B2:B3"/>
    <mergeCell ref="D2:D3"/>
    <mergeCell ref="E2:E3"/>
    <mergeCell ref="I2:I3"/>
    <mergeCell ref="B11:B15"/>
    <mergeCell ref="B44:B48"/>
    <mergeCell ref="B49:B53"/>
    <mergeCell ref="B63:B66"/>
    <mergeCell ref="B67:B71"/>
    <mergeCell ref="B20:B24"/>
    <mergeCell ref="B25:B28"/>
    <mergeCell ref="B33:B37"/>
    <mergeCell ref="B38:B42"/>
    <mergeCell ref="B56:B59"/>
    <mergeCell ref="B73:B77"/>
    <mergeCell ref="B83:B86"/>
    <mergeCell ref="B87:B91"/>
    <mergeCell ref="B92:B96"/>
    <mergeCell ref="B78:B82"/>
    <mergeCell ref="B97:B100"/>
    <mergeCell ref="B146:B149"/>
    <mergeCell ref="B150:B153"/>
    <mergeCell ref="B154:B157"/>
    <mergeCell ref="B159:B163"/>
    <mergeCell ref="B120:B123"/>
    <mergeCell ref="B131:B132"/>
    <mergeCell ref="B134:B137"/>
    <mergeCell ref="B138:B141"/>
    <mergeCell ref="B142:B145"/>
    <mergeCell ref="B101:B105"/>
    <mergeCell ref="B106:B109"/>
    <mergeCell ref="B110:B113"/>
    <mergeCell ref="B114:B117"/>
    <mergeCell ref="B118:B119"/>
    <mergeCell ref="A180:J180"/>
    <mergeCell ref="B164:B165"/>
    <mergeCell ref="B166:B169"/>
    <mergeCell ref="B172:B175"/>
    <mergeCell ref="B176:B179"/>
  </mergeCells>
  <pageMargins left="0.7" right="0.7" top="0.75" bottom="0.75"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55"/>
  <sheetViews>
    <sheetView workbookViewId="0">
      <pane xSplit="1" topLeftCell="AT1" activePane="topRight" state="frozen"/>
      <selection pane="topRight" activeCell="AY2" sqref="AY2"/>
    </sheetView>
  </sheetViews>
  <sheetFormatPr defaultColWidth="8.47265625" defaultRowHeight="15" customHeight="1"/>
  <cols>
    <col min="1" max="1" width="44" style="294" customWidth="1"/>
    <col min="2" max="2" width="12.09375" style="103" customWidth="1"/>
    <col min="3" max="3" width="10.47265625" style="103" bestFit="1" customWidth="1"/>
    <col min="4" max="4" width="11.80859375" style="103" bestFit="1" customWidth="1"/>
    <col min="5" max="5" width="14.09375" style="103" bestFit="1" customWidth="1"/>
    <col min="6" max="6" width="10.09375" style="103" bestFit="1" customWidth="1"/>
    <col min="7" max="7" width="10.80859375" style="103" customWidth="1"/>
    <col min="8" max="8" width="8.80859375" style="103" bestFit="1" customWidth="1"/>
    <col min="9" max="9" width="9.47265625" style="103" bestFit="1" customWidth="1"/>
    <col min="10" max="10" width="10.80859375" style="103" bestFit="1" customWidth="1"/>
    <col min="11" max="11" width="8.47265625" style="103" bestFit="1" customWidth="1"/>
    <col min="12" max="12" width="6.09375" style="103" bestFit="1" customWidth="1"/>
    <col min="13" max="13" width="10.09375" style="103" customWidth="1"/>
    <col min="14" max="14" width="10.47265625" style="103" customWidth="1"/>
    <col min="15" max="15" width="10" style="103" customWidth="1"/>
    <col min="16" max="16" width="9.80859375" style="103" bestFit="1" customWidth="1"/>
    <col min="17" max="17" width="14.09375" style="103" bestFit="1" customWidth="1"/>
    <col min="18" max="18" width="12.80859375" style="103" bestFit="1" customWidth="1"/>
    <col min="19" max="19" width="13.09375" style="103" bestFit="1" customWidth="1"/>
    <col min="20" max="20" width="15.80859375" style="103" bestFit="1" customWidth="1"/>
    <col min="21" max="21" width="13.09375" style="103" bestFit="1" customWidth="1"/>
    <col min="22" max="22" width="6.09375" style="103" bestFit="1" customWidth="1"/>
    <col min="23" max="23" width="12.80859375" style="103" bestFit="1" customWidth="1"/>
    <col min="24" max="24" width="15.47265625" style="103" bestFit="1" customWidth="1"/>
    <col min="25" max="25" width="11.80859375" style="103" bestFit="1" customWidth="1"/>
    <col min="26" max="26" width="6.09375" style="103" bestFit="1" customWidth="1"/>
    <col min="27" max="27" width="16.47265625" style="103" bestFit="1" customWidth="1"/>
    <col min="28" max="29" width="9.09375" style="103" bestFit="1" customWidth="1"/>
    <col min="30" max="30" width="7.09375" style="103" bestFit="1" customWidth="1"/>
    <col min="31" max="31" width="6.09375" style="103" bestFit="1" customWidth="1"/>
    <col min="32" max="32" width="9.80859375" style="103" bestFit="1" customWidth="1"/>
    <col min="33" max="33" width="17.47265625" style="103" bestFit="1" customWidth="1"/>
    <col min="34" max="34" width="17.09375" style="103" bestFit="1" customWidth="1"/>
    <col min="35" max="35" width="17.80859375" style="103" bestFit="1" customWidth="1"/>
    <col min="36" max="36" width="16.80859375" style="103" bestFit="1" customWidth="1"/>
    <col min="37" max="37" width="16.09375" style="103" bestFit="1" customWidth="1"/>
    <col min="38" max="38" width="7.80859375" style="103" bestFit="1" customWidth="1"/>
    <col min="39" max="39" width="6.80859375" style="103" bestFit="1" customWidth="1"/>
    <col min="40" max="40" width="11.47265625" style="103" bestFit="1" customWidth="1"/>
    <col min="41" max="41" width="8.09375" style="103" bestFit="1" customWidth="1"/>
    <col min="42" max="42" width="11.80859375" style="103" bestFit="1" customWidth="1"/>
    <col min="43" max="43" width="8.80859375" style="103" bestFit="1" customWidth="1"/>
    <col min="44" max="44" width="17.47265625" style="103" bestFit="1" customWidth="1"/>
    <col min="45" max="45" width="19.47265625" style="103" bestFit="1" customWidth="1"/>
    <col min="46" max="46" width="7.09375" style="103" bestFit="1" customWidth="1"/>
    <col min="47" max="47" width="11.47265625" style="103" bestFit="1" customWidth="1"/>
    <col min="48" max="48" width="16.47265625" style="103" bestFit="1" customWidth="1"/>
    <col min="49" max="49" width="14.80859375" style="103" bestFit="1" customWidth="1"/>
    <col min="50" max="50" width="11.09375" style="103" bestFit="1" customWidth="1"/>
    <col min="51" max="51" width="6.09375" style="103" bestFit="1" customWidth="1"/>
    <col min="52" max="52" width="12.47265625" style="103" bestFit="1" customWidth="1"/>
    <col min="53" max="53" width="16.09375" style="103" bestFit="1" customWidth="1"/>
    <col min="54" max="54" width="15.09375" style="103" bestFit="1" customWidth="1"/>
    <col min="55" max="16384" width="8.47265625" style="103"/>
  </cols>
  <sheetData>
    <row r="1" spans="1:54" ht="15" customHeight="1">
      <c r="A1" s="288" t="s">
        <v>2105</v>
      </c>
      <c r="B1" s="288"/>
      <c r="C1" s="288"/>
      <c r="D1" s="288"/>
      <c r="E1" s="288"/>
      <c r="F1" s="289"/>
      <c r="G1" s="289"/>
      <c r="H1" s="289"/>
      <c r="I1" s="289"/>
      <c r="J1" s="289"/>
      <c r="K1" s="289"/>
      <c r="L1" s="289"/>
      <c r="M1" s="289"/>
      <c r="N1" s="288"/>
      <c r="O1" s="289"/>
      <c r="P1" s="289"/>
      <c r="Q1" s="288"/>
      <c r="R1" s="289"/>
      <c r="S1" s="289"/>
      <c r="T1" s="289"/>
      <c r="U1" s="289"/>
      <c r="V1" s="289"/>
      <c r="W1" s="289"/>
      <c r="X1" s="289"/>
      <c r="Y1" s="289"/>
      <c r="Z1" s="289"/>
      <c r="AA1" s="289"/>
      <c r="AB1" s="289"/>
      <c r="AC1" s="289"/>
      <c r="AD1" s="289"/>
      <c r="AE1" s="289"/>
      <c r="AF1" s="289"/>
      <c r="AG1" s="289"/>
      <c r="AH1" s="289"/>
      <c r="AI1" s="289"/>
      <c r="AJ1" s="289"/>
      <c r="AK1" s="289"/>
      <c r="AL1" s="289"/>
      <c r="AM1" s="289"/>
      <c r="AN1" s="289"/>
      <c r="AO1" s="289"/>
      <c r="AP1" s="289"/>
      <c r="AQ1" s="289"/>
      <c r="AR1" s="289"/>
      <c r="AS1" s="289"/>
      <c r="AT1" s="289"/>
      <c r="AU1" s="289"/>
      <c r="AV1" s="289"/>
      <c r="AW1" s="289"/>
      <c r="AX1" s="289"/>
      <c r="AY1" s="289"/>
      <c r="AZ1" s="289"/>
      <c r="BA1" s="289"/>
      <c r="BB1" s="289"/>
    </row>
    <row r="2" spans="1:54" s="294" customFormat="1" ht="16" customHeight="1">
      <c r="A2" s="290"/>
      <c r="B2" s="288" t="s">
        <v>31</v>
      </c>
      <c r="C2" s="288" t="s">
        <v>10</v>
      </c>
      <c r="D2" s="288" t="s">
        <v>92</v>
      </c>
      <c r="E2" s="288" t="s">
        <v>90</v>
      </c>
      <c r="F2" s="288" t="s">
        <v>62</v>
      </c>
      <c r="G2" s="291" t="s">
        <v>1311</v>
      </c>
      <c r="H2" s="288" t="s">
        <v>16</v>
      </c>
      <c r="I2" s="288" t="s">
        <v>17</v>
      </c>
      <c r="J2" s="288" t="s">
        <v>18</v>
      </c>
      <c r="K2" s="288" t="s">
        <v>69</v>
      </c>
      <c r="L2" s="288" t="s">
        <v>19</v>
      </c>
      <c r="M2" s="288" t="s">
        <v>20</v>
      </c>
      <c r="N2" s="292" t="s">
        <v>1202</v>
      </c>
      <c r="O2" s="293" t="s">
        <v>1203</v>
      </c>
      <c r="P2" s="288" t="s">
        <v>21</v>
      </c>
      <c r="Q2" s="288" t="s">
        <v>1309</v>
      </c>
      <c r="R2" s="288" t="s">
        <v>22</v>
      </c>
      <c r="S2" s="288" t="s">
        <v>89</v>
      </c>
      <c r="T2" s="288" t="s">
        <v>5</v>
      </c>
      <c r="U2" s="288" t="s">
        <v>64</v>
      </c>
      <c r="V2" s="288" t="s">
        <v>58</v>
      </c>
      <c r="W2" s="288" t="s">
        <v>65</v>
      </c>
      <c r="X2" s="288" t="s">
        <v>23</v>
      </c>
      <c r="Y2" s="288" t="s">
        <v>24</v>
      </c>
      <c r="Z2" s="288" t="s">
        <v>194</v>
      </c>
      <c r="AA2" s="288" t="s">
        <v>6</v>
      </c>
      <c r="AB2" s="288" t="s">
        <v>25</v>
      </c>
      <c r="AC2" s="288" t="s">
        <v>32</v>
      </c>
      <c r="AD2" s="288" t="s">
        <v>26</v>
      </c>
      <c r="AE2" s="288" t="s">
        <v>4</v>
      </c>
      <c r="AF2" s="288" t="s">
        <v>86</v>
      </c>
      <c r="AG2" s="288" t="s">
        <v>75</v>
      </c>
      <c r="AH2" s="288" t="s">
        <v>34</v>
      </c>
      <c r="AI2" s="288" t="s">
        <v>35</v>
      </c>
      <c r="AJ2" s="288" t="s">
        <v>642</v>
      </c>
      <c r="AK2" s="288" t="s">
        <v>181</v>
      </c>
      <c r="AL2" s="288" t="s">
        <v>38</v>
      </c>
      <c r="AM2" s="288" t="s">
        <v>27</v>
      </c>
      <c r="AN2" s="288" t="s">
        <v>39</v>
      </c>
      <c r="AO2" s="288" t="s">
        <v>40</v>
      </c>
      <c r="AP2" s="288" t="s">
        <v>28</v>
      </c>
      <c r="AQ2" s="288" t="s">
        <v>41</v>
      </c>
      <c r="AR2" s="288" t="s">
        <v>643</v>
      </c>
      <c r="AS2" s="288" t="s">
        <v>644</v>
      </c>
      <c r="AT2" s="288" t="s">
        <v>66</v>
      </c>
      <c r="AU2" s="288" t="s">
        <v>61</v>
      </c>
      <c r="AV2" s="288" t="s">
        <v>67</v>
      </c>
      <c r="AW2" s="288" t="s">
        <v>42</v>
      </c>
      <c r="AX2" s="288" t="s">
        <v>76</v>
      </c>
      <c r="AY2" s="288" t="s">
        <v>2121</v>
      </c>
      <c r="AZ2" s="288" t="s">
        <v>29</v>
      </c>
      <c r="BA2" s="288" t="s">
        <v>8</v>
      </c>
      <c r="BB2" s="288" t="s">
        <v>43</v>
      </c>
    </row>
    <row r="3" spans="1:54" ht="13.8">
      <c r="A3" s="295" t="s">
        <v>31</v>
      </c>
      <c r="B3" s="1">
        <v>1</v>
      </c>
      <c r="C3" s="1">
        <v>-3.1699999999999999E-2</v>
      </c>
      <c r="D3" s="1">
        <v>0.1268</v>
      </c>
      <c r="E3" s="1">
        <v>0.13550000000000001</v>
      </c>
      <c r="F3" s="1">
        <v>3.8199999999999998E-2</v>
      </c>
      <c r="G3" s="1">
        <v>0.28449999999999998</v>
      </c>
      <c r="H3" s="1">
        <v>-2.8500000000000001E-2</v>
      </c>
      <c r="I3" s="1">
        <v>-3.2599999999999997E-2</v>
      </c>
      <c r="J3" s="1">
        <v>-6.6500000000000004E-2</v>
      </c>
      <c r="K3" s="1">
        <v>1.9400000000000001E-2</v>
      </c>
      <c r="L3" s="1">
        <v>2.6700000000000002E-2</v>
      </c>
      <c r="M3" s="1">
        <v>-4.24E-2</v>
      </c>
      <c r="N3" s="1">
        <v>0.26860000000000001</v>
      </c>
      <c r="O3" s="1">
        <v>-1.9599999999999999E-2</v>
      </c>
      <c r="P3" s="1">
        <v>0.42509999999999998</v>
      </c>
      <c r="Q3" s="1">
        <v>-0.17419999999999999</v>
      </c>
      <c r="R3" s="1">
        <v>6.1999999999999998E-3</v>
      </c>
      <c r="S3" s="1">
        <v>9.8400000000000001E-2</v>
      </c>
      <c r="T3" s="1">
        <v>-6.8599999999999994E-2</v>
      </c>
      <c r="U3" s="1">
        <v>-9.7699999999999995E-2</v>
      </c>
      <c r="V3" s="1">
        <v>9.0800000000000006E-2</v>
      </c>
      <c r="W3" s="1">
        <v>-9.5600000000000004E-2</v>
      </c>
      <c r="X3" s="1">
        <v>-0.11899999999999999</v>
      </c>
      <c r="Y3" s="1">
        <v>0.29089999999999999</v>
      </c>
      <c r="Z3" s="1">
        <v>-0.15529999999999999</v>
      </c>
      <c r="AA3" s="1">
        <v>9.9500000000000005E-2</v>
      </c>
      <c r="AB3" s="1">
        <v>0.22450000000000001</v>
      </c>
      <c r="AC3" s="1">
        <v>0.54959999999999998</v>
      </c>
      <c r="AD3" s="1">
        <v>-5.16E-2</v>
      </c>
      <c r="AE3" s="1">
        <v>3.3E-3</v>
      </c>
      <c r="AF3" s="1">
        <v>5.7099999999999998E-2</v>
      </c>
      <c r="AG3" s="1">
        <v>0.35439999999999999</v>
      </c>
      <c r="AH3" s="1">
        <v>-3.09E-2</v>
      </c>
      <c r="AI3" s="1">
        <v>-2.1899999999999999E-2</v>
      </c>
      <c r="AJ3" s="1">
        <v>0.12130000000000001</v>
      </c>
      <c r="AK3" s="1">
        <v>0.18210000000000001</v>
      </c>
      <c r="AL3" s="1">
        <v>-8.2299999999999998E-2</v>
      </c>
      <c r="AM3" s="1">
        <v>-7.2499999999999995E-2</v>
      </c>
      <c r="AN3" s="1">
        <v>-2.1999999999999999E-2</v>
      </c>
      <c r="AO3" s="1">
        <v>-0.25580000000000003</v>
      </c>
      <c r="AP3" s="1">
        <v>-0.14249999999999999</v>
      </c>
      <c r="AQ3" s="1">
        <v>-0.30880000000000002</v>
      </c>
      <c r="AR3" s="1">
        <v>0.31659999999999999</v>
      </c>
      <c r="AS3" s="1">
        <v>0.16339999999999999</v>
      </c>
      <c r="AT3" s="1">
        <v>0.3856</v>
      </c>
      <c r="AU3" s="1">
        <v>0.30819999999999997</v>
      </c>
      <c r="AV3" s="1">
        <v>0.37530000000000002</v>
      </c>
      <c r="AW3" s="1">
        <v>-0.12809999999999999</v>
      </c>
      <c r="AX3" s="1">
        <v>0.159</v>
      </c>
      <c r="AY3" s="1">
        <v>0.8347</v>
      </c>
      <c r="AZ3" s="1">
        <v>0.2235</v>
      </c>
      <c r="BA3" s="1">
        <v>7.9699999999999993E-2</v>
      </c>
      <c r="BB3" s="1">
        <v>0.27250000000000002</v>
      </c>
    </row>
    <row r="4" spans="1:54" ht="13.8">
      <c r="A4" s="295" t="s">
        <v>10</v>
      </c>
      <c r="B4" s="1">
        <v>-3.1699999999999999E-2</v>
      </c>
      <c r="C4" s="1">
        <v>1</v>
      </c>
      <c r="D4" s="1">
        <v>0.1583</v>
      </c>
      <c r="E4" s="1">
        <v>0.2316</v>
      </c>
      <c r="F4" s="1">
        <v>-4.0000000000000001E-3</v>
      </c>
      <c r="G4" s="1">
        <v>0.1157</v>
      </c>
      <c r="H4" s="1">
        <v>-8.6499999999999994E-2</v>
      </c>
      <c r="I4" s="1">
        <v>-7.9500000000000001E-2</v>
      </c>
      <c r="J4" s="1">
        <v>-0.10639999999999999</v>
      </c>
      <c r="K4" s="1">
        <v>-0.08</v>
      </c>
      <c r="L4" s="1">
        <v>-0.23599999999999999</v>
      </c>
      <c r="M4" s="1">
        <v>-1.0999999999999999E-2</v>
      </c>
      <c r="N4" s="1">
        <v>-0.61470000000000002</v>
      </c>
      <c r="O4" s="1">
        <v>-0.37830000000000003</v>
      </c>
      <c r="P4" s="1">
        <v>0.1578</v>
      </c>
      <c r="Q4" s="1">
        <v>5.96E-2</v>
      </c>
      <c r="R4" s="1">
        <v>-0.39460000000000001</v>
      </c>
      <c r="S4" s="1">
        <v>-6.2100000000000002E-2</v>
      </c>
      <c r="T4" s="1">
        <v>0.47710000000000002</v>
      </c>
      <c r="U4" s="1">
        <v>-9.5100000000000004E-2</v>
      </c>
      <c r="V4" s="1">
        <v>-0.63049999999999995</v>
      </c>
      <c r="W4" s="1">
        <v>-0.59309999999999996</v>
      </c>
      <c r="X4" s="1">
        <v>-0.37490000000000001</v>
      </c>
      <c r="Y4" s="1">
        <v>1.84E-2</v>
      </c>
      <c r="Z4" s="1">
        <v>0.22320000000000001</v>
      </c>
      <c r="AA4" s="1">
        <v>0.75800000000000001</v>
      </c>
      <c r="AB4" s="1">
        <v>-0.46860000000000002</v>
      </c>
      <c r="AC4" s="1">
        <v>-0.1183</v>
      </c>
      <c r="AD4" s="1">
        <v>0.15939999999999999</v>
      </c>
      <c r="AE4" s="1">
        <v>0.20280000000000001</v>
      </c>
      <c r="AF4" s="1">
        <v>0.60829999999999995</v>
      </c>
      <c r="AG4" s="1">
        <v>6.8000000000000005E-2</v>
      </c>
      <c r="AH4" s="1">
        <v>-4.4699999999999997E-2</v>
      </c>
      <c r="AI4" s="1">
        <v>0.43830000000000002</v>
      </c>
      <c r="AJ4" s="1">
        <v>-0.1399</v>
      </c>
      <c r="AK4" s="1">
        <v>-3.5000000000000003E-2</v>
      </c>
      <c r="AL4" s="1">
        <v>-0.3301</v>
      </c>
      <c r="AM4" s="1">
        <v>-0.1716</v>
      </c>
      <c r="AN4" s="1">
        <v>-0.1114</v>
      </c>
      <c r="AO4" s="1">
        <v>-0.1787</v>
      </c>
      <c r="AP4" s="1">
        <v>0.189</v>
      </c>
      <c r="AQ4" s="1">
        <v>-0.19389999999999999</v>
      </c>
      <c r="AR4" s="1">
        <v>-0.63690000000000002</v>
      </c>
      <c r="AS4" s="1">
        <v>-0.64480000000000004</v>
      </c>
      <c r="AT4" s="1">
        <v>9.3200000000000005E-2</v>
      </c>
      <c r="AU4" s="1">
        <v>0.26750000000000002</v>
      </c>
      <c r="AV4" s="1">
        <v>-7.1599999999999997E-2</v>
      </c>
      <c r="AW4" s="1">
        <v>0.50919999999999999</v>
      </c>
      <c r="AX4" s="1">
        <v>0.18410000000000001</v>
      </c>
      <c r="AY4" s="1">
        <v>-6.83E-2</v>
      </c>
      <c r="AZ4" s="1">
        <v>0.55989999999999995</v>
      </c>
      <c r="BA4" s="1">
        <v>0.28189999999999998</v>
      </c>
      <c r="BB4" s="1">
        <v>0.1903</v>
      </c>
    </row>
    <row r="5" spans="1:54" ht="13.8">
      <c r="A5" s="295" t="s">
        <v>92</v>
      </c>
      <c r="B5" s="1">
        <v>0.1268</v>
      </c>
      <c r="C5" s="1">
        <v>0.1583</v>
      </c>
      <c r="D5" s="1">
        <v>1</v>
      </c>
      <c r="E5" s="1">
        <v>0.72199999999999998</v>
      </c>
      <c r="F5" s="1">
        <v>-9.1000000000000004E-3</v>
      </c>
      <c r="G5" s="1">
        <v>4.6699999999999998E-2</v>
      </c>
      <c r="H5" s="1">
        <v>-2.29E-2</v>
      </c>
      <c r="I5" s="1">
        <v>-8.8300000000000003E-2</v>
      </c>
      <c r="J5" s="1">
        <v>-2.1899999999999999E-2</v>
      </c>
      <c r="K5" s="1">
        <v>5.0900000000000001E-2</v>
      </c>
      <c r="L5" s="1">
        <v>-6.3799999999999996E-2</v>
      </c>
      <c r="M5" s="1">
        <v>-3.4799999999999998E-2</v>
      </c>
      <c r="N5" s="1">
        <v>-4.8599999999999997E-2</v>
      </c>
      <c r="O5" s="1">
        <v>-0.32969999999999999</v>
      </c>
      <c r="P5" s="1">
        <v>7.7499999999999999E-2</v>
      </c>
      <c r="Q5" s="1">
        <v>-2.47E-2</v>
      </c>
      <c r="R5" s="1">
        <v>-8.5500000000000007E-2</v>
      </c>
      <c r="S5" s="1">
        <v>-2.7900000000000001E-2</v>
      </c>
      <c r="T5" s="1">
        <v>-1.52E-2</v>
      </c>
      <c r="U5" s="1">
        <v>4.0000000000000002E-4</v>
      </c>
      <c r="V5" s="1">
        <v>-0.1032</v>
      </c>
      <c r="W5" s="1">
        <v>-0.10340000000000001</v>
      </c>
      <c r="X5" s="1">
        <v>-0.1139</v>
      </c>
      <c r="Y5" s="1">
        <v>9.5699999999999993E-2</v>
      </c>
      <c r="Z5" s="1">
        <v>-4.36E-2</v>
      </c>
      <c r="AA5" s="1">
        <v>5.4699999999999999E-2</v>
      </c>
      <c r="AB5" s="1">
        <v>2.9999999999999997E-4</v>
      </c>
      <c r="AC5" s="1">
        <v>1.32E-2</v>
      </c>
      <c r="AD5" s="1">
        <v>1.8E-3</v>
      </c>
      <c r="AE5" s="1">
        <v>0.12559999999999999</v>
      </c>
      <c r="AF5" s="1">
        <v>6.2399999999999997E-2</v>
      </c>
      <c r="AG5" s="1">
        <v>9.9500000000000005E-2</v>
      </c>
      <c r="AH5" s="1">
        <v>4.8099999999999997E-2</v>
      </c>
      <c r="AI5" s="1">
        <v>7.8700000000000006E-2</v>
      </c>
      <c r="AJ5" s="1">
        <v>6.4199999999999993E-2</v>
      </c>
      <c r="AK5" s="1">
        <v>4.58E-2</v>
      </c>
      <c r="AL5" s="1">
        <v>-9.5200000000000007E-2</v>
      </c>
      <c r="AM5" s="1">
        <v>1.2699999999999999E-2</v>
      </c>
      <c r="AN5" s="1">
        <v>-1.72E-2</v>
      </c>
      <c r="AO5" s="1">
        <v>-5.28E-2</v>
      </c>
      <c r="AP5" s="1">
        <v>-1.1299999999999999E-2</v>
      </c>
      <c r="AQ5" s="1">
        <v>-2.8000000000000001E-2</v>
      </c>
      <c r="AR5" s="1">
        <v>-2.8299999999999999E-2</v>
      </c>
      <c r="AS5" s="1">
        <v>3.2300000000000002E-2</v>
      </c>
      <c r="AT5" s="1">
        <v>-5.1999999999999998E-2</v>
      </c>
      <c r="AU5" s="1">
        <v>0.127</v>
      </c>
      <c r="AV5" s="1">
        <v>2.9999999999999997E-4</v>
      </c>
      <c r="AW5" s="1">
        <v>-3.4299999999999997E-2</v>
      </c>
      <c r="AX5" s="1">
        <v>0.12130000000000001</v>
      </c>
      <c r="AY5" s="1">
        <v>6.5699999999999995E-2</v>
      </c>
      <c r="AZ5" s="1">
        <v>0.2137</v>
      </c>
      <c r="BA5" s="1">
        <v>2.4E-2</v>
      </c>
      <c r="BB5" s="1">
        <v>0.12379999999999999</v>
      </c>
    </row>
    <row r="6" spans="1:54" ht="13.8">
      <c r="A6" s="295" t="s">
        <v>90</v>
      </c>
      <c r="B6" s="1">
        <v>0.13550000000000001</v>
      </c>
      <c r="C6" s="1">
        <v>0.2316</v>
      </c>
      <c r="D6" s="1">
        <v>0.72199999999999998</v>
      </c>
      <c r="E6" s="1">
        <v>1</v>
      </c>
      <c r="F6" s="1">
        <v>-2.3E-2</v>
      </c>
      <c r="G6" s="1">
        <v>0.106</v>
      </c>
      <c r="H6" s="1">
        <v>4.9000000000000002E-2</v>
      </c>
      <c r="I6" s="1">
        <v>-5.62E-2</v>
      </c>
      <c r="J6" s="1">
        <v>1.04E-2</v>
      </c>
      <c r="K6" s="1">
        <v>0.2001</v>
      </c>
      <c r="L6" s="1">
        <v>-5.0799999999999998E-2</v>
      </c>
      <c r="M6" s="1">
        <v>6.0000000000000001E-3</v>
      </c>
      <c r="N6" s="1">
        <v>-0.128</v>
      </c>
      <c r="O6" s="1">
        <v>-0.2989</v>
      </c>
      <c r="P6" s="1">
        <v>0.123</v>
      </c>
      <c r="Q6" s="1">
        <v>-2.9000000000000001E-2</v>
      </c>
      <c r="R6" s="1">
        <v>-0.10340000000000001</v>
      </c>
      <c r="S6" s="1">
        <v>-3.61E-2</v>
      </c>
      <c r="T6" s="1">
        <v>2.8299999999999999E-2</v>
      </c>
      <c r="U6" s="1">
        <v>-7.7799999999999994E-2</v>
      </c>
      <c r="V6" s="1">
        <v>-0.24390000000000001</v>
      </c>
      <c r="W6" s="1">
        <v>-8.2699999999999996E-2</v>
      </c>
      <c r="X6" s="1">
        <v>-0.17319999999999999</v>
      </c>
      <c r="Y6" s="1">
        <v>0.10539999999999999</v>
      </c>
      <c r="Z6" s="1">
        <v>-1.1000000000000001E-3</v>
      </c>
      <c r="AA6" s="1">
        <v>0.15210000000000001</v>
      </c>
      <c r="AB6" s="1">
        <v>-5.9499999999999997E-2</v>
      </c>
      <c r="AC6" s="1">
        <v>1.06E-2</v>
      </c>
      <c r="AD6" s="1">
        <v>6.1499999999999999E-2</v>
      </c>
      <c r="AE6" s="1">
        <v>8.0699999999999994E-2</v>
      </c>
      <c r="AF6" s="1">
        <v>0.16700000000000001</v>
      </c>
      <c r="AG6" s="1">
        <v>0.12189999999999999</v>
      </c>
      <c r="AH6" s="1">
        <v>1.8499999999999999E-2</v>
      </c>
      <c r="AI6" s="1">
        <v>7.1900000000000006E-2</v>
      </c>
      <c r="AJ6" s="1">
        <v>-1.4E-3</v>
      </c>
      <c r="AK6" s="1">
        <v>-5.3600000000000002E-2</v>
      </c>
      <c r="AL6" s="1">
        <v>-7.5600000000000001E-2</v>
      </c>
      <c r="AM6" s="1">
        <v>-9.2200000000000004E-2</v>
      </c>
      <c r="AN6" s="1">
        <v>-5.1999999999999998E-3</v>
      </c>
      <c r="AO6" s="1">
        <v>-5.8400000000000001E-2</v>
      </c>
      <c r="AP6" s="1">
        <v>-7.1999999999999998E-3</v>
      </c>
      <c r="AQ6" s="1">
        <v>-5.1200000000000002E-2</v>
      </c>
      <c r="AR6" s="1">
        <v>-5.4300000000000001E-2</v>
      </c>
      <c r="AS6" s="1">
        <v>-3.32E-2</v>
      </c>
      <c r="AT6" s="1">
        <v>0.1106</v>
      </c>
      <c r="AU6" s="1">
        <v>0.1227</v>
      </c>
      <c r="AV6" s="1">
        <v>6.9900000000000004E-2</v>
      </c>
      <c r="AW6" s="1">
        <v>-1.0200000000000001E-2</v>
      </c>
      <c r="AX6" s="1">
        <v>0.21460000000000001</v>
      </c>
      <c r="AY6" s="1">
        <v>0.11550000000000001</v>
      </c>
      <c r="AZ6" s="1">
        <v>0.25819999999999999</v>
      </c>
      <c r="BA6" s="1">
        <v>0.1013</v>
      </c>
      <c r="BB6" s="1">
        <v>0.12609999999999999</v>
      </c>
    </row>
    <row r="7" spans="1:54" ht="13.8">
      <c r="A7" s="295" t="s">
        <v>62</v>
      </c>
      <c r="B7" s="1">
        <v>3.8199999999999998E-2</v>
      </c>
      <c r="C7" s="1">
        <v>-4.0000000000000001E-3</v>
      </c>
      <c r="D7" s="1">
        <v>-9.1000000000000004E-3</v>
      </c>
      <c r="E7" s="1">
        <v>-2.3E-2</v>
      </c>
      <c r="F7" s="1">
        <v>1</v>
      </c>
      <c r="G7" s="1">
        <v>-0.11360000000000001</v>
      </c>
      <c r="H7" s="1">
        <v>4.1000000000000003E-3</v>
      </c>
      <c r="I7" s="1">
        <v>3.8199999999999998E-2</v>
      </c>
      <c r="J7" s="1">
        <v>1.06E-2</v>
      </c>
      <c r="K7" s="1">
        <v>3.7600000000000001E-2</v>
      </c>
      <c r="L7" s="1">
        <v>5.2299999999999999E-2</v>
      </c>
      <c r="M7" s="1">
        <v>-4.4000000000000003E-3</v>
      </c>
      <c r="N7" s="1">
        <v>-0.15049999999999999</v>
      </c>
      <c r="O7" s="1">
        <v>1.3299999999999999E-2</v>
      </c>
      <c r="P7" s="1">
        <v>-2.6200000000000001E-2</v>
      </c>
      <c r="Q7" s="1">
        <v>0.1014</v>
      </c>
      <c r="R7" s="1">
        <v>-0.21060000000000001</v>
      </c>
      <c r="S7" s="1">
        <v>0.66390000000000005</v>
      </c>
      <c r="T7" s="1">
        <v>-0.17649999999999999</v>
      </c>
      <c r="U7" s="1">
        <v>0.23830000000000001</v>
      </c>
      <c r="V7" s="1">
        <v>-5.7099999999999998E-2</v>
      </c>
      <c r="W7" s="1">
        <v>2.52E-2</v>
      </c>
      <c r="X7" s="1">
        <v>-0.23430000000000001</v>
      </c>
      <c r="Y7" s="1">
        <v>2.2000000000000001E-3</v>
      </c>
      <c r="Z7" s="1">
        <v>6.0299999999999999E-2</v>
      </c>
      <c r="AA7" s="1">
        <v>-4.8399999999999999E-2</v>
      </c>
      <c r="AB7" s="1">
        <v>-7.2499999999999995E-2</v>
      </c>
      <c r="AC7" s="1">
        <v>0.23019999999999999</v>
      </c>
      <c r="AD7" s="1">
        <v>-6.6E-3</v>
      </c>
      <c r="AE7" s="1">
        <v>3.0999999999999999E-3</v>
      </c>
      <c r="AF7" s="1">
        <v>-9.2799999999999994E-2</v>
      </c>
      <c r="AG7" s="1">
        <v>0.34920000000000001</v>
      </c>
      <c r="AH7" s="1">
        <v>0.55420000000000003</v>
      </c>
      <c r="AI7" s="1">
        <v>9.3200000000000005E-2</v>
      </c>
      <c r="AJ7" s="1">
        <v>0.58360000000000001</v>
      </c>
      <c r="AK7" s="1">
        <v>0.30830000000000002</v>
      </c>
      <c r="AL7" s="1">
        <v>-0.3075</v>
      </c>
      <c r="AM7" s="1">
        <v>3.1E-2</v>
      </c>
      <c r="AN7" s="1">
        <v>4.53E-2</v>
      </c>
      <c r="AO7" s="1">
        <v>0.47120000000000001</v>
      </c>
      <c r="AP7" s="1">
        <v>-0.1113</v>
      </c>
      <c r="AQ7" s="1">
        <v>-0.33639999999999998</v>
      </c>
      <c r="AR7" s="1">
        <v>0.19070000000000001</v>
      </c>
      <c r="AS7" s="1">
        <v>0.12870000000000001</v>
      </c>
      <c r="AT7" s="1">
        <v>0.1016</v>
      </c>
      <c r="AU7" s="1">
        <v>0.1082</v>
      </c>
      <c r="AV7" s="1">
        <v>0.3705</v>
      </c>
      <c r="AW7" s="1">
        <v>0.218</v>
      </c>
      <c r="AX7" s="1">
        <v>-0.23680000000000001</v>
      </c>
      <c r="AY7" s="1">
        <v>-7.7999999999999996E-3</v>
      </c>
      <c r="AZ7" s="1">
        <v>0.1026</v>
      </c>
      <c r="BA7" s="1">
        <v>-7.8899999999999998E-2</v>
      </c>
      <c r="BB7" s="1">
        <v>0.4657</v>
      </c>
    </row>
    <row r="8" spans="1:54" ht="13.8">
      <c r="A8" s="295" t="s">
        <v>1311</v>
      </c>
      <c r="B8" s="1">
        <v>0.28449999999999998</v>
      </c>
      <c r="C8" s="1">
        <v>0.1157</v>
      </c>
      <c r="D8" s="1">
        <v>4.6699999999999998E-2</v>
      </c>
      <c r="E8" s="1">
        <v>0.106</v>
      </c>
      <c r="F8" s="1">
        <v>-0.11360000000000001</v>
      </c>
      <c r="G8" s="1">
        <v>1</v>
      </c>
      <c r="H8" s="1">
        <v>-9.5500000000000002E-2</v>
      </c>
      <c r="I8" s="1">
        <v>-8.2100000000000006E-2</v>
      </c>
      <c r="J8" s="1">
        <v>-0.17780000000000001</v>
      </c>
      <c r="K8" s="1">
        <v>-4.1399999999999999E-2</v>
      </c>
      <c r="L8" s="1">
        <v>-3.8399999999999997E-2</v>
      </c>
      <c r="M8" s="1">
        <v>-7.6600000000000001E-2</v>
      </c>
      <c r="N8" s="1">
        <v>6.5699999999999995E-2</v>
      </c>
      <c r="O8" s="1">
        <v>-3.5499999999999997E-2</v>
      </c>
      <c r="P8" s="1">
        <v>0.42230000000000001</v>
      </c>
      <c r="Q8" s="1">
        <v>-3.4200000000000001E-2</v>
      </c>
      <c r="R8" s="1">
        <v>6.9999999999999999E-4</v>
      </c>
      <c r="S8" s="1">
        <v>-5.2999999999999999E-2</v>
      </c>
      <c r="T8" s="1">
        <v>0.11840000000000001</v>
      </c>
      <c r="U8" s="1">
        <v>-0.27260000000000001</v>
      </c>
      <c r="V8" s="1">
        <v>3.8399999999999997E-2</v>
      </c>
      <c r="W8" s="1">
        <v>-0.1658</v>
      </c>
      <c r="X8" s="1">
        <v>2.2499999999999999E-2</v>
      </c>
      <c r="Y8" s="1">
        <v>0.9294</v>
      </c>
      <c r="Z8" s="1">
        <v>3.4200000000000001E-2</v>
      </c>
      <c r="AA8" s="1">
        <v>0.13489999999999999</v>
      </c>
      <c r="AB8" s="1">
        <v>0.375</v>
      </c>
      <c r="AC8" s="1">
        <v>0.13489999999999999</v>
      </c>
      <c r="AD8" s="1">
        <v>-8.1600000000000006E-2</v>
      </c>
      <c r="AE8" s="1">
        <v>2.98E-2</v>
      </c>
      <c r="AF8" s="1">
        <v>8.1299999999999997E-2</v>
      </c>
      <c r="AG8" s="1">
        <v>0.14280000000000001</v>
      </c>
      <c r="AH8" s="1">
        <v>-2.9000000000000001E-2</v>
      </c>
      <c r="AI8" s="1">
        <v>1.0200000000000001E-2</v>
      </c>
      <c r="AJ8" s="1">
        <v>-5.1900000000000002E-2</v>
      </c>
      <c r="AK8" s="1">
        <v>2.87E-2</v>
      </c>
      <c r="AL8" s="1">
        <v>-7.7100000000000002E-2</v>
      </c>
      <c r="AM8" s="1">
        <v>-0.2346</v>
      </c>
      <c r="AN8" s="1">
        <v>-0.1132</v>
      </c>
      <c r="AO8" s="1">
        <v>-0.29749999999999999</v>
      </c>
      <c r="AP8" s="1">
        <v>2.2800000000000001E-2</v>
      </c>
      <c r="AQ8" s="1">
        <v>1.6799999999999999E-2</v>
      </c>
      <c r="AR8" s="1">
        <v>5.0999999999999997E-2</v>
      </c>
      <c r="AS8" s="1">
        <v>3.09E-2</v>
      </c>
      <c r="AT8" s="1">
        <v>6.9800000000000001E-2</v>
      </c>
      <c r="AU8" s="1">
        <v>0.1048</v>
      </c>
      <c r="AV8" s="1">
        <v>0.11940000000000001</v>
      </c>
      <c r="AW8" s="1">
        <v>1.66E-2</v>
      </c>
      <c r="AX8" s="1">
        <v>0.17019999999999999</v>
      </c>
      <c r="AY8" s="1">
        <v>0.18729999999999999</v>
      </c>
      <c r="AZ8" s="1">
        <v>9.6500000000000002E-2</v>
      </c>
      <c r="BA8" s="1">
        <v>5.5399999999999998E-2</v>
      </c>
      <c r="BB8" s="1">
        <v>2.7900000000000001E-2</v>
      </c>
    </row>
    <row r="9" spans="1:54" ht="13.8">
      <c r="A9" s="295" t="s">
        <v>16</v>
      </c>
      <c r="B9" s="1">
        <v>-2.8500000000000001E-2</v>
      </c>
      <c r="C9" s="1">
        <v>-8.6499999999999994E-2</v>
      </c>
      <c r="D9" s="1">
        <v>-2.29E-2</v>
      </c>
      <c r="E9" s="1">
        <v>4.9000000000000002E-2</v>
      </c>
      <c r="F9" s="1">
        <v>4.1000000000000003E-3</v>
      </c>
      <c r="G9" s="1">
        <v>-9.5500000000000002E-2</v>
      </c>
      <c r="H9" s="1">
        <v>1</v>
      </c>
      <c r="I9" s="1">
        <v>0.95409999999999995</v>
      </c>
      <c r="J9" s="1">
        <v>0.91420000000000001</v>
      </c>
      <c r="K9" s="1">
        <v>-0.15060000000000001</v>
      </c>
      <c r="L9" s="1">
        <v>0.7147</v>
      </c>
      <c r="M9" s="1">
        <v>0.94410000000000005</v>
      </c>
      <c r="N9" s="1">
        <v>4.5999999999999999E-2</v>
      </c>
      <c r="O9" s="1">
        <v>4.4400000000000002E-2</v>
      </c>
      <c r="P9" s="1">
        <v>3.09E-2</v>
      </c>
      <c r="Q9" s="1">
        <v>-4.2299999999999997E-2</v>
      </c>
      <c r="R9" s="1">
        <v>5.1299999999999998E-2</v>
      </c>
      <c r="S9" s="1">
        <v>4.8599999999999997E-2</v>
      </c>
      <c r="T9" s="1">
        <v>1.6199999999999999E-2</v>
      </c>
      <c r="U9" s="1">
        <v>3.1399999999999997E-2</v>
      </c>
      <c r="V9" s="1">
        <v>0.2024</v>
      </c>
      <c r="W9" s="1">
        <v>2.8299999999999999E-2</v>
      </c>
      <c r="X9" s="1">
        <v>0.1135</v>
      </c>
      <c r="Y9" s="1">
        <v>-0.1487</v>
      </c>
      <c r="Z9" s="1">
        <v>0.14299999999999999</v>
      </c>
      <c r="AA9" s="1">
        <v>-2.8299999999999999E-2</v>
      </c>
      <c r="AB9" s="1">
        <v>3.5999999999999997E-2</v>
      </c>
      <c r="AC9" s="1">
        <v>3.9100000000000003E-2</v>
      </c>
      <c r="AD9" s="1">
        <v>0.90429999999999999</v>
      </c>
      <c r="AE9" s="1">
        <v>-6.0100000000000001E-2</v>
      </c>
      <c r="AF9" s="1">
        <v>-3.4700000000000002E-2</v>
      </c>
      <c r="AG9" s="1">
        <v>-4.2000000000000003E-2</v>
      </c>
      <c r="AH9" s="1">
        <v>4.82E-2</v>
      </c>
      <c r="AI9" s="1">
        <v>-0.1225</v>
      </c>
      <c r="AJ9" s="1">
        <v>4.4900000000000002E-2</v>
      </c>
      <c r="AK9" s="1">
        <v>8.6999999999999994E-3</v>
      </c>
      <c r="AL9" s="1">
        <v>-3.3599999999999998E-2</v>
      </c>
      <c r="AM9" s="1">
        <v>0.13830000000000001</v>
      </c>
      <c r="AN9" s="1">
        <v>-7.6399999999999996E-2</v>
      </c>
      <c r="AO9" s="1">
        <v>8.4400000000000003E-2</v>
      </c>
      <c r="AP9" s="1">
        <v>-1.8800000000000001E-2</v>
      </c>
      <c r="AQ9" s="1">
        <v>2.23E-2</v>
      </c>
      <c r="AR9" s="1">
        <v>9.5200000000000007E-2</v>
      </c>
      <c r="AS9" s="1">
        <v>7.9500000000000001E-2</v>
      </c>
      <c r="AT9" s="1">
        <v>0.15459999999999999</v>
      </c>
      <c r="AU9" s="1">
        <v>-1.11E-2</v>
      </c>
      <c r="AV9" s="1">
        <v>-3.2899999999999999E-2</v>
      </c>
      <c r="AW9" s="1">
        <v>-2.87E-2</v>
      </c>
      <c r="AX9" s="1">
        <v>2.93E-2</v>
      </c>
      <c r="AY9" s="1">
        <v>-4.4900000000000002E-2</v>
      </c>
      <c r="AZ9" s="1">
        <v>-0.1825</v>
      </c>
      <c r="BA9" s="1">
        <v>-1.5E-3</v>
      </c>
      <c r="BB9" s="1">
        <v>-6.9000000000000006E-2</v>
      </c>
    </row>
    <row r="10" spans="1:54" ht="13.8">
      <c r="A10" s="295" t="s">
        <v>17</v>
      </c>
      <c r="B10" s="1">
        <v>-3.2599999999999997E-2</v>
      </c>
      <c r="C10" s="1">
        <v>-7.9500000000000001E-2</v>
      </c>
      <c r="D10" s="1">
        <v>-8.8300000000000003E-2</v>
      </c>
      <c r="E10" s="1">
        <v>-5.62E-2</v>
      </c>
      <c r="F10" s="1">
        <v>3.8199999999999998E-2</v>
      </c>
      <c r="G10" s="1">
        <v>-8.2100000000000006E-2</v>
      </c>
      <c r="H10" s="1">
        <v>0.95409999999999995</v>
      </c>
      <c r="I10" s="1">
        <v>1</v>
      </c>
      <c r="J10" s="1">
        <v>0.92679999999999996</v>
      </c>
      <c r="K10" s="1">
        <v>-0.1037</v>
      </c>
      <c r="L10" s="1">
        <v>0.70589999999999997</v>
      </c>
      <c r="M10" s="1">
        <v>0.90690000000000004</v>
      </c>
      <c r="N10" s="1">
        <v>0.15740000000000001</v>
      </c>
      <c r="O10" s="1">
        <v>8.9899999999999994E-2</v>
      </c>
      <c r="P10" s="1">
        <v>6.88E-2</v>
      </c>
      <c r="Q10" s="1">
        <v>-3.8100000000000002E-2</v>
      </c>
      <c r="R10" s="1">
        <v>6.7400000000000002E-2</v>
      </c>
      <c r="S10" s="1">
        <v>4.87E-2</v>
      </c>
      <c r="T10" s="1">
        <v>2.1899999999999999E-2</v>
      </c>
      <c r="U10" s="1">
        <v>-2.4199999999999999E-2</v>
      </c>
      <c r="V10" s="1">
        <v>0.2959</v>
      </c>
      <c r="W10" s="1">
        <v>-3.49E-2</v>
      </c>
      <c r="X10" s="1">
        <v>0.19220000000000001</v>
      </c>
      <c r="Y10" s="1">
        <v>-0.14910000000000001</v>
      </c>
      <c r="Z10" s="1">
        <v>0.23880000000000001</v>
      </c>
      <c r="AA10" s="1">
        <v>-2.5600000000000001E-2</v>
      </c>
      <c r="AB10" s="1">
        <v>5.4399999999999997E-2</v>
      </c>
      <c r="AC10" s="1">
        <v>3.7900000000000003E-2</v>
      </c>
      <c r="AD10" s="1">
        <v>0.84009999999999996</v>
      </c>
      <c r="AE10" s="1">
        <v>-8.9399999999999993E-2</v>
      </c>
      <c r="AF10" s="1">
        <v>-8.6199999999999999E-2</v>
      </c>
      <c r="AG10" s="1">
        <v>-7.8899999999999998E-2</v>
      </c>
      <c r="AH10" s="1">
        <v>-7.7299999999999994E-2</v>
      </c>
      <c r="AI10" s="1">
        <v>-0.18890000000000001</v>
      </c>
      <c r="AJ10" s="1">
        <v>6.4000000000000003E-3</v>
      </c>
      <c r="AK10" s="1">
        <v>-0.1157</v>
      </c>
      <c r="AL10" s="1">
        <v>9.4200000000000006E-2</v>
      </c>
      <c r="AM10" s="1">
        <v>0.19320000000000001</v>
      </c>
      <c r="AN10" s="1">
        <v>-7.1900000000000006E-2</v>
      </c>
      <c r="AO10" s="1">
        <v>5.4100000000000002E-2</v>
      </c>
      <c r="AP10" s="1">
        <v>1.6299999999999999E-2</v>
      </c>
      <c r="AQ10" s="1">
        <v>7.9399999999999998E-2</v>
      </c>
      <c r="AR10" s="1">
        <v>0.15820000000000001</v>
      </c>
      <c r="AS10" s="1">
        <v>6.9800000000000001E-2</v>
      </c>
      <c r="AT10" s="1">
        <v>0.16800000000000001</v>
      </c>
      <c r="AU10" s="1">
        <v>-3.9600000000000003E-2</v>
      </c>
      <c r="AV10" s="1">
        <v>-6.7400000000000002E-2</v>
      </c>
      <c r="AW10" s="1">
        <v>-3.5499999999999997E-2</v>
      </c>
      <c r="AX10" s="1">
        <v>-5.8599999999999999E-2</v>
      </c>
      <c r="AY10" s="1">
        <v>-8.5000000000000006E-3</v>
      </c>
      <c r="AZ10" s="1">
        <v>-0.2349</v>
      </c>
      <c r="BA10" s="1">
        <v>-3.8199999999999998E-2</v>
      </c>
      <c r="BB10" s="1">
        <v>-0.16009999999999999</v>
      </c>
    </row>
    <row r="11" spans="1:54" ht="13.8">
      <c r="A11" s="295" t="s">
        <v>18</v>
      </c>
      <c r="B11" s="1">
        <v>-6.6500000000000004E-2</v>
      </c>
      <c r="C11" s="1">
        <v>-0.10639999999999999</v>
      </c>
      <c r="D11" s="1">
        <v>-2.1899999999999999E-2</v>
      </c>
      <c r="E11" s="1">
        <v>1.04E-2</v>
      </c>
      <c r="F11" s="1">
        <v>1.06E-2</v>
      </c>
      <c r="G11" s="1">
        <v>-0.17780000000000001</v>
      </c>
      <c r="H11" s="1">
        <v>0.91420000000000001</v>
      </c>
      <c r="I11" s="1">
        <v>0.92679999999999996</v>
      </c>
      <c r="J11" s="1">
        <v>1</v>
      </c>
      <c r="K11" s="1">
        <v>-0.1162</v>
      </c>
      <c r="L11" s="1">
        <v>0.62749999999999995</v>
      </c>
      <c r="M11" s="1">
        <v>0.87280000000000002</v>
      </c>
      <c r="N11" s="1">
        <v>9.3100000000000002E-2</v>
      </c>
      <c r="O11" s="1">
        <v>2.47E-2</v>
      </c>
      <c r="P11" s="1">
        <v>-2.6700000000000002E-2</v>
      </c>
      <c r="Q11" s="1">
        <v>-8.3000000000000004E-2</v>
      </c>
      <c r="R11" s="1">
        <v>1.44E-2</v>
      </c>
      <c r="S11" s="1">
        <v>-1.18E-2</v>
      </c>
      <c r="T11" s="1">
        <v>3.5900000000000001E-2</v>
      </c>
      <c r="U11" s="1">
        <v>1.4200000000000001E-2</v>
      </c>
      <c r="V11" s="1">
        <v>0.14430000000000001</v>
      </c>
      <c r="W11" s="1">
        <v>0.2132</v>
      </c>
      <c r="X11" s="1">
        <v>0.16259999999999999</v>
      </c>
      <c r="Y11" s="1">
        <v>-0.192</v>
      </c>
      <c r="Z11" s="1">
        <v>0.2893</v>
      </c>
      <c r="AA11" s="1">
        <v>-2.93E-2</v>
      </c>
      <c r="AB11" s="1">
        <v>2.5000000000000001E-2</v>
      </c>
      <c r="AC11" s="1">
        <v>-1.78E-2</v>
      </c>
      <c r="AD11" s="1">
        <v>0.83330000000000004</v>
      </c>
      <c r="AE11" s="1">
        <v>-6.0199999999999997E-2</v>
      </c>
      <c r="AF11" s="1">
        <v>-6.4000000000000001E-2</v>
      </c>
      <c r="AG11" s="1">
        <v>-8.5199999999999998E-2</v>
      </c>
      <c r="AH11" s="1">
        <v>3.5299999999999998E-2</v>
      </c>
      <c r="AI11" s="1">
        <v>-9.8400000000000001E-2</v>
      </c>
      <c r="AJ11" s="1">
        <v>2.5999999999999999E-2</v>
      </c>
      <c r="AK11" s="1">
        <v>-7.4399999999999994E-2</v>
      </c>
      <c r="AL11" s="1">
        <v>4.07E-2</v>
      </c>
      <c r="AM11" s="1">
        <v>0.18629999999999999</v>
      </c>
      <c r="AN11" s="1">
        <v>-4.1300000000000003E-2</v>
      </c>
      <c r="AO11" s="1">
        <v>7.6700000000000004E-2</v>
      </c>
      <c r="AP11" s="1">
        <v>2.2700000000000001E-2</v>
      </c>
      <c r="AQ11" s="1">
        <v>7.2599999999999998E-2</v>
      </c>
      <c r="AR11" s="1">
        <v>-2.3300000000000001E-2</v>
      </c>
      <c r="AS11" s="1">
        <v>4.2999999999999997E-2</v>
      </c>
      <c r="AT11" s="1">
        <v>0.11</v>
      </c>
      <c r="AU11" s="1">
        <v>-8.7300000000000003E-2</v>
      </c>
      <c r="AV11" s="1">
        <v>-0.13200000000000001</v>
      </c>
      <c r="AW11" s="1">
        <v>3.2000000000000001E-2</v>
      </c>
      <c r="AX11" s="1">
        <v>-2.46E-2</v>
      </c>
      <c r="AY11" s="1">
        <v>-6.7900000000000002E-2</v>
      </c>
      <c r="AZ11" s="1">
        <v>-0.20960000000000001</v>
      </c>
      <c r="BA11" s="1">
        <v>-3.7100000000000001E-2</v>
      </c>
      <c r="BB11" s="1">
        <v>-0.1134</v>
      </c>
    </row>
    <row r="12" spans="1:54" ht="13.8">
      <c r="A12" s="295" t="s">
        <v>69</v>
      </c>
      <c r="B12" s="1">
        <v>1.9400000000000001E-2</v>
      </c>
      <c r="C12" s="1">
        <v>-0.08</v>
      </c>
      <c r="D12" s="1">
        <v>5.0900000000000001E-2</v>
      </c>
      <c r="E12" s="1">
        <v>0.2001</v>
      </c>
      <c r="F12" s="1">
        <v>3.7600000000000001E-2</v>
      </c>
      <c r="G12" s="1">
        <v>-4.1399999999999999E-2</v>
      </c>
      <c r="H12" s="1">
        <v>-0.15060000000000001</v>
      </c>
      <c r="I12" s="1">
        <v>-0.1037</v>
      </c>
      <c r="J12" s="1">
        <v>-0.1162</v>
      </c>
      <c r="K12" s="1">
        <v>1</v>
      </c>
      <c r="L12" s="1">
        <v>-7.0699999999999999E-2</v>
      </c>
      <c r="M12" s="1">
        <v>-7.2099999999999997E-2</v>
      </c>
      <c r="N12" s="1">
        <v>9.4500000000000001E-2</v>
      </c>
      <c r="O12" s="1">
        <v>-2.8199999999999999E-2</v>
      </c>
      <c r="P12" s="1">
        <v>-0.16039999999999999</v>
      </c>
      <c r="Q12" s="1">
        <v>0.2089</v>
      </c>
      <c r="R12" s="1">
        <v>1.83E-2</v>
      </c>
      <c r="S12" s="1">
        <v>5.5800000000000002E-2</v>
      </c>
      <c r="T12" s="1">
        <v>-0.28560000000000002</v>
      </c>
      <c r="U12" s="1">
        <v>-1.5E-3</v>
      </c>
      <c r="V12" s="1">
        <v>-2.8000000000000001E-2</v>
      </c>
      <c r="W12" s="1">
        <v>-1.5599999999999999E-2</v>
      </c>
      <c r="X12" s="1">
        <v>7.7999999999999996E-3</v>
      </c>
      <c r="Y12" s="1">
        <v>6.8599999999999994E-2</v>
      </c>
      <c r="Z12" s="1">
        <v>-3.85E-2</v>
      </c>
      <c r="AA12" s="1">
        <v>-0.20280000000000001</v>
      </c>
      <c r="AB12" s="1">
        <v>-1.5800000000000002E-2</v>
      </c>
      <c r="AC12" s="1">
        <v>-6.4999999999999997E-3</v>
      </c>
      <c r="AD12" s="1">
        <v>-2.5600000000000001E-2</v>
      </c>
      <c r="AE12" s="1">
        <v>-0.12839999999999999</v>
      </c>
      <c r="AF12" s="1">
        <v>-0.19919999999999999</v>
      </c>
      <c r="AG12" s="1">
        <v>3.9E-2</v>
      </c>
      <c r="AH12" s="1">
        <v>0.06</v>
      </c>
      <c r="AI12" s="1">
        <v>-0.13489999999999999</v>
      </c>
      <c r="AJ12" s="1">
        <v>8.3900000000000002E-2</v>
      </c>
      <c r="AK12" s="1">
        <v>6.0100000000000001E-2</v>
      </c>
      <c r="AL12" s="1">
        <v>9.2899999999999996E-2</v>
      </c>
      <c r="AM12" s="1">
        <v>-4.87E-2</v>
      </c>
      <c r="AN12" s="1">
        <v>3.9600000000000003E-2</v>
      </c>
      <c r="AO12" s="1">
        <v>7.5999999999999998E-2</v>
      </c>
      <c r="AP12" s="1">
        <v>-0.1162</v>
      </c>
      <c r="AQ12" s="1">
        <v>0.10290000000000001</v>
      </c>
      <c r="AR12" s="1">
        <v>-9.8000000000000004E-2</v>
      </c>
      <c r="AS12" s="1">
        <v>0.1095</v>
      </c>
      <c r="AT12" s="1">
        <v>-3.0200000000000001E-2</v>
      </c>
      <c r="AU12" s="1">
        <v>6.5199999999999994E-2</v>
      </c>
      <c r="AV12" s="1">
        <v>9.6699999999999994E-2</v>
      </c>
      <c r="AW12" s="1">
        <v>-0.1522</v>
      </c>
      <c r="AX12" s="1">
        <v>-3.5200000000000002E-2</v>
      </c>
      <c r="AY12" s="1">
        <v>-2.0899999999999998E-2</v>
      </c>
      <c r="AZ12" s="1">
        <v>4.0800000000000003E-2</v>
      </c>
      <c r="BA12" s="1">
        <v>-0.1915</v>
      </c>
      <c r="BB12" s="1">
        <v>2.01E-2</v>
      </c>
    </row>
    <row r="13" spans="1:54" ht="13.8">
      <c r="A13" s="295" t="s">
        <v>19</v>
      </c>
      <c r="B13" s="1">
        <v>2.6700000000000002E-2</v>
      </c>
      <c r="C13" s="1">
        <v>-0.23599999999999999</v>
      </c>
      <c r="D13" s="1">
        <v>-6.3799999999999996E-2</v>
      </c>
      <c r="E13" s="1">
        <v>-5.0799999999999998E-2</v>
      </c>
      <c r="F13" s="1">
        <v>5.2299999999999999E-2</v>
      </c>
      <c r="G13" s="1">
        <v>-3.8399999999999997E-2</v>
      </c>
      <c r="H13" s="1">
        <v>0.7147</v>
      </c>
      <c r="I13" s="1">
        <v>0.70589999999999997</v>
      </c>
      <c r="J13" s="1">
        <v>0.62749999999999995</v>
      </c>
      <c r="K13" s="1">
        <v>-7.0699999999999999E-2</v>
      </c>
      <c r="L13" s="1">
        <v>1</v>
      </c>
      <c r="M13" s="1">
        <v>0.83489999999999998</v>
      </c>
      <c r="N13" s="1">
        <v>0.2666</v>
      </c>
      <c r="O13" s="1">
        <v>0.19040000000000001</v>
      </c>
      <c r="P13" s="1">
        <v>8.3000000000000004E-2</v>
      </c>
      <c r="Q13" s="1">
        <v>-7.5999999999999998E-2</v>
      </c>
      <c r="R13" s="1">
        <v>0.14910000000000001</v>
      </c>
      <c r="S13" s="1">
        <v>2.12E-2</v>
      </c>
      <c r="T13" s="1">
        <v>-4.6600000000000003E-2</v>
      </c>
      <c r="U13" s="1">
        <v>-3.7100000000000001E-2</v>
      </c>
      <c r="V13" s="1">
        <v>0.54430000000000001</v>
      </c>
      <c r="W13" s="1">
        <v>7.6300000000000007E-2</v>
      </c>
      <c r="X13" s="1">
        <v>0.23849999999999999</v>
      </c>
      <c r="Y13" s="1">
        <v>-4.7399999999999998E-2</v>
      </c>
      <c r="Z13" s="1">
        <v>0.43030000000000002</v>
      </c>
      <c r="AA13" s="1">
        <v>-0.1048</v>
      </c>
      <c r="AB13" s="1">
        <v>0.13769999999999999</v>
      </c>
      <c r="AC13" s="1">
        <v>0.10489999999999999</v>
      </c>
      <c r="AD13" s="1">
        <v>0.64790000000000003</v>
      </c>
      <c r="AE13" s="1">
        <v>-7.6499999999999999E-2</v>
      </c>
      <c r="AF13" s="1">
        <v>-9.8299999999999998E-2</v>
      </c>
      <c r="AG13" s="1">
        <v>-9.8199999999999996E-2</v>
      </c>
      <c r="AH13" s="1">
        <v>-3.8899999999999997E-2</v>
      </c>
      <c r="AI13" s="1">
        <v>-0.2447</v>
      </c>
      <c r="AJ13" s="1">
        <v>1.2999999999999999E-2</v>
      </c>
      <c r="AK13" s="1">
        <v>-2.2100000000000002E-2</v>
      </c>
      <c r="AL13" s="1">
        <v>0.1875</v>
      </c>
      <c r="AM13" s="1">
        <v>0.1113</v>
      </c>
      <c r="AN13" s="1">
        <v>-4.4999999999999997E-3</v>
      </c>
      <c r="AO13" s="1">
        <v>4.2200000000000001E-2</v>
      </c>
      <c r="AP13" s="1">
        <v>2.12E-2</v>
      </c>
      <c r="AQ13" s="1">
        <v>9.4799999999999995E-2</v>
      </c>
      <c r="AR13" s="1">
        <v>0.16320000000000001</v>
      </c>
      <c r="AS13" s="1">
        <v>0.14910000000000001</v>
      </c>
      <c r="AT13" s="1">
        <v>8.5199999999999998E-2</v>
      </c>
      <c r="AU13" s="1">
        <v>-6.3399999999999998E-2</v>
      </c>
      <c r="AV13" s="1">
        <v>2.4400000000000002E-2</v>
      </c>
      <c r="AW13" s="1">
        <v>-0.04</v>
      </c>
      <c r="AX13" s="1">
        <v>-0.10440000000000001</v>
      </c>
      <c r="AY13" s="1">
        <v>1.24E-2</v>
      </c>
      <c r="AZ13" s="1">
        <v>-0.30869999999999997</v>
      </c>
      <c r="BA13" s="1">
        <v>-1.7500000000000002E-2</v>
      </c>
      <c r="BB13" s="1">
        <v>-0.1363</v>
      </c>
    </row>
    <row r="14" spans="1:54" ht="13.8">
      <c r="A14" s="295" t="s">
        <v>20</v>
      </c>
      <c r="B14" s="1">
        <v>-4.24E-2</v>
      </c>
      <c r="C14" s="1">
        <v>-1.0999999999999999E-2</v>
      </c>
      <c r="D14" s="1">
        <v>-3.4799999999999998E-2</v>
      </c>
      <c r="E14" s="1">
        <v>6.0000000000000001E-3</v>
      </c>
      <c r="F14" s="1">
        <v>-4.4000000000000003E-3</v>
      </c>
      <c r="G14" s="1">
        <v>-7.6600000000000001E-2</v>
      </c>
      <c r="H14" s="1">
        <v>0.94410000000000005</v>
      </c>
      <c r="I14" s="1">
        <v>0.90690000000000004</v>
      </c>
      <c r="J14" s="1">
        <v>0.87280000000000002</v>
      </c>
      <c r="K14" s="1">
        <v>-7.2099999999999997E-2</v>
      </c>
      <c r="L14" s="1">
        <v>0.83489999999999998</v>
      </c>
      <c r="M14" s="1">
        <v>1</v>
      </c>
      <c r="N14" s="1">
        <v>8.2699999999999996E-2</v>
      </c>
      <c r="O14" s="1">
        <v>4.7300000000000002E-2</v>
      </c>
      <c r="P14" s="1">
        <v>5.0700000000000002E-2</v>
      </c>
      <c r="Q14" s="1">
        <v>-5.45E-2</v>
      </c>
      <c r="R14" s="1">
        <v>2.7199999999999998E-2</v>
      </c>
      <c r="S14" s="1">
        <v>-3.4599999999999999E-2</v>
      </c>
      <c r="T14" s="1">
        <v>7.6600000000000001E-2</v>
      </c>
      <c r="U14" s="1">
        <v>-6.8500000000000005E-2</v>
      </c>
      <c r="V14" s="1">
        <v>0.27879999999999999</v>
      </c>
      <c r="W14" s="1">
        <v>-3.7199999999999997E-2</v>
      </c>
      <c r="X14" s="1">
        <v>0.18790000000000001</v>
      </c>
      <c r="Y14" s="1">
        <v>-9.4200000000000006E-2</v>
      </c>
      <c r="Z14" s="1">
        <v>0.60670000000000002</v>
      </c>
      <c r="AA14" s="1">
        <v>7.8899999999999998E-2</v>
      </c>
      <c r="AB14" s="1">
        <v>-3.5999999999999999E-3</v>
      </c>
      <c r="AC14" s="1">
        <v>1.1599999999999999E-2</v>
      </c>
      <c r="AD14" s="1">
        <v>0.94789999999999996</v>
      </c>
      <c r="AE14" s="1">
        <v>-2.9000000000000001E-2</v>
      </c>
      <c r="AF14" s="1">
        <v>2.9100000000000001E-2</v>
      </c>
      <c r="AG14" s="1">
        <v>-0.11609999999999999</v>
      </c>
      <c r="AH14" s="1">
        <v>-0.1069</v>
      </c>
      <c r="AI14" s="1">
        <v>-0.1265</v>
      </c>
      <c r="AJ14" s="1">
        <v>-7.7399999999999997E-2</v>
      </c>
      <c r="AK14" s="1">
        <v>-4.6899999999999997E-2</v>
      </c>
      <c r="AL14" s="1">
        <v>9.5000000000000001E-2</v>
      </c>
      <c r="AM14" s="1">
        <v>0.1183</v>
      </c>
      <c r="AN14" s="1">
        <v>-6.6699999999999995E-2</v>
      </c>
      <c r="AO14" s="1">
        <v>-2.8999999999999998E-3</v>
      </c>
      <c r="AP14" s="1">
        <v>4.4499999999999998E-2</v>
      </c>
      <c r="AQ14" s="1">
        <v>9.7699999999999995E-2</v>
      </c>
      <c r="AR14" s="1">
        <v>3.3E-3</v>
      </c>
      <c r="AS14" s="1">
        <v>3.3000000000000002E-2</v>
      </c>
      <c r="AT14" s="1">
        <v>0.1411</v>
      </c>
      <c r="AU14" s="1">
        <v>-9.7000000000000003E-3</v>
      </c>
      <c r="AV14" s="1">
        <v>-6.7799999999999999E-2</v>
      </c>
      <c r="AW14" s="1">
        <v>8.4699999999999998E-2</v>
      </c>
      <c r="AX14" s="1">
        <v>-2.7199999999999998E-2</v>
      </c>
      <c r="AY14" s="1">
        <v>-4.5999999999999999E-2</v>
      </c>
      <c r="AZ14" s="1">
        <v>-0.1822</v>
      </c>
      <c r="BA14" s="1">
        <v>4.4999999999999998E-2</v>
      </c>
      <c r="BB14" s="1">
        <v>-0.13750000000000001</v>
      </c>
    </row>
    <row r="15" spans="1:54" ht="13.8">
      <c r="A15" s="239" t="s">
        <v>1202</v>
      </c>
      <c r="B15" s="1">
        <v>0.26860000000000001</v>
      </c>
      <c r="C15" s="1">
        <v>-0.61470000000000002</v>
      </c>
      <c r="D15" s="1">
        <v>-4.8599999999999997E-2</v>
      </c>
      <c r="E15" s="1">
        <v>-0.128</v>
      </c>
      <c r="F15" s="1">
        <v>-0.15049999999999999</v>
      </c>
      <c r="G15" s="1">
        <v>6.5699999999999995E-2</v>
      </c>
      <c r="H15" s="1">
        <v>4.5999999999999999E-2</v>
      </c>
      <c r="I15" s="1">
        <v>0.15740000000000001</v>
      </c>
      <c r="J15" s="1">
        <v>9.3100000000000002E-2</v>
      </c>
      <c r="K15" s="1">
        <v>9.4500000000000001E-2</v>
      </c>
      <c r="L15" s="1">
        <v>0.2666</v>
      </c>
      <c r="M15" s="1">
        <v>8.2699999999999996E-2</v>
      </c>
      <c r="N15" s="1">
        <v>1</v>
      </c>
      <c r="O15" s="1">
        <v>0.33510000000000001</v>
      </c>
      <c r="P15" s="1">
        <v>0.214</v>
      </c>
      <c r="Q15" s="1">
        <v>-0.1055</v>
      </c>
      <c r="R15" s="1">
        <v>0.42699999999999999</v>
      </c>
      <c r="S15" s="1">
        <v>-5.6599999999999998E-2</v>
      </c>
      <c r="T15" s="1">
        <v>-0.35510000000000003</v>
      </c>
      <c r="U15" s="1">
        <v>-0.16830000000000001</v>
      </c>
      <c r="V15" s="1">
        <v>0.64890000000000003</v>
      </c>
      <c r="W15" s="1">
        <v>0.3906</v>
      </c>
      <c r="X15" s="1">
        <v>0.52070000000000005</v>
      </c>
      <c r="Y15" s="1">
        <v>0.1245</v>
      </c>
      <c r="Z15" s="1">
        <v>-4.2700000000000002E-2</v>
      </c>
      <c r="AA15" s="1">
        <v>-0.50690000000000002</v>
      </c>
      <c r="AB15" s="1">
        <v>0.58050000000000002</v>
      </c>
      <c r="AC15" s="1">
        <v>0.27760000000000001</v>
      </c>
      <c r="AD15" s="1">
        <v>-5.79E-2</v>
      </c>
      <c r="AE15" s="1">
        <v>-6.1699999999999998E-2</v>
      </c>
      <c r="AF15" s="1">
        <v>-0.4899</v>
      </c>
      <c r="AG15" s="1">
        <v>-7.1099999999999997E-2</v>
      </c>
      <c r="AH15" s="1">
        <v>-0.09</v>
      </c>
      <c r="AI15" s="1">
        <v>-0.3634</v>
      </c>
      <c r="AJ15" s="1">
        <v>7.3999999999999996E-2</v>
      </c>
      <c r="AK15" s="1">
        <v>-1.38E-2</v>
      </c>
      <c r="AL15" s="1">
        <v>0.3992</v>
      </c>
      <c r="AM15" s="1">
        <v>0.20749999999999999</v>
      </c>
      <c r="AN15" s="1">
        <v>1.29E-2</v>
      </c>
      <c r="AO15" s="1">
        <v>-9.0499999999999997E-2</v>
      </c>
      <c r="AP15" s="1">
        <v>-0.18990000000000001</v>
      </c>
      <c r="AQ15" s="1">
        <v>0.24379999999999999</v>
      </c>
      <c r="AR15" s="1">
        <v>0.48580000000000001</v>
      </c>
      <c r="AS15" s="1">
        <v>0.34649999999999997</v>
      </c>
      <c r="AT15" s="1">
        <v>8.3699999999999997E-2</v>
      </c>
      <c r="AU15" s="1">
        <v>-0.14530000000000001</v>
      </c>
      <c r="AV15" s="1">
        <v>0.15329999999999999</v>
      </c>
      <c r="AW15" s="1">
        <v>-0.38640000000000002</v>
      </c>
      <c r="AX15" s="1">
        <v>-9.5899999999999999E-2</v>
      </c>
      <c r="AY15" s="1">
        <v>0.2331</v>
      </c>
      <c r="AZ15" s="1">
        <v>-0.48259999999999997</v>
      </c>
      <c r="BA15" s="1">
        <v>-0.2757</v>
      </c>
      <c r="BB15" s="1">
        <v>-0.27750000000000002</v>
      </c>
    </row>
    <row r="16" spans="1:54" ht="13.8">
      <c r="A16" s="231" t="s">
        <v>1203</v>
      </c>
      <c r="B16" s="1">
        <v>-1.9599999999999999E-2</v>
      </c>
      <c r="C16" s="1">
        <v>-0.37830000000000003</v>
      </c>
      <c r="D16" s="1">
        <v>-0.32969999999999999</v>
      </c>
      <c r="E16" s="1">
        <v>-0.2989</v>
      </c>
      <c r="F16" s="1">
        <v>1.3299999999999999E-2</v>
      </c>
      <c r="G16" s="1">
        <v>-3.5499999999999997E-2</v>
      </c>
      <c r="H16" s="1">
        <v>4.4400000000000002E-2</v>
      </c>
      <c r="I16" s="1">
        <v>8.9899999999999994E-2</v>
      </c>
      <c r="J16" s="1">
        <v>2.47E-2</v>
      </c>
      <c r="K16" s="1">
        <v>-2.8199999999999999E-2</v>
      </c>
      <c r="L16" s="1">
        <v>0.19040000000000001</v>
      </c>
      <c r="M16" s="1">
        <v>4.7300000000000002E-2</v>
      </c>
      <c r="N16" s="1">
        <v>0.33510000000000001</v>
      </c>
      <c r="O16" s="1">
        <v>1</v>
      </c>
      <c r="P16" s="1">
        <v>-0.1138</v>
      </c>
      <c r="Q16" s="1">
        <v>-7.7700000000000005E-2</v>
      </c>
      <c r="R16" s="1">
        <v>0.3115</v>
      </c>
      <c r="S16" s="1">
        <v>7.9000000000000008E-3</v>
      </c>
      <c r="T16" s="1">
        <v>-0.1406</v>
      </c>
      <c r="U16" s="1">
        <v>-6.9000000000000006E-2</v>
      </c>
      <c r="V16" s="1">
        <v>0.36020000000000002</v>
      </c>
      <c r="W16" s="1">
        <v>0.29530000000000001</v>
      </c>
      <c r="X16" s="1">
        <v>0.1938</v>
      </c>
      <c r="Y16" s="1">
        <v>-4.2299999999999997E-2</v>
      </c>
      <c r="Z16" s="1">
        <v>-4.1300000000000003E-2</v>
      </c>
      <c r="AA16" s="1">
        <v>-0.29570000000000002</v>
      </c>
      <c r="AB16" s="1">
        <v>0.2024</v>
      </c>
      <c r="AC16" s="1">
        <v>0.1298</v>
      </c>
      <c r="AD16" s="1">
        <v>-7.2800000000000004E-2</v>
      </c>
      <c r="AE16" s="1">
        <v>-0.11219999999999999</v>
      </c>
      <c r="AF16" s="1">
        <v>-0.18709999999999999</v>
      </c>
      <c r="AG16" s="1">
        <v>-8.9599999999999999E-2</v>
      </c>
      <c r="AH16" s="1">
        <v>1.8700000000000001E-2</v>
      </c>
      <c r="AI16" s="1">
        <v>-0.26129999999999998</v>
      </c>
      <c r="AJ16" s="1">
        <v>8.1799999999999998E-2</v>
      </c>
      <c r="AK16" s="1">
        <v>2.4799999999999999E-2</v>
      </c>
      <c r="AL16" s="1">
        <v>0.2407</v>
      </c>
      <c r="AM16" s="1">
        <v>2.2000000000000001E-3</v>
      </c>
      <c r="AN16" s="1">
        <v>8.0000000000000002E-3</v>
      </c>
      <c r="AO16" s="1">
        <v>0.16650000000000001</v>
      </c>
      <c r="AP16" s="1">
        <v>-7.3300000000000004E-2</v>
      </c>
      <c r="AQ16" s="1">
        <v>5.7999999999999996E-3</v>
      </c>
      <c r="AR16" s="1">
        <v>0.2331</v>
      </c>
      <c r="AS16" s="1">
        <v>0.13600000000000001</v>
      </c>
      <c r="AT16" s="1">
        <v>5.3999999999999999E-2</v>
      </c>
      <c r="AU16" s="1">
        <v>-0.34039999999999998</v>
      </c>
      <c r="AV16" s="1">
        <v>9.2799999999999994E-2</v>
      </c>
      <c r="AW16" s="1">
        <v>-0.19220000000000001</v>
      </c>
      <c r="AX16" s="1">
        <v>-0.1714</v>
      </c>
      <c r="AY16" s="1">
        <v>7.1800000000000003E-2</v>
      </c>
      <c r="AZ16" s="1">
        <v>-0.53979999999999995</v>
      </c>
      <c r="BA16" s="1">
        <v>-1.78E-2</v>
      </c>
      <c r="BB16" s="1">
        <v>-0.1318</v>
      </c>
    </row>
    <row r="17" spans="1:54" ht="13.8">
      <c r="A17" s="295" t="s">
        <v>21</v>
      </c>
      <c r="B17" s="1">
        <v>0.42509999999999998</v>
      </c>
      <c r="C17" s="1">
        <v>0.1578</v>
      </c>
      <c r="D17" s="1">
        <v>7.7499999999999999E-2</v>
      </c>
      <c r="E17" s="1">
        <v>0.123</v>
      </c>
      <c r="F17" s="1">
        <v>-2.6200000000000001E-2</v>
      </c>
      <c r="G17" s="1">
        <v>0.42230000000000001</v>
      </c>
      <c r="H17" s="1">
        <v>3.09E-2</v>
      </c>
      <c r="I17" s="1">
        <v>6.88E-2</v>
      </c>
      <c r="J17" s="1">
        <v>-2.6700000000000002E-2</v>
      </c>
      <c r="K17" s="1">
        <v>-0.16039999999999999</v>
      </c>
      <c r="L17" s="1">
        <v>8.3000000000000004E-2</v>
      </c>
      <c r="M17" s="1">
        <v>5.0700000000000002E-2</v>
      </c>
      <c r="N17" s="1">
        <v>0.214</v>
      </c>
      <c r="O17" s="1">
        <v>-0.1138</v>
      </c>
      <c r="P17" s="1">
        <v>1</v>
      </c>
      <c r="Q17" s="1">
        <v>-5.7799999999999997E-2</v>
      </c>
      <c r="R17" s="1">
        <v>-8.7599999999999997E-2</v>
      </c>
      <c r="S17" s="1">
        <v>2.8299999999999999E-2</v>
      </c>
      <c r="T17" s="1">
        <v>0.1651</v>
      </c>
      <c r="U17" s="1">
        <v>-0.4783</v>
      </c>
      <c r="V17" s="1">
        <v>9.7500000000000003E-2</v>
      </c>
      <c r="W17" s="1">
        <v>-0.11799999999999999</v>
      </c>
      <c r="X17" s="1">
        <v>0.1173</v>
      </c>
      <c r="Y17" s="1">
        <v>0.39839999999999998</v>
      </c>
      <c r="Z17" s="1">
        <v>8.1000000000000003E-2</v>
      </c>
      <c r="AA17" s="1">
        <v>0.25240000000000001</v>
      </c>
      <c r="AB17" s="1">
        <v>0.55610000000000004</v>
      </c>
      <c r="AC17" s="1">
        <v>0.1318</v>
      </c>
      <c r="AD17" s="1">
        <v>6.4699999999999994E-2</v>
      </c>
      <c r="AE17" s="1">
        <v>4.53E-2</v>
      </c>
      <c r="AF17" s="1">
        <v>1.26E-2</v>
      </c>
      <c r="AG17" s="1">
        <v>6.6199999999999995E-2</v>
      </c>
      <c r="AH17" s="1">
        <v>-0.27150000000000002</v>
      </c>
      <c r="AI17" s="1">
        <v>-0.15329999999999999</v>
      </c>
      <c r="AJ17" s="1">
        <v>-0.1714</v>
      </c>
      <c r="AK17" s="1">
        <v>-7.4300000000000005E-2</v>
      </c>
      <c r="AL17" s="1">
        <v>6.9999999999999999E-4</v>
      </c>
      <c r="AM17" s="1">
        <v>-8.1799999999999998E-2</v>
      </c>
      <c r="AN17" s="1">
        <v>-0.19969999999999999</v>
      </c>
      <c r="AO17" s="1">
        <v>-0.46450000000000002</v>
      </c>
      <c r="AP17" s="1">
        <v>3.7100000000000001E-2</v>
      </c>
      <c r="AQ17" s="1">
        <v>-4.8000000000000001E-2</v>
      </c>
      <c r="AR17" s="1">
        <v>5.3800000000000001E-2</v>
      </c>
      <c r="AS17" s="1">
        <v>-1.54E-2</v>
      </c>
      <c r="AT17" s="1">
        <v>0.37880000000000003</v>
      </c>
      <c r="AU17" s="1">
        <v>0.13650000000000001</v>
      </c>
      <c r="AV17" s="1">
        <v>-9.9000000000000008E-3</v>
      </c>
      <c r="AW17" s="1">
        <v>-8.0199999999999994E-2</v>
      </c>
      <c r="AX17" s="1">
        <v>0.41699999999999998</v>
      </c>
      <c r="AY17" s="1">
        <v>0.30149999999999999</v>
      </c>
      <c r="AZ17" s="1">
        <v>0.1026</v>
      </c>
      <c r="BA17" s="1">
        <v>-0.10580000000000001</v>
      </c>
      <c r="BB17" s="1">
        <v>-8.7800000000000003E-2</v>
      </c>
    </row>
    <row r="18" spans="1:54" ht="13.8">
      <c r="A18" s="295" t="s">
        <v>1309</v>
      </c>
      <c r="B18" s="1">
        <v>-0.17419999999999999</v>
      </c>
      <c r="C18" s="1">
        <v>5.96E-2</v>
      </c>
      <c r="D18" s="1">
        <v>-2.47E-2</v>
      </c>
      <c r="E18" s="1">
        <v>-2.9000000000000001E-2</v>
      </c>
      <c r="F18" s="1">
        <v>0.1014</v>
      </c>
      <c r="G18" s="1">
        <v>-3.4200000000000001E-2</v>
      </c>
      <c r="H18" s="1">
        <v>-4.2299999999999997E-2</v>
      </c>
      <c r="I18" s="1">
        <v>-3.8100000000000002E-2</v>
      </c>
      <c r="J18" s="1">
        <v>-8.3000000000000004E-2</v>
      </c>
      <c r="K18" s="1">
        <v>0.2089</v>
      </c>
      <c r="L18" s="1">
        <v>-7.5999999999999998E-2</v>
      </c>
      <c r="M18" s="1">
        <v>-5.45E-2</v>
      </c>
      <c r="N18" s="1">
        <v>-0.1055</v>
      </c>
      <c r="O18" s="1">
        <v>-7.7700000000000005E-2</v>
      </c>
      <c r="P18" s="1">
        <v>-5.7799999999999997E-2</v>
      </c>
      <c r="Q18" s="1">
        <v>1</v>
      </c>
      <c r="R18" s="1">
        <v>-9.69E-2</v>
      </c>
      <c r="S18" s="1">
        <v>8.8499999999999995E-2</v>
      </c>
      <c r="T18" s="1">
        <v>-0.3876</v>
      </c>
      <c r="U18" s="1">
        <v>-3.7100000000000001E-2</v>
      </c>
      <c r="V18" s="1">
        <v>-0.1241</v>
      </c>
      <c r="W18" s="1">
        <v>-9.8699999999999996E-2</v>
      </c>
      <c r="X18" s="1">
        <v>-0.12740000000000001</v>
      </c>
      <c r="Y18" s="1">
        <v>-2.2700000000000001E-2</v>
      </c>
      <c r="Z18" s="1">
        <v>2.2200000000000001E-2</v>
      </c>
      <c r="AA18" s="1">
        <v>-0.1153</v>
      </c>
      <c r="AB18" s="1">
        <v>-0.1729</v>
      </c>
      <c r="AC18" s="1">
        <v>-0.1686</v>
      </c>
      <c r="AD18" s="1">
        <v>-2.5100000000000001E-2</v>
      </c>
      <c r="AE18" s="1">
        <v>-3.3300000000000003E-2</v>
      </c>
      <c r="AF18" s="1">
        <v>-0.1704</v>
      </c>
      <c r="AG18" s="1">
        <v>-2.1899999999999999E-2</v>
      </c>
      <c r="AH18" s="1">
        <v>9.5200000000000007E-2</v>
      </c>
      <c r="AI18" s="1">
        <v>0.15890000000000001</v>
      </c>
      <c r="AJ18" s="1">
        <v>6.4199999999999993E-2</v>
      </c>
      <c r="AK18" s="1">
        <v>-1.09E-2</v>
      </c>
      <c r="AL18" s="1">
        <v>-0.156</v>
      </c>
      <c r="AM18" s="1">
        <v>-0.15759999999999999</v>
      </c>
      <c r="AN18" s="1">
        <v>3.9600000000000003E-2</v>
      </c>
      <c r="AO18" s="1">
        <v>6.8599999999999994E-2</v>
      </c>
      <c r="AP18" s="1">
        <v>-6.6799999999999998E-2</v>
      </c>
      <c r="AQ18" s="1">
        <v>-5.5999999999999999E-3</v>
      </c>
      <c r="AR18" s="1">
        <v>-6.9900000000000004E-2</v>
      </c>
      <c r="AS18" s="1">
        <v>6.7400000000000002E-2</v>
      </c>
      <c r="AT18" s="1">
        <v>-0.23449999999999999</v>
      </c>
      <c r="AU18" s="1">
        <v>-3.4599999999999999E-2</v>
      </c>
      <c r="AV18" s="1">
        <v>-6.1199999999999997E-2</v>
      </c>
      <c r="AW18" s="1">
        <v>7.1099999999999997E-2</v>
      </c>
      <c r="AX18" s="1">
        <v>-0.23899999999999999</v>
      </c>
      <c r="AY18" s="1">
        <v>-0.25890000000000002</v>
      </c>
      <c r="AZ18" s="1">
        <v>5.67E-2</v>
      </c>
      <c r="BA18" s="1">
        <v>-0.2341</v>
      </c>
      <c r="BB18" s="1">
        <v>2.1700000000000001E-2</v>
      </c>
    </row>
    <row r="19" spans="1:54" ht="13.8">
      <c r="A19" s="295" t="s">
        <v>22</v>
      </c>
      <c r="B19" s="1">
        <v>6.1999999999999998E-3</v>
      </c>
      <c r="C19" s="1">
        <v>-0.39460000000000001</v>
      </c>
      <c r="D19" s="1">
        <v>-8.5500000000000007E-2</v>
      </c>
      <c r="E19" s="1">
        <v>-0.10340000000000001</v>
      </c>
      <c r="F19" s="1">
        <v>-0.21060000000000001</v>
      </c>
      <c r="G19" s="1">
        <v>6.9999999999999999E-4</v>
      </c>
      <c r="H19" s="1">
        <v>5.1299999999999998E-2</v>
      </c>
      <c r="I19" s="1">
        <v>6.7400000000000002E-2</v>
      </c>
      <c r="J19" s="1">
        <v>1.44E-2</v>
      </c>
      <c r="K19" s="1">
        <v>1.83E-2</v>
      </c>
      <c r="L19" s="1">
        <v>0.14910000000000001</v>
      </c>
      <c r="M19" s="1">
        <v>2.7199999999999998E-2</v>
      </c>
      <c r="N19" s="1">
        <v>0.42699999999999999</v>
      </c>
      <c r="O19" s="1">
        <v>0.3115</v>
      </c>
      <c r="P19" s="1">
        <v>-8.7599999999999997E-2</v>
      </c>
      <c r="Q19" s="1">
        <v>-9.69E-2</v>
      </c>
      <c r="R19" s="1">
        <v>1</v>
      </c>
      <c r="S19" s="1">
        <v>-0.10630000000000001</v>
      </c>
      <c r="T19" s="1">
        <v>-6.9900000000000004E-2</v>
      </c>
      <c r="U19" s="1">
        <v>-0.1678</v>
      </c>
      <c r="V19" s="1">
        <v>0.55700000000000005</v>
      </c>
      <c r="W19" s="1">
        <v>0.113</v>
      </c>
      <c r="X19" s="1">
        <v>0.30990000000000001</v>
      </c>
      <c r="Y19" s="1">
        <v>-2.8999999999999998E-3</v>
      </c>
      <c r="Z19" s="1">
        <v>6.7900000000000002E-2</v>
      </c>
      <c r="AA19" s="1">
        <v>-0.27179999999999999</v>
      </c>
      <c r="AB19" s="1">
        <v>0.27910000000000001</v>
      </c>
      <c r="AC19" s="297">
        <v>-3.2746000000000001E-5</v>
      </c>
      <c r="AD19" s="1">
        <v>-8.8999999999999996E-2</v>
      </c>
      <c r="AE19" s="1">
        <v>-2.8299999999999999E-2</v>
      </c>
      <c r="AF19" s="1">
        <v>-0.1673</v>
      </c>
      <c r="AG19" s="1">
        <v>-0.2029</v>
      </c>
      <c r="AH19" s="1">
        <v>-9.9099999999999994E-2</v>
      </c>
      <c r="AI19" s="1">
        <v>-0.23749999999999999</v>
      </c>
      <c r="AJ19" s="1">
        <v>-6.9699999999999998E-2</v>
      </c>
      <c r="AK19" s="1">
        <v>-5.0299999999999997E-2</v>
      </c>
      <c r="AL19" s="1">
        <v>0.23480000000000001</v>
      </c>
      <c r="AM19" s="1">
        <v>0.1265</v>
      </c>
      <c r="AN19" s="1">
        <v>-6.8999999999999999E-3</v>
      </c>
      <c r="AO19" s="1">
        <v>7.4999999999999997E-3</v>
      </c>
      <c r="AP19" s="1">
        <v>-6.7400000000000002E-2</v>
      </c>
      <c r="AQ19" s="1">
        <v>0.13650000000000001</v>
      </c>
      <c r="AR19" s="1">
        <v>0.14080000000000001</v>
      </c>
      <c r="AS19" s="1">
        <v>0.161</v>
      </c>
      <c r="AT19" s="1">
        <v>-5.5500000000000001E-2</v>
      </c>
      <c r="AU19" s="1">
        <v>-0.23530000000000001</v>
      </c>
      <c r="AV19" s="1">
        <v>-6.9800000000000001E-2</v>
      </c>
      <c r="AW19" s="1">
        <v>-0.18779999999999999</v>
      </c>
      <c r="AX19" s="1">
        <v>2.1399999999999999E-2</v>
      </c>
      <c r="AY19" s="1">
        <v>7.7799999999999994E-2</v>
      </c>
      <c r="AZ19" s="1">
        <v>-0.44550000000000001</v>
      </c>
      <c r="BA19" s="1">
        <v>-1.34E-2</v>
      </c>
      <c r="BB19" s="1">
        <v>-0.19420000000000001</v>
      </c>
    </row>
    <row r="20" spans="1:54" ht="13.8">
      <c r="A20" s="295" t="s">
        <v>89</v>
      </c>
      <c r="B20" s="1">
        <v>9.8400000000000001E-2</v>
      </c>
      <c r="C20" s="1">
        <v>-6.2100000000000002E-2</v>
      </c>
      <c r="D20" s="1">
        <v>-2.7900000000000001E-2</v>
      </c>
      <c r="E20" s="1">
        <v>-3.61E-2</v>
      </c>
      <c r="F20" s="1">
        <v>0.66390000000000005</v>
      </c>
      <c r="G20" s="1">
        <v>-5.2999999999999999E-2</v>
      </c>
      <c r="H20" s="1">
        <v>4.8599999999999997E-2</v>
      </c>
      <c r="I20" s="1">
        <v>4.87E-2</v>
      </c>
      <c r="J20" s="1">
        <v>-1.18E-2</v>
      </c>
      <c r="K20" s="1">
        <v>5.5800000000000002E-2</v>
      </c>
      <c r="L20" s="1">
        <v>2.12E-2</v>
      </c>
      <c r="M20" s="1">
        <v>-3.4599999999999999E-2</v>
      </c>
      <c r="N20" s="1">
        <v>-5.6599999999999998E-2</v>
      </c>
      <c r="O20" s="1">
        <v>7.9000000000000008E-3</v>
      </c>
      <c r="P20" s="1">
        <v>2.8299999999999999E-2</v>
      </c>
      <c r="Q20" s="1">
        <v>8.8499999999999995E-2</v>
      </c>
      <c r="R20" s="1">
        <v>-0.10630000000000001</v>
      </c>
      <c r="S20" s="1">
        <v>1</v>
      </c>
      <c r="T20" s="1">
        <v>-0.25059999999999999</v>
      </c>
      <c r="U20" s="1">
        <v>0.35089999999999999</v>
      </c>
      <c r="V20" s="1">
        <v>0.16489999999999999</v>
      </c>
      <c r="W20" s="1">
        <v>0.24579999999999999</v>
      </c>
      <c r="X20" s="1">
        <v>-6.6E-3</v>
      </c>
      <c r="Y20" s="1">
        <v>3.0499999999999999E-2</v>
      </c>
      <c r="Z20" s="1">
        <v>-6.9699999999999998E-2</v>
      </c>
      <c r="AA20" s="1">
        <v>-9.69E-2</v>
      </c>
      <c r="AB20" s="1">
        <v>7.9899999999999999E-2</v>
      </c>
      <c r="AC20" s="1">
        <v>0.36919999999999997</v>
      </c>
      <c r="AD20" s="1">
        <v>-6.8900000000000003E-2</v>
      </c>
      <c r="AE20" s="1">
        <v>4.0599999999999997E-2</v>
      </c>
      <c r="AF20" s="1">
        <v>-0.28160000000000002</v>
      </c>
      <c r="AG20" s="1">
        <v>0.50380000000000003</v>
      </c>
      <c r="AH20" s="1">
        <v>0.3014</v>
      </c>
      <c r="AI20" s="1">
        <v>8.0999999999999996E-3</v>
      </c>
      <c r="AJ20" s="1">
        <v>0.39860000000000001</v>
      </c>
      <c r="AK20" s="1">
        <v>0.2041</v>
      </c>
      <c r="AL20" s="1">
        <v>-0.123</v>
      </c>
      <c r="AM20" s="1">
        <v>3.4200000000000001E-2</v>
      </c>
      <c r="AN20" s="1">
        <v>6.0900000000000003E-2</v>
      </c>
      <c r="AO20" s="1">
        <v>0.1537</v>
      </c>
      <c r="AP20" s="1">
        <v>-6.7799999999999999E-2</v>
      </c>
      <c r="AQ20" s="1">
        <v>-3.5499999999999997E-2</v>
      </c>
      <c r="AR20" s="1">
        <v>0.1779</v>
      </c>
      <c r="AS20" s="1">
        <v>0.1167</v>
      </c>
      <c r="AT20" s="1">
        <v>0.20499999999999999</v>
      </c>
      <c r="AU20" s="1">
        <v>0.1852</v>
      </c>
      <c r="AV20" s="1">
        <v>0.26279999999999998</v>
      </c>
      <c r="AW20" s="1">
        <v>3.5900000000000001E-2</v>
      </c>
      <c r="AX20" s="1">
        <v>-0.22220000000000001</v>
      </c>
      <c r="AY20" s="1">
        <v>0.1139</v>
      </c>
      <c r="AZ20" s="1">
        <v>7.1400000000000005E-2</v>
      </c>
      <c r="BA20" s="1">
        <v>-0.2356</v>
      </c>
      <c r="BB20" s="1">
        <v>0.2717</v>
      </c>
    </row>
    <row r="21" spans="1:54" ht="13.8">
      <c r="A21" s="295" t="s">
        <v>5</v>
      </c>
      <c r="B21" s="1">
        <v>-6.8599999999999994E-2</v>
      </c>
      <c r="C21" s="1">
        <v>0.47710000000000002</v>
      </c>
      <c r="D21" s="1">
        <v>-1.52E-2</v>
      </c>
      <c r="E21" s="1">
        <v>2.8299999999999999E-2</v>
      </c>
      <c r="F21" s="1">
        <v>-0.17649999999999999</v>
      </c>
      <c r="G21" s="1">
        <v>0.11840000000000001</v>
      </c>
      <c r="H21" s="1">
        <v>1.6199999999999999E-2</v>
      </c>
      <c r="I21" s="1">
        <v>2.1899999999999999E-2</v>
      </c>
      <c r="J21" s="1">
        <v>3.5900000000000001E-2</v>
      </c>
      <c r="K21" s="1">
        <v>-0.28560000000000002</v>
      </c>
      <c r="L21" s="1">
        <v>-4.6600000000000003E-2</v>
      </c>
      <c r="M21" s="1">
        <v>7.6600000000000001E-2</v>
      </c>
      <c r="N21" s="1">
        <v>-0.35510000000000003</v>
      </c>
      <c r="O21" s="1">
        <v>-0.1406</v>
      </c>
      <c r="P21" s="1">
        <v>0.1651</v>
      </c>
      <c r="Q21" s="1">
        <v>-0.3876</v>
      </c>
      <c r="R21" s="1">
        <v>-6.9900000000000004E-2</v>
      </c>
      <c r="S21" s="1">
        <v>-0.25059999999999999</v>
      </c>
      <c r="T21" s="1">
        <v>1</v>
      </c>
      <c r="U21" s="1">
        <v>-0.27810000000000001</v>
      </c>
      <c r="V21" s="1">
        <v>-0.32190000000000002</v>
      </c>
      <c r="W21" s="1">
        <v>-0.35349999999999998</v>
      </c>
      <c r="X21" s="1">
        <v>-0.13120000000000001</v>
      </c>
      <c r="Y21" s="1">
        <v>-2.0400000000000001E-2</v>
      </c>
      <c r="Z21" s="1">
        <v>0.14410000000000001</v>
      </c>
      <c r="AA21" s="1">
        <v>0.66620000000000001</v>
      </c>
      <c r="AB21" s="1">
        <v>-0.16689999999999999</v>
      </c>
      <c r="AC21" s="1">
        <v>-0.1268</v>
      </c>
      <c r="AD21" s="1">
        <v>0.15939999999999999</v>
      </c>
      <c r="AE21" s="1">
        <v>0.1421</v>
      </c>
      <c r="AF21" s="1">
        <v>0.63790000000000002</v>
      </c>
      <c r="AG21" s="1">
        <v>-0.16159999999999999</v>
      </c>
      <c r="AH21" s="1">
        <v>-9.3700000000000006E-2</v>
      </c>
      <c r="AI21" s="1">
        <v>0.28860000000000002</v>
      </c>
      <c r="AJ21" s="1">
        <v>-0.21199999999999999</v>
      </c>
      <c r="AK21" s="1">
        <v>3.5000000000000001E-3</v>
      </c>
      <c r="AL21" s="1">
        <v>-0.18240000000000001</v>
      </c>
      <c r="AM21" s="1">
        <v>-1.12E-2</v>
      </c>
      <c r="AN21" s="1">
        <v>-0.12889999999999999</v>
      </c>
      <c r="AO21" s="1">
        <v>-0.2591</v>
      </c>
      <c r="AP21" s="1">
        <v>0.23849999999999999</v>
      </c>
      <c r="AQ21" s="1">
        <v>-0.1532</v>
      </c>
      <c r="AR21" s="1">
        <v>-0.23139999999999999</v>
      </c>
      <c r="AS21" s="1">
        <v>-0.25779999999999997</v>
      </c>
      <c r="AT21" s="1">
        <v>0.16070000000000001</v>
      </c>
      <c r="AU21" s="1">
        <v>2.3900000000000001E-2</v>
      </c>
      <c r="AV21" s="1">
        <v>-0.12970000000000001</v>
      </c>
      <c r="AW21" s="1">
        <v>0.44019999999999998</v>
      </c>
      <c r="AX21" s="1">
        <v>0.3962</v>
      </c>
      <c r="AY21" s="1">
        <v>-3.3000000000000002E-2</v>
      </c>
      <c r="AZ21" s="1">
        <v>0.25280000000000002</v>
      </c>
      <c r="BA21" s="1">
        <v>0.60109999999999997</v>
      </c>
      <c r="BB21" s="1">
        <v>9.6299999999999997E-2</v>
      </c>
    </row>
    <row r="22" spans="1:54" ht="13.8">
      <c r="A22" s="295" t="s">
        <v>64</v>
      </c>
      <c r="B22" s="1">
        <v>-9.7699999999999995E-2</v>
      </c>
      <c r="C22" s="1">
        <v>-9.5100000000000004E-2</v>
      </c>
      <c r="D22" s="1">
        <v>4.0000000000000002E-4</v>
      </c>
      <c r="E22" s="1">
        <v>-7.7799999999999994E-2</v>
      </c>
      <c r="F22" s="1">
        <v>0.23830000000000001</v>
      </c>
      <c r="G22" s="1">
        <v>-0.27260000000000001</v>
      </c>
      <c r="H22" s="1">
        <v>3.1399999999999997E-2</v>
      </c>
      <c r="I22" s="1">
        <v>-2.4199999999999999E-2</v>
      </c>
      <c r="J22" s="1">
        <v>1.4200000000000001E-2</v>
      </c>
      <c r="K22" s="1">
        <v>-1.5E-3</v>
      </c>
      <c r="L22" s="1">
        <v>-3.7100000000000001E-2</v>
      </c>
      <c r="M22" s="1">
        <v>-6.8500000000000005E-2</v>
      </c>
      <c r="N22" s="1">
        <v>-0.16830000000000001</v>
      </c>
      <c r="O22" s="1">
        <v>-6.9000000000000006E-2</v>
      </c>
      <c r="P22" s="1">
        <v>-0.4783</v>
      </c>
      <c r="Q22" s="1">
        <v>-3.7100000000000001E-2</v>
      </c>
      <c r="R22" s="1">
        <v>-0.1678</v>
      </c>
      <c r="S22" s="1">
        <v>0.35089999999999999</v>
      </c>
      <c r="T22" s="1">
        <v>-0.27810000000000001</v>
      </c>
      <c r="U22" s="1">
        <v>1</v>
      </c>
      <c r="V22" s="1">
        <v>1.9300000000000001E-2</v>
      </c>
      <c r="W22" s="1">
        <v>0.1336</v>
      </c>
      <c r="X22" s="1">
        <v>-0.2472</v>
      </c>
      <c r="Y22" s="1">
        <v>-0.15310000000000001</v>
      </c>
      <c r="Z22" s="1">
        <v>-7.8799999999999995E-2</v>
      </c>
      <c r="AA22" s="1">
        <v>-9.7900000000000001E-2</v>
      </c>
      <c r="AB22" s="1">
        <v>-0.2374</v>
      </c>
      <c r="AC22" s="1">
        <v>0.1285</v>
      </c>
      <c r="AD22" s="1">
        <v>-0.13009999999999999</v>
      </c>
      <c r="AE22" s="1">
        <v>-1.0699999999999999E-2</v>
      </c>
      <c r="AF22" s="1">
        <v>4.8999999999999998E-3</v>
      </c>
      <c r="AG22" s="1">
        <v>0.3458</v>
      </c>
      <c r="AH22" s="1">
        <v>0.24210000000000001</v>
      </c>
      <c r="AI22" s="1">
        <v>0.2414</v>
      </c>
      <c r="AJ22" s="1">
        <v>0.34339999999999998</v>
      </c>
      <c r="AK22" s="1">
        <v>0.31759999999999999</v>
      </c>
      <c r="AL22" s="1">
        <v>-0.12939999999999999</v>
      </c>
      <c r="AM22" s="1">
        <v>2.5399999999999999E-2</v>
      </c>
      <c r="AN22" s="1">
        <v>0.20399999999999999</v>
      </c>
      <c r="AO22" s="1">
        <v>0.3715</v>
      </c>
      <c r="AP22" s="1">
        <v>-5.9400000000000001E-2</v>
      </c>
      <c r="AQ22" s="1">
        <v>-0.19189999999999999</v>
      </c>
      <c r="AR22" s="1">
        <v>2.3099999999999999E-2</v>
      </c>
      <c r="AS22" s="1">
        <v>-4.02E-2</v>
      </c>
      <c r="AT22" s="1">
        <v>-0.2419</v>
      </c>
      <c r="AU22" s="1">
        <v>0.27529999999999999</v>
      </c>
      <c r="AV22" s="1">
        <v>0.1789</v>
      </c>
      <c r="AW22" s="1">
        <v>-1.2800000000000001E-2</v>
      </c>
      <c r="AX22" s="1">
        <v>-0.32629999999999998</v>
      </c>
      <c r="AY22" s="1">
        <v>1.83E-2</v>
      </c>
      <c r="AZ22" s="1">
        <v>0.22570000000000001</v>
      </c>
      <c r="BA22" s="1">
        <v>9.3100000000000002E-2</v>
      </c>
      <c r="BB22" s="1">
        <v>0.34050000000000002</v>
      </c>
    </row>
    <row r="23" spans="1:54" ht="13.8">
      <c r="A23" s="295" t="s">
        <v>58</v>
      </c>
      <c r="B23" s="1">
        <v>9.0800000000000006E-2</v>
      </c>
      <c r="C23" s="1">
        <v>-0.63049999999999995</v>
      </c>
      <c r="D23" s="1">
        <v>-0.1032</v>
      </c>
      <c r="E23" s="1">
        <v>-0.24390000000000001</v>
      </c>
      <c r="F23" s="1">
        <v>-5.7099999999999998E-2</v>
      </c>
      <c r="G23" s="1">
        <v>3.8399999999999997E-2</v>
      </c>
      <c r="H23" s="1">
        <v>0.2024</v>
      </c>
      <c r="I23" s="1">
        <v>0.2959</v>
      </c>
      <c r="J23" s="1">
        <v>0.14430000000000001</v>
      </c>
      <c r="K23" s="1">
        <v>-2.8000000000000001E-2</v>
      </c>
      <c r="L23" s="1">
        <v>0.54430000000000001</v>
      </c>
      <c r="M23" s="1">
        <v>0.27879999999999999</v>
      </c>
      <c r="N23" s="1">
        <v>0.64890000000000003</v>
      </c>
      <c r="O23" s="1">
        <v>0.36020000000000002</v>
      </c>
      <c r="P23" s="1">
        <v>9.7500000000000003E-2</v>
      </c>
      <c r="Q23" s="1">
        <v>-0.1241</v>
      </c>
      <c r="R23" s="1">
        <v>0.55700000000000005</v>
      </c>
      <c r="S23" s="1">
        <v>0.16489999999999999</v>
      </c>
      <c r="T23" s="1">
        <v>-0.32190000000000002</v>
      </c>
      <c r="U23" s="1">
        <v>1.9300000000000001E-2</v>
      </c>
      <c r="V23" s="1">
        <v>1</v>
      </c>
      <c r="W23" s="1">
        <v>0.35980000000000001</v>
      </c>
      <c r="X23" s="1">
        <v>0.50060000000000004</v>
      </c>
      <c r="Y23" s="1">
        <v>0.1056</v>
      </c>
      <c r="Z23" s="1">
        <v>6.3200000000000006E-2</v>
      </c>
      <c r="AA23" s="1">
        <v>-0.50880000000000003</v>
      </c>
      <c r="AB23" s="1">
        <v>0.57040000000000002</v>
      </c>
      <c r="AC23" s="1">
        <v>0.12039999999999999</v>
      </c>
      <c r="AD23" s="1">
        <v>5.8400000000000001E-2</v>
      </c>
      <c r="AE23" s="1">
        <v>-0.1002</v>
      </c>
      <c r="AF23" s="1">
        <v>-0.39989999999999998</v>
      </c>
      <c r="AG23" s="1">
        <v>-8.6900000000000005E-2</v>
      </c>
      <c r="AH23" s="1">
        <v>-7.6999999999999999E-2</v>
      </c>
      <c r="AI23" s="1">
        <v>-0.50409999999999999</v>
      </c>
      <c r="AJ23" s="1">
        <v>2.9600000000000001E-2</v>
      </c>
      <c r="AK23" s="1">
        <v>-0.1918</v>
      </c>
      <c r="AL23" s="1">
        <v>0.43180000000000002</v>
      </c>
      <c r="AM23" s="1">
        <v>0.18540000000000001</v>
      </c>
      <c r="AN23" s="1">
        <v>-7.3000000000000001E-3</v>
      </c>
      <c r="AO23" s="1">
        <v>6.6600000000000006E-2</v>
      </c>
      <c r="AP23" s="1">
        <v>-0.1439</v>
      </c>
      <c r="AQ23" s="1">
        <v>0.2427</v>
      </c>
      <c r="AR23" s="1">
        <v>0.43740000000000001</v>
      </c>
      <c r="AS23" s="1">
        <v>0.27129999999999999</v>
      </c>
      <c r="AT23" s="1">
        <v>3.4799999999999998E-2</v>
      </c>
      <c r="AU23" s="1">
        <v>-0.2225</v>
      </c>
      <c r="AV23" s="1">
        <v>1.4E-2</v>
      </c>
      <c r="AW23" s="1">
        <v>-0.3679</v>
      </c>
      <c r="AX23" s="1">
        <v>-0.14380000000000001</v>
      </c>
      <c r="AY23" s="1">
        <v>0.13109999999999999</v>
      </c>
      <c r="AZ23" s="1">
        <v>-0.63719999999999999</v>
      </c>
      <c r="BA23" s="1">
        <v>-0.18029999999999999</v>
      </c>
      <c r="BB23" s="1">
        <v>-0.3397</v>
      </c>
    </row>
    <row r="24" spans="1:54" ht="13.8">
      <c r="A24" s="295" t="s">
        <v>65</v>
      </c>
      <c r="B24" s="1">
        <v>-9.5600000000000004E-2</v>
      </c>
      <c r="C24" s="1">
        <v>-0.59309999999999996</v>
      </c>
      <c r="D24" s="1">
        <v>-0.10340000000000001</v>
      </c>
      <c r="E24" s="1">
        <v>-8.2699999999999996E-2</v>
      </c>
      <c r="F24" s="1">
        <v>2.52E-2</v>
      </c>
      <c r="G24" s="1">
        <v>-0.1658</v>
      </c>
      <c r="H24" s="1">
        <v>2.8299999999999999E-2</v>
      </c>
      <c r="I24" s="1">
        <v>-3.49E-2</v>
      </c>
      <c r="J24" s="1">
        <v>0.2132</v>
      </c>
      <c r="K24" s="1">
        <v>-1.5599999999999999E-2</v>
      </c>
      <c r="L24" s="1">
        <v>7.6300000000000007E-2</v>
      </c>
      <c r="M24" s="1">
        <v>-3.7199999999999997E-2</v>
      </c>
      <c r="N24" s="1">
        <v>0.3906</v>
      </c>
      <c r="O24" s="1">
        <v>0.29530000000000001</v>
      </c>
      <c r="P24" s="1">
        <v>-0.11799999999999999</v>
      </c>
      <c r="Q24" s="1">
        <v>-9.8699999999999996E-2</v>
      </c>
      <c r="R24" s="1">
        <v>0.113</v>
      </c>
      <c r="S24" s="1">
        <v>0.24579999999999999</v>
      </c>
      <c r="T24" s="1">
        <v>-0.35349999999999998</v>
      </c>
      <c r="U24" s="1">
        <v>0.1336</v>
      </c>
      <c r="V24" s="1">
        <v>0.35980000000000001</v>
      </c>
      <c r="W24" s="1">
        <v>1</v>
      </c>
      <c r="X24" s="1">
        <v>0.29770000000000002</v>
      </c>
      <c r="Y24" s="1">
        <v>1.7899999999999999E-2</v>
      </c>
      <c r="Z24" s="1">
        <v>-0.30649999999999999</v>
      </c>
      <c r="AA24" s="1">
        <v>-0.63759999999999994</v>
      </c>
      <c r="AB24" s="1">
        <v>0.35339999999999999</v>
      </c>
      <c r="AC24" s="1">
        <v>0.1177</v>
      </c>
      <c r="AD24" s="1">
        <v>-0.13600000000000001</v>
      </c>
      <c r="AE24" s="1">
        <v>-8.1299999999999997E-2</v>
      </c>
      <c r="AF24" s="1">
        <v>-0.63039999999999996</v>
      </c>
      <c r="AG24" s="1">
        <v>6.3899999999999998E-2</v>
      </c>
      <c r="AH24" s="1">
        <v>0.16500000000000001</v>
      </c>
      <c r="AI24" s="1">
        <v>-0.50049999999999994</v>
      </c>
      <c r="AJ24" s="1">
        <v>0.29160000000000003</v>
      </c>
      <c r="AK24" s="1">
        <v>0.21290000000000001</v>
      </c>
      <c r="AL24" s="1">
        <v>0.2487</v>
      </c>
      <c r="AM24" s="1">
        <v>2.87E-2</v>
      </c>
      <c r="AN24" s="1">
        <v>0.1244</v>
      </c>
      <c r="AO24" s="1">
        <v>0.2329</v>
      </c>
      <c r="AP24" s="1">
        <v>-6.3299999999999995E-2</v>
      </c>
      <c r="AQ24" s="1">
        <v>0.19389999999999999</v>
      </c>
      <c r="AR24" s="1">
        <v>0.1862</v>
      </c>
      <c r="AS24" s="1">
        <v>0.1469</v>
      </c>
      <c r="AT24" s="1">
        <v>-0.11840000000000001</v>
      </c>
      <c r="AU24" s="1">
        <v>-0.30199999999999999</v>
      </c>
      <c r="AV24" s="1">
        <v>5.16E-2</v>
      </c>
      <c r="AW24" s="1">
        <v>-0.43020000000000003</v>
      </c>
      <c r="AX24" s="1">
        <v>-0.42220000000000002</v>
      </c>
      <c r="AY24" s="1">
        <v>-4.5600000000000002E-2</v>
      </c>
      <c r="AZ24" s="1">
        <v>-0.33139999999999997</v>
      </c>
      <c r="BA24" s="1">
        <v>-0.57550000000000001</v>
      </c>
      <c r="BB24" s="1">
        <v>-0.14369999999999999</v>
      </c>
    </row>
    <row r="25" spans="1:54" ht="13.8">
      <c r="A25" s="295" t="s">
        <v>23</v>
      </c>
      <c r="B25" s="1">
        <v>-0.11899999999999999</v>
      </c>
      <c r="C25" s="1">
        <v>-0.37490000000000001</v>
      </c>
      <c r="D25" s="1">
        <v>-0.1139</v>
      </c>
      <c r="E25" s="1">
        <v>-0.17319999999999999</v>
      </c>
      <c r="F25" s="1">
        <v>-0.23430000000000001</v>
      </c>
      <c r="G25" s="1">
        <v>2.2499999999999999E-2</v>
      </c>
      <c r="H25" s="1">
        <v>0.1135</v>
      </c>
      <c r="I25" s="1">
        <v>0.19220000000000001</v>
      </c>
      <c r="J25" s="1">
        <v>0.16259999999999999</v>
      </c>
      <c r="K25" s="1">
        <v>7.7999999999999996E-3</v>
      </c>
      <c r="L25" s="1">
        <v>0.23849999999999999</v>
      </c>
      <c r="M25" s="1">
        <v>0.18790000000000001</v>
      </c>
      <c r="N25" s="1">
        <v>0.52070000000000005</v>
      </c>
      <c r="O25" s="1">
        <v>0.1938</v>
      </c>
      <c r="P25" s="1">
        <v>0.1173</v>
      </c>
      <c r="Q25" s="1">
        <v>-0.12740000000000001</v>
      </c>
      <c r="R25" s="1">
        <v>0.30990000000000001</v>
      </c>
      <c r="S25" s="1">
        <v>-6.6E-3</v>
      </c>
      <c r="T25" s="1">
        <v>-0.13120000000000001</v>
      </c>
      <c r="U25" s="1">
        <v>-0.2472</v>
      </c>
      <c r="V25" s="1">
        <v>0.50060000000000004</v>
      </c>
      <c r="W25" s="1">
        <v>0.29770000000000002</v>
      </c>
      <c r="X25" s="1">
        <v>1</v>
      </c>
      <c r="Y25" s="1">
        <v>-1.6899999999999998E-2</v>
      </c>
      <c r="Z25" s="1">
        <v>8.7599999999999997E-2</v>
      </c>
      <c r="AA25" s="1">
        <v>-0.2487</v>
      </c>
      <c r="AB25" s="1">
        <v>0.3266</v>
      </c>
      <c r="AC25" s="1">
        <v>-0.1138</v>
      </c>
      <c r="AD25" s="1">
        <v>7.4399999999999994E-2</v>
      </c>
      <c r="AE25" s="1">
        <v>-5.5899999999999998E-2</v>
      </c>
      <c r="AF25" s="1">
        <v>-0.30359999999999998</v>
      </c>
      <c r="AG25" s="1">
        <v>-0.53979999999999995</v>
      </c>
      <c r="AH25" s="1">
        <v>-0.50470000000000004</v>
      </c>
      <c r="AI25" s="1">
        <v>-0.56659999999999999</v>
      </c>
      <c r="AJ25" s="1">
        <v>-0.42020000000000002</v>
      </c>
      <c r="AK25" s="1">
        <v>-0.4612</v>
      </c>
      <c r="AL25" s="1">
        <v>0.77639999999999998</v>
      </c>
      <c r="AM25" s="1">
        <v>0.2964</v>
      </c>
      <c r="AN25" s="1">
        <v>-0.1188</v>
      </c>
      <c r="AO25" s="1">
        <v>-7.6200000000000004E-2</v>
      </c>
      <c r="AP25" s="1">
        <v>-8.8000000000000005E-3</v>
      </c>
      <c r="AQ25" s="1">
        <v>0.76919999999999999</v>
      </c>
      <c r="AR25" s="1">
        <v>0.1195</v>
      </c>
      <c r="AS25" s="1">
        <v>0.1618</v>
      </c>
      <c r="AT25" s="1">
        <v>0.1512</v>
      </c>
      <c r="AU25" s="1">
        <v>-0.25890000000000002</v>
      </c>
      <c r="AV25" s="1">
        <v>-0.31430000000000002</v>
      </c>
      <c r="AW25" s="1">
        <v>-0.15640000000000001</v>
      </c>
      <c r="AX25" s="1">
        <v>-3.73E-2</v>
      </c>
      <c r="AY25" s="1">
        <v>-9.9599999999999994E-2</v>
      </c>
      <c r="AZ25" s="1">
        <v>-0.61380000000000001</v>
      </c>
      <c r="BA25" s="1">
        <v>-0.2208</v>
      </c>
      <c r="BB25" s="1">
        <v>-0.77629999999999999</v>
      </c>
    </row>
    <row r="26" spans="1:54" ht="13.8">
      <c r="A26" s="295" t="s">
        <v>24</v>
      </c>
      <c r="B26" s="1">
        <v>0.29089999999999999</v>
      </c>
      <c r="C26" s="1">
        <v>1.84E-2</v>
      </c>
      <c r="D26" s="1">
        <v>9.5699999999999993E-2</v>
      </c>
      <c r="E26" s="1">
        <v>0.10539999999999999</v>
      </c>
      <c r="F26" s="1">
        <v>2.2000000000000001E-3</v>
      </c>
      <c r="G26" s="1">
        <v>0.9294</v>
      </c>
      <c r="H26" s="1">
        <v>-0.1487</v>
      </c>
      <c r="I26" s="1">
        <v>-0.14910000000000001</v>
      </c>
      <c r="J26" s="1">
        <v>-0.192</v>
      </c>
      <c r="K26" s="1">
        <v>6.8599999999999994E-2</v>
      </c>
      <c r="L26" s="1">
        <v>-4.7399999999999998E-2</v>
      </c>
      <c r="M26" s="1">
        <v>-9.4200000000000006E-2</v>
      </c>
      <c r="N26" s="1">
        <v>0.1245</v>
      </c>
      <c r="O26" s="1">
        <v>-4.2299999999999997E-2</v>
      </c>
      <c r="P26" s="1">
        <v>0.39839999999999998</v>
      </c>
      <c r="Q26" s="1">
        <v>-2.2700000000000001E-2</v>
      </c>
      <c r="R26" s="1">
        <v>-2.8999999999999998E-3</v>
      </c>
      <c r="S26" s="1">
        <v>3.0499999999999999E-2</v>
      </c>
      <c r="T26" s="1">
        <v>-2.0400000000000001E-2</v>
      </c>
      <c r="U26" s="1">
        <v>-0.15310000000000001</v>
      </c>
      <c r="V26" s="1">
        <v>0.1056</v>
      </c>
      <c r="W26" s="1">
        <v>1.7899999999999999E-2</v>
      </c>
      <c r="X26" s="1">
        <v>-1.6899999999999998E-2</v>
      </c>
      <c r="Y26" s="1">
        <v>1</v>
      </c>
      <c r="Z26" s="1">
        <v>-3.85E-2</v>
      </c>
      <c r="AA26" s="1">
        <v>1.7399999999999999E-2</v>
      </c>
      <c r="AB26" s="1">
        <v>0.37709999999999999</v>
      </c>
      <c r="AC26" s="1">
        <v>0.2336</v>
      </c>
      <c r="AD26" s="1">
        <v>-8.8400000000000006E-2</v>
      </c>
      <c r="AE26" s="1">
        <v>-1.66E-2</v>
      </c>
      <c r="AF26" s="1">
        <v>-5.74E-2</v>
      </c>
      <c r="AG26" s="1">
        <v>0.19339999999999999</v>
      </c>
      <c r="AH26" s="1">
        <v>1.7999999999999999E-2</v>
      </c>
      <c r="AI26" s="1">
        <v>-2.5499999999999998E-2</v>
      </c>
      <c r="AJ26" s="1">
        <v>5.3400000000000003E-2</v>
      </c>
      <c r="AK26" s="1">
        <v>8.3799999999999999E-2</v>
      </c>
      <c r="AL26" s="1">
        <v>-7.0800000000000002E-2</v>
      </c>
      <c r="AM26" s="1">
        <v>-0.18140000000000001</v>
      </c>
      <c r="AN26" s="1">
        <v>-6.1400000000000003E-2</v>
      </c>
      <c r="AO26" s="1">
        <v>-0.23810000000000001</v>
      </c>
      <c r="AP26" s="1">
        <v>-5.4300000000000001E-2</v>
      </c>
      <c r="AQ26" s="1">
        <v>-1.54E-2</v>
      </c>
      <c r="AR26" s="1">
        <v>7.7399999999999997E-2</v>
      </c>
      <c r="AS26" s="1">
        <v>4.3499999999999997E-2</v>
      </c>
      <c r="AT26" s="1">
        <v>1.83E-2</v>
      </c>
      <c r="AU26" s="1">
        <v>0.11269999999999999</v>
      </c>
      <c r="AV26" s="1">
        <v>0.12870000000000001</v>
      </c>
      <c r="AW26" s="1">
        <v>-0.1085</v>
      </c>
      <c r="AX26" s="1">
        <v>5.3800000000000001E-2</v>
      </c>
      <c r="AY26" s="1">
        <v>0.2162</v>
      </c>
      <c r="AZ26" s="1">
        <v>0.11509999999999999</v>
      </c>
      <c r="BA26" s="1">
        <v>-7.5600000000000001E-2</v>
      </c>
      <c r="BB26" s="1">
        <v>6.6799999999999998E-2</v>
      </c>
    </row>
    <row r="27" spans="1:54" ht="13.8">
      <c r="A27" s="295" t="s">
        <v>194</v>
      </c>
      <c r="B27" s="1">
        <v>-0.15529999999999999</v>
      </c>
      <c r="C27" s="1">
        <v>0.22320000000000001</v>
      </c>
      <c r="D27" s="1">
        <v>-4.36E-2</v>
      </c>
      <c r="E27" s="1">
        <v>-1.1000000000000001E-3</v>
      </c>
      <c r="F27" s="1">
        <v>6.0299999999999999E-2</v>
      </c>
      <c r="G27" s="1">
        <v>3.4200000000000001E-2</v>
      </c>
      <c r="H27" s="1">
        <v>0.14299999999999999</v>
      </c>
      <c r="I27" s="1">
        <v>0.23880000000000001</v>
      </c>
      <c r="J27" s="1">
        <v>0.2893</v>
      </c>
      <c r="K27" s="1">
        <v>-3.85E-2</v>
      </c>
      <c r="L27" s="1">
        <v>0.43030000000000002</v>
      </c>
      <c r="M27" s="1">
        <v>0.60670000000000002</v>
      </c>
      <c r="N27" s="1">
        <v>-4.2700000000000002E-2</v>
      </c>
      <c r="O27" s="1">
        <v>-4.1300000000000003E-2</v>
      </c>
      <c r="P27" s="1">
        <v>8.1000000000000003E-2</v>
      </c>
      <c r="Q27" s="1">
        <v>2.2200000000000001E-2</v>
      </c>
      <c r="R27" s="1">
        <v>6.7900000000000002E-2</v>
      </c>
      <c r="S27" s="1">
        <v>-6.9699999999999998E-2</v>
      </c>
      <c r="T27" s="1">
        <v>0.14410000000000001</v>
      </c>
      <c r="U27" s="1">
        <v>-7.8799999999999995E-2</v>
      </c>
      <c r="V27" s="1">
        <v>6.3200000000000006E-2</v>
      </c>
      <c r="W27" s="1">
        <v>-0.30649999999999999</v>
      </c>
      <c r="X27" s="1">
        <v>8.7599999999999997E-2</v>
      </c>
      <c r="Y27" s="1">
        <v>-3.85E-2</v>
      </c>
      <c r="Z27" s="1">
        <v>1</v>
      </c>
      <c r="AA27" s="1">
        <v>0.22059999999999999</v>
      </c>
      <c r="AB27" s="1">
        <v>-3.8399999999999997E-2</v>
      </c>
      <c r="AC27" s="1">
        <v>-5.67E-2</v>
      </c>
      <c r="AD27" s="1">
        <v>0.60770000000000002</v>
      </c>
      <c r="AE27" s="1">
        <v>4.07E-2</v>
      </c>
      <c r="AF27" s="1">
        <v>0.18459999999999999</v>
      </c>
      <c r="AG27" s="1">
        <v>-0.14779999999999999</v>
      </c>
      <c r="AH27" s="1">
        <v>-0.1048</v>
      </c>
      <c r="AI27" s="1">
        <v>5.0000000000000001E-3</v>
      </c>
      <c r="AJ27" s="1">
        <v>-9.3399999999999997E-2</v>
      </c>
      <c r="AK27" s="1">
        <v>-8.0999999999999996E-3</v>
      </c>
      <c r="AL27" s="1">
        <v>2.5899999999999999E-2</v>
      </c>
      <c r="AM27" s="1">
        <v>7.8E-2</v>
      </c>
      <c r="AN27" s="1">
        <v>-3.73E-2</v>
      </c>
      <c r="AO27" s="1">
        <v>-4.3700000000000003E-2</v>
      </c>
      <c r="AP27" s="1">
        <v>-6.7999999999999996E-3</v>
      </c>
      <c r="AQ27" s="1">
        <v>0.11749999999999999</v>
      </c>
      <c r="AR27" s="1">
        <v>-0.1186</v>
      </c>
      <c r="AS27" s="1">
        <v>-5.0999999999999997E-2</v>
      </c>
      <c r="AT27" s="1">
        <v>0.1061</v>
      </c>
      <c r="AU27" s="1">
        <v>5.7000000000000002E-3</v>
      </c>
      <c r="AV27" s="1">
        <v>-6.0699999999999997E-2</v>
      </c>
      <c r="AW27" s="1">
        <v>0.1971</v>
      </c>
      <c r="AX27" s="1">
        <v>0.15859999999999999</v>
      </c>
      <c r="AY27" s="1">
        <v>-0.1085</v>
      </c>
      <c r="AZ27" s="1">
        <v>-3.7600000000000001E-2</v>
      </c>
      <c r="BA27" s="1">
        <v>0.1542</v>
      </c>
      <c r="BB27" s="1">
        <v>-0.15790000000000001</v>
      </c>
    </row>
    <row r="28" spans="1:54" ht="13.8">
      <c r="A28" s="295" t="s">
        <v>6</v>
      </c>
      <c r="B28" s="1">
        <v>9.9500000000000005E-2</v>
      </c>
      <c r="C28" s="1">
        <v>0.75800000000000001</v>
      </c>
      <c r="D28" s="1">
        <v>5.4699999999999999E-2</v>
      </c>
      <c r="E28" s="1">
        <v>0.15210000000000001</v>
      </c>
      <c r="F28" s="1">
        <v>-4.8399999999999999E-2</v>
      </c>
      <c r="G28" s="1">
        <v>0.13489999999999999</v>
      </c>
      <c r="H28" s="1">
        <v>-2.8299999999999999E-2</v>
      </c>
      <c r="I28" s="1">
        <v>-2.5600000000000001E-2</v>
      </c>
      <c r="J28" s="1">
        <v>-2.93E-2</v>
      </c>
      <c r="K28" s="1">
        <v>-0.20280000000000001</v>
      </c>
      <c r="L28" s="1">
        <v>-0.1048</v>
      </c>
      <c r="M28" s="1">
        <v>7.8899999999999998E-2</v>
      </c>
      <c r="N28" s="1">
        <v>-0.50690000000000002</v>
      </c>
      <c r="O28" s="1">
        <v>-0.29570000000000002</v>
      </c>
      <c r="P28" s="1">
        <v>0.25240000000000001</v>
      </c>
      <c r="Q28" s="1">
        <v>-0.1153</v>
      </c>
      <c r="R28" s="1">
        <v>-0.27179999999999999</v>
      </c>
      <c r="S28" s="1">
        <v>-9.69E-2</v>
      </c>
      <c r="T28" s="1">
        <v>0.66620000000000001</v>
      </c>
      <c r="U28" s="1">
        <v>-9.7900000000000001E-2</v>
      </c>
      <c r="V28" s="1">
        <v>-0.50880000000000003</v>
      </c>
      <c r="W28" s="1">
        <v>-0.63759999999999994</v>
      </c>
      <c r="X28" s="1">
        <v>-0.2487</v>
      </c>
      <c r="Y28" s="1">
        <v>1.7399999999999999E-2</v>
      </c>
      <c r="Z28" s="1">
        <v>0.22059999999999999</v>
      </c>
      <c r="AA28" s="1">
        <v>1</v>
      </c>
      <c r="AB28" s="1">
        <v>-0.3795</v>
      </c>
      <c r="AC28" s="1">
        <v>8.0999999999999996E-3</v>
      </c>
      <c r="AD28" s="1">
        <v>0.22170000000000001</v>
      </c>
      <c r="AE28" s="1">
        <v>0.16489999999999999</v>
      </c>
      <c r="AF28" s="1">
        <v>0.80979999999999996</v>
      </c>
      <c r="AG28" s="1">
        <v>-1.18E-2</v>
      </c>
      <c r="AH28" s="1">
        <v>-0.13750000000000001</v>
      </c>
      <c r="AI28" s="1">
        <v>0.39419999999999999</v>
      </c>
      <c r="AJ28" s="1">
        <v>-0.25890000000000002</v>
      </c>
      <c r="AK28" s="1">
        <v>9.1999999999999998E-3</v>
      </c>
      <c r="AL28" s="1">
        <v>-0.30709999999999998</v>
      </c>
      <c r="AM28" s="1">
        <v>-0.1074</v>
      </c>
      <c r="AN28" s="1">
        <v>-9.3799999999999994E-2</v>
      </c>
      <c r="AO28" s="1">
        <v>-0.3407</v>
      </c>
      <c r="AP28" s="1">
        <v>0.23599999999999999</v>
      </c>
      <c r="AQ28" s="1">
        <v>-0.21029999999999999</v>
      </c>
      <c r="AR28" s="1">
        <v>-0.31440000000000001</v>
      </c>
      <c r="AS28" s="1">
        <v>-0.3201</v>
      </c>
      <c r="AT28" s="1">
        <v>0.32950000000000002</v>
      </c>
      <c r="AU28" s="1">
        <v>0.32490000000000002</v>
      </c>
      <c r="AV28" s="1">
        <v>-6.0900000000000003E-2</v>
      </c>
      <c r="AW28" s="1">
        <v>0.63829999999999998</v>
      </c>
      <c r="AX28" s="1">
        <v>0.2893</v>
      </c>
      <c r="AY28" s="1">
        <v>0.109</v>
      </c>
      <c r="AZ28" s="1">
        <v>0.49959999999999999</v>
      </c>
      <c r="BA28" s="1">
        <v>0.50790000000000002</v>
      </c>
      <c r="BB28" s="1">
        <v>0.1875</v>
      </c>
    </row>
    <row r="29" spans="1:54" ht="13.8">
      <c r="A29" s="295" t="s">
        <v>25</v>
      </c>
      <c r="B29" s="1">
        <v>0.22450000000000001</v>
      </c>
      <c r="C29" s="1">
        <v>-0.46860000000000002</v>
      </c>
      <c r="D29" s="1">
        <v>2.9999999999999997E-4</v>
      </c>
      <c r="E29" s="1">
        <v>-5.9499999999999997E-2</v>
      </c>
      <c r="F29" s="1">
        <v>-7.2499999999999995E-2</v>
      </c>
      <c r="G29" s="1">
        <v>0.375</v>
      </c>
      <c r="H29" s="1">
        <v>3.5999999999999997E-2</v>
      </c>
      <c r="I29" s="1">
        <v>5.4399999999999997E-2</v>
      </c>
      <c r="J29" s="1">
        <v>2.5000000000000001E-2</v>
      </c>
      <c r="K29" s="1">
        <v>-1.5800000000000002E-2</v>
      </c>
      <c r="L29" s="1">
        <v>0.13769999999999999</v>
      </c>
      <c r="M29" s="1">
        <v>-3.5999999999999999E-3</v>
      </c>
      <c r="N29" s="1">
        <v>0.58050000000000002</v>
      </c>
      <c r="O29" s="1">
        <v>0.2024</v>
      </c>
      <c r="P29" s="1">
        <v>0.55610000000000004</v>
      </c>
      <c r="Q29" s="1">
        <v>-0.1729</v>
      </c>
      <c r="R29" s="1">
        <v>0.27910000000000001</v>
      </c>
      <c r="S29" s="1">
        <v>7.9899999999999999E-2</v>
      </c>
      <c r="T29" s="1">
        <v>-0.16689999999999999</v>
      </c>
      <c r="U29" s="1">
        <v>-0.2374</v>
      </c>
      <c r="V29" s="1">
        <v>0.57040000000000002</v>
      </c>
      <c r="W29" s="1">
        <v>0.35339999999999999</v>
      </c>
      <c r="X29" s="1">
        <v>0.3266</v>
      </c>
      <c r="Y29" s="1">
        <v>0.37709999999999999</v>
      </c>
      <c r="Z29" s="1">
        <v>-3.8399999999999997E-2</v>
      </c>
      <c r="AA29" s="1">
        <v>-0.3795</v>
      </c>
      <c r="AB29" s="1">
        <v>1</v>
      </c>
      <c r="AC29" s="1">
        <v>0.22800000000000001</v>
      </c>
      <c r="AD29" s="1">
        <v>-0.1028</v>
      </c>
      <c r="AE29" s="1">
        <v>-2.4299999999999999E-2</v>
      </c>
      <c r="AF29" s="1">
        <v>-0.42709999999999998</v>
      </c>
      <c r="AG29" s="1">
        <v>2.69E-2</v>
      </c>
      <c r="AH29" s="1">
        <v>-6.6000000000000003E-2</v>
      </c>
      <c r="AI29" s="1">
        <v>-0.33260000000000001</v>
      </c>
      <c r="AJ29" s="1">
        <v>7.1199999999999999E-2</v>
      </c>
      <c r="AK29" s="1">
        <v>-2.6599999999999999E-2</v>
      </c>
      <c r="AL29" s="1">
        <v>0.2127</v>
      </c>
      <c r="AM29" s="1">
        <v>6.1800000000000001E-2</v>
      </c>
      <c r="AN29" s="1">
        <v>-6.1199999999999997E-2</v>
      </c>
      <c r="AO29" s="1">
        <v>-0.14130000000000001</v>
      </c>
      <c r="AP29" s="1">
        <v>-0.1152</v>
      </c>
      <c r="AQ29" s="1">
        <v>0.1615</v>
      </c>
      <c r="AR29" s="1">
        <v>0.33460000000000001</v>
      </c>
      <c r="AS29" s="1">
        <v>0.22700000000000001</v>
      </c>
      <c r="AT29" s="1">
        <v>0.13919999999999999</v>
      </c>
      <c r="AU29" s="1">
        <v>-0.15359999999999999</v>
      </c>
      <c r="AV29" s="1">
        <v>1.3100000000000001E-2</v>
      </c>
      <c r="AW29" s="1">
        <v>-0.37659999999999999</v>
      </c>
      <c r="AX29" s="1">
        <v>7.9000000000000001E-2</v>
      </c>
      <c r="AY29" s="1">
        <v>0.1963</v>
      </c>
      <c r="AZ29" s="1">
        <v>-0.30730000000000002</v>
      </c>
      <c r="BA29" s="1">
        <v>-0.24410000000000001</v>
      </c>
      <c r="BB29" s="1">
        <v>-0.19059999999999999</v>
      </c>
    </row>
    <row r="30" spans="1:54" ht="13.8">
      <c r="A30" s="295" t="s">
        <v>32</v>
      </c>
      <c r="B30" s="1">
        <v>0.54959999999999998</v>
      </c>
      <c r="C30" s="1">
        <v>-0.1183</v>
      </c>
      <c r="D30" s="1">
        <v>1.32E-2</v>
      </c>
      <c r="E30" s="1">
        <v>1.06E-2</v>
      </c>
      <c r="F30" s="1">
        <v>0.23019999999999999</v>
      </c>
      <c r="G30" s="1">
        <v>0.13489999999999999</v>
      </c>
      <c r="H30" s="1">
        <v>3.9100000000000003E-2</v>
      </c>
      <c r="I30" s="1">
        <v>3.7900000000000003E-2</v>
      </c>
      <c r="J30" s="1">
        <v>-1.78E-2</v>
      </c>
      <c r="K30" s="1">
        <v>-6.4999999999999997E-3</v>
      </c>
      <c r="L30" s="1">
        <v>0.10489999999999999</v>
      </c>
      <c r="M30" s="1">
        <v>1.1599999999999999E-2</v>
      </c>
      <c r="N30" s="1">
        <v>0.27760000000000001</v>
      </c>
      <c r="O30" s="1">
        <v>0.1298</v>
      </c>
      <c r="P30" s="1">
        <v>0.1318</v>
      </c>
      <c r="Q30" s="1">
        <v>-0.1686</v>
      </c>
      <c r="R30" s="297">
        <v>-3.2746000000000001E-5</v>
      </c>
      <c r="S30" s="1">
        <v>0.36919999999999997</v>
      </c>
      <c r="T30" s="1">
        <v>-0.1268</v>
      </c>
      <c r="U30" s="1">
        <v>0.1285</v>
      </c>
      <c r="V30" s="1">
        <v>0.12039999999999999</v>
      </c>
      <c r="W30" s="1">
        <v>0.1177</v>
      </c>
      <c r="X30" s="1">
        <v>-0.1138</v>
      </c>
      <c r="Y30" s="1">
        <v>0.2336</v>
      </c>
      <c r="Z30" s="1">
        <v>-5.67E-2</v>
      </c>
      <c r="AA30" s="1">
        <v>8.0999999999999996E-3</v>
      </c>
      <c r="AB30" s="1">
        <v>0.22800000000000001</v>
      </c>
      <c r="AC30" s="1">
        <v>1</v>
      </c>
      <c r="AD30" s="1">
        <v>-4.1700000000000001E-2</v>
      </c>
      <c r="AE30" s="1">
        <v>-1.72E-2</v>
      </c>
      <c r="AF30" s="1">
        <v>-4.87E-2</v>
      </c>
      <c r="AG30" s="1">
        <v>0.6179</v>
      </c>
      <c r="AH30" s="1">
        <v>0.1515</v>
      </c>
      <c r="AI30" s="1">
        <v>0.1087</v>
      </c>
      <c r="AJ30" s="1">
        <v>0.36720000000000003</v>
      </c>
      <c r="AK30" s="1">
        <v>0.38429999999999997</v>
      </c>
      <c r="AL30" s="1">
        <v>-0.12540000000000001</v>
      </c>
      <c r="AM30" s="1">
        <v>1.8599999999999998E-2</v>
      </c>
      <c r="AN30" s="1">
        <v>6.5699999999999995E-2</v>
      </c>
      <c r="AO30" s="1">
        <v>-0.20799999999999999</v>
      </c>
      <c r="AP30" s="1">
        <v>-0.1547</v>
      </c>
      <c r="AQ30" s="1">
        <v>-0.24510000000000001</v>
      </c>
      <c r="AR30" s="1">
        <v>0.33110000000000001</v>
      </c>
      <c r="AS30" s="1">
        <v>0.11849999999999999</v>
      </c>
      <c r="AT30" s="1">
        <v>0.32269999999999999</v>
      </c>
      <c r="AU30" s="1">
        <v>0.20760000000000001</v>
      </c>
      <c r="AV30" s="1">
        <v>0.55910000000000004</v>
      </c>
      <c r="AW30" s="1">
        <v>8.0999999999999996E-3</v>
      </c>
      <c r="AX30" s="1">
        <v>-0.17849999999999999</v>
      </c>
      <c r="AY30" s="1">
        <v>0.53990000000000005</v>
      </c>
      <c r="AZ30" s="1">
        <v>0.1249</v>
      </c>
      <c r="BA30" s="1">
        <v>3.3500000000000002E-2</v>
      </c>
      <c r="BB30" s="1">
        <v>0.37419999999999998</v>
      </c>
    </row>
    <row r="31" spans="1:54" ht="13.8">
      <c r="A31" s="295" t="s">
        <v>26</v>
      </c>
      <c r="B31" s="1">
        <v>-5.16E-2</v>
      </c>
      <c r="C31" s="1">
        <v>0.15939999999999999</v>
      </c>
      <c r="D31" s="1">
        <v>1.8E-3</v>
      </c>
      <c r="E31" s="1">
        <v>6.1499999999999999E-2</v>
      </c>
      <c r="F31" s="1">
        <v>-6.6E-3</v>
      </c>
      <c r="G31" s="1">
        <v>-8.1600000000000006E-2</v>
      </c>
      <c r="H31" s="1">
        <v>0.90429999999999999</v>
      </c>
      <c r="I31" s="1">
        <v>0.84009999999999996</v>
      </c>
      <c r="J31" s="1">
        <v>0.83330000000000004</v>
      </c>
      <c r="K31" s="1">
        <v>-2.5600000000000001E-2</v>
      </c>
      <c r="L31" s="1">
        <v>0.64790000000000003</v>
      </c>
      <c r="M31" s="1">
        <v>0.94789999999999996</v>
      </c>
      <c r="N31" s="1">
        <v>-5.79E-2</v>
      </c>
      <c r="O31" s="1">
        <v>-7.2800000000000004E-2</v>
      </c>
      <c r="P31" s="1">
        <v>6.4699999999999994E-2</v>
      </c>
      <c r="Q31" s="1">
        <v>-2.5100000000000001E-2</v>
      </c>
      <c r="R31" s="1">
        <v>-8.8999999999999996E-2</v>
      </c>
      <c r="S31" s="1">
        <v>-6.8900000000000003E-2</v>
      </c>
      <c r="T31" s="1">
        <v>0.15939999999999999</v>
      </c>
      <c r="U31" s="1">
        <v>-0.13009999999999999</v>
      </c>
      <c r="V31" s="1">
        <v>5.8400000000000001E-2</v>
      </c>
      <c r="W31" s="1">
        <v>-0.13600000000000001</v>
      </c>
      <c r="X31" s="1">
        <v>7.4399999999999994E-2</v>
      </c>
      <c r="Y31" s="1">
        <v>-8.8400000000000006E-2</v>
      </c>
      <c r="Z31" s="1">
        <v>0.60770000000000002</v>
      </c>
      <c r="AA31" s="1">
        <v>0.22170000000000001</v>
      </c>
      <c r="AB31" s="1">
        <v>-0.1028</v>
      </c>
      <c r="AC31" s="1">
        <v>-4.1700000000000001E-2</v>
      </c>
      <c r="AD31" s="1">
        <v>1</v>
      </c>
      <c r="AE31" s="1">
        <v>5.0000000000000001E-4</v>
      </c>
      <c r="AF31" s="1">
        <v>0.15</v>
      </c>
      <c r="AG31" s="1">
        <v>-0.1021</v>
      </c>
      <c r="AH31" s="1">
        <v>-0.1182</v>
      </c>
      <c r="AI31" s="1">
        <v>-4.6399999999999997E-2</v>
      </c>
      <c r="AJ31" s="1">
        <v>-0.125</v>
      </c>
      <c r="AK31" s="1">
        <v>-7.2900000000000006E-2</v>
      </c>
      <c r="AL31" s="1">
        <v>9.1000000000000004E-3</v>
      </c>
      <c r="AM31" s="1">
        <v>7.2800000000000004E-2</v>
      </c>
      <c r="AN31" s="1">
        <v>-9.6600000000000005E-2</v>
      </c>
      <c r="AO31" s="1">
        <v>-4.1300000000000003E-2</v>
      </c>
      <c r="AP31" s="1">
        <v>7.2999999999999995E-2</v>
      </c>
      <c r="AQ31" s="1">
        <v>5.3499999999999999E-2</v>
      </c>
      <c r="AR31" s="1">
        <v>-8.8599999999999998E-2</v>
      </c>
      <c r="AS31" s="1">
        <v>-4.4999999999999998E-2</v>
      </c>
      <c r="AT31" s="1">
        <v>0.1216</v>
      </c>
      <c r="AU31" s="1">
        <v>8.1299999999999997E-2</v>
      </c>
      <c r="AV31" s="1">
        <v>-0.10440000000000001</v>
      </c>
      <c r="AW31" s="1">
        <v>0.16470000000000001</v>
      </c>
      <c r="AX31" s="1">
        <v>6.3399999999999998E-2</v>
      </c>
      <c r="AY31" s="1">
        <v>-5.6500000000000002E-2</v>
      </c>
      <c r="AZ31" s="1">
        <v>-2.8000000000000001E-2</v>
      </c>
      <c r="BA31" s="1">
        <v>0.1072</v>
      </c>
      <c r="BB31" s="1">
        <v>-9.1399999999999995E-2</v>
      </c>
    </row>
    <row r="32" spans="1:54" ht="13.8">
      <c r="A32" s="295" t="s">
        <v>4</v>
      </c>
      <c r="B32" s="1">
        <v>3.3E-3</v>
      </c>
      <c r="C32" s="1">
        <v>0.20280000000000001</v>
      </c>
      <c r="D32" s="1">
        <v>0.12559999999999999</v>
      </c>
      <c r="E32" s="1">
        <v>8.0699999999999994E-2</v>
      </c>
      <c r="F32" s="1">
        <v>3.0999999999999999E-3</v>
      </c>
      <c r="G32" s="1">
        <v>2.98E-2</v>
      </c>
      <c r="H32" s="1">
        <v>-6.0100000000000001E-2</v>
      </c>
      <c r="I32" s="1">
        <v>-8.9399999999999993E-2</v>
      </c>
      <c r="J32" s="1">
        <v>-6.0199999999999997E-2</v>
      </c>
      <c r="K32" s="1">
        <v>-0.12839999999999999</v>
      </c>
      <c r="L32" s="1">
        <v>-7.6499999999999999E-2</v>
      </c>
      <c r="M32" s="1">
        <v>-2.9000000000000001E-2</v>
      </c>
      <c r="N32" s="1">
        <v>-6.1699999999999998E-2</v>
      </c>
      <c r="O32" s="1">
        <v>-0.11219999999999999</v>
      </c>
      <c r="P32" s="1">
        <v>4.53E-2</v>
      </c>
      <c r="Q32" s="1">
        <v>-3.3300000000000003E-2</v>
      </c>
      <c r="R32" s="1">
        <v>-2.8299999999999999E-2</v>
      </c>
      <c r="S32" s="1">
        <v>4.0599999999999997E-2</v>
      </c>
      <c r="T32" s="1">
        <v>0.1421</v>
      </c>
      <c r="U32" s="1">
        <v>-1.0699999999999999E-2</v>
      </c>
      <c r="V32" s="1">
        <v>-0.1002</v>
      </c>
      <c r="W32" s="1">
        <v>-8.1299999999999997E-2</v>
      </c>
      <c r="X32" s="1">
        <v>-5.5899999999999998E-2</v>
      </c>
      <c r="Y32" s="1">
        <v>-1.66E-2</v>
      </c>
      <c r="Z32" s="1">
        <v>4.07E-2</v>
      </c>
      <c r="AA32" s="1">
        <v>0.16489999999999999</v>
      </c>
      <c r="AB32" s="1">
        <v>-2.4299999999999999E-2</v>
      </c>
      <c r="AC32" s="1">
        <v>-1.72E-2</v>
      </c>
      <c r="AD32" s="1">
        <v>5.0000000000000001E-4</v>
      </c>
      <c r="AE32" s="1">
        <v>1</v>
      </c>
      <c r="AF32" s="1">
        <v>0.122</v>
      </c>
      <c r="AG32" s="1">
        <v>2.0500000000000001E-2</v>
      </c>
      <c r="AH32" s="1">
        <v>1.43E-2</v>
      </c>
      <c r="AI32" s="1">
        <v>0.1056</v>
      </c>
      <c r="AJ32" s="1">
        <v>-3.2000000000000001E-2</v>
      </c>
      <c r="AK32" s="1">
        <v>3.0700000000000002E-2</v>
      </c>
      <c r="AL32" s="1">
        <v>-8.2400000000000001E-2</v>
      </c>
      <c r="AM32" s="1">
        <v>-4.9700000000000001E-2</v>
      </c>
      <c r="AN32" s="1">
        <v>-4.7999999999999996E-3</v>
      </c>
      <c r="AO32" s="1">
        <v>-5.9499999999999997E-2</v>
      </c>
      <c r="AP32" s="1">
        <v>3.8699999999999998E-2</v>
      </c>
      <c r="AQ32" s="1">
        <v>-6.4500000000000002E-2</v>
      </c>
      <c r="AR32" s="1">
        <v>-1.4500000000000001E-2</v>
      </c>
      <c r="AS32" s="1">
        <v>-8.9700000000000002E-2</v>
      </c>
      <c r="AT32" s="1">
        <v>1.7100000000000001E-2</v>
      </c>
      <c r="AU32" s="1">
        <v>-2.0999999999999999E-3</v>
      </c>
      <c r="AV32" s="1">
        <v>-4.2700000000000002E-2</v>
      </c>
      <c r="AW32" s="1">
        <v>9.3600000000000003E-2</v>
      </c>
      <c r="AX32" s="1">
        <v>1.7500000000000002E-2</v>
      </c>
      <c r="AY32" s="1">
        <v>3.2599999999999997E-2</v>
      </c>
      <c r="AZ32" s="1">
        <v>9.0899999999999995E-2</v>
      </c>
      <c r="BA32" s="1">
        <v>6.9599999999999995E-2</v>
      </c>
      <c r="BB32" s="1">
        <v>5.1400000000000001E-2</v>
      </c>
    </row>
    <row r="33" spans="1:54" ht="13.8">
      <c r="A33" s="295" t="s">
        <v>86</v>
      </c>
      <c r="B33" s="1">
        <v>5.7099999999999998E-2</v>
      </c>
      <c r="C33" s="1">
        <v>0.60829999999999995</v>
      </c>
      <c r="D33" s="1">
        <v>6.2399999999999997E-2</v>
      </c>
      <c r="E33" s="1">
        <v>0.16700000000000001</v>
      </c>
      <c r="F33" s="1">
        <v>-9.2799999999999994E-2</v>
      </c>
      <c r="G33" s="1">
        <v>8.1299999999999997E-2</v>
      </c>
      <c r="H33" s="1">
        <v>-3.4700000000000002E-2</v>
      </c>
      <c r="I33" s="1">
        <v>-8.6199999999999999E-2</v>
      </c>
      <c r="J33" s="1">
        <v>-6.4000000000000001E-2</v>
      </c>
      <c r="K33" s="1">
        <v>-0.19919999999999999</v>
      </c>
      <c r="L33" s="1">
        <v>-9.8299999999999998E-2</v>
      </c>
      <c r="M33" s="1">
        <v>2.9100000000000001E-2</v>
      </c>
      <c r="N33" s="1">
        <v>-0.4899</v>
      </c>
      <c r="O33" s="1">
        <v>-0.18709999999999999</v>
      </c>
      <c r="P33" s="1">
        <v>1.26E-2</v>
      </c>
      <c r="Q33" s="1">
        <v>-0.1704</v>
      </c>
      <c r="R33" s="1">
        <v>-0.1673</v>
      </c>
      <c r="S33" s="1">
        <v>-0.28160000000000002</v>
      </c>
      <c r="T33" s="1">
        <v>0.63790000000000002</v>
      </c>
      <c r="U33" s="1">
        <v>4.8999999999999998E-3</v>
      </c>
      <c r="V33" s="1">
        <v>-0.39989999999999998</v>
      </c>
      <c r="W33" s="1">
        <v>-0.63039999999999996</v>
      </c>
      <c r="X33" s="1">
        <v>-0.30359999999999998</v>
      </c>
      <c r="Y33" s="1">
        <v>-5.74E-2</v>
      </c>
      <c r="Z33" s="1">
        <v>0.18459999999999999</v>
      </c>
      <c r="AA33" s="1">
        <v>0.80979999999999996</v>
      </c>
      <c r="AB33" s="1">
        <v>-0.42709999999999998</v>
      </c>
      <c r="AC33" s="1">
        <v>-4.87E-2</v>
      </c>
      <c r="AD33" s="1">
        <v>0.15</v>
      </c>
      <c r="AE33" s="1">
        <v>0.122</v>
      </c>
      <c r="AF33" s="1">
        <v>1</v>
      </c>
      <c r="AG33" s="1">
        <v>-2.8199999999999999E-2</v>
      </c>
      <c r="AH33" s="1">
        <v>-6.9599999999999995E-2</v>
      </c>
      <c r="AI33" s="1">
        <v>0.41039999999999999</v>
      </c>
      <c r="AJ33" s="1">
        <v>-0.1807</v>
      </c>
      <c r="AK33" s="1">
        <v>5.11E-2</v>
      </c>
      <c r="AL33" s="1">
        <v>-0.29449999999999998</v>
      </c>
      <c r="AM33" s="1">
        <v>-7.0300000000000001E-2</v>
      </c>
      <c r="AN33" s="1">
        <v>-8.2600000000000007E-2</v>
      </c>
      <c r="AO33" s="1">
        <v>-0.1835</v>
      </c>
      <c r="AP33" s="1">
        <v>0.20499999999999999</v>
      </c>
      <c r="AQ33" s="1">
        <v>-0.26329999999999998</v>
      </c>
      <c r="AR33" s="1">
        <v>-0.2482</v>
      </c>
      <c r="AS33" s="1">
        <v>-0.26650000000000001</v>
      </c>
      <c r="AT33" s="1">
        <v>0.1089</v>
      </c>
      <c r="AU33" s="1">
        <v>0.22889999999999999</v>
      </c>
      <c r="AV33" s="1">
        <v>3.8E-3</v>
      </c>
      <c r="AW33" s="1">
        <v>0.4652</v>
      </c>
      <c r="AX33" s="1">
        <v>0.26129999999999998</v>
      </c>
      <c r="AY33" s="1">
        <v>8.5599999999999996E-2</v>
      </c>
      <c r="AZ33" s="1">
        <v>0.39340000000000003</v>
      </c>
      <c r="BA33" s="1">
        <v>0.84409999999999996</v>
      </c>
      <c r="BB33" s="1">
        <v>0.20880000000000001</v>
      </c>
    </row>
    <row r="34" spans="1:54" ht="13.8">
      <c r="A34" s="295" t="s">
        <v>75</v>
      </c>
      <c r="B34" s="1">
        <v>0.35439999999999999</v>
      </c>
      <c r="C34" s="1">
        <v>6.8000000000000005E-2</v>
      </c>
      <c r="D34" s="1">
        <v>9.9500000000000005E-2</v>
      </c>
      <c r="E34" s="1">
        <v>0.12189999999999999</v>
      </c>
      <c r="F34" s="1">
        <v>0.34920000000000001</v>
      </c>
      <c r="G34" s="1">
        <v>0.14280000000000001</v>
      </c>
      <c r="H34" s="1">
        <v>-4.2000000000000003E-2</v>
      </c>
      <c r="I34" s="1">
        <v>-7.8899999999999998E-2</v>
      </c>
      <c r="J34" s="1">
        <v>-8.5199999999999998E-2</v>
      </c>
      <c r="K34" s="1">
        <v>3.9E-2</v>
      </c>
      <c r="L34" s="1">
        <v>-9.8199999999999996E-2</v>
      </c>
      <c r="M34" s="1">
        <v>-0.11609999999999999</v>
      </c>
      <c r="N34" s="1">
        <v>-7.1099999999999997E-2</v>
      </c>
      <c r="O34" s="1">
        <v>-8.9599999999999999E-2</v>
      </c>
      <c r="P34" s="1">
        <v>6.6199999999999995E-2</v>
      </c>
      <c r="Q34" s="1">
        <v>-2.1899999999999999E-2</v>
      </c>
      <c r="R34" s="1">
        <v>-0.2029</v>
      </c>
      <c r="S34" s="1">
        <v>0.50380000000000003</v>
      </c>
      <c r="T34" s="1">
        <v>-0.16159999999999999</v>
      </c>
      <c r="U34" s="1">
        <v>0.3458</v>
      </c>
      <c r="V34" s="1">
        <v>-8.6900000000000005E-2</v>
      </c>
      <c r="W34" s="1">
        <v>6.3899999999999998E-2</v>
      </c>
      <c r="X34" s="1">
        <v>-0.53979999999999995</v>
      </c>
      <c r="Y34" s="1">
        <v>0.19339999999999999</v>
      </c>
      <c r="Z34" s="1">
        <v>-0.14779999999999999</v>
      </c>
      <c r="AA34" s="1">
        <v>-1.18E-2</v>
      </c>
      <c r="AB34" s="1">
        <v>2.69E-2</v>
      </c>
      <c r="AC34" s="1">
        <v>0.6179</v>
      </c>
      <c r="AD34" s="1">
        <v>-0.1021</v>
      </c>
      <c r="AE34" s="1">
        <v>2.0500000000000001E-2</v>
      </c>
      <c r="AF34" s="1">
        <v>-2.8199999999999999E-2</v>
      </c>
      <c r="AG34" s="1">
        <v>1</v>
      </c>
      <c r="AH34" s="1">
        <v>0.51739999999999997</v>
      </c>
      <c r="AI34" s="1">
        <v>0.318</v>
      </c>
      <c r="AJ34" s="1">
        <v>0.6885</v>
      </c>
      <c r="AK34" s="1">
        <v>0.46129999999999999</v>
      </c>
      <c r="AL34" s="1">
        <v>-0.6069</v>
      </c>
      <c r="AM34" s="1">
        <v>-0.14330000000000001</v>
      </c>
      <c r="AN34" s="1">
        <v>0.14360000000000001</v>
      </c>
      <c r="AO34" s="1">
        <v>4.6100000000000002E-2</v>
      </c>
      <c r="AP34" s="1">
        <v>-0.13350000000000001</v>
      </c>
      <c r="AQ34" s="1">
        <v>-0.52290000000000003</v>
      </c>
      <c r="AR34" s="1">
        <v>0.15090000000000001</v>
      </c>
      <c r="AS34" s="1">
        <v>1.89E-2</v>
      </c>
      <c r="AT34" s="1">
        <v>-7.4999999999999997E-3</v>
      </c>
      <c r="AU34" s="1">
        <v>0.2757</v>
      </c>
      <c r="AV34" s="1">
        <v>0.48</v>
      </c>
      <c r="AW34" s="1">
        <v>-5.91E-2</v>
      </c>
      <c r="AX34" s="1">
        <v>-0.2059</v>
      </c>
      <c r="AY34" s="1">
        <v>0.33560000000000001</v>
      </c>
      <c r="AZ34" s="1">
        <v>0.37140000000000001</v>
      </c>
      <c r="BA34" s="1">
        <v>-1.0200000000000001E-2</v>
      </c>
      <c r="BB34" s="1">
        <v>0.69130000000000003</v>
      </c>
    </row>
    <row r="35" spans="1:54" ht="13.8">
      <c r="A35" s="295" t="s">
        <v>34</v>
      </c>
      <c r="B35" s="1">
        <v>-3.09E-2</v>
      </c>
      <c r="C35" s="1">
        <v>-4.4699999999999997E-2</v>
      </c>
      <c r="D35" s="1">
        <v>4.8099999999999997E-2</v>
      </c>
      <c r="E35" s="1">
        <v>1.8499999999999999E-2</v>
      </c>
      <c r="F35" s="1">
        <v>0.55420000000000003</v>
      </c>
      <c r="G35" s="1">
        <v>-2.9000000000000001E-2</v>
      </c>
      <c r="H35" s="1">
        <v>4.82E-2</v>
      </c>
      <c r="I35" s="1">
        <v>-7.7299999999999994E-2</v>
      </c>
      <c r="J35" s="1">
        <v>3.5299999999999998E-2</v>
      </c>
      <c r="K35" s="1">
        <v>0.06</v>
      </c>
      <c r="L35" s="1">
        <v>-3.8899999999999997E-2</v>
      </c>
      <c r="M35" s="1">
        <v>-0.1069</v>
      </c>
      <c r="N35" s="1">
        <v>-0.09</v>
      </c>
      <c r="O35" s="1">
        <v>1.8700000000000001E-2</v>
      </c>
      <c r="P35" s="1">
        <v>-0.27150000000000002</v>
      </c>
      <c r="Q35" s="1">
        <v>9.5200000000000007E-2</v>
      </c>
      <c r="R35" s="1">
        <v>-9.9099999999999994E-2</v>
      </c>
      <c r="S35" s="1">
        <v>0.3014</v>
      </c>
      <c r="T35" s="1">
        <v>-9.3700000000000006E-2</v>
      </c>
      <c r="U35" s="1">
        <v>0.24210000000000001</v>
      </c>
      <c r="V35" s="1">
        <v>-7.6999999999999999E-2</v>
      </c>
      <c r="W35" s="1">
        <v>0.16500000000000001</v>
      </c>
      <c r="X35" s="1">
        <v>-0.50470000000000004</v>
      </c>
      <c r="Y35" s="1">
        <v>1.7999999999999999E-2</v>
      </c>
      <c r="Z35" s="1">
        <v>-0.1048</v>
      </c>
      <c r="AA35" s="1">
        <v>-0.13750000000000001</v>
      </c>
      <c r="AB35" s="1">
        <v>-6.6000000000000003E-2</v>
      </c>
      <c r="AC35" s="1">
        <v>0.1515</v>
      </c>
      <c r="AD35" s="1">
        <v>-0.1182</v>
      </c>
      <c r="AE35" s="1">
        <v>1.43E-2</v>
      </c>
      <c r="AF35" s="1">
        <v>-6.9599999999999995E-2</v>
      </c>
      <c r="AG35" s="1">
        <v>0.51739999999999997</v>
      </c>
      <c r="AH35" s="1">
        <v>1</v>
      </c>
      <c r="AI35" s="1">
        <v>0.40250000000000002</v>
      </c>
      <c r="AJ35" s="1">
        <v>0.85560000000000003</v>
      </c>
      <c r="AK35" s="1">
        <v>0.63639999999999997</v>
      </c>
      <c r="AL35" s="1">
        <v>-0.59009999999999996</v>
      </c>
      <c r="AM35" s="1">
        <v>-4.9299999999999997E-2</v>
      </c>
      <c r="AN35" s="1">
        <v>0.1114</v>
      </c>
      <c r="AO35" s="1">
        <v>0.27789999999999998</v>
      </c>
      <c r="AP35" s="1">
        <v>-5.0500000000000003E-2</v>
      </c>
      <c r="AQ35" s="1">
        <v>-0.41799999999999998</v>
      </c>
      <c r="AR35" s="1">
        <v>0.1004</v>
      </c>
      <c r="AS35" s="1">
        <v>0.1246</v>
      </c>
      <c r="AT35" s="1">
        <v>-0.15859999999999999</v>
      </c>
      <c r="AU35" s="1">
        <v>8.0000000000000004E-4</v>
      </c>
      <c r="AV35" s="1">
        <v>0.36799999999999999</v>
      </c>
      <c r="AW35" s="1">
        <v>0.1348</v>
      </c>
      <c r="AX35" s="1">
        <v>-0.28770000000000001</v>
      </c>
      <c r="AY35" s="1">
        <v>-6.3200000000000006E-2</v>
      </c>
      <c r="AZ35" s="1">
        <v>0.23269999999999999</v>
      </c>
      <c r="BA35" s="1">
        <v>1.9E-3</v>
      </c>
      <c r="BB35" s="1">
        <v>0.68879999999999997</v>
      </c>
    </row>
    <row r="36" spans="1:54" ht="13.8">
      <c r="A36" s="295" t="s">
        <v>35</v>
      </c>
      <c r="B36" s="1">
        <v>-2.1899999999999999E-2</v>
      </c>
      <c r="C36" s="1">
        <v>0.43830000000000002</v>
      </c>
      <c r="D36" s="1">
        <v>7.8700000000000006E-2</v>
      </c>
      <c r="E36" s="1">
        <v>7.1900000000000006E-2</v>
      </c>
      <c r="F36" s="1">
        <v>9.3200000000000005E-2</v>
      </c>
      <c r="G36" s="1">
        <v>1.0200000000000001E-2</v>
      </c>
      <c r="H36" s="1">
        <v>-0.1225</v>
      </c>
      <c r="I36" s="1">
        <v>-0.18890000000000001</v>
      </c>
      <c r="J36" s="1">
        <v>-9.8400000000000001E-2</v>
      </c>
      <c r="K36" s="1">
        <v>-0.13489999999999999</v>
      </c>
      <c r="L36" s="1">
        <v>-0.2447</v>
      </c>
      <c r="M36" s="1">
        <v>-0.1265</v>
      </c>
      <c r="N36" s="1">
        <v>-0.3634</v>
      </c>
      <c r="O36" s="1">
        <v>-0.26129999999999998</v>
      </c>
      <c r="P36" s="1">
        <v>-0.15329999999999999</v>
      </c>
      <c r="Q36" s="1">
        <v>0.15890000000000001</v>
      </c>
      <c r="R36" s="1">
        <v>-0.23749999999999999</v>
      </c>
      <c r="S36" s="1">
        <v>8.0999999999999996E-3</v>
      </c>
      <c r="T36" s="1">
        <v>0.28860000000000002</v>
      </c>
      <c r="U36" s="1">
        <v>0.2414</v>
      </c>
      <c r="V36" s="1">
        <v>-0.50409999999999999</v>
      </c>
      <c r="W36" s="1">
        <v>-0.50049999999999994</v>
      </c>
      <c r="X36" s="1">
        <v>-0.56659999999999999</v>
      </c>
      <c r="Y36" s="1">
        <v>-2.5499999999999998E-2</v>
      </c>
      <c r="Z36" s="1">
        <v>5.0000000000000001E-3</v>
      </c>
      <c r="AA36" s="1">
        <v>0.39419999999999999</v>
      </c>
      <c r="AB36" s="1">
        <v>-0.33260000000000001</v>
      </c>
      <c r="AC36" s="1">
        <v>0.1087</v>
      </c>
      <c r="AD36" s="1">
        <v>-4.6399999999999997E-2</v>
      </c>
      <c r="AE36" s="1">
        <v>0.1056</v>
      </c>
      <c r="AF36" s="1">
        <v>0.41039999999999999</v>
      </c>
      <c r="AG36" s="1">
        <v>0.318</v>
      </c>
      <c r="AH36" s="1">
        <v>0.40250000000000002</v>
      </c>
      <c r="AI36" s="1">
        <v>1</v>
      </c>
      <c r="AJ36" s="1">
        <v>0.35089999999999999</v>
      </c>
      <c r="AK36" s="1">
        <v>0.59689999999999999</v>
      </c>
      <c r="AL36" s="1">
        <v>-0.6129</v>
      </c>
      <c r="AM36" s="1">
        <v>-0.1835</v>
      </c>
      <c r="AN36" s="1">
        <v>8.2299999999999998E-2</v>
      </c>
      <c r="AO36" s="1">
        <v>-4.3299999999999998E-2</v>
      </c>
      <c r="AP36" s="1">
        <v>3.9600000000000003E-2</v>
      </c>
      <c r="AQ36" s="1">
        <v>-0.39950000000000002</v>
      </c>
      <c r="AR36" s="1">
        <v>-0.18579999999999999</v>
      </c>
      <c r="AS36" s="1">
        <v>-0.1462</v>
      </c>
      <c r="AT36" s="1">
        <v>-0.17680000000000001</v>
      </c>
      <c r="AU36" s="1">
        <v>0.1772</v>
      </c>
      <c r="AV36" s="1">
        <v>0.1241</v>
      </c>
      <c r="AW36" s="1">
        <v>0.32950000000000002</v>
      </c>
      <c r="AX36" s="1">
        <v>4.6100000000000002E-2</v>
      </c>
      <c r="AY36" s="1">
        <v>-9.7999999999999997E-3</v>
      </c>
      <c r="AZ36" s="1">
        <v>0.61380000000000001</v>
      </c>
      <c r="BA36" s="1">
        <v>0.3251</v>
      </c>
      <c r="BB36" s="1">
        <v>0.62749999999999995</v>
      </c>
    </row>
    <row r="37" spans="1:54" ht="13.8">
      <c r="A37" s="295" t="s">
        <v>642</v>
      </c>
      <c r="B37" s="1">
        <v>0.12130000000000001</v>
      </c>
      <c r="C37" s="1">
        <v>-0.1399</v>
      </c>
      <c r="D37" s="1">
        <v>6.4199999999999993E-2</v>
      </c>
      <c r="E37" s="1">
        <v>-1.4E-3</v>
      </c>
      <c r="F37" s="1">
        <v>0.58360000000000001</v>
      </c>
      <c r="G37" s="1">
        <v>-5.1900000000000002E-2</v>
      </c>
      <c r="H37" s="1">
        <v>4.4900000000000002E-2</v>
      </c>
      <c r="I37" s="1">
        <v>6.4000000000000003E-3</v>
      </c>
      <c r="J37" s="1">
        <v>2.5999999999999999E-2</v>
      </c>
      <c r="K37" s="1">
        <v>8.3900000000000002E-2</v>
      </c>
      <c r="L37" s="1">
        <v>1.2999999999999999E-2</v>
      </c>
      <c r="M37" s="1">
        <v>-7.7399999999999997E-2</v>
      </c>
      <c r="N37" s="1">
        <v>7.3999999999999996E-2</v>
      </c>
      <c r="O37" s="1">
        <v>8.1799999999999998E-2</v>
      </c>
      <c r="P37" s="1">
        <v>-0.1714</v>
      </c>
      <c r="Q37" s="1">
        <v>6.4199999999999993E-2</v>
      </c>
      <c r="R37" s="1">
        <v>-6.9699999999999998E-2</v>
      </c>
      <c r="S37" s="1">
        <v>0.39860000000000001</v>
      </c>
      <c r="T37" s="1">
        <v>-0.21199999999999999</v>
      </c>
      <c r="U37" s="1">
        <v>0.34339999999999998</v>
      </c>
      <c r="V37" s="1">
        <v>2.9600000000000001E-2</v>
      </c>
      <c r="W37" s="1">
        <v>0.29160000000000003</v>
      </c>
      <c r="X37" s="1">
        <v>-0.42020000000000002</v>
      </c>
      <c r="Y37" s="1">
        <v>5.3400000000000003E-2</v>
      </c>
      <c r="Z37" s="1">
        <v>-9.3399999999999997E-2</v>
      </c>
      <c r="AA37" s="1">
        <v>-0.25890000000000002</v>
      </c>
      <c r="AB37" s="1">
        <v>7.1199999999999999E-2</v>
      </c>
      <c r="AC37" s="1">
        <v>0.36720000000000003</v>
      </c>
      <c r="AD37" s="1">
        <v>-0.125</v>
      </c>
      <c r="AE37" s="1">
        <v>-3.2000000000000001E-2</v>
      </c>
      <c r="AF37" s="1">
        <v>-0.1807</v>
      </c>
      <c r="AG37" s="1">
        <v>0.6885</v>
      </c>
      <c r="AH37" s="1">
        <v>0.85560000000000003</v>
      </c>
      <c r="AI37" s="1">
        <v>0.35089999999999999</v>
      </c>
      <c r="AJ37" s="1">
        <v>1</v>
      </c>
      <c r="AK37" s="1">
        <v>0.67989999999999995</v>
      </c>
      <c r="AL37" s="1">
        <v>-0.56389999999999996</v>
      </c>
      <c r="AM37" s="1">
        <v>-6.4500000000000002E-2</v>
      </c>
      <c r="AN37" s="1">
        <v>9.0800000000000006E-2</v>
      </c>
      <c r="AO37" s="1">
        <v>0.3216</v>
      </c>
      <c r="AP37" s="1">
        <v>-8.5300000000000001E-2</v>
      </c>
      <c r="AQ37" s="1">
        <v>-0.4113</v>
      </c>
      <c r="AR37" s="1">
        <v>0.1527</v>
      </c>
      <c r="AS37" s="1">
        <v>0.1047</v>
      </c>
      <c r="AT37" s="1">
        <v>-0.16900000000000001</v>
      </c>
      <c r="AU37" s="1">
        <v>7.1999999999999998E-3</v>
      </c>
      <c r="AV37" s="1">
        <v>0.38929999999999998</v>
      </c>
      <c r="AW37" s="1">
        <v>-1.7899999999999999E-2</v>
      </c>
      <c r="AX37" s="1">
        <v>-0.27339999999999998</v>
      </c>
      <c r="AY37" s="1">
        <v>7.85E-2</v>
      </c>
      <c r="AZ37" s="1">
        <v>0.1835</v>
      </c>
      <c r="BA37" s="1">
        <v>-8.2100000000000006E-2</v>
      </c>
      <c r="BB37" s="1">
        <v>0.69189999999999996</v>
      </c>
    </row>
    <row r="38" spans="1:54" ht="13.8">
      <c r="A38" s="295" t="s">
        <v>181</v>
      </c>
      <c r="B38" s="1">
        <v>0.18210000000000001</v>
      </c>
      <c r="C38" s="1">
        <v>-3.5000000000000003E-2</v>
      </c>
      <c r="D38" s="1">
        <v>4.58E-2</v>
      </c>
      <c r="E38" s="1">
        <v>-5.3600000000000002E-2</v>
      </c>
      <c r="F38" s="1">
        <v>0.30830000000000002</v>
      </c>
      <c r="G38" s="1">
        <v>2.87E-2</v>
      </c>
      <c r="H38" s="1">
        <v>8.6999999999999994E-3</v>
      </c>
      <c r="I38" s="1">
        <v>-0.1157</v>
      </c>
      <c r="J38" s="1">
        <v>-7.4399999999999994E-2</v>
      </c>
      <c r="K38" s="1">
        <v>6.0100000000000001E-2</v>
      </c>
      <c r="L38" s="1">
        <v>-2.2100000000000002E-2</v>
      </c>
      <c r="M38" s="1">
        <v>-4.6899999999999997E-2</v>
      </c>
      <c r="N38" s="1">
        <v>-1.38E-2</v>
      </c>
      <c r="O38" s="1">
        <v>2.4799999999999999E-2</v>
      </c>
      <c r="P38" s="1">
        <v>-7.4300000000000005E-2</v>
      </c>
      <c r="Q38" s="1">
        <v>-1.09E-2</v>
      </c>
      <c r="R38" s="1">
        <v>-5.0299999999999997E-2</v>
      </c>
      <c r="S38" s="1">
        <v>0.2041</v>
      </c>
      <c r="T38" s="1">
        <v>3.5000000000000001E-3</v>
      </c>
      <c r="U38" s="1">
        <v>0.31759999999999999</v>
      </c>
      <c r="V38" s="1">
        <v>-0.1918</v>
      </c>
      <c r="W38" s="1">
        <v>0.21290000000000001</v>
      </c>
      <c r="X38" s="1">
        <v>-0.4612</v>
      </c>
      <c r="Y38" s="1">
        <v>8.3799999999999999E-2</v>
      </c>
      <c r="Z38" s="1">
        <v>-8.0999999999999996E-3</v>
      </c>
      <c r="AA38" s="1">
        <v>9.1999999999999998E-3</v>
      </c>
      <c r="AB38" s="1">
        <v>-2.6599999999999999E-2</v>
      </c>
      <c r="AC38" s="1">
        <v>0.38429999999999997</v>
      </c>
      <c r="AD38" s="1">
        <v>-7.2900000000000006E-2</v>
      </c>
      <c r="AE38" s="1">
        <v>3.0700000000000002E-2</v>
      </c>
      <c r="AF38" s="1">
        <v>5.11E-2</v>
      </c>
      <c r="AG38" s="1">
        <v>0.46129999999999999</v>
      </c>
      <c r="AH38" s="1">
        <v>0.63639999999999997</v>
      </c>
      <c r="AI38" s="1">
        <v>0.59689999999999999</v>
      </c>
      <c r="AJ38" s="1">
        <v>0.67989999999999995</v>
      </c>
      <c r="AK38" s="1">
        <v>1</v>
      </c>
      <c r="AL38" s="1">
        <v>-0.52029999999999998</v>
      </c>
      <c r="AM38" s="1">
        <v>-5.0200000000000002E-2</v>
      </c>
      <c r="AN38" s="1">
        <v>0.12920000000000001</v>
      </c>
      <c r="AO38" s="1">
        <v>6.4899999999999999E-2</v>
      </c>
      <c r="AP38" s="1">
        <v>-5.8599999999999999E-2</v>
      </c>
      <c r="AQ38" s="1">
        <v>-0.49640000000000001</v>
      </c>
      <c r="AR38" s="1">
        <v>0.23599999999999999</v>
      </c>
      <c r="AS38" s="1">
        <v>0.1298</v>
      </c>
      <c r="AT38" s="1">
        <v>3.5900000000000001E-2</v>
      </c>
      <c r="AU38" s="1">
        <v>8.6599999999999996E-2</v>
      </c>
      <c r="AV38" s="1">
        <v>0.308</v>
      </c>
      <c r="AW38" s="1">
        <v>0.151</v>
      </c>
      <c r="AX38" s="1">
        <v>-0.1711</v>
      </c>
      <c r="AY38" s="1">
        <v>0.29089999999999999</v>
      </c>
      <c r="AZ38" s="1">
        <v>0.32300000000000001</v>
      </c>
      <c r="BA38" s="1">
        <v>0.13109999999999999</v>
      </c>
      <c r="BB38" s="1">
        <v>0.77690000000000003</v>
      </c>
    </row>
    <row r="39" spans="1:54" ht="13.8">
      <c r="A39" s="295" t="s">
        <v>38</v>
      </c>
      <c r="B39" s="1">
        <v>-8.2299999999999998E-2</v>
      </c>
      <c r="C39" s="1">
        <v>-0.3301</v>
      </c>
      <c r="D39" s="1">
        <v>-9.5200000000000007E-2</v>
      </c>
      <c r="E39" s="1">
        <v>-7.5600000000000001E-2</v>
      </c>
      <c r="F39" s="1">
        <v>-0.3075</v>
      </c>
      <c r="G39" s="1">
        <v>-7.7100000000000002E-2</v>
      </c>
      <c r="H39" s="1">
        <v>-3.3599999999999998E-2</v>
      </c>
      <c r="I39" s="1">
        <v>9.4200000000000006E-2</v>
      </c>
      <c r="J39" s="1">
        <v>4.07E-2</v>
      </c>
      <c r="K39" s="1">
        <v>9.2899999999999996E-2</v>
      </c>
      <c r="L39" s="1">
        <v>0.1875</v>
      </c>
      <c r="M39" s="1">
        <v>9.5000000000000001E-2</v>
      </c>
      <c r="N39" s="1">
        <v>0.3992</v>
      </c>
      <c r="O39" s="1">
        <v>0.2407</v>
      </c>
      <c r="P39" s="1">
        <v>6.9999999999999999E-4</v>
      </c>
      <c r="Q39" s="1">
        <v>-0.156</v>
      </c>
      <c r="R39" s="1">
        <v>0.23480000000000001</v>
      </c>
      <c r="S39" s="1">
        <v>-0.123</v>
      </c>
      <c r="T39" s="1">
        <v>-0.18240000000000001</v>
      </c>
      <c r="U39" s="1">
        <v>-0.12939999999999999</v>
      </c>
      <c r="V39" s="1">
        <v>0.43180000000000002</v>
      </c>
      <c r="W39" s="1">
        <v>0.2487</v>
      </c>
      <c r="X39" s="1">
        <v>0.77639999999999998</v>
      </c>
      <c r="Y39" s="1">
        <v>-7.0800000000000002E-2</v>
      </c>
      <c r="Z39" s="1">
        <v>2.5899999999999999E-2</v>
      </c>
      <c r="AA39" s="1">
        <v>-0.30709999999999998</v>
      </c>
      <c r="AB39" s="1">
        <v>0.2127</v>
      </c>
      <c r="AC39" s="1">
        <v>-0.12540000000000001</v>
      </c>
      <c r="AD39" s="1">
        <v>9.1000000000000004E-3</v>
      </c>
      <c r="AE39" s="1">
        <v>-8.2400000000000001E-2</v>
      </c>
      <c r="AF39" s="1">
        <v>-0.29449999999999998</v>
      </c>
      <c r="AG39" s="1">
        <v>-0.6069</v>
      </c>
      <c r="AH39" s="1">
        <v>-0.59009999999999996</v>
      </c>
      <c r="AI39" s="1">
        <v>-0.6129</v>
      </c>
      <c r="AJ39" s="1">
        <v>-0.56389999999999996</v>
      </c>
      <c r="AK39" s="1">
        <v>-0.52029999999999998</v>
      </c>
      <c r="AL39" s="1">
        <v>1</v>
      </c>
      <c r="AM39" s="1">
        <v>0.1545</v>
      </c>
      <c r="AN39" s="1">
        <v>-5.8299999999999998E-2</v>
      </c>
      <c r="AO39" s="1">
        <v>-3.5200000000000002E-2</v>
      </c>
      <c r="AP39" s="1">
        <v>-5.9499999999999997E-2</v>
      </c>
      <c r="AQ39" s="1">
        <v>0.73470000000000002</v>
      </c>
      <c r="AR39" s="1">
        <v>0.1147</v>
      </c>
      <c r="AS39" s="1">
        <v>0.1198</v>
      </c>
      <c r="AT39" s="1">
        <v>4.1799999999999997E-2</v>
      </c>
      <c r="AU39" s="1">
        <v>-0.20810000000000001</v>
      </c>
      <c r="AV39" s="1">
        <v>-0.2397</v>
      </c>
      <c r="AW39" s="1">
        <v>-0.29349999999999998</v>
      </c>
      <c r="AX39" s="1">
        <v>-6.6400000000000001E-2</v>
      </c>
      <c r="AY39" s="1">
        <v>-5.8999999999999997E-2</v>
      </c>
      <c r="AZ39" s="1">
        <v>-0.51559999999999995</v>
      </c>
      <c r="BA39" s="1">
        <v>-0.19520000000000001</v>
      </c>
      <c r="BB39" s="1">
        <v>-0.78539999999999999</v>
      </c>
    </row>
    <row r="40" spans="1:54" ht="13.8">
      <c r="A40" s="295" t="s">
        <v>27</v>
      </c>
      <c r="B40" s="1">
        <v>-7.2499999999999995E-2</v>
      </c>
      <c r="C40" s="1">
        <v>-0.1716</v>
      </c>
      <c r="D40" s="1">
        <v>1.2699999999999999E-2</v>
      </c>
      <c r="E40" s="1">
        <v>-9.2200000000000004E-2</v>
      </c>
      <c r="F40" s="1">
        <v>3.1E-2</v>
      </c>
      <c r="G40" s="1">
        <v>-0.2346</v>
      </c>
      <c r="H40" s="1">
        <v>0.13830000000000001</v>
      </c>
      <c r="I40" s="1">
        <v>0.19320000000000001</v>
      </c>
      <c r="J40" s="1">
        <v>0.18629999999999999</v>
      </c>
      <c r="K40" s="1">
        <v>-4.87E-2</v>
      </c>
      <c r="L40" s="1">
        <v>0.1113</v>
      </c>
      <c r="M40" s="1">
        <v>0.1183</v>
      </c>
      <c r="N40" s="1">
        <v>0.20749999999999999</v>
      </c>
      <c r="O40" s="1">
        <v>2.2000000000000001E-3</v>
      </c>
      <c r="P40" s="1">
        <v>-8.1799999999999998E-2</v>
      </c>
      <c r="Q40" s="1">
        <v>-0.15759999999999999</v>
      </c>
      <c r="R40" s="1">
        <v>0.1265</v>
      </c>
      <c r="S40" s="1">
        <v>3.4200000000000001E-2</v>
      </c>
      <c r="T40" s="1">
        <v>-1.12E-2</v>
      </c>
      <c r="U40" s="1">
        <v>2.5399999999999999E-2</v>
      </c>
      <c r="V40" s="1">
        <v>0.18540000000000001</v>
      </c>
      <c r="W40" s="1">
        <v>2.87E-2</v>
      </c>
      <c r="X40" s="1">
        <v>0.2964</v>
      </c>
      <c r="Y40" s="1">
        <v>-0.18140000000000001</v>
      </c>
      <c r="Z40" s="1">
        <v>7.8E-2</v>
      </c>
      <c r="AA40" s="1">
        <v>-0.1074</v>
      </c>
      <c r="AB40" s="1">
        <v>6.1800000000000001E-2</v>
      </c>
      <c r="AC40" s="1">
        <v>1.8599999999999998E-2</v>
      </c>
      <c r="AD40" s="1">
        <v>7.2800000000000004E-2</v>
      </c>
      <c r="AE40" s="1">
        <v>-4.9700000000000001E-2</v>
      </c>
      <c r="AF40" s="1">
        <v>-7.0300000000000001E-2</v>
      </c>
      <c r="AG40" s="1">
        <v>-0.14330000000000001</v>
      </c>
      <c r="AH40" s="1">
        <v>-4.9299999999999997E-2</v>
      </c>
      <c r="AI40" s="1">
        <v>-0.1835</v>
      </c>
      <c r="AJ40" s="1">
        <v>-6.4500000000000002E-2</v>
      </c>
      <c r="AK40" s="1">
        <v>-5.0200000000000002E-2</v>
      </c>
      <c r="AL40" s="1">
        <v>0.1545</v>
      </c>
      <c r="AM40" s="1">
        <v>1</v>
      </c>
      <c r="AN40" s="1">
        <v>-3.4799999999999998E-2</v>
      </c>
      <c r="AO40" s="1">
        <v>5.6899999999999999E-2</v>
      </c>
      <c r="AP40" s="1">
        <v>-4.4999999999999997E-3</v>
      </c>
      <c r="AQ40" s="1">
        <v>0.18310000000000001</v>
      </c>
      <c r="AR40" s="1">
        <v>1.9E-2</v>
      </c>
      <c r="AS40" s="1">
        <v>6.7199999999999996E-2</v>
      </c>
      <c r="AT40" s="1">
        <v>8.5300000000000001E-2</v>
      </c>
      <c r="AU40" s="1">
        <v>-0.1191</v>
      </c>
      <c r="AV40" s="1">
        <v>-6.2899999999999998E-2</v>
      </c>
      <c r="AW40" s="1">
        <v>-4.6600000000000003E-2</v>
      </c>
      <c r="AX40" s="1">
        <v>-1.6299999999999999E-2</v>
      </c>
      <c r="AY40" s="1">
        <v>-5.0999999999999997E-2</v>
      </c>
      <c r="AZ40" s="1">
        <v>-0.25030000000000002</v>
      </c>
      <c r="BA40" s="1">
        <v>-2.46E-2</v>
      </c>
      <c r="BB40" s="1">
        <v>-0.185</v>
      </c>
    </row>
    <row r="41" spans="1:54" ht="13.8">
      <c r="A41" s="295" t="s">
        <v>39</v>
      </c>
      <c r="B41" s="1">
        <v>-2.1999999999999999E-2</v>
      </c>
      <c r="C41" s="1">
        <v>-0.1114</v>
      </c>
      <c r="D41" s="1">
        <v>-1.72E-2</v>
      </c>
      <c r="E41" s="1">
        <v>-5.1999999999999998E-3</v>
      </c>
      <c r="F41" s="1">
        <v>4.53E-2</v>
      </c>
      <c r="G41" s="1">
        <v>-0.1132</v>
      </c>
      <c r="H41" s="1">
        <v>-7.6399999999999996E-2</v>
      </c>
      <c r="I41" s="1">
        <v>-7.1900000000000006E-2</v>
      </c>
      <c r="J41" s="1">
        <v>-4.1300000000000003E-2</v>
      </c>
      <c r="K41" s="1">
        <v>3.9600000000000003E-2</v>
      </c>
      <c r="L41" s="1">
        <v>-4.4999999999999997E-3</v>
      </c>
      <c r="M41" s="1">
        <v>-6.6699999999999995E-2</v>
      </c>
      <c r="N41" s="1">
        <v>1.29E-2</v>
      </c>
      <c r="O41" s="1">
        <v>8.0000000000000002E-3</v>
      </c>
      <c r="P41" s="1">
        <v>-0.19969999999999999</v>
      </c>
      <c r="Q41" s="1">
        <v>3.9600000000000003E-2</v>
      </c>
      <c r="R41" s="1">
        <v>-6.8999999999999999E-3</v>
      </c>
      <c r="S41" s="1">
        <v>6.0900000000000003E-2</v>
      </c>
      <c r="T41" s="1">
        <v>-0.12889999999999999</v>
      </c>
      <c r="U41" s="1">
        <v>0.20399999999999999</v>
      </c>
      <c r="V41" s="1">
        <v>-7.3000000000000001E-3</v>
      </c>
      <c r="W41" s="1">
        <v>0.1244</v>
      </c>
      <c r="X41" s="1">
        <v>-0.1188</v>
      </c>
      <c r="Y41" s="1">
        <v>-6.1400000000000003E-2</v>
      </c>
      <c r="Z41" s="1">
        <v>-3.73E-2</v>
      </c>
      <c r="AA41" s="1">
        <v>-9.3799999999999994E-2</v>
      </c>
      <c r="AB41" s="1">
        <v>-6.1199999999999997E-2</v>
      </c>
      <c r="AC41" s="1">
        <v>6.5699999999999995E-2</v>
      </c>
      <c r="AD41" s="1">
        <v>-9.6600000000000005E-2</v>
      </c>
      <c r="AE41" s="1">
        <v>-4.7999999999999996E-3</v>
      </c>
      <c r="AF41" s="1">
        <v>-8.2600000000000007E-2</v>
      </c>
      <c r="AG41" s="1">
        <v>0.14360000000000001</v>
      </c>
      <c r="AH41" s="1">
        <v>0.1114</v>
      </c>
      <c r="AI41" s="1">
        <v>8.2299999999999998E-2</v>
      </c>
      <c r="AJ41" s="1">
        <v>9.0800000000000006E-2</v>
      </c>
      <c r="AK41" s="1">
        <v>0.12920000000000001</v>
      </c>
      <c r="AL41" s="1">
        <v>-5.8299999999999998E-2</v>
      </c>
      <c r="AM41" s="1">
        <v>-3.4799999999999998E-2</v>
      </c>
      <c r="AN41" s="1">
        <v>1</v>
      </c>
      <c r="AO41" s="1">
        <v>7.9399999999999998E-2</v>
      </c>
      <c r="AP41" s="1">
        <v>-1.72E-2</v>
      </c>
      <c r="AQ41" s="1">
        <v>-2.6700000000000002E-2</v>
      </c>
      <c r="AR41" s="1">
        <v>0.11210000000000001</v>
      </c>
      <c r="AS41" s="1">
        <v>2.58E-2</v>
      </c>
      <c r="AT41" s="1">
        <v>-0.1782</v>
      </c>
      <c r="AU41" s="1">
        <v>0.1953</v>
      </c>
      <c r="AV41" s="1">
        <v>5.6099999999999997E-2</v>
      </c>
      <c r="AW41" s="1">
        <v>2.3300000000000001E-2</v>
      </c>
      <c r="AX41" s="1">
        <v>-0.15140000000000001</v>
      </c>
      <c r="AY41" s="1">
        <v>4.0800000000000003E-2</v>
      </c>
      <c r="AZ41" s="1">
        <v>7.6700000000000004E-2</v>
      </c>
      <c r="BA41" s="1">
        <v>-5.0299999999999997E-2</v>
      </c>
      <c r="BB41" s="1">
        <v>0.189</v>
      </c>
    </row>
    <row r="42" spans="1:54" ht="13.8">
      <c r="A42" s="295" t="s">
        <v>40</v>
      </c>
      <c r="B42" s="1">
        <v>-0.25580000000000003</v>
      </c>
      <c r="C42" s="1">
        <v>-0.1787</v>
      </c>
      <c r="D42" s="1">
        <v>-5.28E-2</v>
      </c>
      <c r="E42" s="1">
        <v>-5.8400000000000001E-2</v>
      </c>
      <c r="F42" s="1">
        <v>0.47120000000000001</v>
      </c>
      <c r="G42" s="1">
        <v>-0.29749999999999999</v>
      </c>
      <c r="H42" s="1">
        <v>8.4400000000000003E-2</v>
      </c>
      <c r="I42" s="1">
        <v>5.4100000000000002E-2</v>
      </c>
      <c r="J42" s="1">
        <v>7.6700000000000004E-2</v>
      </c>
      <c r="K42" s="1">
        <v>7.5999999999999998E-2</v>
      </c>
      <c r="L42" s="1">
        <v>4.2200000000000001E-2</v>
      </c>
      <c r="M42" s="1">
        <v>-2.8999999999999998E-3</v>
      </c>
      <c r="N42" s="1">
        <v>-9.0499999999999997E-2</v>
      </c>
      <c r="O42" s="1">
        <v>0.16650000000000001</v>
      </c>
      <c r="P42" s="1">
        <v>-0.46450000000000002</v>
      </c>
      <c r="Q42" s="1">
        <v>6.8599999999999994E-2</v>
      </c>
      <c r="R42" s="1">
        <v>7.4999999999999997E-3</v>
      </c>
      <c r="S42" s="1">
        <v>0.1537</v>
      </c>
      <c r="T42" s="1">
        <v>-0.2591</v>
      </c>
      <c r="U42" s="1">
        <v>0.3715</v>
      </c>
      <c r="V42" s="1">
        <v>6.6600000000000006E-2</v>
      </c>
      <c r="W42" s="1">
        <v>0.2329</v>
      </c>
      <c r="X42" s="1">
        <v>-7.6200000000000004E-2</v>
      </c>
      <c r="Y42" s="1">
        <v>-0.23810000000000001</v>
      </c>
      <c r="Z42" s="1">
        <v>-4.3700000000000003E-2</v>
      </c>
      <c r="AA42" s="1">
        <v>-0.3407</v>
      </c>
      <c r="AB42" s="1">
        <v>-0.14130000000000001</v>
      </c>
      <c r="AC42" s="1">
        <v>-0.20799999999999999</v>
      </c>
      <c r="AD42" s="1">
        <v>-4.1300000000000003E-2</v>
      </c>
      <c r="AE42" s="1">
        <v>-5.9499999999999997E-2</v>
      </c>
      <c r="AF42" s="1">
        <v>-0.1835</v>
      </c>
      <c r="AG42" s="1">
        <v>4.6100000000000002E-2</v>
      </c>
      <c r="AH42" s="1">
        <v>0.27789999999999998</v>
      </c>
      <c r="AI42" s="1">
        <v>-4.3299999999999998E-2</v>
      </c>
      <c r="AJ42" s="1">
        <v>0.3216</v>
      </c>
      <c r="AK42" s="1">
        <v>6.4899999999999999E-2</v>
      </c>
      <c r="AL42" s="1">
        <v>-3.5200000000000002E-2</v>
      </c>
      <c r="AM42" s="1">
        <v>5.6899999999999999E-2</v>
      </c>
      <c r="AN42" s="1">
        <v>7.9399999999999998E-2</v>
      </c>
      <c r="AO42" s="1">
        <v>1</v>
      </c>
      <c r="AP42" s="1">
        <v>-6.8400000000000002E-2</v>
      </c>
      <c r="AQ42" s="1">
        <v>-0.13289999999999999</v>
      </c>
      <c r="AR42" s="1">
        <v>-8.6999999999999994E-3</v>
      </c>
      <c r="AS42" s="1">
        <v>5.4300000000000001E-2</v>
      </c>
      <c r="AT42" s="1">
        <v>-0.27789999999999998</v>
      </c>
      <c r="AU42" s="1">
        <v>-0.1444</v>
      </c>
      <c r="AV42" s="1">
        <v>8.2299999999999998E-2</v>
      </c>
      <c r="AW42" s="1">
        <v>-0.14030000000000001</v>
      </c>
      <c r="AX42" s="1">
        <v>-0.25800000000000001</v>
      </c>
      <c r="AY42" s="1">
        <v>-0.30659999999999998</v>
      </c>
      <c r="AZ42" s="1">
        <v>-0.2021</v>
      </c>
      <c r="BA42" s="1">
        <v>-9.0300000000000005E-2</v>
      </c>
      <c r="BB42" s="1">
        <v>5.4300000000000001E-2</v>
      </c>
    </row>
    <row r="43" spans="1:54" ht="13.8">
      <c r="A43" s="295" t="s">
        <v>28</v>
      </c>
      <c r="B43" s="1">
        <v>-0.14249999999999999</v>
      </c>
      <c r="C43" s="1">
        <v>0.189</v>
      </c>
      <c r="D43" s="1">
        <v>-1.1299999999999999E-2</v>
      </c>
      <c r="E43" s="1">
        <v>-7.1999999999999998E-3</v>
      </c>
      <c r="F43" s="1">
        <v>-0.1113</v>
      </c>
      <c r="G43" s="1">
        <v>2.2800000000000001E-2</v>
      </c>
      <c r="H43" s="1">
        <v>-1.8800000000000001E-2</v>
      </c>
      <c r="I43" s="1">
        <v>1.6299999999999999E-2</v>
      </c>
      <c r="J43" s="1">
        <v>2.2700000000000001E-2</v>
      </c>
      <c r="K43" s="1">
        <v>-0.1162</v>
      </c>
      <c r="L43" s="1">
        <v>2.12E-2</v>
      </c>
      <c r="M43" s="1">
        <v>4.4499999999999998E-2</v>
      </c>
      <c r="N43" s="1">
        <v>-0.18990000000000001</v>
      </c>
      <c r="O43" s="1">
        <v>-7.3300000000000004E-2</v>
      </c>
      <c r="P43" s="1">
        <v>3.7100000000000001E-2</v>
      </c>
      <c r="Q43" s="1">
        <v>-6.6799999999999998E-2</v>
      </c>
      <c r="R43" s="1">
        <v>-6.7400000000000002E-2</v>
      </c>
      <c r="S43" s="1">
        <v>-6.7799999999999999E-2</v>
      </c>
      <c r="T43" s="1">
        <v>0.23849999999999999</v>
      </c>
      <c r="U43" s="1">
        <v>-5.9400000000000001E-2</v>
      </c>
      <c r="V43" s="1">
        <v>-0.1439</v>
      </c>
      <c r="W43" s="1">
        <v>-6.3299999999999995E-2</v>
      </c>
      <c r="X43" s="1">
        <v>-8.8000000000000005E-3</v>
      </c>
      <c r="Y43" s="1">
        <v>-5.4300000000000001E-2</v>
      </c>
      <c r="Z43" s="1">
        <v>-6.7999999999999996E-3</v>
      </c>
      <c r="AA43" s="1">
        <v>0.23599999999999999</v>
      </c>
      <c r="AB43" s="1">
        <v>-0.1152</v>
      </c>
      <c r="AC43" s="1">
        <v>-0.1547</v>
      </c>
      <c r="AD43" s="1">
        <v>7.2999999999999995E-2</v>
      </c>
      <c r="AE43" s="1">
        <v>3.8699999999999998E-2</v>
      </c>
      <c r="AF43" s="1">
        <v>0.20499999999999999</v>
      </c>
      <c r="AG43" s="1">
        <v>-0.13350000000000001</v>
      </c>
      <c r="AH43" s="1">
        <v>-5.0500000000000003E-2</v>
      </c>
      <c r="AI43" s="1">
        <v>3.9600000000000003E-2</v>
      </c>
      <c r="AJ43" s="1">
        <v>-8.5300000000000001E-2</v>
      </c>
      <c r="AK43" s="1">
        <v>-5.8599999999999999E-2</v>
      </c>
      <c r="AL43" s="1">
        <v>-5.9499999999999997E-2</v>
      </c>
      <c r="AM43" s="1">
        <v>-4.4999999999999997E-3</v>
      </c>
      <c r="AN43" s="1">
        <v>-1.72E-2</v>
      </c>
      <c r="AO43" s="1">
        <v>-6.8400000000000002E-2</v>
      </c>
      <c r="AP43" s="1">
        <v>1</v>
      </c>
      <c r="AQ43" s="1">
        <v>1.03E-2</v>
      </c>
      <c r="AR43" s="1">
        <v>-0.19439999999999999</v>
      </c>
      <c r="AS43" s="1">
        <v>-0.18029999999999999</v>
      </c>
      <c r="AT43" s="1">
        <v>6.5799999999999997E-2</v>
      </c>
      <c r="AU43" s="1">
        <v>1.49E-2</v>
      </c>
      <c r="AV43" s="1">
        <v>-0.161</v>
      </c>
      <c r="AW43" s="1">
        <v>0.15140000000000001</v>
      </c>
      <c r="AX43" s="1">
        <v>6.5699999999999995E-2</v>
      </c>
      <c r="AY43" s="1">
        <v>-9.4600000000000004E-2</v>
      </c>
      <c r="AZ43" s="1">
        <v>4.8500000000000001E-2</v>
      </c>
      <c r="BA43" s="1">
        <v>0.1076</v>
      </c>
      <c r="BB43" s="1">
        <v>-1.7000000000000001E-2</v>
      </c>
    </row>
    <row r="44" spans="1:54" ht="13.8">
      <c r="A44" s="295" t="s">
        <v>41</v>
      </c>
      <c r="B44" s="1">
        <v>-0.30880000000000002</v>
      </c>
      <c r="C44" s="1">
        <v>-0.19389999999999999</v>
      </c>
      <c r="D44" s="1">
        <v>-2.8000000000000001E-2</v>
      </c>
      <c r="E44" s="1">
        <v>-5.1200000000000002E-2</v>
      </c>
      <c r="F44" s="1">
        <v>-0.33639999999999998</v>
      </c>
      <c r="G44" s="1">
        <v>1.6799999999999999E-2</v>
      </c>
      <c r="H44" s="1">
        <v>2.23E-2</v>
      </c>
      <c r="I44" s="1">
        <v>7.9399999999999998E-2</v>
      </c>
      <c r="J44" s="1">
        <v>7.2599999999999998E-2</v>
      </c>
      <c r="K44" s="1">
        <v>0.10290000000000001</v>
      </c>
      <c r="L44" s="1">
        <v>9.4799999999999995E-2</v>
      </c>
      <c r="M44" s="1">
        <v>9.7699999999999995E-2</v>
      </c>
      <c r="N44" s="1">
        <v>0.24379999999999999</v>
      </c>
      <c r="O44" s="1">
        <v>5.7999999999999996E-3</v>
      </c>
      <c r="P44" s="1">
        <v>-4.8000000000000001E-2</v>
      </c>
      <c r="Q44" s="1">
        <v>-5.5999999999999999E-3</v>
      </c>
      <c r="R44" s="1">
        <v>0.13650000000000001</v>
      </c>
      <c r="S44" s="1">
        <v>-3.5499999999999997E-2</v>
      </c>
      <c r="T44" s="1">
        <v>-0.1532</v>
      </c>
      <c r="U44" s="1">
        <v>-0.19189999999999999</v>
      </c>
      <c r="V44" s="1">
        <v>0.2427</v>
      </c>
      <c r="W44" s="1">
        <v>0.19389999999999999</v>
      </c>
      <c r="X44" s="1">
        <v>0.76919999999999999</v>
      </c>
      <c r="Y44" s="1">
        <v>-1.54E-2</v>
      </c>
      <c r="Z44" s="1">
        <v>0.11749999999999999</v>
      </c>
      <c r="AA44" s="1">
        <v>-0.21029999999999999</v>
      </c>
      <c r="AB44" s="1">
        <v>0.1615</v>
      </c>
      <c r="AC44" s="1">
        <v>-0.24510000000000001</v>
      </c>
      <c r="AD44" s="1">
        <v>5.3499999999999999E-2</v>
      </c>
      <c r="AE44" s="1">
        <v>-6.4500000000000002E-2</v>
      </c>
      <c r="AF44" s="1">
        <v>-0.26329999999999998</v>
      </c>
      <c r="AG44" s="1">
        <v>-0.52290000000000003</v>
      </c>
      <c r="AH44" s="1">
        <v>-0.41799999999999998</v>
      </c>
      <c r="AI44" s="1">
        <v>-0.39950000000000002</v>
      </c>
      <c r="AJ44" s="1">
        <v>-0.4113</v>
      </c>
      <c r="AK44" s="1">
        <v>-0.49640000000000001</v>
      </c>
      <c r="AL44" s="1">
        <v>0.73470000000000002</v>
      </c>
      <c r="AM44" s="1">
        <v>0.18310000000000001</v>
      </c>
      <c r="AN44" s="1">
        <v>-2.6700000000000002E-2</v>
      </c>
      <c r="AO44" s="1">
        <v>-0.13289999999999999</v>
      </c>
      <c r="AP44" s="1">
        <v>1.03E-2</v>
      </c>
      <c r="AQ44" s="1">
        <v>1</v>
      </c>
      <c r="AR44" s="1">
        <v>-5.1700000000000003E-2</v>
      </c>
      <c r="AS44" s="1">
        <v>6.0499999999999998E-2</v>
      </c>
      <c r="AT44" s="1">
        <v>-4.9799999999999997E-2</v>
      </c>
      <c r="AU44" s="1">
        <v>-0.1106</v>
      </c>
      <c r="AV44" s="1">
        <v>-0.2863</v>
      </c>
      <c r="AW44" s="1">
        <v>-7.7100000000000002E-2</v>
      </c>
      <c r="AX44" s="1">
        <v>-0.15740000000000001</v>
      </c>
      <c r="AY44" s="1">
        <v>-0.3387</v>
      </c>
      <c r="AZ44" s="1">
        <v>-0.39889999999999998</v>
      </c>
      <c r="BA44" s="1">
        <v>-0.25519999999999998</v>
      </c>
      <c r="BB44" s="1">
        <v>-0.70130000000000003</v>
      </c>
    </row>
    <row r="45" spans="1:54" ht="13.8">
      <c r="A45" s="295" t="s">
        <v>643</v>
      </c>
      <c r="B45" s="1">
        <v>0.31659999999999999</v>
      </c>
      <c r="C45" s="1">
        <v>-0.63690000000000002</v>
      </c>
      <c r="D45" s="1">
        <v>-2.8299999999999999E-2</v>
      </c>
      <c r="E45" s="1">
        <v>-5.4300000000000001E-2</v>
      </c>
      <c r="F45" s="1">
        <v>0.19070000000000001</v>
      </c>
      <c r="G45" s="1">
        <v>5.0999999999999997E-2</v>
      </c>
      <c r="H45" s="1">
        <v>9.5200000000000007E-2</v>
      </c>
      <c r="I45" s="1">
        <v>0.15820000000000001</v>
      </c>
      <c r="J45" s="1">
        <v>-2.3300000000000001E-2</v>
      </c>
      <c r="K45" s="1">
        <v>-9.8000000000000004E-2</v>
      </c>
      <c r="L45" s="1">
        <v>0.16320000000000001</v>
      </c>
      <c r="M45" s="1">
        <v>3.3E-3</v>
      </c>
      <c r="N45" s="1">
        <v>0.48580000000000001</v>
      </c>
      <c r="O45" s="1">
        <v>0.2331</v>
      </c>
      <c r="P45" s="1">
        <v>5.3800000000000001E-2</v>
      </c>
      <c r="Q45" s="1">
        <v>-6.9900000000000004E-2</v>
      </c>
      <c r="R45" s="1">
        <v>0.14080000000000001</v>
      </c>
      <c r="S45" s="1">
        <v>0.1779</v>
      </c>
      <c r="T45" s="1">
        <v>-0.23139999999999999</v>
      </c>
      <c r="U45" s="1">
        <v>2.3099999999999999E-2</v>
      </c>
      <c r="V45" s="1">
        <v>0.43740000000000001</v>
      </c>
      <c r="W45" s="1">
        <v>0.1862</v>
      </c>
      <c r="X45" s="1">
        <v>0.1195</v>
      </c>
      <c r="Y45" s="1">
        <v>7.7399999999999997E-2</v>
      </c>
      <c r="Z45" s="1">
        <v>-0.1186</v>
      </c>
      <c r="AA45" s="1">
        <v>-0.31440000000000001</v>
      </c>
      <c r="AB45" s="1">
        <v>0.33460000000000001</v>
      </c>
      <c r="AC45" s="1">
        <v>0.33110000000000001</v>
      </c>
      <c r="AD45" s="1">
        <v>-8.8599999999999998E-2</v>
      </c>
      <c r="AE45" s="1">
        <v>-1.4500000000000001E-2</v>
      </c>
      <c r="AF45" s="1">
        <v>-0.2482</v>
      </c>
      <c r="AG45" s="1">
        <v>0.15090000000000001</v>
      </c>
      <c r="AH45" s="1">
        <v>0.1004</v>
      </c>
      <c r="AI45" s="1">
        <v>-0.18579999999999999</v>
      </c>
      <c r="AJ45" s="1">
        <v>0.1527</v>
      </c>
      <c r="AK45" s="1">
        <v>0.23599999999999999</v>
      </c>
      <c r="AL45" s="1">
        <v>0.1147</v>
      </c>
      <c r="AM45" s="1">
        <v>1.9E-2</v>
      </c>
      <c r="AN45" s="1">
        <v>0.11210000000000001</v>
      </c>
      <c r="AO45" s="1">
        <v>-8.6999999999999994E-3</v>
      </c>
      <c r="AP45" s="1">
        <v>-0.19439999999999999</v>
      </c>
      <c r="AQ45" s="1">
        <v>-5.1700000000000003E-2</v>
      </c>
      <c r="AR45" s="1">
        <v>1</v>
      </c>
      <c r="AS45" s="1">
        <v>0.77659999999999996</v>
      </c>
      <c r="AT45" s="1">
        <v>4.65E-2</v>
      </c>
      <c r="AU45" s="1">
        <v>-6.2E-2</v>
      </c>
      <c r="AV45" s="1">
        <v>0.29249999999999998</v>
      </c>
      <c r="AW45" s="1">
        <v>-0.13789999999999999</v>
      </c>
      <c r="AX45" s="1">
        <v>-0.26719999999999999</v>
      </c>
      <c r="AY45" s="1">
        <v>0.35289999999999999</v>
      </c>
      <c r="AZ45" s="1">
        <v>-0.17349999999999999</v>
      </c>
      <c r="BA45" s="1">
        <v>-3.7699999999999997E-2</v>
      </c>
      <c r="BB45" s="1">
        <v>0.1323</v>
      </c>
    </row>
    <row r="46" spans="1:54" ht="13.8">
      <c r="A46" s="295" t="s">
        <v>644</v>
      </c>
      <c r="B46" s="1">
        <v>0.16339999999999999</v>
      </c>
      <c r="C46" s="1">
        <v>-0.64480000000000004</v>
      </c>
      <c r="D46" s="1">
        <v>3.2300000000000002E-2</v>
      </c>
      <c r="E46" s="1">
        <v>-3.32E-2</v>
      </c>
      <c r="F46" s="1">
        <v>0.12870000000000001</v>
      </c>
      <c r="G46" s="1">
        <v>3.09E-2</v>
      </c>
      <c r="H46" s="1">
        <v>7.9500000000000001E-2</v>
      </c>
      <c r="I46" s="1">
        <v>6.9800000000000001E-2</v>
      </c>
      <c r="J46" s="1">
        <v>4.2999999999999997E-2</v>
      </c>
      <c r="K46" s="1">
        <v>0.1095</v>
      </c>
      <c r="L46" s="1">
        <v>0.14910000000000001</v>
      </c>
      <c r="M46" s="1">
        <v>3.3000000000000002E-2</v>
      </c>
      <c r="N46" s="1">
        <v>0.34649999999999997</v>
      </c>
      <c r="O46" s="1">
        <v>0.13600000000000001</v>
      </c>
      <c r="P46" s="1">
        <v>-1.54E-2</v>
      </c>
      <c r="Q46" s="1">
        <v>6.7400000000000002E-2</v>
      </c>
      <c r="R46" s="1">
        <v>0.161</v>
      </c>
      <c r="S46" s="1">
        <v>0.1167</v>
      </c>
      <c r="T46" s="1">
        <v>-0.25779999999999997</v>
      </c>
      <c r="U46" s="1">
        <v>-4.02E-2</v>
      </c>
      <c r="V46" s="1">
        <v>0.27129999999999999</v>
      </c>
      <c r="W46" s="1">
        <v>0.1469</v>
      </c>
      <c r="X46" s="1">
        <v>0.1618</v>
      </c>
      <c r="Y46" s="1">
        <v>4.3499999999999997E-2</v>
      </c>
      <c r="Z46" s="1">
        <v>-5.0999999999999997E-2</v>
      </c>
      <c r="AA46" s="1">
        <v>-0.3201</v>
      </c>
      <c r="AB46" s="1">
        <v>0.22700000000000001</v>
      </c>
      <c r="AC46" s="1">
        <v>0.11849999999999999</v>
      </c>
      <c r="AD46" s="1">
        <v>-4.4999999999999998E-2</v>
      </c>
      <c r="AE46" s="1">
        <v>-8.9700000000000002E-2</v>
      </c>
      <c r="AF46" s="1">
        <v>-0.26650000000000001</v>
      </c>
      <c r="AG46" s="1">
        <v>1.89E-2</v>
      </c>
      <c r="AH46" s="1">
        <v>0.1246</v>
      </c>
      <c r="AI46" s="1">
        <v>-0.1462</v>
      </c>
      <c r="AJ46" s="1">
        <v>0.1047</v>
      </c>
      <c r="AK46" s="1">
        <v>0.1298</v>
      </c>
      <c r="AL46" s="1">
        <v>0.1198</v>
      </c>
      <c r="AM46" s="1">
        <v>6.7199999999999996E-2</v>
      </c>
      <c r="AN46" s="1">
        <v>2.58E-2</v>
      </c>
      <c r="AO46" s="1">
        <v>5.4300000000000001E-2</v>
      </c>
      <c r="AP46" s="1">
        <v>-0.18029999999999999</v>
      </c>
      <c r="AQ46" s="1">
        <v>6.0499999999999998E-2</v>
      </c>
      <c r="AR46" s="1">
        <v>0.77659999999999996</v>
      </c>
      <c r="AS46" s="1">
        <v>1</v>
      </c>
      <c r="AT46" s="1">
        <v>-2.93E-2</v>
      </c>
      <c r="AU46" s="1">
        <v>-0.106</v>
      </c>
      <c r="AV46" s="1">
        <v>0.15609999999999999</v>
      </c>
      <c r="AW46" s="1">
        <v>-0.13339999999999999</v>
      </c>
      <c r="AX46" s="1">
        <v>-0.24740000000000001</v>
      </c>
      <c r="AY46" s="1">
        <v>0.1605</v>
      </c>
      <c r="AZ46" s="1">
        <v>-0.16869999999999999</v>
      </c>
      <c r="BA46" s="1">
        <v>-6.4000000000000001E-2</v>
      </c>
      <c r="BB46" s="1">
        <v>2.6700000000000002E-2</v>
      </c>
    </row>
    <row r="47" spans="1:54" ht="13.8">
      <c r="A47" s="295" t="s">
        <v>66</v>
      </c>
      <c r="B47" s="1">
        <v>0.3856</v>
      </c>
      <c r="C47" s="1">
        <v>9.3200000000000005E-2</v>
      </c>
      <c r="D47" s="1">
        <v>-5.1999999999999998E-2</v>
      </c>
      <c r="E47" s="1">
        <v>0.1106</v>
      </c>
      <c r="F47" s="1">
        <v>0.1016</v>
      </c>
      <c r="G47" s="1">
        <v>6.9800000000000001E-2</v>
      </c>
      <c r="H47" s="1">
        <v>0.15459999999999999</v>
      </c>
      <c r="I47" s="1">
        <v>0.16800000000000001</v>
      </c>
      <c r="J47" s="1">
        <v>0.11</v>
      </c>
      <c r="K47" s="1">
        <v>-3.0200000000000001E-2</v>
      </c>
      <c r="L47" s="1">
        <v>8.5199999999999998E-2</v>
      </c>
      <c r="M47" s="1">
        <v>0.1411</v>
      </c>
      <c r="N47" s="1">
        <v>8.3699999999999997E-2</v>
      </c>
      <c r="O47" s="1">
        <v>5.3999999999999999E-2</v>
      </c>
      <c r="P47" s="1">
        <v>0.37880000000000003</v>
      </c>
      <c r="Q47" s="1">
        <v>-0.23449999999999999</v>
      </c>
      <c r="R47" s="1">
        <v>-5.5500000000000001E-2</v>
      </c>
      <c r="S47" s="1">
        <v>0.20499999999999999</v>
      </c>
      <c r="T47" s="1">
        <v>0.16070000000000001</v>
      </c>
      <c r="U47" s="1">
        <v>-0.2419</v>
      </c>
      <c r="V47" s="1">
        <v>3.4799999999999998E-2</v>
      </c>
      <c r="W47" s="1">
        <v>-0.11840000000000001</v>
      </c>
      <c r="X47" s="1">
        <v>0.1512</v>
      </c>
      <c r="Y47" s="1">
        <v>1.83E-2</v>
      </c>
      <c r="Z47" s="1">
        <v>0.1061</v>
      </c>
      <c r="AA47" s="1">
        <v>0.32950000000000002</v>
      </c>
      <c r="AB47" s="1">
        <v>0.13919999999999999</v>
      </c>
      <c r="AC47" s="1">
        <v>0.32269999999999999</v>
      </c>
      <c r="AD47" s="1">
        <v>0.1216</v>
      </c>
      <c r="AE47" s="1">
        <v>1.7100000000000001E-2</v>
      </c>
      <c r="AF47" s="1">
        <v>0.1089</v>
      </c>
      <c r="AG47" s="1">
        <v>-7.4999999999999997E-3</v>
      </c>
      <c r="AH47" s="1">
        <v>-0.15859999999999999</v>
      </c>
      <c r="AI47" s="1">
        <v>-0.17680000000000001</v>
      </c>
      <c r="AJ47" s="1">
        <v>-0.16900000000000001</v>
      </c>
      <c r="AK47" s="1">
        <v>3.5900000000000001E-2</v>
      </c>
      <c r="AL47" s="1">
        <v>4.1799999999999997E-2</v>
      </c>
      <c r="AM47" s="1">
        <v>8.5300000000000001E-2</v>
      </c>
      <c r="AN47" s="1">
        <v>-0.1782</v>
      </c>
      <c r="AO47" s="1">
        <v>-0.27789999999999998</v>
      </c>
      <c r="AP47" s="1">
        <v>6.5799999999999997E-2</v>
      </c>
      <c r="AQ47" s="1">
        <v>-4.9799999999999997E-2</v>
      </c>
      <c r="AR47" s="1">
        <v>4.65E-2</v>
      </c>
      <c r="AS47" s="1">
        <v>-2.93E-2</v>
      </c>
      <c r="AT47" s="1">
        <v>1</v>
      </c>
      <c r="AU47" s="1">
        <v>0.15820000000000001</v>
      </c>
      <c r="AV47" s="1">
        <v>7.2800000000000004E-2</v>
      </c>
      <c r="AW47" s="1">
        <v>0.16470000000000001</v>
      </c>
      <c r="AX47" s="1">
        <v>0.15340000000000001</v>
      </c>
      <c r="AY47" s="1">
        <v>0.39729999999999999</v>
      </c>
      <c r="AZ47" s="1">
        <v>3.95E-2</v>
      </c>
      <c r="BA47" s="1">
        <v>6.3500000000000001E-2</v>
      </c>
      <c r="BB47" s="1">
        <v>-1.44E-2</v>
      </c>
    </row>
    <row r="48" spans="1:54" ht="13.8">
      <c r="A48" s="295" t="s">
        <v>61</v>
      </c>
      <c r="B48" s="1">
        <v>0.30819999999999997</v>
      </c>
      <c r="C48" s="1">
        <v>0.26750000000000002</v>
      </c>
      <c r="D48" s="1">
        <v>0.127</v>
      </c>
      <c r="E48" s="1">
        <v>0.1227</v>
      </c>
      <c r="F48" s="1">
        <v>0.1082</v>
      </c>
      <c r="G48" s="1">
        <v>0.1048</v>
      </c>
      <c r="H48" s="1">
        <v>-1.11E-2</v>
      </c>
      <c r="I48" s="1">
        <v>-3.9600000000000003E-2</v>
      </c>
      <c r="J48" s="1">
        <v>-8.7300000000000003E-2</v>
      </c>
      <c r="K48" s="1">
        <v>6.5199999999999994E-2</v>
      </c>
      <c r="L48" s="1">
        <v>-6.3399999999999998E-2</v>
      </c>
      <c r="M48" s="1">
        <v>-9.7000000000000003E-3</v>
      </c>
      <c r="N48" s="1">
        <v>-0.14530000000000001</v>
      </c>
      <c r="O48" s="1">
        <v>-0.34039999999999998</v>
      </c>
      <c r="P48" s="1">
        <v>0.13650000000000001</v>
      </c>
      <c r="Q48" s="1">
        <v>-3.4599999999999999E-2</v>
      </c>
      <c r="R48" s="1">
        <v>-0.23530000000000001</v>
      </c>
      <c r="S48" s="1">
        <v>0.1852</v>
      </c>
      <c r="T48" s="1">
        <v>2.3900000000000001E-2</v>
      </c>
      <c r="U48" s="1">
        <v>0.27529999999999999</v>
      </c>
      <c r="V48" s="1">
        <v>-0.2225</v>
      </c>
      <c r="W48" s="1">
        <v>-0.30199999999999999</v>
      </c>
      <c r="X48" s="1">
        <v>-0.25890000000000002</v>
      </c>
      <c r="Y48" s="1">
        <v>0.11269999999999999</v>
      </c>
      <c r="Z48" s="1">
        <v>5.7000000000000002E-3</v>
      </c>
      <c r="AA48" s="1">
        <v>0.32490000000000002</v>
      </c>
      <c r="AB48" s="1">
        <v>-0.15359999999999999</v>
      </c>
      <c r="AC48" s="1">
        <v>0.20760000000000001</v>
      </c>
      <c r="AD48" s="1">
        <v>8.1299999999999997E-2</v>
      </c>
      <c r="AE48" s="1">
        <v>-2.0999999999999999E-3</v>
      </c>
      <c r="AF48" s="1">
        <v>0.22889999999999999</v>
      </c>
      <c r="AG48" s="1">
        <v>0.2757</v>
      </c>
      <c r="AH48" s="1">
        <v>8.0000000000000004E-4</v>
      </c>
      <c r="AI48" s="1">
        <v>0.1772</v>
      </c>
      <c r="AJ48" s="1">
        <v>7.1999999999999998E-3</v>
      </c>
      <c r="AK48" s="1">
        <v>8.6599999999999996E-2</v>
      </c>
      <c r="AL48" s="1">
        <v>-0.20810000000000001</v>
      </c>
      <c r="AM48" s="1">
        <v>-0.1191</v>
      </c>
      <c r="AN48" s="1">
        <v>0.1953</v>
      </c>
      <c r="AO48" s="1">
        <v>-0.1444</v>
      </c>
      <c r="AP48" s="1">
        <v>1.49E-2</v>
      </c>
      <c r="AQ48" s="1">
        <v>-0.1106</v>
      </c>
      <c r="AR48" s="1">
        <v>-6.2E-2</v>
      </c>
      <c r="AS48" s="1">
        <v>-0.106</v>
      </c>
      <c r="AT48" s="1">
        <v>0.15820000000000001</v>
      </c>
      <c r="AU48" s="1">
        <v>1</v>
      </c>
      <c r="AV48" s="1">
        <v>0.152</v>
      </c>
      <c r="AW48" s="1">
        <v>0.15379999999999999</v>
      </c>
      <c r="AX48" s="1">
        <v>9.9000000000000008E-3</v>
      </c>
      <c r="AY48" s="1">
        <v>0.19969999999999999</v>
      </c>
      <c r="AZ48" s="1">
        <v>0.5212</v>
      </c>
      <c r="BA48" s="1">
        <v>9.2600000000000002E-2</v>
      </c>
      <c r="BB48" s="1">
        <v>0.24490000000000001</v>
      </c>
    </row>
    <row r="49" spans="1:54" ht="13.8">
      <c r="A49" s="295" t="s">
        <v>67</v>
      </c>
      <c r="B49" s="1">
        <v>0.37530000000000002</v>
      </c>
      <c r="C49" s="1">
        <v>-7.1599999999999997E-2</v>
      </c>
      <c r="D49" s="1">
        <v>2.9999999999999997E-4</v>
      </c>
      <c r="E49" s="1">
        <v>6.9900000000000004E-2</v>
      </c>
      <c r="F49" s="1">
        <v>0.3705</v>
      </c>
      <c r="G49" s="1">
        <v>0.11940000000000001</v>
      </c>
      <c r="H49" s="1">
        <v>-3.2899999999999999E-2</v>
      </c>
      <c r="I49" s="1">
        <v>-6.7400000000000002E-2</v>
      </c>
      <c r="J49" s="1">
        <v>-0.13200000000000001</v>
      </c>
      <c r="K49" s="1">
        <v>9.6699999999999994E-2</v>
      </c>
      <c r="L49" s="1">
        <v>2.4400000000000002E-2</v>
      </c>
      <c r="M49" s="1">
        <v>-6.7799999999999999E-2</v>
      </c>
      <c r="N49" s="1">
        <v>0.15329999999999999</v>
      </c>
      <c r="O49" s="1">
        <v>9.2799999999999994E-2</v>
      </c>
      <c r="P49" s="1">
        <v>-9.9000000000000008E-3</v>
      </c>
      <c r="Q49" s="1">
        <v>-6.1199999999999997E-2</v>
      </c>
      <c r="R49" s="1">
        <v>-6.9800000000000001E-2</v>
      </c>
      <c r="S49" s="1">
        <v>0.26279999999999998</v>
      </c>
      <c r="T49" s="1">
        <v>-0.12970000000000001</v>
      </c>
      <c r="U49" s="1">
        <v>0.1789</v>
      </c>
      <c r="V49" s="1">
        <v>1.4E-2</v>
      </c>
      <c r="W49" s="1">
        <v>5.16E-2</v>
      </c>
      <c r="X49" s="1">
        <v>-0.31430000000000002</v>
      </c>
      <c r="Y49" s="1">
        <v>0.12870000000000001</v>
      </c>
      <c r="Z49" s="1">
        <v>-6.0699999999999997E-2</v>
      </c>
      <c r="AA49" s="1">
        <v>-6.0900000000000003E-2</v>
      </c>
      <c r="AB49" s="1">
        <v>1.3100000000000001E-2</v>
      </c>
      <c r="AC49" s="1">
        <v>0.55910000000000004</v>
      </c>
      <c r="AD49" s="1">
        <v>-0.10440000000000001</v>
      </c>
      <c r="AE49" s="1">
        <v>-4.2700000000000002E-2</v>
      </c>
      <c r="AF49" s="1">
        <v>3.8E-3</v>
      </c>
      <c r="AG49" s="1">
        <v>0.48</v>
      </c>
      <c r="AH49" s="1">
        <v>0.36799999999999999</v>
      </c>
      <c r="AI49" s="1">
        <v>0.1241</v>
      </c>
      <c r="AJ49" s="1">
        <v>0.38929999999999998</v>
      </c>
      <c r="AK49" s="1">
        <v>0.308</v>
      </c>
      <c r="AL49" s="1">
        <v>-0.2397</v>
      </c>
      <c r="AM49" s="1">
        <v>-6.2899999999999998E-2</v>
      </c>
      <c r="AN49" s="1">
        <v>5.6099999999999997E-2</v>
      </c>
      <c r="AO49" s="1">
        <v>8.2299999999999998E-2</v>
      </c>
      <c r="AP49" s="1">
        <v>-0.161</v>
      </c>
      <c r="AQ49" s="1">
        <v>-0.2863</v>
      </c>
      <c r="AR49" s="1">
        <v>0.29249999999999998</v>
      </c>
      <c r="AS49" s="1">
        <v>0.15609999999999999</v>
      </c>
      <c r="AT49" s="1">
        <v>7.2800000000000004E-2</v>
      </c>
      <c r="AU49" s="1">
        <v>0.152</v>
      </c>
      <c r="AV49" s="1">
        <v>1</v>
      </c>
      <c r="AW49" s="1">
        <v>2.3599999999999999E-2</v>
      </c>
      <c r="AX49" s="1">
        <v>-0.2661</v>
      </c>
      <c r="AY49" s="1">
        <v>0.253</v>
      </c>
      <c r="AZ49" s="1">
        <v>0.13320000000000001</v>
      </c>
      <c r="BA49" s="1">
        <v>7.0800000000000002E-2</v>
      </c>
      <c r="BB49" s="1">
        <v>0.40350000000000003</v>
      </c>
    </row>
    <row r="50" spans="1:54" ht="13.8">
      <c r="A50" s="295" t="s">
        <v>42</v>
      </c>
      <c r="B50" s="1">
        <v>-0.12809999999999999</v>
      </c>
      <c r="C50" s="1">
        <v>0.50919999999999999</v>
      </c>
      <c r="D50" s="1">
        <v>-3.4299999999999997E-2</v>
      </c>
      <c r="E50" s="1">
        <v>-1.0200000000000001E-2</v>
      </c>
      <c r="F50" s="1">
        <v>0.218</v>
      </c>
      <c r="G50" s="1">
        <v>1.66E-2</v>
      </c>
      <c r="H50" s="1">
        <v>-2.87E-2</v>
      </c>
      <c r="I50" s="1">
        <v>-3.5499999999999997E-2</v>
      </c>
      <c r="J50" s="1">
        <v>3.2000000000000001E-2</v>
      </c>
      <c r="K50" s="1">
        <v>-0.1522</v>
      </c>
      <c r="L50" s="1">
        <v>-0.04</v>
      </c>
      <c r="M50" s="1">
        <v>8.4699999999999998E-2</v>
      </c>
      <c r="N50" s="1">
        <v>-0.38640000000000002</v>
      </c>
      <c r="O50" s="1">
        <v>-0.19220000000000001</v>
      </c>
      <c r="P50" s="1">
        <v>-8.0199999999999994E-2</v>
      </c>
      <c r="Q50" s="1">
        <v>7.1099999999999997E-2</v>
      </c>
      <c r="R50" s="1">
        <v>-0.18779999999999999</v>
      </c>
      <c r="S50" s="1">
        <v>3.5900000000000001E-2</v>
      </c>
      <c r="T50" s="1">
        <v>0.44019999999999998</v>
      </c>
      <c r="U50" s="1">
        <v>-1.2800000000000001E-2</v>
      </c>
      <c r="V50" s="1">
        <v>-0.3679</v>
      </c>
      <c r="W50" s="1">
        <v>-0.43020000000000003</v>
      </c>
      <c r="X50" s="1">
        <v>-0.15640000000000001</v>
      </c>
      <c r="Y50" s="1">
        <v>-0.1085</v>
      </c>
      <c r="Z50" s="1">
        <v>0.1971</v>
      </c>
      <c r="AA50" s="1">
        <v>0.63829999999999998</v>
      </c>
      <c r="AB50" s="1">
        <v>-0.37659999999999999</v>
      </c>
      <c r="AC50" s="1">
        <v>8.0999999999999996E-3</v>
      </c>
      <c r="AD50" s="1">
        <v>0.16470000000000001</v>
      </c>
      <c r="AE50" s="1">
        <v>9.3600000000000003E-2</v>
      </c>
      <c r="AF50" s="1">
        <v>0.4652</v>
      </c>
      <c r="AG50" s="1">
        <v>-5.91E-2</v>
      </c>
      <c r="AH50" s="1">
        <v>0.1348</v>
      </c>
      <c r="AI50" s="1">
        <v>0.32950000000000002</v>
      </c>
      <c r="AJ50" s="1">
        <v>-1.7899999999999999E-2</v>
      </c>
      <c r="AK50" s="1">
        <v>0.151</v>
      </c>
      <c r="AL50" s="1">
        <v>-0.29349999999999998</v>
      </c>
      <c r="AM50" s="1">
        <v>-4.6600000000000003E-2</v>
      </c>
      <c r="AN50" s="1">
        <v>2.3300000000000001E-2</v>
      </c>
      <c r="AO50" s="1">
        <v>-0.14030000000000001</v>
      </c>
      <c r="AP50" s="1">
        <v>0.15140000000000001</v>
      </c>
      <c r="AQ50" s="1">
        <v>-7.7100000000000002E-2</v>
      </c>
      <c r="AR50" s="1">
        <v>-0.13789999999999999</v>
      </c>
      <c r="AS50" s="1">
        <v>-0.13339999999999999</v>
      </c>
      <c r="AT50" s="1">
        <v>0.16470000000000001</v>
      </c>
      <c r="AU50" s="1">
        <v>0.15379999999999999</v>
      </c>
      <c r="AV50" s="1">
        <v>2.3599999999999999E-2</v>
      </c>
      <c r="AW50" s="1">
        <v>1</v>
      </c>
      <c r="AX50" s="1">
        <v>-0.26150000000000001</v>
      </c>
      <c r="AY50" s="1">
        <v>-0.12509999999999999</v>
      </c>
      <c r="AZ50" s="1">
        <v>0.30730000000000002</v>
      </c>
      <c r="BA50" s="1">
        <v>0.29609999999999997</v>
      </c>
      <c r="BB50" s="1">
        <v>0.19620000000000001</v>
      </c>
    </row>
    <row r="51" spans="1:54" ht="13.8">
      <c r="A51" s="295" t="s">
        <v>76</v>
      </c>
      <c r="B51" s="1">
        <v>0.159</v>
      </c>
      <c r="C51" s="1">
        <v>0.18410000000000001</v>
      </c>
      <c r="D51" s="1">
        <v>0.12130000000000001</v>
      </c>
      <c r="E51" s="1">
        <v>0.21460000000000001</v>
      </c>
      <c r="F51" s="1">
        <v>-0.23680000000000001</v>
      </c>
      <c r="G51" s="1">
        <v>0.17019999999999999</v>
      </c>
      <c r="H51" s="1">
        <v>2.93E-2</v>
      </c>
      <c r="I51" s="1">
        <v>-5.8599999999999999E-2</v>
      </c>
      <c r="J51" s="1">
        <v>-2.46E-2</v>
      </c>
      <c r="K51" s="1">
        <v>-3.5200000000000002E-2</v>
      </c>
      <c r="L51" s="1">
        <v>-0.10440000000000001</v>
      </c>
      <c r="M51" s="1">
        <v>-2.7199999999999998E-2</v>
      </c>
      <c r="N51" s="1">
        <v>-9.5899999999999999E-2</v>
      </c>
      <c r="O51" s="1">
        <v>-0.1714</v>
      </c>
      <c r="P51" s="1">
        <v>0.41699999999999998</v>
      </c>
      <c r="Q51" s="1">
        <v>-0.23899999999999999</v>
      </c>
      <c r="R51" s="1">
        <v>2.1399999999999999E-2</v>
      </c>
      <c r="S51" s="1">
        <v>-0.22220000000000001</v>
      </c>
      <c r="T51" s="1">
        <v>0.3962</v>
      </c>
      <c r="U51" s="1">
        <v>-0.32629999999999998</v>
      </c>
      <c r="V51" s="1">
        <v>-0.14380000000000001</v>
      </c>
      <c r="W51" s="1">
        <v>-0.42220000000000002</v>
      </c>
      <c r="X51" s="1">
        <v>-3.73E-2</v>
      </c>
      <c r="Y51" s="1">
        <v>5.3800000000000001E-2</v>
      </c>
      <c r="Z51" s="1">
        <v>0.15859999999999999</v>
      </c>
      <c r="AA51" s="1">
        <v>0.2893</v>
      </c>
      <c r="AB51" s="1">
        <v>7.9000000000000001E-2</v>
      </c>
      <c r="AC51" s="1">
        <v>-0.17849999999999999</v>
      </c>
      <c r="AD51" s="1">
        <v>6.3399999999999998E-2</v>
      </c>
      <c r="AE51" s="1">
        <v>1.7500000000000002E-2</v>
      </c>
      <c r="AF51" s="1">
        <v>0.26129999999999998</v>
      </c>
      <c r="AG51" s="1">
        <v>-0.2059</v>
      </c>
      <c r="AH51" s="1">
        <v>-0.28770000000000001</v>
      </c>
      <c r="AI51" s="1">
        <v>4.6100000000000002E-2</v>
      </c>
      <c r="AJ51" s="1">
        <v>-0.27339999999999998</v>
      </c>
      <c r="AK51" s="1">
        <v>-0.1711</v>
      </c>
      <c r="AL51" s="1">
        <v>-6.6400000000000001E-2</v>
      </c>
      <c r="AM51" s="1">
        <v>-1.6299999999999999E-2</v>
      </c>
      <c r="AN51" s="1">
        <v>-0.15140000000000001</v>
      </c>
      <c r="AO51" s="1">
        <v>-0.25800000000000001</v>
      </c>
      <c r="AP51" s="1">
        <v>6.5699999999999995E-2</v>
      </c>
      <c r="AQ51" s="1">
        <v>-0.15740000000000001</v>
      </c>
      <c r="AR51" s="1">
        <v>-0.26719999999999999</v>
      </c>
      <c r="AS51" s="1">
        <v>-0.24740000000000001</v>
      </c>
      <c r="AT51" s="1">
        <v>0.15340000000000001</v>
      </c>
      <c r="AU51" s="1">
        <v>9.9000000000000008E-3</v>
      </c>
      <c r="AV51" s="1">
        <v>-0.2661</v>
      </c>
      <c r="AW51" s="1">
        <v>-0.26150000000000001</v>
      </c>
      <c r="AX51" s="1">
        <v>1</v>
      </c>
      <c r="AY51" s="1">
        <v>0.1166</v>
      </c>
      <c r="AZ51" s="1">
        <v>0.13880000000000001</v>
      </c>
      <c r="BA51" s="1">
        <v>0.14599999999999999</v>
      </c>
      <c r="BB51" s="1">
        <v>-0.14960000000000001</v>
      </c>
    </row>
    <row r="52" spans="1:54" ht="13.8">
      <c r="A52" s="295" t="s">
        <v>2121</v>
      </c>
      <c r="B52" s="1">
        <v>0.8347</v>
      </c>
      <c r="C52" s="1">
        <v>-6.83E-2</v>
      </c>
      <c r="D52" s="1">
        <v>6.5699999999999995E-2</v>
      </c>
      <c r="E52" s="1">
        <v>0.11550000000000001</v>
      </c>
      <c r="F52" s="1">
        <v>-7.7999999999999996E-3</v>
      </c>
      <c r="G52" s="1">
        <v>0.18729999999999999</v>
      </c>
      <c r="H52" s="1">
        <v>-4.4900000000000002E-2</v>
      </c>
      <c r="I52" s="1">
        <v>-8.5000000000000006E-3</v>
      </c>
      <c r="J52" s="1">
        <v>-6.7900000000000002E-2</v>
      </c>
      <c r="K52" s="1">
        <v>-2.0899999999999998E-2</v>
      </c>
      <c r="L52" s="1">
        <v>1.24E-2</v>
      </c>
      <c r="M52" s="1">
        <v>-4.5999999999999999E-2</v>
      </c>
      <c r="N52" s="1">
        <v>0.2331</v>
      </c>
      <c r="O52" s="1">
        <v>7.1800000000000003E-2</v>
      </c>
      <c r="P52" s="1">
        <v>0.30149999999999999</v>
      </c>
      <c r="Q52" s="1">
        <v>-0.25890000000000002</v>
      </c>
      <c r="R52" s="1">
        <v>7.7799999999999994E-2</v>
      </c>
      <c r="S52" s="1">
        <v>0.1139</v>
      </c>
      <c r="T52" s="1">
        <v>-3.3000000000000002E-2</v>
      </c>
      <c r="U52" s="1">
        <v>1.83E-2</v>
      </c>
      <c r="V52" s="1">
        <v>0.13109999999999999</v>
      </c>
      <c r="W52" s="1">
        <v>-4.5600000000000002E-2</v>
      </c>
      <c r="X52" s="1">
        <v>-9.9599999999999994E-2</v>
      </c>
      <c r="Y52" s="1">
        <v>0.2162</v>
      </c>
      <c r="Z52" s="1">
        <v>-0.1085</v>
      </c>
      <c r="AA52" s="1">
        <v>0.109</v>
      </c>
      <c r="AB52" s="1">
        <v>0.1963</v>
      </c>
      <c r="AC52" s="1">
        <v>0.53990000000000005</v>
      </c>
      <c r="AD52" s="1">
        <v>-5.6500000000000002E-2</v>
      </c>
      <c r="AE52" s="1">
        <v>3.2599999999999997E-2</v>
      </c>
      <c r="AF52" s="1">
        <v>8.5599999999999996E-2</v>
      </c>
      <c r="AG52" s="1">
        <v>0.33560000000000001</v>
      </c>
      <c r="AH52" s="1">
        <v>-6.3200000000000006E-2</v>
      </c>
      <c r="AI52" s="1">
        <v>-9.7999999999999997E-3</v>
      </c>
      <c r="AJ52" s="1">
        <v>7.85E-2</v>
      </c>
      <c r="AK52" s="1">
        <v>0.29089999999999999</v>
      </c>
      <c r="AL52" s="1">
        <v>-5.8999999999999997E-2</v>
      </c>
      <c r="AM52" s="1">
        <v>-5.0999999999999997E-2</v>
      </c>
      <c r="AN52" s="1">
        <v>4.0800000000000003E-2</v>
      </c>
      <c r="AO52" s="1">
        <v>-0.30659999999999998</v>
      </c>
      <c r="AP52" s="1">
        <v>-9.4600000000000004E-2</v>
      </c>
      <c r="AQ52" s="1">
        <v>-0.3387</v>
      </c>
      <c r="AR52" s="1">
        <v>0.35289999999999999</v>
      </c>
      <c r="AS52" s="1">
        <v>0.1605</v>
      </c>
      <c r="AT52" s="1">
        <v>0.39729999999999999</v>
      </c>
      <c r="AU52" s="1">
        <v>0.19969999999999999</v>
      </c>
      <c r="AV52" s="1">
        <v>0.253</v>
      </c>
      <c r="AW52" s="1">
        <v>-0.12509999999999999</v>
      </c>
      <c r="AX52" s="1">
        <v>0.1166</v>
      </c>
      <c r="AY52" s="1">
        <v>1</v>
      </c>
      <c r="AZ52" s="1">
        <v>0.15529999999999999</v>
      </c>
      <c r="BA52" s="1">
        <v>0.17530000000000001</v>
      </c>
      <c r="BB52" s="1">
        <v>0.28249999999999997</v>
      </c>
    </row>
    <row r="53" spans="1:54" ht="13.8">
      <c r="A53" s="295" t="s">
        <v>29</v>
      </c>
      <c r="B53" s="1">
        <v>0.2235</v>
      </c>
      <c r="C53" s="1">
        <v>0.55989999999999995</v>
      </c>
      <c r="D53" s="1">
        <v>0.2137</v>
      </c>
      <c r="E53" s="1">
        <v>0.25819999999999999</v>
      </c>
      <c r="F53" s="1">
        <v>0.1026</v>
      </c>
      <c r="G53" s="1">
        <v>9.6500000000000002E-2</v>
      </c>
      <c r="H53" s="1">
        <v>-0.1825</v>
      </c>
      <c r="I53" s="1">
        <v>-0.2349</v>
      </c>
      <c r="J53" s="1">
        <v>-0.20960000000000001</v>
      </c>
      <c r="K53" s="1">
        <v>4.0800000000000003E-2</v>
      </c>
      <c r="L53" s="1">
        <v>-0.30869999999999997</v>
      </c>
      <c r="M53" s="1">
        <v>-0.1822</v>
      </c>
      <c r="N53" s="1">
        <v>-0.48259999999999997</v>
      </c>
      <c r="O53" s="1">
        <v>-0.53979999999999995</v>
      </c>
      <c r="P53" s="1">
        <v>0.1026</v>
      </c>
      <c r="Q53" s="1">
        <v>5.67E-2</v>
      </c>
      <c r="R53" s="1">
        <v>-0.44550000000000001</v>
      </c>
      <c r="S53" s="1">
        <v>7.1400000000000005E-2</v>
      </c>
      <c r="T53" s="1">
        <v>0.25280000000000002</v>
      </c>
      <c r="U53" s="1">
        <v>0.22570000000000001</v>
      </c>
      <c r="V53" s="1">
        <v>-0.63719999999999999</v>
      </c>
      <c r="W53" s="1">
        <v>-0.33139999999999997</v>
      </c>
      <c r="X53" s="1">
        <v>-0.61380000000000001</v>
      </c>
      <c r="Y53" s="1">
        <v>0.11509999999999999</v>
      </c>
      <c r="Z53" s="1">
        <v>-3.7600000000000001E-2</v>
      </c>
      <c r="AA53" s="1">
        <v>0.49959999999999999</v>
      </c>
      <c r="AB53" s="1">
        <v>-0.30730000000000002</v>
      </c>
      <c r="AC53" s="1">
        <v>0.1249</v>
      </c>
      <c r="AD53" s="1">
        <v>-2.8000000000000001E-2</v>
      </c>
      <c r="AE53" s="1">
        <v>9.0899999999999995E-2</v>
      </c>
      <c r="AF53" s="1">
        <v>0.39340000000000003</v>
      </c>
      <c r="AG53" s="1">
        <v>0.37140000000000001</v>
      </c>
      <c r="AH53" s="1">
        <v>0.23269999999999999</v>
      </c>
      <c r="AI53" s="1">
        <v>0.61380000000000001</v>
      </c>
      <c r="AJ53" s="1">
        <v>0.1835</v>
      </c>
      <c r="AK53" s="1">
        <v>0.32300000000000001</v>
      </c>
      <c r="AL53" s="1">
        <v>-0.51559999999999995</v>
      </c>
      <c r="AM53" s="1">
        <v>-0.25030000000000002</v>
      </c>
      <c r="AN53" s="1">
        <v>7.6700000000000004E-2</v>
      </c>
      <c r="AO53" s="1">
        <v>-0.2021</v>
      </c>
      <c r="AP53" s="1">
        <v>4.8500000000000001E-2</v>
      </c>
      <c r="AQ53" s="1">
        <v>-0.39889999999999998</v>
      </c>
      <c r="AR53" s="1">
        <v>-0.17349999999999999</v>
      </c>
      <c r="AS53" s="1">
        <v>-0.16869999999999999</v>
      </c>
      <c r="AT53" s="1">
        <v>3.95E-2</v>
      </c>
      <c r="AU53" s="1">
        <v>0.5212</v>
      </c>
      <c r="AV53" s="1">
        <v>0.13320000000000001</v>
      </c>
      <c r="AW53" s="1">
        <v>0.30730000000000002</v>
      </c>
      <c r="AX53" s="1">
        <v>0.13880000000000001</v>
      </c>
      <c r="AY53" s="1">
        <v>0.15529999999999999</v>
      </c>
      <c r="AZ53" s="1">
        <v>1</v>
      </c>
      <c r="BA53" s="1">
        <v>0.21329999999999999</v>
      </c>
      <c r="BB53" s="1">
        <v>0.58260000000000001</v>
      </c>
    </row>
    <row r="54" spans="1:54" ht="13.8">
      <c r="A54" s="295" t="s">
        <v>8</v>
      </c>
      <c r="B54" s="1">
        <v>7.9699999999999993E-2</v>
      </c>
      <c r="C54" s="1">
        <v>0.28189999999999998</v>
      </c>
      <c r="D54" s="1">
        <v>2.4E-2</v>
      </c>
      <c r="E54" s="1">
        <v>0.1013</v>
      </c>
      <c r="F54" s="1">
        <v>-7.8899999999999998E-2</v>
      </c>
      <c r="G54" s="1">
        <v>5.5399999999999998E-2</v>
      </c>
      <c r="H54" s="1">
        <v>-1.5E-3</v>
      </c>
      <c r="I54" s="1">
        <v>-3.8199999999999998E-2</v>
      </c>
      <c r="J54" s="1">
        <v>-3.7100000000000001E-2</v>
      </c>
      <c r="K54" s="1">
        <v>-0.1915</v>
      </c>
      <c r="L54" s="1">
        <v>-1.7500000000000002E-2</v>
      </c>
      <c r="M54" s="1">
        <v>4.4999999999999998E-2</v>
      </c>
      <c r="N54" s="1">
        <v>-0.2757</v>
      </c>
      <c r="O54" s="1">
        <v>-1.78E-2</v>
      </c>
      <c r="P54" s="1">
        <v>-0.10580000000000001</v>
      </c>
      <c r="Q54" s="1">
        <v>-0.2341</v>
      </c>
      <c r="R54" s="1">
        <v>-1.34E-2</v>
      </c>
      <c r="S54" s="1">
        <v>-0.2356</v>
      </c>
      <c r="T54" s="1">
        <v>0.60109999999999997</v>
      </c>
      <c r="U54" s="1">
        <v>9.3100000000000002E-2</v>
      </c>
      <c r="V54" s="1">
        <v>-0.18029999999999999</v>
      </c>
      <c r="W54" s="1">
        <v>-0.57550000000000001</v>
      </c>
      <c r="X54" s="1">
        <v>-0.2208</v>
      </c>
      <c r="Y54" s="1">
        <v>-7.5600000000000001E-2</v>
      </c>
      <c r="Z54" s="1">
        <v>0.1542</v>
      </c>
      <c r="AA54" s="1">
        <v>0.50790000000000002</v>
      </c>
      <c r="AB54" s="1">
        <v>-0.24410000000000001</v>
      </c>
      <c r="AC54" s="1">
        <v>3.3500000000000002E-2</v>
      </c>
      <c r="AD54" s="1">
        <v>0.1072</v>
      </c>
      <c r="AE54" s="1">
        <v>6.9599999999999995E-2</v>
      </c>
      <c r="AF54" s="1">
        <v>0.84409999999999996</v>
      </c>
      <c r="AG54" s="1">
        <v>-1.0200000000000001E-2</v>
      </c>
      <c r="AH54" s="1">
        <v>1.9E-3</v>
      </c>
      <c r="AI54" s="1">
        <v>0.3251</v>
      </c>
      <c r="AJ54" s="1">
        <v>-8.2100000000000006E-2</v>
      </c>
      <c r="AK54" s="1">
        <v>0.13109999999999999</v>
      </c>
      <c r="AL54" s="1">
        <v>-0.19520000000000001</v>
      </c>
      <c r="AM54" s="1">
        <v>-2.46E-2</v>
      </c>
      <c r="AN54" s="1">
        <v>-5.0299999999999997E-2</v>
      </c>
      <c r="AO54" s="1">
        <v>-9.0300000000000005E-2</v>
      </c>
      <c r="AP54" s="1">
        <v>0.1076</v>
      </c>
      <c r="AQ54" s="1">
        <v>-0.25519999999999998</v>
      </c>
      <c r="AR54" s="1">
        <v>-3.7699999999999997E-2</v>
      </c>
      <c r="AS54" s="1">
        <v>-6.4000000000000001E-2</v>
      </c>
      <c r="AT54" s="1">
        <v>6.3500000000000001E-2</v>
      </c>
      <c r="AU54" s="1">
        <v>9.2600000000000002E-2</v>
      </c>
      <c r="AV54" s="1">
        <v>7.0800000000000002E-2</v>
      </c>
      <c r="AW54" s="1">
        <v>0.29609999999999997</v>
      </c>
      <c r="AX54" s="1">
        <v>0.14599999999999999</v>
      </c>
      <c r="AY54" s="1">
        <v>0.17530000000000001</v>
      </c>
      <c r="AZ54" s="1">
        <v>0.21329999999999999</v>
      </c>
      <c r="BA54" s="1">
        <v>1</v>
      </c>
      <c r="BB54" s="1">
        <v>0.22439999999999999</v>
      </c>
    </row>
    <row r="55" spans="1:54" ht="13.8">
      <c r="A55" s="290" t="s">
        <v>43</v>
      </c>
      <c r="B55" s="364">
        <v>0.27250000000000002</v>
      </c>
      <c r="C55" s="365">
        <v>0.1903</v>
      </c>
      <c r="D55" s="365">
        <v>0.12379999999999999</v>
      </c>
      <c r="E55" s="365">
        <v>0.12609999999999999</v>
      </c>
      <c r="F55" s="365">
        <v>0.4657</v>
      </c>
      <c r="G55" s="365">
        <v>2.7900000000000001E-2</v>
      </c>
      <c r="H55" s="365">
        <v>-6.9000000000000006E-2</v>
      </c>
      <c r="I55" s="365">
        <v>-0.16009999999999999</v>
      </c>
      <c r="J55" s="365">
        <v>-0.1134</v>
      </c>
      <c r="K55" s="365">
        <v>2.01E-2</v>
      </c>
      <c r="L55" s="365">
        <v>-0.1363</v>
      </c>
      <c r="M55" s="365">
        <v>-0.13750000000000001</v>
      </c>
      <c r="N55" s="365">
        <v>-0.27750000000000002</v>
      </c>
      <c r="O55" s="365">
        <v>-0.1318</v>
      </c>
      <c r="P55" s="365">
        <v>-8.7800000000000003E-2</v>
      </c>
      <c r="Q55" s="365">
        <v>2.1700000000000001E-2</v>
      </c>
      <c r="R55" s="365">
        <v>-0.19420000000000001</v>
      </c>
      <c r="S55" s="365">
        <v>0.2717</v>
      </c>
      <c r="T55" s="365">
        <v>9.6299999999999997E-2</v>
      </c>
      <c r="U55" s="365">
        <v>0.34050000000000002</v>
      </c>
      <c r="V55" s="365">
        <v>-0.3397</v>
      </c>
      <c r="W55" s="365">
        <v>-0.14369999999999999</v>
      </c>
      <c r="X55" s="365">
        <v>-0.77629999999999999</v>
      </c>
      <c r="Y55" s="365">
        <v>6.6799999999999998E-2</v>
      </c>
      <c r="Z55" s="365">
        <v>-0.15790000000000001</v>
      </c>
      <c r="AA55" s="365">
        <v>0.1875</v>
      </c>
      <c r="AB55" s="365">
        <v>-0.19059999999999999</v>
      </c>
      <c r="AC55" s="365">
        <v>0.37419999999999998</v>
      </c>
      <c r="AD55" s="365">
        <v>-9.1399999999999995E-2</v>
      </c>
      <c r="AE55" s="365">
        <v>5.1400000000000001E-2</v>
      </c>
      <c r="AF55" s="365">
        <v>0.20880000000000001</v>
      </c>
      <c r="AG55" s="365">
        <v>0.69130000000000003</v>
      </c>
      <c r="AH55" s="365">
        <v>0.68879999999999997</v>
      </c>
      <c r="AI55" s="365">
        <v>0.62749999999999995</v>
      </c>
      <c r="AJ55" s="365">
        <v>0.69189999999999996</v>
      </c>
      <c r="AK55" s="365">
        <v>0.77690000000000003</v>
      </c>
      <c r="AL55" s="365">
        <v>-0.78539999999999999</v>
      </c>
      <c r="AM55" s="365">
        <v>-0.185</v>
      </c>
      <c r="AN55" s="365">
        <v>0.189</v>
      </c>
      <c r="AO55" s="365">
        <v>5.4300000000000001E-2</v>
      </c>
      <c r="AP55" s="365">
        <v>-1.7000000000000001E-2</v>
      </c>
      <c r="AQ55" s="365">
        <v>-0.70130000000000003</v>
      </c>
      <c r="AR55" s="365">
        <v>0.1323</v>
      </c>
      <c r="AS55" s="365">
        <v>2.6700000000000002E-2</v>
      </c>
      <c r="AT55" s="365">
        <v>-1.44E-2</v>
      </c>
      <c r="AU55" s="365">
        <v>0.24490000000000001</v>
      </c>
      <c r="AV55" s="365">
        <v>0.40350000000000003</v>
      </c>
      <c r="AW55" s="365">
        <v>0.19620000000000001</v>
      </c>
      <c r="AX55" s="365">
        <v>-0.14960000000000001</v>
      </c>
      <c r="AY55" s="365">
        <v>0.28249999999999997</v>
      </c>
      <c r="AZ55" s="365">
        <v>0.58260000000000001</v>
      </c>
      <c r="BA55" s="365">
        <v>0.22439999999999999</v>
      </c>
      <c r="BB55" s="365">
        <v>1</v>
      </c>
    </row>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1. Single-trait PGIs</vt:lpstr>
      <vt:lpstr>2. Multi-trait PGIs</vt:lpstr>
      <vt:lpstr>3. Prediction results</vt:lpstr>
      <vt:lpstr>4. Rho Estimation</vt:lpstr>
      <vt:lpstr>5. UKB GWASs</vt:lpstr>
      <vt:lpstr>6. 23andMe GWASs</vt:lpstr>
      <vt:lpstr>7. Quality control of GWAS</vt:lpstr>
      <vt:lpstr>8. Single-trait Input GWASs</vt:lpstr>
      <vt:lpstr>9. Genetic Correlations</vt:lpstr>
      <vt:lpstr>10. Multi-trait Input GWASs</vt:lpstr>
      <vt:lpstr>11. Dataset details</vt:lpstr>
      <vt:lpstr>12. Validation Phenotypes</vt:lpstr>
      <vt:lpstr>13. Public Input GWASs</vt:lpstr>
      <vt:lpstr>'3. Prediction results'!HRSandWLS_phenotypes_r2_cleaned_1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Aysu Okbay</dc:creator>
  <cp:keywords/>
  <dc:description/>
  <cp:lastModifiedBy>Aysu Okbay</cp:lastModifiedBy>
  <cp:revision/>
  <dcterms:created xsi:type="dcterms:W3CDTF">2019-12-10T11:02:35Z</dcterms:created>
  <dcterms:modified xsi:type="dcterms:W3CDTF">2021-03-03T09:16:50Z</dcterms:modified>
  <cp:category/>
  <cp:contentStatus/>
</cp:coreProperties>
</file>