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xr:revisionPtr revIDLastSave="0" documentId="13_ncr:1000001_{ABF356B7-66FE-0D42-9639-D8C0610CFA6D}" xr6:coauthVersionLast="47" xr6:coauthVersionMax="47" xr10:uidLastSave="{00000000-0000-0000-0000-000000000000}"/>
  <bookViews>
    <workbookView xWindow="240" yWindow="90" windowWidth="20115" windowHeight="7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5" l="1"/>
  <c r="C65" i="5"/>
  <c r="C66" i="5"/>
  <c r="C67" i="5"/>
  <c r="C68" i="5"/>
  <c r="B64" i="5"/>
  <c r="B65" i="5"/>
  <c r="B66" i="5"/>
  <c r="B67" i="5"/>
  <c r="B68" i="5"/>
  <c r="C66" i="1"/>
  <c r="B66" i="1"/>
  <c r="C8" i="1"/>
  <c r="B7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B8" i="5"/>
  <c r="B9" i="5"/>
  <c r="B12" i="5"/>
  <c r="J12" i="5"/>
  <c r="D9" i="4"/>
  <c r="E9" i="4"/>
  <c r="F9" i="4"/>
  <c r="G9" i="4"/>
  <c r="H9" i="4"/>
  <c r="D10" i="4"/>
  <c r="E10" i="4"/>
  <c r="F10" i="4"/>
  <c r="G10" i="4"/>
  <c r="H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9" i="4"/>
  <c r="B29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4" i="3"/>
  <c r="C7" i="2"/>
  <c r="C8" i="2"/>
  <c r="C9" i="2"/>
  <c r="C10" i="2"/>
  <c r="C11" i="2"/>
  <c r="C12" i="2"/>
  <c r="C13" i="2"/>
  <c r="C14" i="2"/>
  <c r="C15" i="2"/>
  <c r="C16" i="2"/>
  <c r="C6" i="2"/>
  <c r="B7" i="2"/>
  <c r="B8" i="2"/>
  <c r="B9" i="2"/>
  <c r="B10" i="2"/>
  <c r="B11" i="2"/>
  <c r="B12" i="2"/>
  <c r="B13" i="2"/>
  <c r="B14" i="2"/>
  <c r="B15" i="2"/>
  <c r="B16" i="2"/>
  <c r="B6" i="2"/>
  <c r="C7" i="1"/>
  <c r="D7" i="1"/>
  <c r="E7" i="1"/>
  <c r="F7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0" i="5"/>
  <c r="B52" i="5"/>
  <c r="B44" i="5"/>
  <c r="B36" i="5"/>
  <c r="B28" i="5"/>
  <c r="B20" i="5"/>
  <c r="G63" i="5"/>
  <c r="D62" i="5"/>
  <c r="F60" i="5"/>
  <c r="C59" i="5"/>
  <c r="E57" i="5"/>
  <c r="G55" i="5"/>
  <c r="C55" i="5"/>
  <c r="E53" i="5"/>
  <c r="G51" i="5"/>
  <c r="D50" i="5"/>
  <c r="F48" i="5"/>
  <c r="C47" i="5"/>
  <c r="E45" i="5"/>
  <c r="G43" i="5"/>
  <c r="D42" i="5"/>
  <c r="F40" i="5"/>
  <c r="C39" i="5"/>
  <c r="E37" i="5"/>
  <c r="G35" i="5"/>
  <c r="D34" i="5"/>
  <c r="F32" i="5"/>
  <c r="C31" i="5"/>
  <c r="E29" i="5"/>
  <c r="G27" i="5"/>
  <c r="D26" i="5"/>
  <c r="F24" i="5"/>
  <c r="C23" i="5"/>
  <c r="E21" i="5"/>
  <c r="C19" i="5"/>
  <c r="E17" i="5"/>
  <c r="G15" i="5"/>
  <c r="D14" i="5"/>
  <c r="F12" i="5"/>
  <c r="I62" i="5"/>
  <c r="J59" i="5"/>
  <c r="H57" i="5"/>
  <c r="I54" i="5"/>
  <c r="J51" i="5"/>
  <c r="H49" i="5"/>
  <c r="I46" i="5"/>
  <c r="H45" i="5"/>
  <c r="I42" i="5"/>
  <c r="J39" i="5"/>
  <c r="H37" i="5"/>
  <c r="I34" i="5"/>
  <c r="J31" i="5"/>
  <c r="H29" i="5"/>
  <c r="I26" i="5"/>
  <c r="I22" i="5"/>
  <c r="J19" i="5"/>
  <c r="H17" i="5"/>
  <c r="I14" i="5"/>
  <c r="H13" i="5"/>
  <c r="B57" i="5"/>
  <c r="B49" i="5"/>
  <c r="B41" i="5"/>
  <c r="B33" i="5"/>
  <c r="B25" i="5"/>
  <c r="B17" i="5"/>
  <c r="D63" i="5"/>
  <c r="F61" i="5"/>
  <c r="C60" i="5"/>
  <c r="E58" i="5"/>
  <c r="G56" i="5"/>
  <c r="D55" i="5"/>
  <c r="F53" i="5"/>
  <c r="C52" i="5"/>
  <c r="E50" i="5"/>
  <c r="G48" i="5"/>
  <c r="D47" i="5"/>
  <c r="F45" i="5"/>
  <c r="C44" i="5"/>
  <c r="E42" i="5"/>
  <c r="G40" i="5"/>
  <c r="D39" i="5"/>
  <c r="F37" i="5"/>
  <c r="C36" i="5"/>
  <c r="E34" i="5"/>
  <c r="G32" i="5"/>
  <c r="D31" i="5"/>
  <c r="F29" i="5"/>
  <c r="C28" i="5"/>
  <c r="E26" i="5"/>
  <c r="G24" i="5"/>
  <c r="D23" i="5"/>
  <c r="F21" i="5"/>
  <c r="C20" i="5"/>
  <c r="E18" i="5"/>
  <c r="G16" i="5"/>
  <c r="D15" i="5"/>
  <c r="F13" i="5"/>
  <c r="C12" i="5"/>
  <c r="I61" i="5"/>
  <c r="J58" i="5"/>
  <c r="H56" i="5"/>
  <c r="I53" i="5"/>
  <c r="J50" i="5"/>
  <c r="H48" i="5"/>
  <c r="I45" i="5"/>
  <c r="J42" i="5"/>
  <c r="H40" i="5"/>
  <c r="I37" i="5"/>
  <c r="J34" i="5"/>
  <c r="H32" i="5"/>
  <c r="I29" i="5"/>
  <c r="J26" i="5"/>
  <c r="H24" i="5"/>
  <c r="I21" i="5"/>
  <c r="J18" i="5"/>
  <c r="H16" i="5"/>
  <c r="H12" i="5"/>
  <c r="B58" i="5"/>
  <c r="B50" i="5"/>
  <c r="B42" i="5"/>
  <c r="B38" i="5"/>
  <c r="B34" i="5"/>
  <c r="B30" i="5"/>
  <c r="B26" i="5"/>
  <c r="B18" i="5"/>
  <c r="B14" i="5"/>
  <c r="E63" i="5"/>
  <c r="F62" i="5"/>
  <c r="G61" i="5"/>
  <c r="C61" i="5"/>
  <c r="D60" i="5"/>
  <c r="E59" i="5"/>
  <c r="F58" i="5"/>
  <c r="G57" i="5"/>
  <c r="C57" i="5"/>
  <c r="D56" i="5"/>
  <c r="E55" i="5"/>
  <c r="F54" i="5"/>
  <c r="G53" i="5"/>
  <c r="C53" i="5"/>
  <c r="D52" i="5"/>
  <c r="E51" i="5"/>
  <c r="F50" i="5"/>
  <c r="G49" i="5"/>
  <c r="C49" i="5"/>
  <c r="D48" i="5"/>
  <c r="E47" i="5"/>
  <c r="F46" i="5"/>
  <c r="G45" i="5"/>
  <c r="C45" i="5"/>
  <c r="D44" i="5"/>
  <c r="E43" i="5"/>
  <c r="F42" i="5"/>
  <c r="G41" i="5"/>
  <c r="C41" i="5"/>
  <c r="D40" i="5"/>
  <c r="E39" i="5"/>
  <c r="F38" i="5"/>
  <c r="G37" i="5"/>
  <c r="C37" i="5"/>
  <c r="D36" i="5"/>
  <c r="E35" i="5"/>
  <c r="F34" i="5"/>
  <c r="G33" i="5"/>
  <c r="C33" i="5"/>
  <c r="D32" i="5"/>
  <c r="E31" i="5"/>
  <c r="F30" i="5"/>
  <c r="G29" i="5"/>
  <c r="C29" i="5"/>
  <c r="D28" i="5"/>
  <c r="E27" i="5"/>
  <c r="F26" i="5"/>
  <c r="G25" i="5"/>
  <c r="C25" i="5"/>
  <c r="D24" i="5"/>
  <c r="E23" i="5"/>
  <c r="F22" i="5"/>
  <c r="G21" i="5"/>
  <c r="C21" i="5"/>
  <c r="D20" i="5"/>
  <c r="E19" i="5"/>
  <c r="F18" i="5"/>
  <c r="G17" i="5"/>
  <c r="C17" i="5"/>
  <c r="D16" i="5"/>
  <c r="E15" i="5"/>
  <c r="F14" i="5"/>
  <c r="G13" i="5"/>
  <c r="C13" i="5"/>
  <c r="D12" i="5"/>
  <c r="H63" i="5"/>
  <c r="J61" i="5"/>
  <c r="I60" i="5"/>
  <c r="H59" i="5"/>
  <c r="J57" i="5"/>
  <c r="I56" i="5"/>
  <c r="H55" i="5"/>
  <c r="J53" i="5"/>
  <c r="I52" i="5"/>
  <c r="H51" i="5"/>
  <c r="J49" i="5"/>
  <c r="I48" i="5"/>
  <c r="H47" i="5"/>
  <c r="J45" i="5"/>
  <c r="I44" i="5"/>
  <c r="H43" i="5"/>
  <c r="J41" i="5"/>
  <c r="I40" i="5"/>
  <c r="H39" i="5"/>
  <c r="J37" i="5"/>
  <c r="I36" i="5"/>
  <c r="H35" i="5"/>
  <c r="J33" i="5"/>
  <c r="I32" i="5"/>
  <c r="H31" i="5"/>
  <c r="J29" i="5"/>
  <c r="I28" i="5"/>
  <c r="H27" i="5"/>
  <c r="J25" i="5"/>
  <c r="I24" i="5"/>
  <c r="H23" i="5"/>
  <c r="J21" i="5"/>
  <c r="I20" i="5"/>
  <c r="H19" i="5"/>
  <c r="J17" i="5"/>
  <c r="I16" i="5"/>
  <c r="H15" i="5"/>
  <c r="J13" i="5"/>
  <c r="I12" i="5"/>
  <c r="B56" i="5"/>
  <c r="B48" i="5"/>
  <c r="B40" i="5"/>
  <c r="B32" i="5"/>
  <c r="B24" i="5"/>
  <c r="B16" i="5"/>
  <c r="C63" i="5"/>
  <c r="E61" i="5"/>
  <c r="G59" i="5"/>
  <c r="D58" i="5"/>
  <c r="F56" i="5"/>
  <c r="D54" i="5"/>
  <c r="F52" i="5"/>
  <c r="C51" i="5"/>
  <c r="E49" i="5"/>
  <c r="G47" i="5"/>
  <c r="D46" i="5"/>
  <c r="F44" i="5"/>
  <c r="C43" i="5"/>
  <c r="E41" i="5"/>
  <c r="G39" i="5"/>
  <c r="D38" i="5"/>
  <c r="F36" i="5"/>
  <c r="C35" i="5"/>
  <c r="E33" i="5"/>
  <c r="G31" i="5"/>
  <c r="D30" i="5"/>
  <c r="F28" i="5"/>
  <c r="C27" i="5"/>
  <c r="E25" i="5"/>
  <c r="G23" i="5"/>
  <c r="D22" i="5"/>
  <c r="F20" i="5"/>
  <c r="G19" i="5"/>
  <c r="D18" i="5"/>
  <c r="F16" i="5"/>
  <c r="C15" i="5"/>
  <c r="E13" i="5"/>
  <c r="J63" i="5"/>
  <c r="H61" i="5"/>
  <c r="I58" i="5"/>
  <c r="J55" i="5"/>
  <c r="H53" i="5"/>
  <c r="I50" i="5"/>
  <c r="J47" i="5"/>
  <c r="J43" i="5"/>
  <c r="H41" i="5"/>
  <c r="I38" i="5"/>
  <c r="J35" i="5"/>
  <c r="H33" i="5"/>
  <c r="I30" i="5"/>
  <c r="J27" i="5"/>
  <c r="H25" i="5"/>
  <c r="J23" i="5"/>
  <c r="H21" i="5"/>
  <c r="I18" i="5"/>
  <c r="J15" i="5"/>
  <c r="B61" i="5"/>
  <c r="B53" i="5"/>
  <c r="B45" i="5"/>
  <c r="B37" i="5"/>
  <c r="B29" i="5"/>
  <c r="B21" i="5"/>
  <c r="B13" i="5"/>
  <c r="E62" i="5"/>
  <c r="G60" i="5"/>
  <c r="D59" i="5"/>
  <c r="F57" i="5"/>
  <c r="C56" i="5"/>
  <c r="E54" i="5"/>
  <c r="G52" i="5"/>
  <c r="D51" i="5"/>
  <c r="F49" i="5"/>
  <c r="C48" i="5"/>
  <c r="E46" i="5"/>
  <c r="G44" i="5"/>
  <c r="D43" i="5"/>
  <c r="F41" i="5"/>
  <c r="C40" i="5"/>
  <c r="E38" i="5"/>
  <c r="G36" i="5"/>
  <c r="D35" i="5"/>
  <c r="F33" i="5"/>
  <c r="C32" i="5"/>
  <c r="E30" i="5"/>
  <c r="G28" i="5"/>
  <c r="D27" i="5"/>
  <c r="F25" i="5"/>
  <c r="C24" i="5"/>
  <c r="E22" i="5"/>
  <c r="G20" i="5"/>
  <c r="D19" i="5"/>
  <c r="F17" i="5"/>
  <c r="C16" i="5"/>
  <c r="E14" i="5"/>
  <c r="G12" i="5"/>
  <c r="J62" i="5"/>
  <c r="H60" i="5"/>
  <c r="I57" i="5"/>
  <c r="J54" i="5"/>
  <c r="H52" i="5"/>
  <c r="I49" i="5"/>
  <c r="J46" i="5"/>
  <c r="H44" i="5"/>
  <c r="I41" i="5"/>
  <c r="J38" i="5"/>
  <c r="H36" i="5"/>
  <c r="I33" i="5"/>
  <c r="J30" i="5"/>
  <c r="H28" i="5"/>
  <c r="I25" i="5"/>
  <c r="J22" i="5"/>
  <c r="H20" i="5"/>
  <c r="I17" i="5"/>
  <c r="J14" i="5"/>
  <c r="I13" i="5"/>
  <c r="B62" i="5"/>
  <c r="B54" i="5"/>
  <c r="B46" i="5"/>
  <c r="B22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F63" i="5"/>
  <c r="G62" i="5"/>
  <c r="C62" i="5"/>
  <c r="D61" i="5"/>
  <c r="E60" i="5"/>
  <c r="F59" i="5"/>
  <c r="G58" i="5"/>
  <c r="C58" i="5"/>
  <c r="D57" i="5"/>
  <c r="E56" i="5"/>
  <c r="F55" i="5"/>
  <c r="G54" i="5"/>
  <c r="C54" i="5"/>
  <c r="D53" i="5"/>
  <c r="E52" i="5"/>
  <c r="F51" i="5"/>
  <c r="G50" i="5"/>
  <c r="C50" i="5"/>
  <c r="D49" i="5"/>
  <c r="E48" i="5"/>
  <c r="F47" i="5"/>
  <c r="G46" i="5"/>
  <c r="C46" i="5"/>
  <c r="D45" i="5"/>
  <c r="E44" i="5"/>
  <c r="F43" i="5"/>
  <c r="G42" i="5"/>
  <c r="C42" i="5"/>
  <c r="D41" i="5"/>
  <c r="E40" i="5"/>
  <c r="F39" i="5"/>
  <c r="G38" i="5"/>
  <c r="C38" i="5"/>
  <c r="D37" i="5"/>
  <c r="E36" i="5"/>
  <c r="F35" i="5"/>
  <c r="G34" i="5"/>
  <c r="C34" i="5"/>
  <c r="D33" i="5"/>
  <c r="E32" i="5"/>
  <c r="F31" i="5"/>
  <c r="G30" i="5"/>
  <c r="C30" i="5"/>
  <c r="D29" i="5"/>
  <c r="E28" i="5"/>
  <c r="F27" i="5"/>
  <c r="G26" i="5"/>
  <c r="C26" i="5"/>
  <c r="D25" i="5"/>
  <c r="E24" i="5"/>
  <c r="F23" i="5"/>
  <c r="G22" i="5"/>
  <c r="C22" i="5"/>
  <c r="D21" i="5"/>
  <c r="E20" i="5"/>
  <c r="F19" i="5"/>
  <c r="G18" i="5"/>
  <c r="C18" i="5"/>
  <c r="D17" i="5"/>
  <c r="E16" i="5"/>
  <c r="F15" i="5"/>
  <c r="G14" i="5"/>
  <c r="C14" i="5"/>
  <c r="D13" i="5"/>
  <c r="E12" i="5"/>
  <c r="I63" i="5"/>
  <c r="H62" i="5"/>
  <c r="J60" i="5"/>
  <c r="I59" i="5"/>
  <c r="H58" i="5"/>
  <c r="J56" i="5"/>
  <c r="I55" i="5"/>
  <c r="H54" i="5"/>
  <c r="J52" i="5"/>
  <c r="I51" i="5"/>
  <c r="H50" i="5"/>
  <c r="J48" i="5"/>
  <c r="I47" i="5"/>
  <c r="H46" i="5"/>
  <c r="J44" i="5"/>
  <c r="I43" i="5"/>
  <c r="H42" i="5"/>
  <c r="J40" i="5"/>
  <c r="I39" i="5"/>
  <c r="H38" i="5"/>
  <c r="J36" i="5"/>
  <c r="I35" i="5"/>
  <c r="H34" i="5"/>
  <c r="J32" i="5"/>
  <c r="I31" i="5"/>
  <c r="H30" i="5"/>
  <c r="J28" i="5"/>
  <c r="I27" i="5"/>
  <c r="H26" i="5"/>
  <c r="J24" i="5"/>
  <c r="I23" i="5"/>
  <c r="H22" i="5"/>
  <c r="J20" i="5"/>
  <c r="I19" i="5"/>
  <c r="H18" i="5"/>
  <c r="J16" i="5"/>
  <c r="I15" i="5"/>
  <c r="H14" i="5"/>
</calcChain>
</file>

<file path=xl/sharedStrings.xml><?xml version="1.0" encoding="utf-8"?>
<sst xmlns="http://schemas.openxmlformats.org/spreadsheetml/2006/main" count="40" uniqueCount="35">
  <si>
    <t>Plot of pressure vs volume isotherms of an ideal gas</t>
  </si>
  <si>
    <t>Equation Used</t>
  </si>
  <si>
    <t>n=</t>
  </si>
  <si>
    <t>Volume(in L)</t>
  </si>
  <si>
    <t>p=nRT/V</t>
  </si>
  <si>
    <t>Pressure(in atm) at different temperatures(K)</t>
  </si>
  <si>
    <t>R(atm L mol-1 K-1)=</t>
  </si>
  <si>
    <t>Plot the exponential curve</t>
  </si>
  <si>
    <t>y=exp(x)</t>
  </si>
  <si>
    <t>x</t>
  </si>
  <si>
    <t>exp(x)</t>
  </si>
  <si>
    <t>exp(ax)</t>
  </si>
  <si>
    <t>a=0.8</t>
  </si>
  <si>
    <t>Plot the sine and cosine curves</t>
  </si>
  <si>
    <t>Θ</t>
  </si>
  <si>
    <t>cosine</t>
  </si>
  <si>
    <t>sine</t>
  </si>
  <si>
    <t>Particle in a 1-D box</t>
  </si>
  <si>
    <t>l=10</t>
  </si>
  <si>
    <t>Tc(K)=</t>
  </si>
  <si>
    <t>a=</t>
  </si>
  <si>
    <t>b=</t>
  </si>
  <si>
    <t>Volume in ml</t>
  </si>
  <si>
    <t>TEMPERATURE IN K</t>
  </si>
  <si>
    <t>b=RTc/8Pc</t>
  </si>
  <si>
    <t>Van der Waals gas isotherm for Carbon dioxide</t>
  </si>
  <si>
    <t>R=</t>
  </si>
  <si>
    <t>At 250K,300K,350K,400K</t>
  </si>
  <si>
    <r>
      <t>J K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i/>
        <sz val="12"/>
        <color theme="1"/>
        <rFont val="Calibri"/>
        <family val="2"/>
        <scheme val="minor"/>
      </rPr>
      <t xml:space="preserve"> mol</t>
    </r>
    <r>
      <rPr>
        <i/>
        <vertAlign val="superscript"/>
        <sz val="12"/>
        <color theme="1"/>
        <rFont val="Calibri"/>
        <family val="2"/>
        <scheme val="minor"/>
      </rPr>
      <t xml:space="preserve">-1 </t>
    </r>
    <r>
      <rPr>
        <i/>
        <sz val="12"/>
        <color theme="1"/>
        <rFont val="Calibri"/>
        <family val="2"/>
        <scheme val="minor"/>
      </rPr>
      <t>or cm</t>
    </r>
    <r>
      <rPr>
        <i/>
        <vertAlign val="superscript"/>
        <sz val="12"/>
        <color theme="1"/>
        <rFont val="Calibri"/>
        <family val="2"/>
        <scheme val="minor"/>
      </rPr>
      <t>3</t>
    </r>
    <r>
      <rPr>
        <i/>
        <sz val="12"/>
        <color theme="1"/>
        <rFont val="Calibri"/>
        <family val="2"/>
        <scheme val="minor"/>
      </rPr>
      <t xml:space="preserve"> Mpa K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i/>
        <sz val="12"/>
        <color theme="1"/>
        <rFont val="Calibri"/>
        <family val="2"/>
        <scheme val="minor"/>
      </rPr>
      <t xml:space="preserve"> mol</t>
    </r>
    <r>
      <rPr>
        <i/>
        <vertAlign val="superscript"/>
        <sz val="12"/>
        <color theme="1"/>
        <rFont val="Calibri"/>
        <family val="2"/>
        <scheme val="minor"/>
      </rPr>
      <t>-1</t>
    </r>
  </si>
  <si>
    <r>
      <t>a=27R</t>
    </r>
    <r>
      <rPr>
        <i/>
        <vertAlign val="superscript"/>
        <sz val="12"/>
        <color theme="1"/>
        <rFont val="Calibri"/>
        <family val="2"/>
        <scheme val="minor"/>
      </rPr>
      <t>2</t>
    </r>
    <r>
      <rPr>
        <i/>
        <sz val="12"/>
        <color theme="1"/>
        <rFont val="Calibri"/>
        <family val="2"/>
        <scheme val="minor"/>
      </rPr>
      <t>Tc</t>
    </r>
    <r>
      <rPr>
        <i/>
        <vertAlign val="superscript"/>
        <sz val="12"/>
        <color theme="1"/>
        <rFont val="Calibri"/>
        <family val="2"/>
        <scheme val="minor"/>
      </rPr>
      <t>2</t>
    </r>
    <r>
      <rPr>
        <i/>
        <sz val="12"/>
        <color theme="1"/>
        <rFont val="Calibri"/>
        <family val="2"/>
        <scheme val="minor"/>
      </rPr>
      <t>/64Pc</t>
    </r>
  </si>
  <si>
    <r>
      <t>cm</t>
    </r>
    <r>
      <rPr>
        <i/>
        <vertAlign val="superscript"/>
        <sz val="12"/>
        <color theme="1"/>
        <rFont val="Calibri"/>
        <family val="2"/>
        <scheme val="minor"/>
      </rPr>
      <t>3</t>
    </r>
    <r>
      <rPr>
        <i/>
        <sz val="12"/>
        <color theme="1"/>
        <rFont val="Calibri"/>
        <family val="2"/>
        <scheme val="minor"/>
      </rPr>
      <t>mol</t>
    </r>
    <r>
      <rPr>
        <i/>
        <vertAlign val="superscript"/>
        <sz val="12"/>
        <color theme="1"/>
        <rFont val="Calibri"/>
        <family val="2"/>
        <scheme val="minor"/>
      </rPr>
      <t>-1</t>
    </r>
  </si>
  <si>
    <r>
      <t>(cm</t>
    </r>
    <r>
      <rPr>
        <i/>
        <vertAlign val="superscript"/>
        <sz val="12"/>
        <color theme="1"/>
        <rFont val="Calibri"/>
        <family val="2"/>
        <scheme val="minor"/>
      </rPr>
      <t>3</t>
    </r>
    <r>
      <rPr>
        <i/>
        <sz val="12"/>
        <color theme="1"/>
        <rFont val="Calibri"/>
        <family val="2"/>
        <scheme val="minor"/>
      </rPr>
      <t>)</t>
    </r>
    <r>
      <rPr>
        <i/>
        <vertAlign val="superscript"/>
        <sz val="12"/>
        <color theme="1"/>
        <rFont val="Calibri"/>
        <family val="2"/>
        <scheme val="minor"/>
      </rPr>
      <t>2</t>
    </r>
    <r>
      <rPr>
        <i/>
        <sz val="12"/>
        <color theme="1"/>
        <rFont val="Calibri"/>
        <family val="2"/>
        <scheme val="minor"/>
      </rPr>
      <t>MPa mol</t>
    </r>
    <r>
      <rPr>
        <i/>
        <vertAlign val="superscript"/>
        <sz val="12"/>
        <color theme="1"/>
        <rFont val="Calibri"/>
        <family val="2"/>
        <scheme val="minor"/>
      </rPr>
      <t>-2</t>
    </r>
  </si>
  <si>
    <r>
      <t>p=RT/(V-b)-(an</t>
    </r>
    <r>
      <rPr>
        <u val="double"/>
        <vertAlign val="superscript"/>
        <sz val="14"/>
        <color rgb="FF002060"/>
        <rFont val="Calibri"/>
        <family val="2"/>
        <scheme val="minor"/>
      </rPr>
      <t>2</t>
    </r>
    <r>
      <rPr>
        <u val="double"/>
        <sz val="11"/>
        <color rgb="FF002060"/>
        <rFont val="Calibri"/>
        <family val="2"/>
        <scheme val="minor"/>
      </rPr>
      <t>/V</t>
    </r>
    <r>
      <rPr>
        <u val="double"/>
        <vertAlign val="superscript"/>
        <sz val="14"/>
        <color rgb="FF002060"/>
        <rFont val="Calibri"/>
        <family val="2"/>
        <scheme val="minor"/>
      </rPr>
      <t>2</t>
    </r>
    <r>
      <rPr>
        <u val="double"/>
        <sz val="14"/>
        <color rgb="FF002060"/>
        <rFont val="Calibri"/>
        <family val="2"/>
        <scheme val="minor"/>
      </rPr>
      <t>)</t>
    </r>
  </si>
  <si>
    <t>Vc(ml)=</t>
  </si>
  <si>
    <t>Pc(Mpa)=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</si>
</sst>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u val="double"/>
      <sz val="11"/>
      <color rgb="FF002060"/>
      <name val="Calibri"/>
      <family val="2"/>
      <scheme val="minor"/>
    </font>
    <font>
      <u val="double"/>
      <vertAlign val="superscript"/>
      <sz val="14"/>
      <color rgb="FF002060"/>
      <name val="Calibri"/>
      <family val="2"/>
      <scheme val="minor"/>
    </font>
    <font>
      <u val="double"/>
      <sz val="14"/>
      <color rgb="FF00206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1" fillId="3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right"/>
    </xf>
    <xf numFmtId="0" fontId="14" fillId="9" borderId="1" xfId="0" applyFont="1" applyFill="1" applyBorder="1" applyAlignment="1">
      <alignment horizontal="right"/>
    </xf>
    <xf numFmtId="0" fontId="1" fillId="6" borderId="1" xfId="0" applyFont="1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16" fillId="5" borderId="1" xfId="0" applyFont="1" applyFill="1" applyBorder="1" applyAlignment="1">
      <alignment horizontal="center"/>
    </xf>
    <xf numFmtId="0" fontId="16" fillId="3" borderId="1" xfId="0" applyFont="1" applyFill="1" applyBorder="1"/>
    <xf numFmtId="0" fontId="1" fillId="12" borderId="1" xfId="0" applyFont="1" applyFill="1" applyBorder="1"/>
    <xf numFmtId="0" fontId="18" fillId="13" borderId="1" xfId="0" applyFont="1" applyFill="1" applyBorder="1"/>
    <xf numFmtId="0" fontId="1" fillId="14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3" fillId="0" borderId="0" xfId="0" applyFont="1" applyBorder="1" applyAlignment="1"/>
    <xf numFmtId="0" fontId="2" fillId="0" borderId="1" xfId="0" applyFont="1" applyBorder="1"/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between Pressure and volume (L)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Sheet1!$B$7:$B$65</c:f>
              <c:numCache>
                <c:formatCode>General</c:formatCode>
                <c:ptCount val="59"/>
                <c:pt idx="0">
                  <c:v>8.2000000000000011</c:v>
                </c:pt>
                <c:pt idx="1">
                  <c:v>5.4666666666666677</c:v>
                </c:pt>
                <c:pt idx="2">
                  <c:v>4.1000000000000005</c:v>
                </c:pt>
                <c:pt idx="3">
                  <c:v>3.2800000000000002</c:v>
                </c:pt>
                <c:pt idx="4">
                  <c:v>2.7333333333333338</c:v>
                </c:pt>
                <c:pt idx="5">
                  <c:v>2.342857142857143</c:v>
                </c:pt>
                <c:pt idx="6">
                  <c:v>2.0500000000000003</c:v>
                </c:pt>
                <c:pt idx="7">
                  <c:v>1.8222222222222224</c:v>
                </c:pt>
                <c:pt idx="8">
                  <c:v>1.6400000000000001</c:v>
                </c:pt>
                <c:pt idx="9">
                  <c:v>1.4909090909090912</c:v>
                </c:pt>
                <c:pt idx="10">
                  <c:v>1.3666666666666669</c:v>
                </c:pt>
                <c:pt idx="11">
                  <c:v>1.2615384615384617</c:v>
                </c:pt>
                <c:pt idx="12">
                  <c:v>1.1714285714285715</c:v>
                </c:pt>
                <c:pt idx="13">
                  <c:v>1.0933333333333335</c:v>
                </c:pt>
                <c:pt idx="14">
                  <c:v>1.0250000000000001</c:v>
                </c:pt>
                <c:pt idx="15">
                  <c:v>0.9647058823529413</c:v>
                </c:pt>
                <c:pt idx="16">
                  <c:v>0.9111111111111112</c:v>
                </c:pt>
                <c:pt idx="17">
                  <c:v>0.86315789473684223</c:v>
                </c:pt>
                <c:pt idx="18">
                  <c:v>0.82000000000000006</c:v>
                </c:pt>
                <c:pt idx="19">
                  <c:v>0.78095238095238106</c:v>
                </c:pt>
                <c:pt idx="20">
                  <c:v>0.74545454545454559</c:v>
                </c:pt>
                <c:pt idx="21">
                  <c:v>0.71304347826086967</c:v>
                </c:pt>
                <c:pt idx="22">
                  <c:v>0.68333333333333346</c:v>
                </c:pt>
                <c:pt idx="23">
                  <c:v>0.65600000000000014</c:v>
                </c:pt>
                <c:pt idx="24">
                  <c:v>0.63076923076923086</c:v>
                </c:pt>
                <c:pt idx="25">
                  <c:v>0.60740740740740751</c:v>
                </c:pt>
                <c:pt idx="26">
                  <c:v>0.58571428571428574</c:v>
                </c:pt>
                <c:pt idx="27">
                  <c:v>0.56551724137931036</c:v>
                </c:pt>
                <c:pt idx="28">
                  <c:v>0.54666666666666675</c:v>
                </c:pt>
                <c:pt idx="29">
                  <c:v>0.52903225806451615</c:v>
                </c:pt>
                <c:pt idx="30">
                  <c:v>0.51250000000000007</c:v>
                </c:pt>
                <c:pt idx="31">
                  <c:v>0.49696969696969706</c:v>
                </c:pt>
                <c:pt idx="32">
                  <c:v>0.48235294117647065</c:v>
                </c:pt>
                <c:pt idx="33">
                  <c:v>0.46857142857142864</c:v>
                </c:pt>
                <c:pt idx="34">
                  <c:v>0.4555555555555556</c:v>
                </c:pt>
                <c:pt idx="35">
                  <c:v>0.44324324324324332</c:v>
                </c:pt>
                <c:pt idx="36">
                  <c:v>0.43157894736842112</c:v>
                </c:pt>
                <c:pt idx="37">
                  <c:v>0.42051282051282057</c:v>
                </c:pt>
                <c:pt idx="38">
                  <c:v>0.41000000000000003</c:v>
                </c:pt>
                <c:pt idx="39">
                  <c:v>0.40000000000000008</c:v>
                </c:pt>
                <c:pt idx="40">
                  <c:v>0.39047619047619053</c:v>
                </c:pt>
                <c:pt idx="41">
                  <c:v>0.38139534883720932</c:v>
                </c:pt>
                <c:pt idx="42">
                  <c:v>0.3727272727272728</c:v>
                </c:pt>
                <c:pt idx="43">
                  <c:v>0.36444444444444452</c:v>
                </c:pt>
                <c:pt idx="44">
                  <c:v>0.35652173913043483</c:v>
                </c:pt>
                <c:pt idx="45">
                  <c:v>0.34893617021276602</c:v>
                </c:pt>
                <c:pt idx="46">
                  <c:v>0.34166666666666673</c:v>
                </c:pt>
                <c:pt idx="47">
                  <c:v>0.33469387755102042</c:v>
                </c:pt>
                <c:pt idx="48">
                  <c:v>0.32800000000000007</c:v>
                </c:pt>
                <c:pt idx="49">
                  <c:v>0.32156862745098042</c:v>
                </c:pt>
                <c:pt idx="50">
                  <c:v>0.31538461538461543</c:v>
                </c:pt>
                <c:pt idx="51">
                  <c:v>0.30943396226415099</c:v>
                </c:pt>
                <c:pt idx="52">
                  <c:v>0.30370370370370375</c:v>
                </c:pt>
                <c:pt idx="53">
                  <c:v>0.29818181818181821</c:v>
                </c:pt>
                <c:pt idx="54">
                  <c:v>0.29285714285714287</c:v>
                </c:pt>
                <c:pt idx="55">
                  <c:v>0.2877192982456141</c:v>
                </c:pt>
                <c:pt idx="56">
                  <c:v>0.28275862068965518</c:v>
                </c:pt>
                <c:pt idx="57">
                  <c:v>0.27796610169491531</c:v>
                </c:pt>
                <c:pt idx="58">
                  <c:v>0.27333333333333337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0-E445-BDB7-34AA74ED543A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Sheet1!$C$7:$C$65</c:f>
              <c:numCache>
                <c:formatCode>0.00</c:formatCode>
                <c:ptCount val="59"/>
                <c:pt idx="0" formatCode="General">
                  <c:v>16.400000000000002</c:v>
                </c:pt>
                <c:pt idx="1">
                  <c:v>10.933333333333335</c:v>
                </c:pt>
                <c:pt idx="2" formatCode="General">
                  <c:v>8.2000000000000011</c:v>
                </c:pt>
                <c:pt idx="3" formatCode="General">
                  <c:v>6.5600000000000005</c:v>
                </c:pt>
                <c:pt idx="4" formatCode="General">
                  <c:v>5.4666666666666677</c:v>
                </c:pt>
                <c:pt idx="5" formatCode="General">
                  <c:v>4.6857142857142859</c:v>
                </c:pt>
                <c:pt idx="6" formatCode="General">
                  <c:v>4.1000000000000005</c:v>
                </c:pt>
                <c:pt idx="7" formatCode="General">
                  <c:v>3.6444444444444448</c:v>
                </c:pt>
                <c:pt idx="8" formatCode="General">
                  <c:v>3.2800000000000002</c:v>
                </c:pt>
                <c:pt idx="9" formatCode="General">
                  <c:v>2.9818181818181824</c:v>
                </c:pt>
                <c:pt idx="10" formatCode="General">
                  <c:v>2.7333333333333338</c:v>
                </c:pt>
                <c:pt idx="11" formatCode="General">
                  <c:v>2.5230769230769234</c:v>
                </c:pt>
                <c:pt idx="12" formatCode="General">
                  <c:v>2.342857142857143</c:v>
                </c:pt>
                <c:pt idx="13" formatCode="General">
                  <c:v>2.186666666666667</c:v>
                </c:pt>
                <c:pt idx="14" formatCode="General">
                  <c:v>2.0500000000000003</c:v>
                </c:pt>
                <c:pt idx="15" formatCode="General">
                  <c:v>1.9294117647058826</c:v>
                </c:pt>
                <c:pt idx="16" formatCode="General">
                  <c:v>1.8222222222222224</c:v>
                </c:pt>
                <c:pt idx="17" formatCode="General">
                  <c:v>1.7263157894736845</c:v>
                </c:pt>
                <c:pt idx="18" formatCode="General">
                  <c:v>1.6400000000000001</c:v>
                </c:pt>
                <c:pt idx="19" formatCode="General">
                  <c:v>1.5619047619047621</c:v>
                </c:pt>
                <c:pt idx="20" formatCode="General">
                  <c:v>1.4909090909090912</c:v>
                </c:pt>
                <c:pt idx="21" formatCode="General">
                  <c:v>1.4260869565217393</c:v>
                </c:pt>
                <c:pt idx="22" formatCode="General">
                  <c:v>1.3666666666666669</c:v>
                </c:pt>
                <c:pt idx="23" formatCode="General">
                  <c:v>1.3120000000000003</c:v>
                </c:pt>
                <c:pt idx="24" formatCode="General">
                  <c:v>1.2615384615384617</c:v>
                </c:pt>
                <c:pt idx="25" formatCode="General">
                  <c:v>1.214814814814815</c:v>
                </c:pt>
                <c:pt idx="26" formatCode="General">
                  <c:v>1.1714285714285715</c:v>
                </c:pt>
                <c:pt idx="27" formatCode="General">
                  <c:v>1.1310344827586207</c:v>
                </c:pt>
                <c:pt idx="28" formatCode="General">
                  <c:v>1.0933333333333335</c:v>
                </c:pt>
                <c:pt idx="29" formatCode="General">
                  <c:v>1.0580645161290323</c:v>
                </c:pt>
                <c:pt idx="30" formatCode="General">
                  <c:v>1.0250000000000001</c:v>
                </c:pt>
                <c:pt idx="31" formatCode="General">
                  <c:v>0.99393939393939412</c:v>
                </c:pt>
                <c:pt idx="32" formatCode="General">
                  <c:v>0.9647058823529413</c:v>
                </c:pt>
                <c:pt idx="33" formatCode="General">
                  <c:v>0.93714285714285728</c:v>
                </c:pt>
                <c:pt idx="34" formatCode="General">
                  <c:v>0.9111111111111112</c:v>
                </c:pt>
                <c:pt idx="35" formatCode="General">
                  <c:v>0.88648648648648665</c:v>
                </c:pt>
                <c:pt idx="36" formatCode="General">
                  <c:v>0.86315789473684223</c:v>
                </c:pt>
                <c:pt idx="37" formatCode="General">
                  <c:v>0.84102564102564115</c:v>
                </c:pt>
                <c:pt idx="38" formatCode="General">
                  <c:v>0.82000000000000006</c:v>
                </c:pt>
                <c:pt idx="39" formatCode="General">
                  <c:v>0.80000000000000016</c:v>
                </c:pt>
                <c:pt idx="40" formatCode="General">
                  <c:v>0.78095238095238106</c:v>
                </c:pt>
                <c:pt idx="41" formatCode="General">
                  <c:v>0.76279069767441865</c:v>
                </c:pt>
                <c:pt idx="42" formatCode="General">
                  <c:v>0.74545454545454559</c:v>
                </c:pt>
                <c:pt idx="43" formatCode="General">
                  <c:v>0.72888888888888903</c:v>
                </c:pt>
                <c:pt idx="44" formatCode="General">
                  <c:v>0.71304347826086967</c:v>
                </c:pt>
                <c:pt idx="45" formatCode="General">
                  <c:v>0.69787234042553203</c:v>
                </c:pt>
                <c:pt idx="46" formatCode="General">
                  <c:v>0.68333333333333346</c:v>
                </c:pt>
                <c:pt idx="47" formatCode="General">
                  <c:v>0.66938775510204085</c:v>
                </c:pt>
                <c:pt idx="48" formatCode="General">
                  <c:v>0.65600000000000014</c:v>
                </c:pt>
                <c:pt idx="49" formatCode="General">
                  <c:v>0.64313725490196083</c:v>
                </c:pt>
                <c:pt idx="50" formatCode="General">
                  <c:v>0.63076923076923086</c:v>
                </c:pt>
                <c:pt idx="51" formatCode="General">
                  <c:v>0.61886792452830197</c:v>
                </c:pt>
                <c:pt idx="52" formatCode="General">
                  <c:v>0.60740740740740751</c:v>
                </c:pt>
                <c:pt idx="53" formatCode="General">
                  <c:v>0.59636363636363643</c:v>
                </c:pt>
                <c:pt idx="54" formatCode="General">
                  <c:v>0.58571428571428574</c:v>
                </c:pt>
                <c:pt idx="55" formatCode="General">
                  <c:v>0.57543859649122819</c:v>
                </c:pt>
                <c:pt idx="56" formatCode="General">
                  <c:v>0.56551724137931036</c:v>
                </c:pt>
                <c:pt idx="57" formatCode="General">
                  <c:v>0.55593220338983063</c:v>
                </c:pt>
                <c:pt idx="58" formatCode="General">
                  <c:v>0.54666666666666675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B0-E445-BDB7-34AA74ED543A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Sheet1!$D$7:$D$65</c:f>
              <c:numCache>
                <c:formatCode>General</c:formatCode>
                <c:ptCount val="59"/>
                <c:pt idx="0">
                  <c:v>24.6</c:v>
                </c:pt>
                <c:pt idx="1">
                  <c:v>16.400000000000002</c:v>
                </c:pt>
                <c:pt idx="2">
                  <c:v>12.3</c:v>
                </c:pt>
                <c:pt idx="3">
                  <c:v>9.84</c:v>
                </c:pt>
                <c:pt idx="4">
                  <c:v>8.2000000000000011</c:v>
                </c:pt>
                <c:pt idx="5">
                  <c:v>7.0285714285714294</c:v>
                </c:pt>
                <c:pt idx="6">
                  <c:v>6.15</c:v>
                </c:pt>
                <c:pt idx="7">
                  <c:v>5.4666666666666668</c:v>
                </c:pt>
                <c:pt idx="8">
                  <c:v>4.92</c:v>
                </c:pt>
                <c:pt idx="9">
                  <c:v>4.4727272727272727</c:v>
                </c:pt>
                <c:pt idx="10">
                  <c:v>4.1000000000000005</c:v>
                </c:pt>
                <c:pt idx="11">
                  <c:v>3.7846153846153849</c:v>
                </c:pt>
                <c:pt idx="12">
                  <c:v>3.5142857142857147</c:v>
                </c:pt>
                <c:pt idx="13">
                  <c:v>3.2800000000000002</c:v>
                </c:pt>
                <c:pt idx="14">
                  <c:v>3.0750000000000002</c:v>
                </c:pt>
                <c:pt idx="15">
                  <c:v>2.8941176470588239</c:v>
                </c:pt>
                <c:pt idx="16">
                  <c:v>2.7333333333333334</c:v>
                </c:pt>
                <c:pt idx="17">
                  <c:v>2.5894736842105264</c:v>
                </c:pt>
                <c:pt idx="18">
                  <c:v>2.46</c:v>
                </c:pt>
                <c:pt idx="19">
                  <c:v>2.342857142857143</c:v>
                </c:pt>
                <c:pt idx="20">
                  <c:v>2.2363636363636363</c:v>
                </c:pt>
                <c:pt idx="21">
                  <c:v>2.1391304347826088</c:v>
                </c:pt>
                <c:pt idx="22">
                  <c:v>2.0500000000000003</c:v>
                </c:pt>
                <c:pt idx="23">
                  <c:v>1.9680000000000002</c:v>
                </c:pt>
                <c:pt idx="24">
                  <c:v>1.8923076923076925</c:v>
                </c:pt>
                <c:pt idx="25">
                  <c:v>1.8222222222222224</c:v>
                </c:pt>
                <c:pt idx="26">
                  <c:v>1.7571428571428573</c:v>
                </c:pt>
                <c:pt idx="27">
                  <c:v>1.6965517241379311</c:v>
                </c:pt>
                <c:pt idx="28">
                  <c:v>1.6400000000000001</c:v>
                </c:pt>
                <c:pt idx="29">
                  <c:v>1.5870967741935484</c:v>
                </c:pt>
                <c:pt idx="30">
                  <c:v>1.5375000000000001</c:v>
                </c:pt>
                <c:pt idx="31">
                  <c:v>1.490909090909091</c:v>
                </c:pt>
                <c:pt idx="32">
                  <c:v>1.447058823529412</c:v>
                </c:pt>
                <c:pt idx="33">
                  <c:v>1.4057142857142857</c:v>
                </c:pt>
                <c:pt idx="34">
                  <c:v>1.3666666666666667</c:v>
                </c:pt>
                <c:pt idx="35">
                  <c:v>1.3297297297297299</c:v>
                </c:pt>
                <c:pt idx="36">
                  <c:v>1.2947368421052632</c:v>
                </c:pt>
                <c:pt idx="37">
                  <c:v>1.2615384615384617</c:v>
                </c:pt>
                <c:pt idx="38">
                  <c:v>1.23</c:v>
                </c:pt>
                <c:pt idx="39">
                  <c:v>1.2000000000000002</c:v>
                </c:pt>
                <c:pt idx="40">
                  <c:v>1.1714285714285715</c:v>
                </c:pt>
                <c:pt idx="41">
                  <c:v>1.144186046511628</c:v>
                </c:pt>
                <c:pt idx="42">
                  <c:v>1.1181818181818182</c:v>
                </c:pt>
                <c:pt idx="43">
                  <c:v>1.0933333333333335</c:v>
                </c:pt>
                <c:pt idx="44">
                  <c:v>1.0695652173913044</c:v>
                </c:pt>
                <c:pt idx="45">
                  <c:v>1.0468085106382978</c:v>
                </c:pt>
                <c:pt idx="46">
                  <c:v>1.0250000000000001</c:v>
                </c:pt>
                <c:pt idx="47">
                  <c:v>1.0040816326530613</c:v>
                </c:pt>
                <c:pt idx="48">
                  <c:v>0.9840000000000001</c:v>
                </c:pt>
                <c:pt idx="49">
                  <c:v>0.96470588235294119</c:v>
                </c:pt>
                <c:pt idx="50">
                  <c:v>0.94615384615384623</c:v>
                </c:pt>
                <c:pt idx="51">
                  <c:v>0.92830188679245285</c:v>
                </c:pt>
                <c:pt idx="52">
                  <c:v>0.9111111111111112</c:v>
                </c:pt>
                <c:pt idx="53">
                  <c:v>0.89454545454545464</c:v>
                </c:pt>
                <c:pt idx="54">
                  <c:v>0.87857142857142867</c:v>
                </c:pt>
                <c:pt idx="55">
                  <c:v>0.86315789473684212</c:v>
                </c:pt>
                <c:pt idx="56">
                  <c:v>0.84827586206896555</c:v>
                </c:pt>
                <c:pt idx="57">
                  <c:v>0.83389830508474583</c:v>
                </c:pt>
                <c:pt idx="58">
                  <c:v>0.82000000000000006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B0-E445-BDB7-34AA74ED543A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Sheet1!$E$7:$E$65</c:f>
              <c:numCache>
                <c:formatCode>General</c:formatCode>
                <c:ptCount val="59"/>
                <c:pt idx="0">
                  <c:v>32.800000000000004</c:v>
                </c:pt>
                <c:pt idx="1">
                  <c:v>21.866666666666671</c:v>
                </c:pt>
                <c:pt idx="2">
                  <c:v>16.400000000000002</c:v>
                </c:pt>
                <c:pt idx="3">
                  <c:v>13.120000000000001</c:v>
                </c:pt>
                <c:pt idx="4">
                  <c:v>10.933333333333335</c:v>
                </c:pt>
                <c:pt idx="5">
                  <c:v>9.3714285714285719</c:v>
                </c:pt>
                <c:pt idx="6">
                  <c:v>8.2000000000000011</c:v>
                </c:pt>
                <c:pt idx="7">
                  <c:v>7.2888888888888896</c:v>
                </c:pt>
                <c:pt idx="8">
                  <c:v>6.5600000000000005</c:v>
                </c:pt>
                <c:pt idx="9">
                  <c:v>5.9636363636363647</c:v>
                </c:pt>
                <c:pt idx="10">
                  <c:v>5.4666666666666677</c:v>
                </c:pt>
                <c:pt idx="11">
                  <c:v>5.0461538461538469</c:v>
                </c:pt>
                <c:pt idx="12">
                  <c:v>4.6857142857142859</c:v>
                </c:pt>
                <c:pt idx="13">
                  <c:v>4.373333333333334</c:v>
                </c:pt>
                <c:pt idx="14">
                  <c:v>4.1000000000000005</c:v>
                </c:pt>
                <c:pt idx="15">
                  <c:v>3.8588235294117652</c:v>
                </c:pt>
                <c:pt idx="16">
                  <c:v>3.6444444444444448</c:v>
                </c:pt>
                <c:pt idx="17">
                  <c:v>3.4526315789473689</c:v>
                </c:pt>
                <c:pt idx="18">
                  <c:v>3.2800000000000002</c:v>
                </c:pt>
                <c:pt idx="19">
                  <c:v>3.1238095238095243</c:v>
                </c:pt>
                <c:pt idx="20">
                  <c:v>2.9818181818181824</c:v>
                </c:pt>
                <c:pt idx="21">
                  <c:v>2.8521739130434787</c:v>
                </c:pt>
                <c:pt idx="22">
                  <c:v>2.7333333333333338</c:v>
                </c:pt>
                <c:pt idx="23">
                  <c:v>2.6240000000000006</c:v>
                </c:pt>
                <c:pt idx="24">
                  <c:v>2.5230769230769234</c:v>
                </c:pt>
                <c:pt idx="25">
                  <c:v>2.42962962962963</c:v>
                </c:pt>
                <c:pt idx="26">
                  <c:v>2.342857142857143</c:v>
                </c:pt>
                <c:pt idx="27">
                  <c:v>2.2620689655172415</c:v>
                </c:pt>
                <c:pt idx="28">
                  <c:v>2.186666666666667</c:v>
                </c:pt>
                <c:pt idx="29">
                  <c:v>2.1161290322580646</c:v>
                </c:pt>
                <c:pt idx="30">
                  <c:v>2.0500000000000003</c:v>
                </c:pt>
                <c:pt idx="31">
                  <c:v>1.9878787878787882</c:v>
                </c:pt>
                <c:pt idx="32">
                  <c:v>1.9294117647058826</c:v>
                </c:pt>
                <c:pt idx="33">
                  <c:v>1.8742857142857146</c:v>
                </c:pt>
                <c:pt idx="34">
                  <c:v>1.8222222222222224</c:v>
                </c:pt>
                <c:pt idx="35">
                  <c:v>1.7729729729729733</c:v>
                </c:pt>
                <c:pt idx="36">
                  <c:v>1.7263157894736845</c:v>
                </c:pt>
                <c:pt idx="37">
                  <c:v>1.6820512820512823</c:v>
                </c:pt>
                <c:pt idx="38">
                  <c:v>1.6400000000000001</c:v>
                </c:pt>
                <c:pt idx="39">
                  <c:v>1.6000000000000003</c:v>
                </c:pt>
                <c:pt idx="40">
                  <c:v>1.5619047619047621</c:v>
                </c:pt>
                <c:pt idx="41">
                  <c:v>1.5255813953488373</c:v>
                </c:pt>
                <c:pt idx="42">
                  <c:v>1.4909090909090912</c:v>
                </c:pt>
                <c:pt idx="43">
                  <c:v>1.4577777777777781</c:v>
                </c:pt>
                <c:pt idx="44">
                  <c:v>1.4260869565217393</c:v>
                </c:pt>
                <c:pt idx="45">
                  <c:v>1.3957446808510641</c:v>
                </c:pt>
                <c:pt idx="46">
                  <c:v>1.3666666666666669</c:v>
                </c:pt>
                <c:pt idx="47">
                  <c:v>1.3387755102040817</c:v>
                </c:pt>
                <c:pt idx="48">
                  <c:v>1.3120000000000003</c:v>
                </c:pt>
                <c:pt idx="49">
                  <c:v>1.2862745098039217</c:v>
                </c:pt>
                <c:pt idx="50">
                  <c:v>1.2615384615384617</c:v>
                </c:pt>
                <c:pt idx="51">
                  <c:v>1.2377358490566039</c:v>
                </c:pt>
                <c:pt idx="52">
                  <c:v>1.214814814814815</c:v>
                </c:pt>
                <c:pt idx="53">
                  <c:v>1.1927272727272729</c:v>
                </c:pt>
                <c:pt idx="54">
                  <c:v>1.1714285714285715</c:v>
                </c:pt>
                <c:pt idx="55">
                  <c:v>1.1508771929824564</c:v>
                </c:pt>
                <c:pt idx="56">
                  <c:v>1.1310344827586207</c:v>
                </c:pt>
                <c:pt idx="57">
                  <c:v>1.1118644067796613</c:v>
                </c:pt>
                <c:pt idx="58">
                  <c:v>1.0933333333333335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B0-E445-BDB7-34AA74ED543A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Sheet1!$A$7:$A$65</c:f>
              <c:numCache>
                <c:formatCode>General</c:formatCode>
                <c:ptCount val="5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</c:numCache>
            </c:numRef>
          </c:xVal>
          <c:yVal>
            <c:numRef>
              <c:f>Sheet1!$F$7:$F$65</c:f>
              <c:numCache>
                <c:formatCode>General</c:formatCode>
                <c:ptCount val="59"/>
                <c:pt idx="0">
                  <c:v>41</c:v>
                </c:pt>
                <c:pt idx="1">
                  <c:v>27.333333333333332</c:v>
                </c:pt>
                <c:pt idx="2">
                  <c:v>20.5</c:v>
                </c:pt>
                <c:pt idx="3">
                  <c:v>16.399999999999999</c:v>
                </c:pt>
                <c:pt idx="4">
                  <c:v>13.666666666666666</c:v>
                </c:pt>
                <c:pt idx="5">
                  <c:v>11.714285714285714</c:v>
                </c:pt>
                <c:pt idx="6">
                  <c:v>10.25</c:v>
                </c:pt>
                <c:pt idx="7">
                  <c:v>9.1111111111111107</c:v>
                </c:pt>
                <c:pt idx="8">
                  <c:v>8.1999999999999993</c:v>
                </c:pt>
                <c:pt idx="9">
                  <c:v>7.4545454545454541</c:v>
                </c:pt>
                <c:pt idx="10">
                  <c:v>6.833333333333333</c:v>
                </c:pt>
                <c:pt idx="11">
                  <c:v>6.3076923076923075</c:v>
                </c:pt>
                <c:pt idx="12">
                  <c:v>5.8571428571428568</c:v>
                </c:pt>
                <c:pt idx="13">
                  <c:v>5.4666666666666668</c:v>
                </c:pt>
                <c:pt idx="14">
                  <c:v>5.125</c:v>
                </c:pt>
                <c:pt idx="15">
                  <c:v>4.8235294117647056</c:v>
                </c:pt>
                <c:pt idx="16">
                  <c:v>4.5555555555555554</c:v>
                </c:pt>
                <c:pt idx="17">
                  <c:v>4.3157894736842106</c:v>
                </c:pt>
                <c:pt idx="18">
                  <c:v>4.0999999999999996</c:v>
                </c:pt>
                <c:pt idx="19">
                  <c:v>3.9047619047619047</c:v>
                </c:pt>
                <c:pt idx="20">
                  <c:v>3.7272727272727271</c:v>
                </c:pt>
                <c:pt idx="21">
                  <c:v>3.5652173913043477</c:v>
                </c:pt>
                <c:pt idx="22">
                  <c:v>3.4166666666666665</c:v>
                </c:pt>
                <c:pt idx="23">
                  <c:v>3.28</c:v>
                </c:pt>
                <c:pt idx="24">
                  <c:v>3.1538461538461537</c:v>
                </c:pt>
                <c:pt idx="25">
                  <c:v>3.0370370370370372</c:v>
                </c:pt>
                <c:pt idx="26">
                  <c:v>2.9285714285714284</c:v>
                </c:pt>
                <c:pt idx="27">
                  <c:v>2.8275862068965516</c:v>
                </c:pt>
                <c:pt idx="28">
                  <c:v>2.7333333333333334</c:v>
                </c:pt>
                <c:pt idx="29">
                  <c:v>2.6451612903225805</c:v>
                </c:pt>
                <c:pt idx="30">
                  <c:v>2.5625</c:v>
                </c:pt>
                <c:pt idx="31">
                  <c:v>2.4848484848484849</c:v>
                </c:pt>
                <c:pt idx="32">
                  <c:v>2.4117647058823528</c:v>
                </c:pt>
                <c:pt idx="33">
                  <c:v>2.342857142857143</c:v>
                </c:pt>
                <c:pt idx="34">
                  <c:v>2.2777777777777777</c:v>
                </c:pt>
                <c:pt idx="35">
                  <c:v>2.2162162162162162</c:v>
                </c:pt>
                <c:pt idx="36">
                  <c:v>2.1578947368421053</c:v>
                </c:pt>
                <c:pt idx="37">
                  <c:v>2.1025641025641026</c:v>
                </c:pt>
                <c:pt idx="38">
                  <c:v>2.0499999999999998</c:v>
                </c:pt>
                <c:pt idx="39">
                  <c:v>2</c:v>
                </c:pt>
                <c:pt idx="40">
                  <c:v>1.9523809523809523</c:v>
                </c:pt>
                <c:pt idx="41">
                  <c:v>1.9069767441860466</c:v>
                </c:pt>
                <c:pt idx="42">
                  <c:v>1.8636363636363635</c:v>
                </c:pt>
                <c:pt idx="43">
                  <c:v>1.8222222222222222</c:v>
                </c:pt>
                <c:pt idx="44">
                  <c:v>1.7826086956521738</c:v>
                </c:pt>
                <c:pt idx="45">
                  <c:v>1.7446808510638299</c:v>
                </c:pt>
                <c:pt idx="46">
                  <c:v>1.7083333333333333</c:v>
                </c:pt>
                <c:pt idx="47">
                  <c:v>1.6734693877551021</c:v>
                </c:pt>
                <c:pt idx="48">
                  <c:v>1.64</c:v>
                </c:pt>
                <c:pt idx="49">
                  <c:v>1.607843137254902</c:v>
                </c:pt>
                <c:pt idx="50">
                  <c:v>1.5769230769230769</c:v>
                </c:pt>
                <c:pt idx="51">
                  <c:v>1.5471698113207548</c:v>
                </c:pt>
                <c:pt idx="52">
                  <c:v>1.5185185185185186</c:v>
                </c:pt>
                <c:pt idx="53">
                  <c:v>1.490909090909091</c:v>
                </c:pt>
                <c:pt idx="54">
                  <c:v>1.4642857142857142</c:v>
                </c:pt>
                <c:pt idx="55">
                  <c:v>1.4385964912280702</c:v>
                </c:pt>
                <c:pt idx="56">
                  <c:v>1.4137931034482758</c:v>
                </c:pt>
                <c:pt idx="57">
                  <c:v>1.3898305084745763</c:v>
                </c:pt>
                <c:pt idx="58">
                  <c:v>1.3666666666666667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B0-E445-BDB7-34AA74ED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8288"/>
        <c:axId val="115159040"/>
      </c:scatterChart>
      <c:valAx>
        <c:axId val="1151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59040"/>
        <c:crosses val="autoZero"/>
        <c:crossBetween val="midCat"/>
      </c:valAx>
      <c:valAx>
        <c:axId val="1151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4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Sheet5!$C$11</c:f>
              <c:strCache>
                <c:ptCount val="1"/>
                <c:pt idx="0">
                  <c:v>304.1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Sheet5!$C$12:$C$63</c:f>
              <c:numCache>
                <c:formatCode>General</c:formatCode>
                <c:ptCount val="52"/>
                <c:pt idx="0">
                  <c:v>983.29478485487903</c:v>
                </c:pt>
                <c:pt idx="1">
                  <c:v>624.22063132576272</c:v>
                </c:pt>
                <c:pt idx="2">
                  <c:v>440.49232460037564</c:v>
                </c:pt>
                <c:pt idx="3">
                  <c:v>330.16669662422476</c:v>
                </c:pt>
                <c:pt idx="4">
                  <c:v>257.38571705711934</c:v>
                </c:pt>
                <c:pt idx="5">
                  <c:v>206.30558752769315</c:v>
                </c:pt>
                <c:pt idx="6">
                  <c:v>168.8500639689909</c:v>
                </c:pt>
                <c:pt idx="7">
                  <c:v>140.47492455120587</c:v>
                </c:pt>
                <c:pt idx="8">
                  <c:v>118.43083422255114</c:v>
                </c:pt>
                <c:pt idx="9">
                  <c:v>100.95923882222679</c:v>
                </c:pt>
                <c:pt idx="10">
                  <c:v>86.884716106455031</c:v>
                </c:pt>
                <c:pt idx="11">
                  <c:v>75.393088612681666</c:v>
                </c:pt>
                <c:pt idx="12">
                  <c:v>65.903537240047811</c:v>
                </c:pt>
                <c:pt idx="13">
                  <c:v>57.991338899056529</c:v>
                </c:pt>
                <c:pt idx="14">
                  <c:v>51.339309804841093</c:v>
                </c:pt>
                <c:pt idx="15">
                  <c:v>45.706247886339028</c:v>
                </c:pt>
                <c:pt idx="16">
                  <c:v>40.905822047209639</c:v>
                </c:pt>
                <c:pt idx="17">
                  <c:v>36.792090634105634</c:v>
                </c:pt>
                <c:pt idx="18">
                  <c:v>33.249345940655715</c:v>
                </c:pt>
                <c:pt idx="19">
                  <c:v>30.184852205187994</c:v>
                </c:pt>
                <c:pt idx="20">
                  <c:v>27.523561737701883</c:v>
                </c:pt>
                <c:pt idx="21">
                  <c:v>25.204210076908282</c:v>
                </c:pt>
                <c:pt idx="22">
                  <c:v>23.17638955445743</c:v>
                </c:pt>
                <c:pt idx="23">
                  <c:v>21.398328129128814</c:v>
                </c:pt>
                <c:pt idx="24">
                  <c:v>19.835183977366199</c:v>
                </c:pt>
                <c:pt idx="25">
                  <c:v>18.457722233726798</c:v>
                </c:pt>
                <c:pt idx="26">
                  <c:v>17.241278306532237</c:v>
                </c:pt>
                <c:pt idx="27">
                  <c:v>16.164938480049486</c:v>
                </c:pt>
                <c:pt idx="28">
                  <c:v>15.210886949575908</c:v>
                </c:pt>
                <c:pt idx="29">
                  <c:v>14.363881539910196</c:v>
                </c:pt>
                <c:pt idx="30">
                  <c:v>13.610829789057689</c:v>
                </c:pt>
                <c:pt idx="31">
                  <c:v>10.908470293991662</c:v>
                </c:pt>
                <c:pt idx="32">
                  <c:v>9.3653768072196399</c:v>
                </c:pt>
                <c:pt idx="33">
                  <c:v>8.4754268046555197</c:v>
                </c:pt>
                <c:pt idx="34">
                  <c:v>7.9635530113536106</c:v>
                </c:pt>
                <c:pt idx="35">
                  <c:v>7.6739052929607681</c:v>
                </c:pt>
                <c:pt idx="36">
                  <c:v>7.5154053458301746</c:v>
                </c:pt>
                <c:pt idx="37">
                  <c:v>7.4336147846706773</c:v>
                </c:pt>
                <c:pt idx="38">
                  <c:v>7.3954939863826894</c:v>
                </c:pt>
                <c:pt idx="39">
                  <c:v>7.3808213542456151</c:v>
                </c:pt>
                <c:pt idx="40">
                  <c:v>7.3772074536261307</c:v>
                </c:pt>
                <c:pt idx="41">
                  <c:v>7.3771212724566517</c:v>
                </c:pt>
                <c:pt idx="42">
                  <c:v>7.376077749013124</c:v>
                </c:pt>
                <c:pt idx="43">
                  <c:v>7.3715131836615804</c:v>
                </c:pt>
                <c:pt idx="44">
                  <c:v>7.3620772823325602</c:v>
                </c:pt>
                <c:pt idx="45">
                  <c:v>7.3471823848390727</c:v>
                </c:pt>
                <c:pt idx="46">
                  <c:v>7.3267140470545069</c:v>
                </c:pt>
                <c:pt idx="47">
                  <c:v>7.3008442517698935</c:v>
                </c:pt>
                <c:pt idx="48">
                  <c:v>7.2699106452174203</c:v>
                </c:pt>
                <c:pt idx="49">
                  <c:v>7.234338643811034</c:v>
                </c:pt>
                <c:pt idx="50">
                  <c:v>7.1945915724069405</c:v>
                </c:pt>
                <c:pt idx="51">
                  <c:v>7.1511392185667493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7-5E45-B384-021988EA9ACC}"/>
            </c:ext>
          </c:extLst>
        </c:ser>
        <c:ser>
          <c:idx val="2"/>
          <c:order val="2"/>
          <c:tx>
            <c:strRef>
              <c:f>Sheet5!$D$11</c:f>
              <c:strCache>
                <c:ptCount val="1"/>
                <c:pt idx="0">
                  <c:v>295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Sheet5!$D$12:$D$63</c:f>
              <c:numCache>
                <c:formatCode>General</c:formatCode>
                <c:ptCount val="52"/>
                <c:pt idx="0">
                  <c:v>948.46941333360542</c:v>
                </c:pt>
                <c:pt idx="1">
                  <c:v>600.37259577185489</c:v>
                </c:pt>
                <c:pt idx="2">
                  <c:v>422.35984414769979</c:v>
                </c:pt>
                <c:pt idx="3">
                  <c:v>315.53978463778202</c:v>
                </c:pt>
                <c:pt idx="4">
                  <c:v>245.12850307857937</c:v>
                </c:pt>
                <c:pt idx="5">
                  <c:v>195.75729642006957</c:v>
                </c:pt>
                <c:pt idx="6">
                  <c:v>159.59248167492186</c:v>
                </c:pt>
                <c:pt idx="7">
                  <c:v>132.22662033287932</c:v>
                </c:pt>
                <c:pt idx="8">
                  <c:v>110.99337502497588</c:v>
                </c:pt>
                <c:pt idx="9">
                  <c:v>94.187474227780612</c:v>
                </c:pt>
                <c:pt idx="10">
                  <c:v>80.669269120566597</c:v>
                </c:pt>
                <c:pt idx="11">
                  <c:v>69.649492584181431</c:v>
                </c:pt>
                <c:pt idx="12">
                  <c:v>60.565205237150579</c:v>
                </c:pt>
                <c:pt idx="13">
                  <c:v>53.004849985522782</c:v>
                </c:pt>
                <c:pt idx="14">
                  <c:v>46.661152644894486</c:v>
                </c:pt>
                <c:pt idx="15">
                  <c:v>41.300512493127471</c:v>
                </c:pt>
                <c:pt idx="16">
                  <c:v>36.742526626648029</c:v>
                </c:pt>
                <c:pt idx="17">
                  <c:v>32.845944771907853</c:v>
                </c:pt>
                <c:pt idx="18">
                  <c:v>29.498820348850131</c:v>
                </c:pt>
                <c:pt idx="19">
                  <c:v>26.611468153221864</c:v>
                </c:pt>
                <c:pt idx="20">
                  <c:v>24.111340720225854</c:v>
                </c:pt>
                <c:pt idx="21">
                  <c:v>21.939242228503744</c:v>
                </c:pt>
                <c:pt idx="22">
                  <c:v>20.046491336396357</c:v>
                </c:pt>
                <c:pt idx="23">
                  <c:v>18.392768009682428</c:v>
                </c:pt>
                <c:pt idx="24">
                  <c:v>16.944460518247496</c:v>
                </c:pt>
                <c:pt idx="25">
                  <c:v>15.673383010782089</c:v>
                </c:pt>
                <c:pt idx="26">
                  <c:v>14.555770968056521</c:v>
                </c:pt>
                <c:pt idx="27">
                  <c:v>13.571487332874497</c:v>
                </c:pt>
                <c:pt idx="28">
                  <c:v>12.703389996562123</c:v>
                </c:pt>
                <c:pt idx="29">
                  <c:v>11.93682403240804</c:v>
                </c:pt>
                <c:pt idx="30">
                  <c:v>11.25921121438229</c:v>
                </c:pt>
                <c:pt idx="31">
                  <c:v>8.8731634930637782</c:v>
                </c:pt>
                <c:pt idx="32">
                  <c:v>7.5713774694728926</c:v>
                </c:pt>
                <c:pt idx="33">
                  <c:v>6.8715806412805094</c:v>
                </c:pt>
                <c:pt idx="34">
                  <c:v>6.5134129957202731</c:v>
                </c:pt>
                <c:pt idx="35">
                  <c:v>6.3505867858988694</c:v>
                </c:pt>
                <c:pt idx="36">
                  <c:v>6.2985100119466679</c:v>
                </c:pt>
                <c:pt idx="37">
                  <c:v>6.3072993538897286</c:v>
                </c:pt>
                <c:pt idx="38">
                  <c:v>6.3472079818555258</c:v>
                </c:pt>
                <c:pt idx="39">
                  <c:v>6.4004537329002673</c:v>
                </c:pt>
                <c:pt idx="40">
                  <c:v>6.456492871185457</c:v>
                </c:pt>
                <c:pt idx="41">
                  <c:v>6.5092166243813523</c:v>
                </c:pt>
                <c:pt idx="42">
                  <c:v>6.5552535665131906</c:v>
                </c:pt>
                <c:pt idx="43">
                  <c:v>6.5929244256413142</c:v>
                </c:pt>
                <c:pt idx="44">
                  <c:v>6.6215902109445395</c:v>
                </c:pt>
                <c:pt idx="45">
                  <c:v>6.6412418255768983</c:v>
                </c:pt>
                <c:pt idx="46">
                  <c:v>6.6522402327301595</c:v>
                </c:pt>
                <c:pt idx="47">
                  <c:v>6.6551516759303144</c:v>
                </c:pt>
                <c:pt idx="48">
                  <c:v>6.6506435204838734</c:v>
                </c:pt>
                <c:pt idx="49">
                  <c:v>6.6394190480384179</c:v>
                </c:pt>
                <c:pt idx="50">
                  <c:v>6.6221774028305003</c:v>
                </c:pt>
                <c:pt idx="51">
                  <c:v>6.5995898089023246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7-5E45-B384-021988EA9ACC}"/>
            </c:ext>
          </c:extLst>
        </c:ser>
        <c:ser>
          <c:idx val="3"/>
          <c:order val="3"/>
          <c:tx>
            <c:strRef>
              <c:f>Sheet5!$E$11</c:f>
              <c:strCache>
                <c:ptCount val="1"/>
                <c:pt idx="0">
                  <c:v>285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Sheet5!$E$12:$E$63</c:f>
              <c:numCache>
                <c:formatCode>General</c:formatCode>
                <c:ptCount val="52"/>
                <c:pt idx="0">
                  <c:v>910.1997742992387</c:v>
                </c:pt>
                <c:pt idx="1">
                  <c:v>574.16596329503318</c:v>
                </c:pt>
                <c:pt idx="2">
                  <c:v>402.43404145245171</c:v>
                </c:pt>
                <c:pt idx="3">
                  <c:v>299.46625498235051</c:v>
                </c:pt>
                <c:pt idx="4">
                  <c:v>231.65903716809592</c:v>
                </c:pt>
                <c:pt idx="5">
                  <c:v>184.16576773037337</c:v>
                </c:pt>
                <c:pt idx="6">
                  <c:v>149.41931431880207</c:v>
                </c:pt>
                <c:pt idx="7">
                  <c:v>123.16254976328966</c:v>
                </c:pt>
                <c:pt idx="8">
                  <c:v>102.82034293972836</c:v>
                </c:pt>
                <c:pt idx="9">
                  <c:v>86.745974673444167</c:v>
                </c:pt>
                <c:pt idx="10">
                  <c:v>73.839107597612283</c:v>
                </c:pt>
                <c:pt idx="11">
                  <c:v>63.337848596818546</c:v>
                </c:pt>
                <c:pt idx="12">
                  <c:v>54.698906332867907</c:v>
                </c:pt>
                <c:pt idx="13">
                  <c:v>47.525191838782405</c:v>
                </c:pt>
                <c:pt idx="14">
                  <c:v>41.52032060099711</c:v>
                </c:pt>
                <c:pt idx="15">
                  <c:v>36.459045028059862</c:v>
                </c:pt>
                <c:pt idx="16">
                  <c:v>32.167476713942946</c:v>
                </c:pt>
                <c:pt idx="17">
                  <c:v>28.509520747514685</c:v>
                </c:pt>
                <c:pt idx="18">
                  <c:v>25.37736365455828</c:v>
                </c:pt>
                <c:pt idx="19">
                  <c:v>22.684672491720619</c:v>
                </c:pt>
                <c:pt idx="20">
                  <c:v>20.361647294428025</c:v>
                </c:pt>
                <c:pt idx="21">
                  <c:v>18.35136547201526</c:v>
                </c:pt>
                <c:pt idx="22">
                  <c:v>16.607042745120481</c:v>
                </c:pt>
                <c:pt idx="23">
                  <c:v>15.089954691609492</c:v>
                </c:pt>
                <c:pt idx="24">
                  <c:v>13.767841332402767</c:v>
                </c:pt>
                <c:pt idx="25">
                  <c:v>12.613669578974736</c:v>
                </c:pt>
                <c:pt idx="26">
                  <c:v>11.604664002698584</c:v>
                </c:pt>
                <c:pt idx="27">
                  <c:v>10.721541017297611</c:v>
                </c:pt>
                <c:pt idx="28">
                  <c:v>9.9478988394041181</c:v>
                </c:pt>
                <c:pt idx="29">
                  <c:v>9.2697278703177517</c:v>
                </c:pt>
                <c:pt idx="30">
                  <c:v>8.6750149784752608</c:v>
                </c:pt>
                <c:pt idx="31">
                  <c:v>6.6365626129232638</c:v>
                </c:pt>
                <c:pt idx="32">
                  <c:v>5.5999496257951549</c:v>
                </c:pt>
                <c:pt idx="33">
                  <c:v>5.1091123298794088</c:v>
                </c:pt>
                <c:pt idx="34">
                  <c:v>4.9198525389803365</c:v>
                </c:pt>
                <c:pt idx="35">
                  <c:v>4.896390624292394</c:v>
                </c:pt>
                <c:pt idx="36">
                  <c:v>4.961262392294465</c:v>
                </c:pt>
                <c:pt idx="37">
                  <c:v>5.0695900892952785</c:v>
                </c:pt>
                <c:pt idx="38">
                  <c:v>5.1952453395179887</c:v>
                </c:pt>
                <c:pt idx="39">
                  <c:v>5.3231266764768073</c:v>
                </c:pt>
                <c:pt idx="40">
                  <c:v>5.4447186047671359</c:v>
                </c:pt>
                <c:pt idx="41">
                  <c:v>5.5554752528700391</c:v>
                </c:pt>
                <c:pt idx="42">
                  <c:v>5.6532489703594138</c:v>
                </c:pt>
                <c:pt idx="43">
                  <c:v>5.737332383860803</c:v>
                </c:pt>
                <c:pt idx="44">
                  <c:v>5.8078681544741855</c:v>
                </c:pt>
                <c:pt idx="45">
                  <c:v>5.8654829692448445</c:v>
                </c:pt>
                <c:pt idx="46">
                  <c:v>5.9110602169891227</c:v>
                </c:pt>
                <c:pt idx="47">
                  <c:v>5.9455993947879175</c:v>
                </c:pt>
                <c:pt idx="48">
                  <c:v>5.9701301966008611</c:v>
                </c:pt>
                <c:pt idx="49">
                  <c:v>5.985661250486098</c:v>
                </c:pt>
                <c:pt idx="50">
                  <c:v>5.9931508428563962</c:v>
                </c:pt>
                <c:pt idx="51">
                  <c:v>5.9934915565238409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7-5E45-B384-021988EA9ACC}"/>
            </c:ext>
          </c:extLst>
        </c:ser>
        <c:ser>
          <c:idx val="4"/>
          <c:order val="4"/>
          <c:tx>
            <c:strRef>
              <c:f>Sheet5!$F$11</c:f>
              <c:strCache>
                <c:ptCount val="1"/>
                <c:pt idx="0">
                  <c:v>275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Sheet5!$F$12:$F$63</c:f>
              <c:numCache>
                <c:formatCode>General</c:formatCode>
                <c:ptCount val="52"/>
                <c:pt idx="0">
                  <c:v>871.93013526487198</c:v>
                </c:pt>
                <c:pt idx="1">
                  <c:v>547.95933081821136</c:v>
                </c:pt>
                <c:pt idx="2">
                  <c:v>382.50823875720351</c:v>
                </c:pt>
                <c:pt idx="3">
                  <c:v>283.39272532691888</c:v>
                </c:pt>
                <c:pt idx="4">
                  <c:v>218.18957125761236</c:v>
                </c:pt>
                <c:pt idx="5">
                  <c:v>172.57423904067707</c:v>
                </c:pt>
                <c:pt idx="6">
                  <c:v>139.24614696268222</c:v>
                </c:pt>
                <c:pt idx="7">
                  <c:v>114.09847919369994</c:v>
                </c:pt>
                <c:pt idx="8">
                  <c:v>94.647310854480793</c:v>
                </c:pt>
                <c:pt idx="9">
                  <c:v>79.304475119107664</c:v>
                </c:pt>
                <c:pt idx="10">
                  <c:v>67.008946074657914</c:v>
                </c:pt>
                <c:pt idx="11">
                  <c:v>57.026204609455633</c:v>
                </c:pt>
                <c:pt idx="12">
                  <c:v>48.832607428585206</c:v>
                </c:pt>
                <c:pt idx="13">
                  <c:v>42.045533692042028</c:v>
                </c:pt>
                <c:pt idx="14">
                  <c:v>36.379488557099705</c:v>
                </c:pt>
                <c:pt idx="15">
                  <c:v>31.617577562992224</c:v>
                </c:pt>
                <c:pt idx="16">
                  <c:v>27.592426801237863</c:v>
                </c:pt>
                <c:pt idx="17">
                  <c:v>24.173096723121503</c:v>
                </c:pt>
                <c:pt idx="18">
                  <c:v>21.255906960266415</c:v>
                </c:pt>
                <c:pt idx="19">
                  <c:v>18.757876830219345</c:v>
                </c:pt>
                <c:pt idx="20">
                  <c:v>16.611953868630181</c:v>
                </c:pt>
                <c:pt idx="21">
                  <c:v>14.763488715526748</c:v>
                </c:pt>
                <c:pt idx="22">
                  <c:v>13.167594153844561</c:v>
                </c:pt>
                <c:pt idx="23">
                  <c:v>11.787141373536528</c:v>
                </c:pt>
                <c:pt idx="24">
                  <c:v>10.591222146558039</c:v>
                </c:pt>
                <c:pt idx="25">
                  <c:v>9.5539561471673551</c:v>
                </c:pt>
                <c:pt idx="26">
                  <c:v>8.6535570373406472</c:v>
                </c:pt>
                <c:pt idx="27">
                  <c:v>7.8715947017206958</c:v>
                </c:pt>
                <c:pt idx="28">
                  <c:v>7.1924076822461132</c:v>
                </c:pt>
                <c:pt idx="29">
                  <c:v>6.602631708227463</c:v>
                </c:pt>
                <c:pt idx="30">
                  <c:v>6.0908187425682314</c:v>
                </c:pt>
                <c:pt idx="31">
                  <c:v>4.3999617327827281</c:v>
                </c:pt>
                <c:pt idx="32">
                  <c:v>3.6285217821174101</c:v>
                </c:pt>
                <c:pt idx="33">
                  <c:v>3.346644018478294</c:v>
                </c:pt>
                <c:pt idx="34">
                  <c:v>3.3262920822403998</c:v>
                </c:pt>
                <c:pt idx="35">
                  <c:v>3.4421944626859116</c:v>
                </c:pt>
                <c:pt idx="36">
                  <c:v>3.6240147726422478</c:v>
                </c:pt>
                <c:pt idx="37">
                  <c:v>3.8318808247008285</c:v>
                </c:pt>
                <c:pt idx="38">
                  <c:v>4.0432826971804445</c:v>
                </c:pt>
                <c:pt idx="39">
                  <c:v>4.2457996200533437</c:v>
                </c:pt>
                <c:pt idx="40">
                  <c:v>4.4329443383488076</c:v>
                </c:pt>
                <c:pt idx="41">
                  <c:v>4.6017338813587152</c:v>
                </c:pt>
                <c:pt idx="42">
                  <c:v>4.7512443742056369</c:v>
                </c:pt>
                <c:pt idx="43">
                  <c:v>4.8817403420802883</c:v>
                </c:pt>
                <c:pt idx="44">
                  <c:v>4.9941460980038279</c:v>
                </c:pt>
                <c:pt idx="45">
                  <c:v>5.0897241129127835</c:v>
                </c:pt>
                <c:pt idx="46">
                  <c:v>5.1698802012480822</c:v>
                </c:pt>
                <c:pt idx="47">
                  <c:v>5.2360471136455171</c:v>
                </c:pt>
                <c:pt idx="48">
                  <c:v>5.2896168727178416</c:v>
                </c:pt>
                <c:pt idx="49">
                  <c:v>5.331903452933771</c:v>
                </c:pt>
                <c:pt idx="50">
                  <c:v>5.3641242828822886</c:v>
                </c:pt>
                <c:pt idx="51">
                  <c:v>5.3873933041453501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7-5E45-B384-021988EA9ACC}"/>
            </c:ext>
          </c:extLst>
        </c:ser>
        <c:ser>
          <c:idx val="5"/>
          <c:order val="5"/>
          <c:tx>
            <c:strRef>
              <c:f>Sheet5!$G$11</c:f>
              <c:strCache>
                <c:ptCount val="1"/>
                <c:pt idx="0">
                  <c:v>265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Sheet5!$G$12:$G$63</c:f>
              <c:numCache>
                <c:formatCode>General</c:formatCode>
                <c:ptCount val="52"/>
                <c:pt idx="0">
                  <c:v>833.6604962305056</c:v>
                </c:pt>
                <c:pt idx="1">
                  <c:v>521.75269834138965</c:v>
                </c:pt>
                <c:pt idx="2">
                  <c:v>362.58243606195543</c:v>
                </c:pt>
                <c:pt idx="3">
                  <c:v>267.31919567148731</c:v>
                </c:pt>
                <c:pt idx="4">
                  <c:v>204.72010534712885</c:v>
                </c:pt>
                <c:pt idx="5">
                  <c:v>160.98271035098088</c:v>
                </c:pt>
                <c:pt idx="6">
                  <c:v>129.07297960656243</c:v>
                </c:pt>
                <c:pt idx="7">
                  <c:v>105.03440862411031</c:v>
                </c:pt>
                <c:pt idx="8">
                  <c:v>86.474278769233251</c:v>
                </c:pt>
                <c:pt idx="9">
                  <c:v>71.862975564771219</c:v>
                </c:pt>
                <c:pt idx="10">
                  <c:v>60.1787845517036</c:v>
                </c:pt>
                <c:pt idx="11">
                  <c:v>50.714560622092748</c:v>
                </c:pt>
                <c:pt idx="12">
                  <c:v>42.966308524302562</c:v>
                </c:pt>
                <c:pt idx="13">
                  <c:v>36.565875545301651</c:v>
                </c:pt>
                <c:pt idx="14">
                  <c:v>31.238656513202329</c:v>
                </c:pt>
                <c:pt idx="15">
                  <c:v>26.776110097924615</c:v>
                </c:pt>
                <c:pt idx="16">
                  <c:v>23.017376888532795</c:v>
                </c:pt>
                <c:pt idx="17">
                  <c:v>19.83667269872835</c:v>
                </c:pt>
                <c:pt idx="18">
                  <c:v>17.134450265974564</c:v>
                </c:pt>
                <c:pt idx="19">
                  <c:v>14.8310811687181</c:v>
                </c:pt>
                <c:pt idx="20">
                  <c:v>12.862260442832365</c:v>
                </c:pt>
                <c:pt idx="21">
                  <c:v>11.17561195903825</c:v>
                </c:pt>
                <c:pt idx="22">
                  <c:v>9.7281455625686846</c:v>
                </c:pt>
                <c:pt idx="23">
                  <c:v>8.4843280554635925</c:v>
                </c:pt>
                <c:pt idx="24">
                  <c:v>7.4146029607133102</c:v>
                </c:pt>
                <c:pt idx="25">
                  <c:v>6.494242715359988</c:v>
                </c:pt>
                <c:pt idx="26">
                  <c:v>5.7024500719827103</c:v>
                </c:pt>
                <c:pt idx="27">
                  <c:v>5.0216483861438093</c:v>
                </c:pt>
                <c:pt idx="28">
                  <c:v>4.4369165250881224</c:v>
                </c:pt>
                <c:pt idx="29">
                  <c:v>3.9355355461371744</c:v>
                </c:pt>
                <c:pt idx="30">
                  <c:v>3.506622506661202</c:v>
                </c:pt>
                <c:pt idx="31">
                  <c:v>2.1633608526422066</c:v>
                </c:pt>
                <c:pt idx="32">
                  <c:v>1.6570939384396723</c:v>
                </c:pt>
                <c:pt idx="33">
                  <c:v>1.5841757070771862</c:v>
                </c:pt>
                <c:pt idx="34">
                  <c:v>1.7327316255004703</c:v>
                </c:pt>
                <c:pt idx="35">
                  <c:v>1.9879983010794362</c:v>
                </c:pt>
                <c:pt idx="36">
                  <c:v>2.2867671529900448</c:v>
                </c:pt>
                <c:pt idx="37">
                  <c:v>2.5941715601063784</c:v>
                </c:pt>
                <c:pt idx="38">
                  <c:v>2.8913200548429074</c:v>
                </c:pt>
                <c:pt idx="39">
                  <c:v>3.1684725636298836</c:v>
                </c:pt>
                <c:pt idx="40">
                  <c:v>3.4211700719304901</c:v>
                </c:pt>
                <c:pt idx="41">
                  <c:v>3.6479925098473984</c:v>
                </c:pt>
                <c:pt idx="42">
                  <c:v>3.8492397780518637</c:v>
                </c:pt>
                <c:pt idx="43">
                  <c:v>4.0261483002997771</c:v>
                </c:pt>
                <c:pt idx="44">
                  <c:v>4.1804240415334739</c:v>
                </c:pt>
                <c:pt idx="45">
                  <c:v>4.313965256580726</c:v>
                </c:pt>
                <c:pt idx="46">
                  <c:v>4.4287001855070418</c:v>
                </c:pt>
                <c:pt idx="47">
                  <c:v>4.5264948325031202</c:v>
                </c:pt>
                <c:pt idx="48">
                  <c:v>4.6091035488348258</c:v>
                </c:pt>
                <c:pt idx="49">
                  <c:v>4.6781456553814511</c:v>
                </c:pt>
                <c:pt idx="50">
                  <c:v>4.735097722908181</c:v>
                </c:pt>
                <c:pt idx="51">
                  <c:v>4.7812950517668629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7-5E45-B384-021988EA9ACC}"/>
            </c:ext>
          </c:extLst>
        </c:ser>
        <c:ser>
          <c:idx val="6"/>
          <c:order val="6"/>
          <c:tx>
            <c:strRef>
              <c:f>Sheet5!$H$11</c:f>
              <c:strCache>
                <c:ptCount val="1"/>
                <c:pt idx="0">
                  <c:v>255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Sheet5!$H$12:$H$63</c:f>
              <c:numCache>
                <c:formatCode>General</c:formatCode>
                <c:ptCount val="52"/>
                <c:pt idx="0">
                  <c:v>795.390857196139</c:v>
                </c:pt>
                <c:pt idx="1">
                  <c:v>495.54606586456794</c:v>
                </c:pt>
                <c:pt idx="2">
                  <c:v>342.65663336670735</c:v>
                </c:pt>
                <c:pt idx="3">
                  <c:v>251.24566601605579</c:v>
                </c:pt>
                <c:pt idx="4">
                  <c:v>191.25063943664534</c:v>
                </c:pt>
                <c:pt idx="5">
                  <c:v>149.39118166128469</c:v>
                </c:pt>
                <c:pt idx="6">
                  <c:v>118.89981225044264</c:v>
                </c:pt>
                <c:pt idx="7">
                  <c:v>95.970338054520653</c:v>
                </c:pt>
                <c:pt idx="8">
                  <c:v>78.301246683985738</c:v>
                </c:pt>
                <c:pt idx="9">
                  <c:v>64.421476010434773</c:v>
                </c:pt>
                <c:pt idx="10">
                  <c:v>53.348623028749287</c:v>
                </c:pt>
                <c:pt idx="11">
                  <c:v>44.402916634729891</c:v>
                </c:pt>
                <c:pt idx="12">
                  <c:v>37.10000962001989</c:v>
                </c:pt>
                <c:pt idx="13">
                  <c:v>31.086217398561274</c:v>
                </c:pt>
                <c:pt idx="14">
                  <c:v>26.097824469304953</c:v>
                </c:pt>
                <c:pt idx="15">
                  <c:v>21.934642632856992</c:v>
                </c:pt>
                <c:pt idx="16">
                  <c:v>18.442326975827726</c:v>
                </c:pt>
                <c:pt idx="17">
                  <c:v>15.500248674335182</c:v>
                </c:pt>
                <c:pt idx="18">
                  <c:v>13.012993571682728</c:v>
                </c:pt>
                <c:pt idx="19">
                  <c:v>10.904285507216855</c:v>
                </c:pt>
                <c:pt idx="20">
                  <c:v>9.1125670170345359</c:v>
                </c:pt>
                <c:pt idx="21">
                  <c:v>7.5877352025497657</c:v>
                </c:pt>
                <c:pt idx="22">
                  <c:v>6.2886969712927936</c:v>
                </c:pt>
                <c:pt idx="23">
                  <c:v>5.1815147373906569</c:v>
                </c:pt>
                <c:pt idx="24">
                  <c:v>4.2379837748685958</c:v>
                </c:pt>
                <c:pt idx="25">
                  <c:v>3.4345292835526351</c:v>
                </c:pt>
                <c:pt idx="26">
                  <c:v>2.7513431066247875</c:v>
                </c:pt>
                <c:pt idx="27">
                  <c:v>2.1717020705669086</c:v>
                </c:pt>
                <c:pt idx="28">
                  <c:v>1.6814253679301174</c:v>
                </c:pt>
                <c:pt idx="29">
                  <c:v>1.2684393840468999</c:v>
                </c:pt>
                <c:pt idx="30">
                  <c:v>0.92242627075417261</c:v>
                </c:pt>
                <c:pt idx="31">
                  <c:v>-7.3240027498307825E-2</c:v>
                </c:pt>
                <c:pt idx="32">
                  <c:v>-0.31433390523806537</c:v>
                </c:pt>
                <c:pt idx="33">
                  <c:v>-0.17829260432391436</c:v>
                </c:pt>
                <c:pt idx="34">
                  <c:v>0.13917116876054081</c:v>
                </c:pt>
                <c:pt idx="35">
                  <c:v>0.53380213947295374</c:v>
                </c:pt>
                <c:pt idx="36">
                  <c:v>0.94951953333784189</c:v>
                </c:pt>
                <c:pt idx="37">
                  <c:v>1.3564622955119354</c:v>
                </c:pt>
                <c:pt idx="38">
                  <c:v>1.7393574125053668</c:v>
                </c:pt>
                <c:pt idx="39">
                  <c:v>2.0911455072064236</c:v>
                </c:pt>
                <c:pt idx="40">
                  <c:v>2.4093958055121689</c:v>
                </c:pt>
                <c:pt idx="41">
                  <c:v>2.6942511383360852</c:v>
                </c:pt>
                <c:pt idx="42">
                  <c:v>2.9472351818980869</c:v>
                </c:pt>
                <c:pt idx="43">
                  <c:v>3.1705562585192659</c:v>
                </c:pt>
                <c:pt idx="44">
                  <c:v>3.3667019850631199</c:v>
                </c:pt>
                <c:pt idx="45">
                  <c:v>3.5382064002486722</c:v>
                </c:pt>
                <c:pt idx="46">
                  <c:v>3.6875201697660049</c:v>
                </c:pt>
                <c:pt idx="47">
                  <c:v>3.8169425513607234</c:v>
                </c:pt>
                <c:pt idx="48">
                  <c:v>3.9285902249518099</c:v>
                </c:pt>
                <c:pt idx="49">
                  <c:v>4.0243878578291277</c:v>
                </c:pt>
                <c:pt idx="50">
                  <c:v>4.1060711629340769</c:v>
                </c:pt>
                <c:pt idx="51">
                  <c:v>4.1751967993883792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7-5E45-B384-021988EA9ACC}"/>
            </c:ext>
          </c:extLst>
        </c:ser>
        <c:ser>
          <c:idx val="7"/>
          <c:order val="7"/>
          <c:tx>
            <c:strRef>
              <c:f>Sheet5!$I$11</c:f>
              <c:strCache>
                <c:ptCount val="1"/>
                <c:pt idx="0">
                  <c:v>245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Sheet5!$I$12:$I$63</c:f>
              <c:numCache>
                <c:formatCode>General</c:formatCode>
                <c:ptCount val="52"/>
                <c:pt idx="0">
                  <c:v>757.12121816177239</c:v>
                </c:pt>
                <c:pt idx="1">
                  <c:v>469.33943338774611</c:v>
                </c:pt>
                <c:pt idx="2">
                  <c:v>322.73083067145916</c:v>
                </c:pt>
                <c:pt idx="3">
                  <c:v>235.17213636062422</c:v>
                </c:pt>
                <c:pt idx="4">
                  <c:v>177.78117352616184</c:v>
                </c:pt>
                <c:pt idx="5">
                  <c:v>137.79965297158844</c:v>
                </c:pt>
                <c:pt idx="6">
                  <c:v>108.72664489432285</c:v>
                </c:pt>
                <c:pt idx="7">
                  <c:v>86.906267484930993</c:v>
                </c:pt>
                <c:pt idx="8">
                  <c:v>70.128214598738197</c:v>
                </c:pt>
                <c:pt idx="9">
                  <c:v>56.979976456098328</c:v>
                </c:pt>
                <c:pt idx="10">
                  <c:v>46.518461505794974</c:v>
                </c:pt>
                <c:pt idx="11">
                  <c:v>38.091272647366978</c:v>
                </c:pt>
                <c:pt idx="12">
                  <c:v>31.233710715737217</c:v>
                </c:pt>
                <c:pt idx="13">
                  <c:v>25.606559251820897</c:v>
                </c:pt>
                <c:pt idx="14">
                  <c:v>20.956992425407563</c:v>
                </c:pt>
                <c:pt idx="15">
                  <c:v>17.093175167789369</c:v>
                </c:pt>
                <c:pt idx="16">
                  <c:v>13.867277063122643</c:v>
                </c:pt>
                <c:pt idx="17">
                  <c:v>11.163824649942015</c:v>
                </c:pt>
                <c:pt idx="18">
                  <c:v>8.8915368773908625</c:v>
                </c:pt>
                <c:pt idx="19">
                  <c:v>6.9774898457155956</c:v>
                </c:pt>
                <c:pt idx="20">
                  <c:v>5.3628735912367063</c:v>
                </c:pt>
                <c:pt idx="21">
                  <c:v>3.9998584460612676</c:v>
                </c:pt>
                <c:pt idx="22">
                  <c:v>2.8492483800168884</c:v>
                </c:pt>
                <c:pt idx="23">
                  <c:v>1.8787014193177072</c:v>
                </c:pt>
                <c:pt idx="24">
                  <c:v>1.0613645890238672</c:v>
                </c:pt>
                <c:pt idx="25">
                  <c:v>0.37481585174526799</c:v>
                </c:pt>
                <c:pt idx="26">
                  <c:v>-0.19976385873314939</c:v>
                </c:pt>
                <c:pt idx="27">
                  <c:v>-0.67824424500999214</c:v>
                </c:pt>
                <c:pt idx="28">
                  <c:v>-1.0740657892278875</c:v>
                </c:pt>
                <c:pt idx="29">
                  <c:v>-1.3986567780433887</c:v>
                </c:pt>
                <c:pt idx="30">
                  <c:v>-1.6617699651528639</c:v>
                </c:pt>
                <c:pt idx="31">
                  <c:v>-2.3098409076388364</c:v>
                </c:pt>
                <c:pt idx="32">
                  <c:v>-2.2857617489158031</c:v>
                </c:pt>
                <c:pt idx="33">
                  <c:v>-1.9407609157250292</c:v>
                </c:pt>
                <c:pt idx="34">
                  <c:v>-1.4543892879793958</c:v>
                </c:pt>
                <c:pt idx="35">
                  <c:v>-0.92039402213352162</c:v>
                </c:pt>
                <c:pt idx="36">
                  <c:v>-0.38772808631436817</c:v>
                </c:pt>
                <c:pt idx="37">
                  <c:v>0.11875303091748535</c:v>
                </c:pt>
                <c:pt idx="38">
                  <c:v>0.58739477016782615</c:v>
                </c:pt>
                <c:pt idx="39">
                  <c:v>1.01381845078296</c:v>
                </c:pt>
                <c:pt idx="40">
                  <c:v>1.3976215390938442</c:v>
                </c:pt>
                <c:pt idx="41">
                  <c:v>1.7405097668247649</c:v>
                </c:pt>
                <c:pt idx="42">
                  <c:v>2.0452305857443136</c:v>
                </c:pt>
                <c:pt idx="43">
                  <c:v>2.3149642167387512</c:v>
                </c:pt>
                <c:pt idx="44">
                  <c:v>2.5529799285927659</c:v>
                </c:pt>
                <c:pt idx="45">
                  <c:v>2.7624475439166147</c:v>
                </c:pt>
                <c:pt idx="46">
                  <c:v>2.9463401540249645</c:v>
                </c:pt>
                <c:pt idx="47">
                  <c:v>3.1073902702183265</c:v>
                </c:pt>
                <c:pt idx="48">
                  <c:v>3.248076901068794</c:v>
                </c:pt>
                <c:pt idx="49">
                  <c:v>3.3706300602768042</c:v>
                </c:pt>
                <c:pt idx="50">
                  <c:v>3.4770446029599693</c:v>
                </c:pt>
                <c:pt idx="51">
                  <c:v>3.5690985470098902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D7-5E45-B384-021988EA9ACC}"/>
            </c:ext>
          </c:extLst>
        </c:ser>
        <c:ser>
          <c:idx val="8"/>
          <c:order val="8"/>
          <c:tx>
            <c:strRef>
              <c:f>Sheet5!$J$11</c:f>
              <c:strCache>
                <c:ptCount val="1"/>
                <c:pt idx="0">
                  <c:v>235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Sheet5!$J$12:$J$63</c:f>
              <c:numCache>
                <c:formatCode>General</c:formatCode>
                <c:ptCount val="52"/>
                <c:pt idx="0">
                  <c:v>718.85157912740578</c:v>
                </c:pt>
                <c:pt idx="1">
                  <c:v>443.13280091092429</c:v>
                </c:pt>
                <c:pt idx="2">
                  <c:v>302.80502797621102</c:v>
                </c:pt>
                <c:pt idx="3">
                  <c:v>219.09860670519265</c:v>
                </c:pt>
                <c:pt idx="4">
                  <c:v>164.31170761567833</c:v>
                </c:pt>
                <c:pt idx="5">
                  <c:v>126.2081242818922</c:v>
                </c:pt>
                <c:pt idx="6">
                  <c:v>98.553477538203026</c:v>
                </c:pt>
                <c:pt idx="7">
                  <c:v>77.842196915341304</c:v>
                </c:pt>
                <c:pt idx="8">
                  <c:v>61.955182513490627</c:v>
                </c:pt>
                <c:pt idx="9">
                  <c:v>49.538476901761854</c:v>
                </c:pt>
                <c:pt idx="10">
                  <c:v>39.688299982840633</c:v>
                </c:pt>
                <c:pt idx="11">
                  <c:v>31.779628660004093</c:v>
                </c:pt>
                <c:pt idx="12">
                  <c:v>25.367411811454517</c:v>
                </c:pt>
                <c:pt idx="13">
                  <c:v>20.12690110508052</c:v>
                </c:pt>
                <c:pt idx="14">
                  <c:v>15.816160381510173</c:v>
                </c:pt>
                <c:pt idx="15">
                  <c:v>12.251707702721731</c:v>
                </c:pt>
                <c:pt idx="16">
                  <c:v>9.2922271504175598</c:v>
                </c:pt>
                <c:pt idx="17">
                  <c:v>6.8274006255488473</c:v>
                </c:pt>
                <c:pt idx="18">
                  <c:v>4.7700801830990116</c:v>
                </c:pt>
                <c:pt idx="19">
                  <c:v>3.0506941842143362</c:v>
                </c:pt>
                <c:pt idx="20">
                  <c:v>1.6131801654388767</c:v>
                </c:pt>
                <c:pt idx="21">
                  <c:v>0.41198168957275527</c:v>
                </c:pt>
                <c:pt idx="22">
                  <c:v>-0.59020021125900257</c:v>
                </c:pt>
                <c:pt idx="23">
                  <c:v>-1.4241118987552426</c:v>
                </c:pt>
                <c:pt idx="24">
                  <c:v>-2.1152545968208614</c:v>
                </c:pt>
                <c:pt idx="25">
                  <c:v>-2.6848975800621133</c:v>
                </c:pt>
                <c:pt idx="26">
                  <c:v>-3.1508708240910863</c:v>
                </c:pt>
                <c:pt idx="27">
                  <c:v>-3.5281905605868928</c:v>
                </c:pt>
                <c:pt idx="28">
                  <c:v>-3.8295569463858925</c:v>
                </c:pt>
                <c:pt idx="29">
                  <c:v>-4.0657529401336845</c:v>
                </c:pt>
                <c:pt idx="30">
                  <c:v>-4.2459662010598933</c:v>
                </c:pt>
                <c:pt idx="31">
                  <c:v>-4.5464417877793579</c:v>
                </c:pt>
                <c:pt idx="32">
                  <c:v>-4.2571895925935479</c:v>
                </c:pt>
                <c:pt idx="33">
                  <c:v>-3.7032292271261369</c:v>
                </c:pt>
                <c:pt idx="34">
                  <c:v>-3.0479497447193324</c:v>
                </c:pt>
                <c:pt idx="35">
                  <c:v>-2.3745901837400041</c:v>
                </c:pt>
                <c:pt idx="36">
                  <c:v>-1.7249757059665747</c:v>
                </c:pt>
                <c:pt idx="37">
                  <c:v>-1.1189562336769647</c:v>
                </c:pt>
                <c:pt idx="38">
                  <c:v>-0.56456787216971449</c:v>
                </c:pt>
                <c:pt idx="39">
                  <c:v>-6.3508605640503646E-2</c:v>
                </c:pt>
                <c:pt idx="40">
                  <c:v>0.3858472726755231</c:v>
                </c:pt>
                <c:pt idx="41">
                  <c:v>0.78676839531344456</c:v>
                </c:pt>
                <c:pt idx="42">
                  <c:v>1.1432259895905368</c:v>
                </c:pt>
                <c:pt idx="43">
                  <c:v>1.4593721749582365</c:v>
                </c:pt>
                <c:pt idx="44">
                  <c:v>1.7392578721224119</c:v>
                </c:pt>
                <c:pt idx="45">
                  <c:v>1.9866886875845573</c:v>
                </c:pt>
                <c:pt idx="46">
                  <c:v>2.2051601382839241</c:v>
                </c:pt>
                <c:pt idx="47">
                  <c:v>2.397837989075926</c:v>
                </c:pt>
                <c:pt idx="48">
                  <c:v>2.5675635771857763</c:v>
                </c:pt>
                <c:pt idx="49">
                  <c:v>2.7168722627244808</c:v>
                </c:pt>
                <c:pt idx="50">
                  <c:v>2.8480180429858635</c:v>
                </c:pt>
                <c:pt idx="51">
                  <c:v>2.9630002946314029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D7-5E45-B384-021988EA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3888"/>
        <c:axId val="140695424"/>
      </c:scatterChart>
      <c:scatterChart>
        <c:scatterStyle val="lineMarker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Sheet5!$A$12:$A$63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  <c:pt idx="34">
                  <c:v>95</c:v>
                </c:pt>
                <c:pt idx="35">
                  <c:v>100</c:v>
                </c:pt>
                <c:pt idx="36">
                  <c:v>105</c:v>
                </c:pt>
                <c:pt idx="37">
                  <c:v>110</c:v>
                </c:pt>
                <c:pt idx="38">
                  <c:v>115</c:v>
                </c:pt>
                <c:pt idx="39">
                  <c:v>120</c:v>
                </c:pt>
                <c:pt idx="40">
                  <c:v>125</c:v>
                </c:pt>
                <c:pt idx="41">
                  <c:v>130</c:v>
                </c:pt>
                <c:pt idx="42">
                  <c:v>135</c:v>
                </c:pt>
                <c:pt idx="43">
                  <c:v>140</c:v>
                </c:pt>
                <c:pt idx="44">
                  <c:v>145</c:v>
                </c:pt>
                <c:pt idx="45">
                  <c:v>150</c:v>
                </c:pt>
                <c:pt idx="46">
                  <c:v>155</c:v>
                </c:pt>
                <c:pt idx="47">
                  <c:v>160</c:v>
                </c:pt>
                <c:pt idx="48">
                  <c:v>165</c:v>
                </c:pt>
                <c:pt idx="49">
                  <c:v>170</c:v>
                </c:pt>
                <c:pt idx="50">
                  <c:v>175</c:v>
                </c:pt>
                <c:pt idx="51">
                  <c:v>180</c:v>
                </c:pt>
              </c:numCache>
            </c:numRef>
          </c:xVal>
          <c:yVal>
            <c:numRef>
              <c:f>Sheet5!$B$12:$B$63</c:f>
              <c:numCache>
                <c:formatCode>General</c:formatCode>
                <c:ptCount val="52"/>
                <c:pt idx="0">
                  <c:v>1158.9524280226215</c:v>
                </c:pt>
                <c:pt idx="1">
                  <c:v>744.50907439437447</c:v>
                </c:pt>
                <c:pt idx="2">
                  <c:v>531.95175897156446</c:v>
                </c:pt>
                <c:pt idx="3">
                  <c:v>403.9441977426556</c:v>
                </c:pt>
                <c:pt idx="4">
                  <c:v>319.21056558623866</c:v>
                </c:pt>
                <c:pt idx="5">
                  <c:v>259.51070421339875</c:v>
                </c:pt>
                <c:pt idx="6">
                  <c:v>215.54490213358073</c:v>
                </c:pt>
                <c:pt idx="7">
                  <c:v>182.07900846562242</c:v>
                </c:pt>
                <c:pt idx="8">
                  <c:v>155.94505149383735</c:v>
                </c:pt>
                <c:pt idx="9">
                  <c:v>135.11572177663112</c:v>
                </c:pt>
                <c:pt idx="10">
                  <c:v>118.23515749681538</c:v>
                </c:pt>
                <c:pt idx="11">
                  <c:v>104.36353451467731</c:v>
                </c:pt>
                <c:pt idx="12">
                  <c:v>92.829849210705262</c:v>
                </c:pt>
                <c:pt idx="13">
                  <c:v>83.14296979259484</c:v>
                </c:pt>
                <c:pt idx="14">
                  <c:v>74.935728886330082</c:v>
                </c:pt>
                <c:pt idx="15">
                  <c:v>67.928583550999392</c:v>
                </c:pt>
                <c:pt idx="16">
                  <c:v>61.905301146525929</c:v>
                </c:pt>
                <c:pt idx="17">
                  <c:v>56.696276906070253</c:v>
                </c:pt>
                <c:pt idx="18">
                  <c:v>52.166832167455311</c:v>
                </c:pt>
                <c:pt idx="19">
                  <c:v>48.208844291478755</c:v>
                </c:pt>
                <c:pt idx="20">
                  <c:v>44.734654562113903</c:v>
                </c:pt>
                <c:pt idx="21">
                  <c:v>41.672564389190484</c:v>
                </c:pt>
                <c:pt idx="22">
                  <c:v>38.963458588413772</c:v>
                </c:pt>
                <c:pt idx="23">
                  <c:v>36.558241259083616</c:v>
                </c:pt>
                <c:pt idx="24">
                  <c:v>34.415866040393482</c:v>
                </c:pt>
                <c:pt idx="25">
                  <c:v>32.501806885722615</c:v>
                </c:pt>
                <c:pt idx="26">
                  <c:v>30.786859277525139</c:v>
                </c:pt>
                <c:pt idx="27">
                  <c:v>29.246192068547444</c:v>
                </c:pt>
                <c:pt idx="28">
                  <c:v>27.858591360931129</c:v>
                </c:pt>
                <c:pt idx="29">
                  <c:v>26.605852923904607</c:v>
                </c:pt>
                <c:pt idx="30">
                  <c:v>25.472290511870966</c:v>
                </c:pt>
                <c:pt idx="31">
                  <c:v>21.174468333836664</c:v>
                </c:pt>
                <c:pt idx="32">
                  <c:v>18.414230609700461</c:v>
                </c:pt>
                <c:pt idx="33">
                  <c:v>16.565156353986602</c:v>
                </c:pt>
                <c:pt idx="34">
                  <c:v>15.277995507789903</c:v>
                </c:pt>
                <c:pt idx="35">
                  <c:v>14.348665674734505</c:v>
                </c:pt>
                <c:pt idx="36">
                  <c:v>13.653371920033806</c:v>
                </c:pt>
                <c:pt idx="37">
                  <c:v>13.114700309159193</c:v>
                </c:pt>
                <c:pt idx="38">
                  <c:v>12.683002514711994</c:v>
                </c:pt>
                <c:pt idx="39">
                  <c:v>12.325752543229303</c:v>
                </c:pt>
                <c:pt idx="40">
                  <c:v>12.021251336486223</c:v>
                </c:pt>
                <c:pt idx="41">
                  <c:v>11.7547941676936</c:v>
                </c:pt>
                <c:pt idx="42">
                  <c:v>11.516278845358954</c:v>
                </c:pt>
                <c:pt idx="43">
                  <c:v>11.298680655434133</c:v>
                </c:pt>
                <c:pt idx="44">
                  <c:v>11.097061521531487</c:v>
                </c:pt>
                <c:pt idx="45">
                  <c:v>10.907915535403212</c:v>
                </c:pt>
                <c:pt idx="46">
                  <c:v>10.728730319305877</c:v>
                </c:pt>
                <c:pt idx="47">
                  <c:v>10.557689222213499</c:v>
                </c:pt>
                <c:pt idx="48">
                  <c:v>10.393466801840466</c:v>
                </c:pt>
                <c:pt idx="49">
                  <c:v>10.235086934576193</c:v>
                </c:pt>
                <c:pt idx="50">
                  <c:v>10.081823482688085</c:v>
                </c:pt>
                <c:pt idx="51">
                  <c:v>9.9331301969840045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D7-5E45-B384-021988EA9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3888"/>
        <c:axId val="140695424"/>
      </c:scatterChart>
      <c:valAx>
        <c:axId val="140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695424"/>
        <c:crosses val="autoZero"/>
        <c:crossBetween val="midCat"/>
      </c:valAx>
      <c:valAx>
        <c:axId val="1406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9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y=exp(x)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a=1</c:v>
          </c:tx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Sheet2!$B$6:$B$16</c:f>
              <c:numCache>
                <c:formatCode>General</c:formatCode>
                <c:ptCount val="11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6-ED4C-95C5-4ECFE085EEE3}"/>
            </c:ext>
          </c:extLst>
        </c:ser>
        <c:ser>
          <c:idx val="1"/>
          <c:order val="1"/>
          <c:tx>
            <c:v>a=0.8</c:v>
          </c:tx>
          <c:marker>
            <c:symbol val="none"/>
          </c:marker>
          <c:xVal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Sheet2!$C$6:$C$16</c:f>
              <c:numCache>
                <c:formatCode>General</c:formatCode>
                <c:ptCount val="11"/>
                <c:pt idx="0">
                  <c:v>1</c:v>
                </c:pt>
                <c:pt idx="1">
                  <c:v>2.2255409284924679</c:v>
                </c:pt>
                <c:pt idx="2">
                  <c:v>4.9530324243951149</c:v>
                </c:pt>
                <c:pt idx="3">
                  <c:v>11.023176380641605</c:v>
                </c:pt>
                <c:pt idx="4">
                  <c:v>24.532530197109352</c:v>
                </c:pt>
                <c:pt idx="5">
                  <c:v>54.598150033144236</c:v>
                </c:pt>
                <c:pt idx="6">
                  <c:v>121.51041751873497</c:v>
                </c:pt>
                <c:pt idx="7">
                  <c:v>270.42640742615276</c:v>
                </c:pt>
                <c:pt idx="8">
                  <c:v>601.84503787208223</c:v>
                </c:pt>
                <c:pt idx="9">
                  <c:v>1339.430764394418</c:v>
                </c:pt>
                <c:pt idx="10">
                  <c:v>2980.9579870417283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6-ED4C-95C5-4ECFE085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8368"/>
        <c:axId val="116620288"/>
      </c:scatterChart>
      <c:valAx>
        <c:axId val="11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20288"/>
        <c:crosses val="autoZero"/>
        <c:crossBetween val="midCat"/>
      </c:valAx>
      <c:valAx>
        <c:axId val="116620288"/>
        <c:scaling>
          <c:orientation val="minMax"/>
          <c:max val="15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1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cosine</c:v>
                </c:pt>
              </c:strCache>
            </c:strRef>
          </c:tx>
          <c:marker>
            <c:symbol val="none"/>
          </c:marker>
          <c:xVal>
            <c:numRef>
              <c:f>Sheet3!$A$4:$A$29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Sheet3!$B$4:$B$29</c:f>
              <c:numCache>
                <c:formatCode>0.0000</c:formatCode>
                <c:ptCount val="26"/>
                <c:pt idx="0">
                  <c:v>1</c:v>
                </c:pt>
                <c:pt idx="1">
                  <c:v>0.98479555190127355</c:v>
                </c:pt>
                <c:pt idx="2">
                  <c:v>0.93964455808906777</c:v>
                </c:pt>
                <c:pt idx="3">
                  <c:v>0.86592001044743006</c:v>
                </c:pt>
                <c:pt idx="4">
                  <c:v>0.76586379109279901</c:v>
                </c:pt>
                <c:pt idx="5">
                  <c:v>0.64251849921343918</c:v>
                </c:pt>
                <c:pt idx="6">
                  <c:v>0.49963492898655459</c:v>
                </c:pt>
                <c:pt idx="7">
                  <c:v>0.34155801206749614</c:v>
                </c:pt>
                <c:pt idx="8">
                  <c:v>0.17309469301406896</c:v>
                </c:pt>
                <c:pt idx="9">
                  <c:v>-6.3224459155324195E-4</c:v>
                </c:pt>
                <c:pt idx="10">
                  <c:v>-0.17433995633701949</c:v>
                </c:pt>
                <c:pt idx="11">
                  <c:v>-0.34274618244716482</c:v>
                </c:pt>
                <c:pt idx="12">
                  <c:v>-0.50072987547320102</c:v>
                </c:pt>
                <c:pt idx="13">
                  <c:v>-0.64348692569300892</c:v>
                </c:pt>
                <c:pt idx="14">
                  <c:v>-0.7666762487850004</c:v>
                </c:pt>
                <c:pt idx="15">
                  <c:v>-0.86655179341063571</c:v>
                </c:pt>
                <c:pt idx="16">
                  <c:v>-0.94007645450073041</c:v>
                </c:pt>
                <c:pt idx="17">
                  <c:v>-0.98501442826824293</c:v>
                </c:pt>
                <c:pt idx="18">
                  <c:v>-0.99999920053355296</c:v>
                </c:pt>
                <c:pt idx="19">
                  <c:v>-0.98457510091230216</c:v>
                </c:pt>
                <c:pt idx="20">
                  <c:v>-0.93921115924881227</c:v>
                </c:pt>
                <c:pt idx="21">
                  <c:v>-0.86528684293623592</c:v>
                </c:pt>
                <c:pt idx="22">
                  <c:v>-0.76505010883578961</c:v>
                </c:pt>
                <c:pt idx="23">
                  <c:v>-0.64154904538990587</c:v>
                </c:pt>
                <c:pt idx="24">
                  <c:v>-0.49853918361718513</c:v>
                </c:pt>
                <c:pt idx="25">
                  <c:v>-0.34036929555948725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7-9E4E-B58C-D6458185518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xVal>
            <c:numRef>
              <c:f>Sheet3!$A$4:$A$29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Sheet3!$C$4:$C$29</c:f>
              <c:numCache>
                <c:formatCode>General</c:formatCode>
                <c:ptCount val="26"/>
                <c:pt idx="0">
                  <c:v>0</c:v>
                </c:pt>
                <c:pt idx="1">
                  <c:v>0.17371735939584768</c:v>
                </c:pt>
                <c:pt idx="2">
                  <c:v>0.34215216564213136</c:v>
                </c:pt>
                <c:pt idx="3">
                  <c:v>0.50018250219966975</c:v>
                </c:pt>
                <c:pt idx="4">
                  <c:v>0.64300284096803606</c:v>
                </c:pt>
                <c:pt idx="5">
                  <c:v>0.76627017309073808</c:v>
                </c:pt>
                <c:pt idx="6">
                  <c:v>0.86623607506071953</c:v>
                </c:pt>
                <c:pt idx="7">
                  <c:v>0.93986069414169049</c:v>
                </c:pt>
                <c:pt idx="8">
                  <c:v>0.98490518693444051</c:v>
                </c:pt>
                <c:pt idx="9">
                  <c:v>0.9999998001333682</c:v>
                </c:pt>
                <c:pt idx="10">
                  <c:v>0.98468552321256664</c:v>
                </c:pt>
                <c:pt idx="11">
                  <c:v>0.93942804642925948</c:v>
                </c:pt>
                <c:pt idx="12">
                  <c:v>0.86560359969710876</c:v>
                </c:pt>
                <c:pt idx="13">
                  <c:v>0.76545710295362723</c:v>
                </c:pt>
                <c:pt idx="14">
                  <c:v>0.64203390062282562</c:v>
                </c:pt>
                <c:pt idx="15">
                  <c:v>0.49908715605273879</c:v>
                </c:pt>
                <c:pt idx="16">
                  <c:v>0.34096372196076236</c:v>
                </c:pt>
                <c:pt idx="17">
                  <c:v>0.17247195744058344</c:v>
                </c:pt>
                <c:pt idx="18">
                  <c:v>-1.26448893037729E-3</c:v>
                </c:pt>
                <c:pt idx="19">
                  <c:v>-0.17496248358871133</c:v>
                </c:pt>
                <c:pt idx="20">
                  <c:v>-0.34334006224514813</c:v>
                </c:pt>
                <c:pt idx="21">
                  <c:v>-0.50127704858834476</c:v>
                </c:pt>
                <c:pt idx="22">
                  <c:v>-0.6439707531948532</c:v>
                </c:pt>
                <c:pt idx="23">
                  <c:v>-0.76708201801326337</c:v>
                </c:pt>
                <c:pt idx="24">
                  <c:v>-0.86686716537097575</c:v>
                </c:pt>
                <c:pt idx="25">
                  <c:v>-0.94029183907994141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B7-9E4E-B58C-D6458185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6384"/>
        <c:axId val="116737920"/>
      </c:scatterChart>
      <c:valAx>
        <c:axId val="11673638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6737920"/>
        <c:crosses val="autoZero"/>
        <c:crossBetween val="midCat"/>
        <c:majorUnit val="100"/>
      </c:valAx>
      <c:valAx>
        <c:axId val="1167379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673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94663167104123"/>
          <c:y val="0.21795166229221349"/>
          <c:w val="0.63012970253718326"/>
          <c:h val="0.7537959317585306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Sheet4!$B$9:$B$29</c:f>
            </c:numRef>
          </c:yVal>
          <c:smooth val="1"/>
          <c:extLst>
            <c:ext xmlns:c16="http://schemas.microsoft.com/office/drawing/2014/chart" uri="{C3380CC4-5D6E-409C-BE32-E72D297353CC}">
              <c16:uniqueId val="{00000000-C584-D446-97CA-59345B481D37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Sheet4!$C$9:$C$29</c:f>
              <c:numCache>
                <c:formatCode>0.00000</c:formatCode>
                <c:ptCount val="21"/>
                <c:pt idx="0">
                  <c:v>0</c:v>
                </c:pt>
                <c:pt idx="1">
                  <c:v>1.4052970681121437E-2</c:v>
                </c:pt>
                <c:pt idx="2">
                  <c:v>2.8092061611293094E-2</c:v>
                </c:pt>
                <c:pt idx="3">
                  <c:v>4.2103406748231542E-2</c:v>
                </c:pt>
                <c:pt idx="4">
                  <c:v>5.6073167453446419E-2</c:v>
                </c:pt>
                <c:pt idx="5">
                  <c:v>6.9987546160300979E-2</c:v>
                </c:pt>
                <c:pt idx="6">
                  <c:v>8.3832800001507307E-2</c:v>
                </c:pt>
                <c:pt idx="7">
                  <c:v>9.7595254382596169E-2</c:v>
                </c:pt>
                <c:pt idx="8">
                  <c:v>0.11126131648795572</c:v>
                </c:pt>
                <c:pt idx="9">
                  <c:v>0.12481748870609928</c:v>
                </c:pt>
                <c:pt idx="10">
                  <c:v>0.13825038196090275</c:v>
                </c:pt>
                <c:pt idx="11">
                  <c:v>0.15154672893564414</c:v>
                </c:pt>
                <c:pt idx="12">
                  <c:v>0.16469339717678455</c:v>
                </c:pt>
                <c:pt idx="13">
                  <c:v>0.17767740206454899</c:v>
                </c:pt>
                <c:pt idx="14">
                  <c:v>0.19048591963749439</c:v>
                </c:pt>
                <c:pt idx="15">
                  <c:v>0.20310629925840099</c:v>
                </c:pt>
                <c:pt idx="16">
                  <c:v>0.21552607610897481</c:v>
                </c:pt>
                <c:pt idx="17">
                  <c:v>0.22773298350102233</c:v>
                </c:pt>
                <c:pt idx="18">
                  <c:v>0.23971496499193709</c:v>
                </c:pt>
                <c:pt idx="19">
                  <c:v>0.25146018629253181</c:v>
                </c:pt>
                <c:pt idx="20">
                  <c:v>0.2629570469554563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4-D446-97CA-59345B48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8016"/>
        <c:axId val="116688000"/>
      </c:scatterChart>
      <c:valAx>
        <c:axId val="1166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8000"/>
        <c:crosses val="autoZero"/>
        <c:crossBetween val="midCat"/>
      </c:valAx>
      <c:valAx>
        <c:axId val="11668800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667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Sheet4!$D$9:$D$29</c:f>
              <c:numCache>
                <c:formatCode>0.00000</c:formatCode>
                <c:ptCount val="21"/>
                <c:pt idx="0">
                  <c:v>0</c:v>
                </c:pt>
                <c:pt idx="1">
                  <c:v>2.8092061611293094E-2</c:v>
                </c:pt>
                <c:pt idx="2">
                  <c:v>5.6073167453446419E-2</c:v>
                </c:pt>
                <c:pt idx="3">
                  <c:v>8.3832800001507307E-2</c:v>
                </c:pt>
                <c:pt idx="4">
                  <c:v>0.11126131648795572</c:v>
                </c:pt>
                <c:pt idx="5">
                  <c:v>0.13825038196090275</c:v>
                </c:pt>
                <c:pt idx="6">
                  <c:v>0.16469339717678455</c:v>
                </c:pt>
                <c:pt idx="7">
                  <c:v>0.19048591963749439</c:v>
                </c:pt>
                <c:pt idx="8">
                  <c:v>0.21552607610897481</c:v>
                </c:pt>
                <c:pt idx="9">
                  <c:v>0.23971496499193709</c:v>
                </c:pt>
                <c:pt idx="10">
                  <c:v>0.2629570469554563</c:v>
                </c:pt>
                <c:pt idx="11">
                  <c:v>0.28516052229054867</c:v>
                </c:pt>
                <c:pt idx="12">
                  <c:v>0.30623769349329039</c:v>
                </c:pt>
                <c:pt idx="13">
                  <c:v>0.32610531164537687</c:v>
                </c:pt>
                <c:pt idx="14">
                  <c:v>0.34468490522401468</c:v>
                </c:pt>
                <c:pt idx="15">
                  <c:v>0.3619030900424417</c:v>
                </c:pt>
                <c:pt idx="16">
                  <c:v>0.3776918590968944</c:v>
                </c:pt>
                <c:pt idx="17">
                  <c:v>0.39198885117521087</c:v>
                </c:pt>
                <c:pt idx="18">
                  <c:v>0.404737597166139</c:v>
                </c:pt>
                <c:pt idx="19">
                  <c:v>0.41588774309649695</c:v>
                </c:pt>
                <c:pt idx="20">
                  <c:v>0.42539524901525383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B-D842-ACA0-04CDA4FF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3728"/>
        <c:axId val="116795264"/>
      </c:scatterChart>
      <c:valAx>
        <c:axId val="1167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95264"/>
        <c:crosses val="autoZero"/>
        <c:crossBetween val="midCat"/>
      </c:valAx>
      <c:valAx>
        <c:axId val="116795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679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Sheet4!$E$9:$E$29</c:f>
              <c:numCache>
                <c:formatCode>0.00000</c:formatCode>
                <c:ptCount val="21"/>
                <c:pt idx="0">
                  <c:v>0</c:v>
                </c:pt>
                <c:pt idx="1">
                  <c:v>4.2103406748231556E-2</c:v>
                </c:pt>
                <c:pt idx="2">
                  <c:v>8.3832800001507335E-2</c:v>
                </c:pt>
                <c:pt idx="3">
                  <c:v>0.12481748870609925</c:v>
                </c:pt>
                <c:pt idx="4">
                  <c:v>0.16469339717678461</c:v>
                </c:pt>
                <c:pt idx="5">
                  <c:v>0.20310629925840099</c:v>
                </c:pt>
                <c:pt idx="6">
                  <c:v>0.23971496499193706</c:v>
                </c:pt>
                <c:pt idx="7">
                  <c:v>0.27419419183265475</c:v>
                </c:pt>
                <c:pt idx="8">
                  <c:v>0.3062376934932905</c:v>
                </c:pt>
                <c:pt idx="9">
                  <c:v>0.33556082075012716</c:v>
                </c:pt>
                <c:pt idx="10">
                  <c:v>0.3619030900424417</c:v>
                </c:pt>
                <c:pt idx="11">
                  <c:v>0.38503049740323908</c:v>
                </c:pt>
                <c:pt idx="12">
                  <c:v>0.40473759716613894</c:v>
                </c:pt>
                <c:pt idx="13">
                  <c:v>0.4208493269828178</c:v>
                </c:pt>
                <c:pt idx="14">
                  <c:v>0.43322256293899108</c:v>
                </c:pt>
                <c:pt idx="15">
                  <c:v>0.44174739095450966</c:v>
                </c:pt>
                <c:pt idx="16">
                  <c:v>0.44634808317345326</c:v>
                </c:pt>
                <c:pt idx="17">
                  <c:v>0.44698377067074141</c:v>
                </c:pt>
                <c:pt idx="18">
                  <c:v>0.44364880649946598</c:v>
                </c:pt>
                <c:pt idx="19">
                  <c:v>0.43637281585391857</c:v>
                </c:pt>
                <c:pt idx="20">
                  <c:v>0.42522043290270389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88-6A46-8705-6BB6361E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6784"/>
        <c:axId val="116808320"/>
      </c:scatterChart>
      <c:valAx>
        <c:axId val="1168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08320"/>
        <c:crosses val="autoZero"/>
        <c:crossBetween val="midCat"/>
      </c:valAx>
      <c:valAx>
        <c:axId val="1168083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680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n=4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Sheet4!$F$9:$F$29</c:f>
              <c:numCache>
                <c:formatCode>0.00000</c:formatCode>
                <c:ptCount val="21"/>
                <c:pt idx="0">
                  <c:v>0</c:v>
                </c:pt>
                <c:pt idx="1">
                  <c:v>5.6073167453446419E-2</c:v>
                </c:pt>
                <c:pt idx="2">
                  <c:v>0.11126131648795572</c:v>
                </c:pt>
                <c:pt idx="3">
                  <c:v>0.16469339717678455</c:v>
                </c:pt>
                <c:pt idx="4">
                  <c:v>0.21552607610897481</c:v>
                </c:pt>
                <c:pt idx="5">
                  <c:v>0.2629570469554563</c:v>
                </c:pt>
                <c:pt idx="6">
                  <c:v>0.30623769349329039</c:v>
                </c:pt>
                <c:pt idx="7">
                  <c:v>0.34468490522401468</c:v>
                </c:pt>
                <c:pt idx="8">
                  <c:v>0.3776918590968944</c:v>
                </c:pt>
                <c:pt idx="9">
                  <c:v>0.404737597166139</c:v>
                </c:pt>
                <c:pt idx="10">
                  <c:v>0.42539524901525383</c:v>
                </c:pt>
                <c:pt idx="11">
                  <c:v>0.43933876917171172</c:v>
                </c:pt>
                <c:pt idx="12">
                  <c:v>0.44634808317345326</c:v>
                </c:pt>
                <c:pt idx="13">
                  <c:v>0.44631256106541456</c:v>
                </c:pt>
                <c:pt idx="14">
                  <c:v>0.43923276350292029</c:v>
                </c:pt>
                <c:pt idx="15">
                  <c:v>0.42522043290270389</c:v>
                </c:pt>
                <c:pt idx="16">
                  <c:v>0.4044967297812232</c:v>
                </c:pt>
                <c:pt idx="17">
                  <c:v>0.37738874211663331</c:v>
                </c:pt>
                <c:pt idx="18">
                  <c:v>0.3443243228281293</c:v>
                </c:pt>
                <c:pt idx="19">
                  <c:v>0.30582533685416136</c:v>
                </c:pt>
                <c:pt idx="20">
                  <c:v>0.2624994244127648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4-BC42-A10B-7514A9F59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0704"/>
        <c:axId val="116846592"/>
      </c:scatterChart>
      <c:valAx>
        <c:axId val="1168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46592"/>
        <c:crosses val="autoZero"/>
        <c:crossBetween val="midCat"/>
      </c:valAx>
      <c:valAx>
        <c:axId val="116846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684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Sheet4!$G$9:$G$29</c:f>
              <c:numCache>
                <c:formatCode>0.00000</c:formatCode>
                <c:ptCount val="21"/>
                <c:pt idx="0">
                  <c:v>0</c:v>
                </c:pt>
                <c:pt idx="1">
                  <c:v>0.13825038196090275</c:v>
                </c:pt>
                <c:pt idx="2">
                  <c:v>0.2629570469554563</c:v>
                </c:pt>
                <c:pt idx="3">
                  <c:v>0.3619030900424417</c:v>
                </c:pt>
                <c:pt idx="4">
                  <c:v>0.42539524901525383</c:v>
                </c:pt>
                <c:pt idx="5">
                  <c:v>0.44721350611688288</c:v>
                </c:pt>
                <c:pt idx="6">
                  <c:v>0.42522043290270389</c:v>
                </c:pt>
                <c:pt idx="7">
                  <c:v>0.3615705837009448</c:v>
                </c:pt>
                <c:pt idx="8">
                  <c:v>0.2624994244127648</c:v>
                </c:pt>
                <c:pt idx="9">
                  <c:v>0.13771247426997815</c:v>
                </c:pt>
                <c:pt idx="10">
                  <c:v>-5.654966410239238E-4</c:v>
                </c:pt>
                <c:pt idx="11">
                  <c:v>-0.13878806859874399</c:v>
                </c:pt>
                <c:pt idx="12">
                  <c:v>-0.26341424904747568</c:v>
                </c:pt>
                <c:pt idx="13">
                  <c:v>-0.36223501772518324</c:v>
                </c:pt>
                <c:pt idx="14">
                  <c:v>-0.42556938494934715</c:v>
                </c:pt>
                <c:pt idx="15">
                  <c:v>-0.44721279105249728</c:v>
                </c:pt>
                <c:pt idx="16">
                  <c:v>-0.42504493689121658</c:v>
                </c:pt>
                <c:pt idx="17">
                  <c:v>-0.36123749923234799</c:v>
                </c:pt>
                <c:pt idx="18">
                  <c:v>-0.26204138215110906</c:v>
                </c:pt>
                <c:pt idx="19">
                  <c:v>-0.13717434638604825</c:v>
                </c:pt>
                <c:pt idx="20">
                  <c:v>1.1309923778566669E-3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2-8D43-AB80-C4D25714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9312"/>
        <c:axId val="116999296"/>
      </c:scatterChart>
      <c:valAx>
        <c:axId val="1169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99296"/>
        <c:crosses val="autoZero"/>
        <c:crossBetween val="midCat"/>
      </c:valAx>
      <c:valAx>
        <c:axId val="1169992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698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7795275587"/>
          <c:y val="0.52984288422280545"/>
          <c:w val="0.16473622047244099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n=20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Sheet4!$A$9:$A$29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Sheet4!$H$9:$H$29</c:f>
              <c:numCache>
                <c:formatCode>0.00000</c:formatCode>
                <c:ptCount val="21"/>
                <c:pt idx="0">
                  <c:v>0</c:v>
                </c:pt>
                <c:pt idx="1">
                  <c:v>0.2629570469554563</c:v>
                </c:pt>
                <c:pt idx="2">
                  <c:v>0.42539524901525383</c:v>
                </c:pt>
                <c:pt idx="3">
                  <c:v>0.42522043290270389</c:v>
                </c:pt>
                <c:pt idx="4">
                  <c:v>0.2624994244127648</c:v>
                </c:pt>
                <c:pt idx="5">
                  <c:v>-5.654966410239238E-4</c:v>
                </c:pt>
                <c:pt idx="6">
                  <c:v>-0.26341424904747568</c:v>
                </c:pt>
                <c:pt idx="7">
                  <c:v>-0.42556938494934715</c:v>
                </c:pt>
                <c:pt idx="8">
                  <c:v>-0.42504493689121658</c:v>
                </c:pt>
                <c:pt idx="9">
                  <c:v>-0.26204138215110906</c:v>
                </c:pt>
                <c:pt idx="10">
                  <c:v>1.1309923778566669E-3</c:v>
                </c:pt>
                <c:pt idx="11">
                  <c:v>0.26387102995778722</c:v>
                </c:pt>
                <c:pt idx="12">
                  <c:v>0.42574284042655192</c:v>
                </c:pt>
                <c:pt idx="13">
                  <c:v>0.42486876126139816</c:v>
                </c:pt>
                <c:pt idx="14">
                  <c:v>0.26158292090286717</c:v>
                </c:pt>
                <c:pt idx="15">
                  <c:v>-1.6964863063086923E-3</c:v>
                </c:pt>
                <c:pt idx="16">
                  <c:v>-0.26432738895602947</c:v>
                </c:pt>
                <c:pt idx="17">
                  <c:v>-0.42591561516952492</c:v>
                </c:pt>
                <c:pt idx="18">
                  <c:v>-0.42469190629494169</c:v>
                </c:pt>
                <c:pt idx="19">
                  <c:v>-0.26112404140108908</c:v>
                </c:pt>
                <c:pt idx="20">
                  <c:v>2.261977522192561E-3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F-6C4E-B0EA-9231811B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9872"/>
        <c:axId val="117041408"/>
      </c:scatterChart>
      <c:valAx>
        <c:axId val="1170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41408"/>
        <c:crosses val="autoZero"/>
        <c:crossBetween val="midCat"/>
      </c:valAx>
      <c:valAx>
        <c:axId val="1170414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703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 /><Relationship Id="rId2" Type="http://schemas.openxmlformats.org/officeDocument/2006/relationships/chart" Target="../charts/chart5.xml" /><Relationship Id="rId1" Type="http://schemas.openxmlformats.org/officeDocument/2006/relationships/chart" Target="../charts/chart4.xml" /><Relationship Id="rId6" Type="http://schemas.openxmlformats.org/officeDocument/2006/relationships/chart" Target="../charts/chart9.xml" /><Relationship Id="rId5" Type="http://schemas.openxmlformats.org/officeDocument/2006/relationships/chart" Target="../charts/chart8.xml" /><Relationship Id="rId4" Type="http://schemas.openxmlformats.org/officeDocument/2006/relationships/chart" Target="../charts/chart7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5</xdr:row>
      <xdr:rowOff>76200</xdr:rowOff>
    </xdr:from>
    <xdr:to>
      <xdr:col>17</xdr:col>
      <xdr:colOff>200025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152400</xdr:rowOff>
    </xdr:from>
    <xdr:to>
      <xdr:col>13</xdr:col>
      <xdr:colOff>571500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38100</xdr:rowOff>
    </xdr:from>
    <xdr:to>
      <xdr:col>13</xdr:col>
      <xdr:colOff>419100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29</xdr:row>
      <xdr:rowOff>38100</xdr:rowOff>
    </xdr:from>
    <xdr:to>
      <xdr:col>10</xdr:col>
      <xdr:colOff>571500</xdr:colOff>
      <xdr:row>43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104774</xdr:colOff>
      <xdr:row>0</xdr:row>
      <xdr:rowOff>85725</xdr:rowOff>
    </xdr:from>
    <xdr:to>
      <xdr:col>21</xdr:col>
      <xdr:colOff>57149</xdr:colOff>
      <xdr:row>13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</xdr:row>
      <xdr:rowOff>19050</xdr:rowOff>
    </xdr:from>
    <xdr:to>
      <xdr:col>16</xdr:col>
      <xdr:colOff>333375</xdr:colOff>
      <xdr:row>14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29</xdr:row>
      <xdr:rowOff>19050</xdr:rowOff>
    </xdr:from>
    <xdr:to>
      <xdr:col>18</xdr:col>
      <xdr:colOff>533400</xdr:colOff>
      <xdr:row>43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15</xdr:row>
      <xdr:rowOff>9525</xdr:rowOff>
    </xdr:from>
    <xdr:to>
      <xdr:col>17</xdr:col>
      <xdr:colOff>581025</xdr:colOff>
      <xdr:row>29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390525</xdr:colOff>
      <xdr:row>44</xdr:row>
      <xdr:rowOff>38100</xdr:rowOff>
    </xdr:from>
    <xdr:to>
      <xdr:col>11</xdr:col>
      <xdr:colOff>85725</xdr:colOff>
      <xdr:row>58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18</xdr:col>
      <xdr:colOff>171450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C66" sqref="C66"/>
    </sheetView>
  </sheetViews>
  <sheetFormatPr defaultRowHeight="15" x14ac:dyDescent="0.2"/>
  <cols>
    <col min="1" max="1" width="12.64453125" customWidth="1"/>
    <col min="2" max="2" width="11.97265625" bestFit="1" customWidth="1"/>
    <col min="3" max="3" width="13.98828125" bestFit="1" customWidth="1"/>
  </cols>
  <sheetData>
    <row r="1" spans="1:6" x14ac:dyDescent="0.2">
      <c r="A1" s="39" t="s">
        <v>0</v>
      </c>
      <c r="B1" s="39"/>
      <c r="C1" s="39"/>
      <c r="D1" s="39"/>
      <c r="E1" s="39"/>
      <c r="F1" s="39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0" t="s">
        <v>1</v>
      </c>
      <c r="B3" s="40"/>
      <c r="C3" s="21" t="s">
        <v>4</v>
      </c>
      <c r="D3" s="4"/>
      <c r="E3" s="4"/>
      <c r="F3" s="4"/>
    </row>
    <row r="4" spans="1:6" ht="27.75" x14ac:dyDescent="0.2">
      <c r="A4" s="23" t="s">
        <v>6</v>
      </c>
      <c r="B4" s="22">
        <v>8.2000000000000003E-2</v>
      </c>
      <c r="C4" s="24" t="s">
        <v>2</v>
      </c>
      <c r="D4" s="5">
        <v>1</v>
      </c>
      <c r="E4" s="4"/>
      <c r="F4" s="4"/>
    </row>
    <row r="5" spans="1:6" x14ac:dyDescent="0.2">
      <c r="A5" s="19" t="s">
        <v>3</v>
      </c>
      <c r="B5" s="41" t="s">
        <v>5</v>
      </c>
      <c r="C5" s="41"/>
      <c r="D5" s="41"/>
      <c r="E5" s="41"/>
      <c r="F5" s="41"/>
    </row>
    <row r="6" spans="1:6" x14ac:dyDescent="0.2">
      <c r="A6" s="2"/>
      <c r="B6" s="6">
        <v>100</v>
      </c>
      <c r="C6" s="6">
        <v>200</v>
      </c>
      <c r="D6" s="6">
        <v>300</v>
      </c>
      <c r="E6" s="6">
        <v>400</v>
      </c>
      <c r="F6" s="6">
        <v>500</v>
      </c>
    </row>
    <row r="7" spans="1:6" x14ac:dyDescent="0.2">
      <c r="A7" s="6">
        <v>1</v>
      </c>
      <c r="B7" s="2">
        <f>$D$4*$B$4*B$6/$A7</f>
        <v>8.2000000000000011</v>
      </c>
      <c r="C7" s="2">
        <f t="shared" ref="C7:F7" si="0">$D$4*$B$4*C$6/$A7</f>
        <v>16.400000000000002</v>
      </c>
      <c r="D7" s="2">
        <f t="shared" si="0"/>
        <v>24.6</v>
      </c>
      <c r="E7" s="2">
        <f t="shared" si="0"/>
        <v>32.800000000000004</v>
      </c>
      <c r="F7" s="2">
        <f t="shared" si="0"/>
        <v>41</v>
      </c>
    </row>
    <row r="8" spans="1:6" x14ac:dyDescent="0.2">
      <c r="A8" s="6">
        <v>1.5</v>
      </c>
      <c r="B8" s="2">
        <f t="shared" ref="B8:F65" si="1">$D$4*$B$4*B$6/$A8</f>
        <v>5.4666666666666677</v>
      </c>
      <c r="C8" s="37">
        <f>$D$4*$B$4*C$6/$A8</f>
        <v>10.933333333333335</v>
      </c>
      <c r="D8" s="2">
        <f t="shared" si="1"/>
        <v>16.400000000000002</v>
      </c>
      <c r="E8" s="2">
        <f t="shared" si="1"/>
        <v>21.866666666666671</v>
      </c>
      <c r="F8" s="2">
        <f t="shared" si="1"/>
        <v>27.333333333333332</v>
      </c>
    </row>
    <row r="9" spans="1:6" x14ac:dyDescent="0.2">
      <c r="A9" s="6">
        <v>2</v>
      </c>
      <c r="B9" s="2">
        <f t="shared" si="1"/>
        <v>4.1000000000000005</v>
      </c>
      <c r="C9" s="2">
        <f t="shared" si="1"/>
        <v>8.2000000000000011</v>
      </c>
      <c r="D9" s="2">
        <f t="shared" si="1"/>
        <v>12.3</v>
      </c>
      <c r="E9" s="2">
        <f t="shared" si="1"/>
        <v>16.400000000000002</v>
      </c>
      <c r="F9" s="2">
        <f t="shared" si="1"/>
        <v>20.5</v>
      </c>
    </row>
    <row r="10" spans="1:6" x14ac:dyDescent="0.2">
      <c r="A10" s="6">
        <v>2.5</v>
      </c>
      <c r="B10" s="2">
        <f t="shared" si="1"/>
        <v>3.2800000000000002</v>
      </c>
      <c r="C10" s="2">
        <f t="shared" si="1"/>
        <v>6.5600000000000005</v>
      </c>
      <c r="D10" s="2">
        <f t="shared" si="1"/>
        <v>9.84</v>
      </c>
      <c r="E10" s="2">
        <f t="shared" si="1"/>
        <v>13.120000000000001</v>
      </c>
      <c r="F10" s="2">
        <f t="shared" si="1"/>
        <v>16.399999999999999</v>
      </c>
    </row>
    <row r="11" spans="1:6" x14ac:dyDescent="0.2">
      <c r="A11" s="6">
        <v>3</v>
      </c>
      <c r="B11" s="2">
        <f t="shared" si="1"/>
        <v>2.7333333333333338</v>
      </c>
      <c r="C11" s="2">
        <f t="shared" si="1"/>
        <v>5.4666666666666677</v>
      </c>
      <c r="D11" s="2">
        <f t="shared" si="1"/>
        <v>8.2000000000000011</v>
      </c>
      <c r="E11" s="2">
        <f t="shared" si="1"/>
        <v>10.933333333333335</v>
      </c>
      <c r="F11" s="2">
        <f t="shared" si="1"/>
        <v>13.666666666666666</v>
      </c>
    </row>
    <row r="12" spans="1:6" x14ac:dyDescent="0.2">
      <c r="A12" s="6">
        <v>3.5</v>
      </c>
      <c r="B12" s="2">
        <f t="shared" si="1"/>
        <v>2.342857142857143</v>
      </c>
      <c r="C12" s="2">
        <f t="shared" si="1"/>
        <v>4.6857142857142859</v>
      </c>
      <c r="D12" s="2">
        <f t="shared" si="1"/>
        <v>7.0285714285714294</v>
      </c>
      <c r="E12" s="2">
        <f t="shared" si="1"/>
        <v>9.3714285714285719</v>
      </c>
      <c r="F12" s="2">
        <f t="shared" si="1"/>
        <v>11.714285714285714</v>
      </c>
    </row>
    <row r="13" spans="1:6" x14ac:dyDescent="0.2">
      <c r="A13" s="6">
        <v>4</v>
      </c>
      <c r="B13" s="2">
        <f t="shared" si="1"/>
        <v>2.0500000000000003</v>
      </c>
      <c r="C13" s="2">
        <f t="shared" si="1"/>
        <v>4.1000000000000005</v>
      </c>
      <c r="D13" s="2">
        <f t="shared" si="1"/>
        <v>6.15</v>
      </c>
      <c r="E13" s="2">
        <f t="shared" si="1"/>
        <v>8.2000000000000011</v>
      </c>
      <c r="F13" s="2">
        <f t="shared" si="1"/>
        <v>10.25</v>
      </c>
    </row>
    <row r="14" spans="1:6" x14ac:dyDescent="0.2">
      <c r="A14" s="6">
        <v>4.5</v>
      </c>
      <c r="B14" s="2">
        <f t="shared" si="1"/>
        <v>1.8222222222222224</v>
      </c>
      <c r="C14" s="2">
        <f t="shared" si="1"/>
        <v>3.6444444444444448</v>
      </c>
      <c r="D14" s="2">
        <f t="shared" si="1"/>
        <v>5.4666666666666668</v>
      </c>
      <c r="E14" s="2">
        <f t="shared" si="1"/>
        <v>7.2888888888888896</v>
      </c>
      <c r="F14" s="2">
        <f t="shared" si="1"/>
        <v>9.1111111111111107</v>
      </c>
    </row>
    <row r="15" spans="1:6" x14ac:dyDescent="0.2">
      <c r="A15" s="6">
        <v>5</v>
      </c>
      <c r="B15" s="2">
        <f t="shared" si="1"/>
        <v>1.6400000000000001</v>
      </c>
      <c r="C15" s="2">
        <f t="shared" si="1"/>
        <v>3.2800000000000002</v>
      </c>
      <c r="D15" s="2">
        <f t="shared" si="1"/>
        <v>4.92</v>
      </c>
      <c r="E15" s="2">
        <f t="shared" si="1"/>
        <v>6.5600000000000005</v>
      </c>
      <c r="F15" s="2">
        <f t="shared" si="1"/>
        <v>8.1999999999999993</v>
      </c>
    </row>
    <row r="16" spans="1:6" x14ac:dyDescent="0.2">
      <c r="A16" s="6">
        <v>5.5</v>
      </c>
      <c r="B16" s="2">
        <f t="shared" si="1"/>
        <v>1.4909090909090912</v>
      </c>
      <c r="C16" s="2">
        <f t="shared" si="1"/>
        <v>2.9818181818181824</v>
      </c>
      <c r="D16" s="2">
        <f t="shared" si="1"/>
        <v>4.4727272727272727</v>
      </c>
      <c r="E16" s="2">
        <f t="shared" si="1"/>
        <v>5.9636363636363647</v>
      </c>
      <c r="F16" s="2">
        <f t="shared" si="1"/>
        <v>7.4545454545454541</v>
      </c>
    </row>
    <row r="17" spans="1:6" x14ac:dyDescent="0.2">
      <c r="A17" s="6">
        <v>6</v>
      </c>
      <c r="B17" s="2">
        <f t="shared" si="1"/>
        <v>1.3666666666666669</v>
      </c>
      <c r="C17" s="2">
        <f t="shared" si="1"/>
        <v>2.7333333333333338</v>
      </c>
      <c r="D17" s="2">
        <f t="shared" si="1"/>
        <v>4.1000000000000005</v>
      </c>
      <c r="E17" s="2">
        <f t="shared" si="1"/>
        <v>5.4666666666666677</v>
      </c>
      <c r="F17" s="2">
        <f t="shared" si="1"/>
        <v>6.833333333333333</v>
      </c>
    </row>
    <row r="18" spans="1:6" x14ac:dyDescent="0.2">
      <c r="A18" s="6">
        <v>6.5</v>
      </c>
      <c r="B18" s="2">
        <f t="shared" si="1"/>
        <v>1.2615384615384617</v>
      </c>
      <c r="C18" s="2">
        <f t="shared" si="1"/>
        <v>2.5230769230769234</v>
      </c>
      <c r="D18" s="2">
        <f t="shared" si="1"/>
        <v>3.7846153846153849</v>
      </c>
      <c r="E18" s="2">
        <f t="shared" si="1"/>
        <v>5.0461538461538469</v>
      </c>
      <c r="F18" s="2">
        <f t="shared" si="1"/>
        <v>6.3076923076923075</v>
      </c>
    </row>
    <row r="19" spans="1:6" x14ac:dyDescent="0.2">
      <c r="A19" s="6">
        <v>7</v>
      </c>
      <c r="B19" s="2">
        <f t="shared" si="1"/>
        <v>1.1714285714285715</v>
      </c>
      <c r="C19" s="2">
        <f t="shared" si="1"/>
        <v>2.342857142857143</v>
      </c>
      <c r="D19" s="2">
        <f t="shared" si="1"/>
        <v>3.5142857142857147</v>
      </c>
      <c r="E19" s="2">
        <f t="shared" si="1"/>
        <v>4.6857142857142859</v>
      </c>
      <c r="F19" s="2">
        <f t="shared" si="1"/>
        <v>5.8571428571428568</v>
      </c>
    </row>
    <row r="20" spans="1:6" x14ac:dyDescent="0.2">
      <c r="A20" s="6">
        <v>7.5</v>
      </c>
      <c r="B20" s="2">
        <f t="shared" si="1"/>
        <v>1.0933333333333335</v>
      </c>
      <c r="C20" s="2">
        <f t="shared" si="1"/>
        <v>2.186666666666667</v>
      </c>
      <c r="D20" s="2">
        <f t="shared" si="1"/>
        <v>3.2800000000000002</v>
      </c>
      <c r="E20" s="2">
        <f t="shared" si="1"/>
        <v>4.373333333333334</v>
      </c>
      <c r="F20" s="2">
        <f t="shared" si="1"/>
        <v>5.4666666666666668</v>
      </c>
    </row>
    <row r="21" spans="1:6" x14ac:dyDescent="0.2">
      <c r="A21" s="6">
        <v>8</v>
      </c>
      <c r="B21" s="2">
        <f t="shared" si="1"/>
        <v>1.0250000000000001</v>
      </c>
      <c r="C21" s="2">
        <f t="shared" si="1"/>
        <v>2.0500000000000003</v>
      </c>
      <c r="D21" s="2">
        <f t="shared" si="1"/>
        <v>3.0750000000000002</v>
      </c>
      <c r="E21" s="2">
        <f t="shared" si="1"/>
        <v>4.1000000000000005</v>
      </c>
      <c r="F21" s="2">
        <f t="shared" si="1"/>
        <v>5.125</v>
      </c>
    </row>
    <row r="22" spans="1:6" x14ac:dyDescent="0.2">
      <c r="A22" s="6">
        <v>8.5</v>
      </c>
      <c r="B22" s="2">
        <f t="shared" si="1"/>
        <v>0.9647058823529413</v>
      </c>
      <c r="C22" s="2">
        <f t="shared" si="1"/>
        <v>1.9294117647058826</v>
      </c>
      <c r="D22" s="2">
        <f t="shared" si="1"/>
        <v>2.8941176470588239</v>
      </c>
      <c r="E22" s="2">
        <f t="shared" si="1"/>
        <v>3.8588235294117652</v>
      </c>
      <c r="F22" s="2">
        <f t="shared" si="1"/>
        <v>4.8235294117647056</v>
      </c>
    </row>
    <row r="23" spans="1:6" x14ac:dyDescent="0.2">
      <c r="A23" s="6">
        <v>9</v>
      </c>
      <c r="B23" s="2">
        <f t="shared" si="1"/>
        <v>0.9111111111111112</v>
      </c>
      <c r="C23" s="2">
        <f t="shared" si="1"/>
        <v>1.8222222222222224</v>
      </c>
      <c r="D23" s="2">
        <f t="shared" si="1"/>
        <v>2.7333333333333334</v>
      </c>
      <c r="E23" s="2">
        <f t="shared" si="1"/>
        <v>3.6444444444444448</v>
      </c>
      <c r="F23" s="2">
        <f t="shared" si="1"/>
        <v>4.5555555555555554</v>
      </c>
    </row>
    <row r="24" spans="1:6" x14ac:dyDescent="0.2">
      <c r="A24" s="6">
        <v>9.5</v>
      </c>
      <c r="B24" s="2">
        <f t="shared" si="1"/>
        <v>0.86315789473684223</v>
      </c>
      <c r="C24" s="2">
        <f t="shared" si="1"/>
        <v>1.7263157894736845</v>
      </c>
      <c r="D24" s="2">
        <f t="shared" si="1"/>
        <v>2.5894736842105264</v>
      </c>
      <c r="E24" s="2">
        <f t="shared" si="1"/>
        <v>3.4526315789473689</v>
      </c>
      <c r="F24" s="2">
        <f t="shared" si="1"/>
        <v>4.3157894736842106</v>
      </c>
    </row>
    <row r="25" spans="1:6" x14ac:dyDescent="0.2">
      <c r="A25" s="6">
        <v>10</v>
      </c>
      <c r="B25" s="2">
        <f t="shared" si="1"/>
        <v>0.82000000000000006</v>
      </c>
      <c r="C25" s="2">
        <f t="shared" si="1"/>
        <v>1.6400000000000001</v>
      </c>
      <c r="D25" s="2">
        <f t="shared" si="1"/>
        <v>2.46</v>
      </c>
      <c r="E25" s="2">
        <f t="shared" si="1"/>
        <v>3.2800000000000002</v>
      </c>
      <c r="F25" s="2">
        <f t="shared" si="1"/>
        <v>4.0999999999999996</v>
      </c>
    </row>
    <row r="26" spans="1:6" x14ac:dyDescent="0.2">
      <c r="A26" s="6">
        <v>10.5</v>
      </c>
      <c r="B26" s="2">
        <f t="shared" si="1"/>
        <v>0.78095238095238106</v>
      </c>
      <c r="C26" s="2">
        <f t="shared" si="1"/>
        <v>1.5619047619047621</v>
      </c>
      <c r="D26" s="2">
        <f t="shared" si="1"/>
        <v>2.342857142857143</v>
      </c>
      <c r="E26" s="2">
        <f t="shared" si="1"/>
        <v>3.1238095238095243</v>
      </c>
      <c r="F26" s="2">
        <f t="shared" si="1"/>
        <v>3.9047619047619047</v>
      </c>
    </row>
    <row r="27" spans="1:6" x14ac:dyDescent="0.2">
      <c r="A27" s="6">
        <v>11</v>
      </c>
      <c r="B27" s="2">
        <f t="shared" si="1"/>
        <v>0.74545454545454559</v>
      </c>
      <c r="C27" s="2">
        <f t="shared" si="1"/>
        <v>1.4909090909090912</v>
      </c>
      <c r="D27" s="2">
        <f t="shared" si="1"/>
        <v>2.2363636363636363</v>
      </c>
      <c r="E27" s="2">
        <f t="shared" si="1"/>
        <v>2.9818181818181824</v>
      </c>
      <c r="F27" s="2">
        <f t="shared" si="1"/>
        <v>3.7272727272727271</v>
      </c>
    </row>
    <row r="28" spans="1:6" x14ac:dyDescent="0.2">
      <c r="A28" s="6">
        <v>11.5</v>
      </c>
      <c r="B28" s="2">
        <f t="shared" si="1"/>
        <v>0.71304347826086967</v>
      </c>
      <c r="C28" s="2">
        <f t="shared" si="1"/>
        <v>1.4260869565217393</v>
      </c>
      <c r="D28" s="2">
        <f t="shared" si="1"/>
        <v>2.1391304347826088</v>
      </c>
      <c r="E28" s="2">
        <f t="shared" si="1"/>
        <v>2.8521739130434787</v>
      </c>
      <c r="F28" s="2">
        <f t="shared" si="1"/>
        <v>3.5652173913043477</v>
      </c>
    </row>
    <row r="29" spans="1:6" x14ac:dyDescent="0.2">
      <c r="A29" s="6">
        <v>12</v>
      </c>
      <c r="B29" s="2">
        <f t="shared" si="1"/>
        <v>0.68333333333333346</v>
      </c>
      <c r="C29" s="2">
        <f t="shared" si="1"/>
        <v>1.3666666666666669</v>
      </c>
      <c r="D29" s="2">
        <f t="shared" si="1"/>
        <v>2.0500000000000003</v>
      </c>
      <c r="E29" s="2">
        <f t="shared" si="1"/>
        <v>2.7333333333333338</v>
      </c>
      <c r="F29" s="2">
        <f t="shared" si="1"/>
        <v>3.4166666666666665</v>
      </c>
    </row>
    <row r="30" spans="1:6" x14ac:dyDescent="0.2">
      <c r="A30" s="6">
        <v>12.5</v>
      </c>
      <c r="B30" s="2">
        <f t="shared" si="1"/>
        <v>0.65600000000000014</v>
      </c>
      <c r="C30" s="2">
        <f t="shared" si="1"/>
        <v>1.3120000000000003</v>
      </c>
      <c r="D30" s="2">
        <f t="shared" si="1"/>
        <v>1.9680000000000002</v>
      </c>
      <c r="E30" s="2">
        <f t="shared" si="1"/>
        <v>2.6240000000000006</v>
      </c>
      <c r="F30" s="2">
        <f t="shared" si="1"/>
        <v>3.28</v>
      </c>
    </row>
    <row r="31" spans="1:6" x14ac:dyDescent="0.2">
      <c r="A31" s="6">
        <v>13</v>
      </c>
      <c r="B31" s="2">
        <f t="shared" si="1"/>
        <v>0.63076923076923086</v>
      </c>
      <c r="C31" s="2">
        <f t="shared" si="1"/>
        <v>1.2615384615384617</v>
      </c>
      <c r="D31" s="2">
        <f t="shared" si="1"/>
        <v>1.8923076923076925</v>
      </c>
      <c r="E31" s="2">
        <f t="shared" si="1"/>
        <v>2.5230769230769234</v>
      </c>
      <c r="F31" s="2">
        <f t="shared" si="1"/>
        <v>3.1538461538461537</v>
      </c>
    </row>
    <row r="32" spans="1:6" x14ac:dyDescent="0.2">
      <c r="A32" s="6">
        <v>13.5</v>
      </c>
      <c r="B32" s="2">
        <f t="shared" si="1"/>
        <v>0.60740740740740751</v>
      </c>
      <c r="C32" s="2">
        <f t="shared" si="1"/>
        <v>1.214814814814815</v>
      </c>
      <c r="D32" s="2">
        <f t="shared" si="1"/>
        <v>1.8222222222222224</v>
      </c>
      <c r="E32" s="2">
        <f t="shared" si="1"/>
        <v>2.42962962962963</v>
      </c>
      <c r="F32" s="2">
        <f t="shared" si="1"/>
        <v>3.0370370370370372</v>
      </c>
    </row>
    <row r="33" spans="1:6" x14ac:dyDescent="0.2">
      <c r="A33" s="6">
        <v>14</v>
      </c>
      <c r="B33" s="2">
        <f t="shared" si="1"/>
        <v>0.58571428571428574</v>
      </c>
      <c r="C33" s="2">
        <f t="shared" si="1"/>
        <v>1.1714285714285715</v>
      </c>
      <c r="D33" s="2">
        <f t="shared" si="1"/>
        <v>1.7571428571428573</v>
      </c>
      <c r="E33" s="2">
        <f t="shared" si="1"/>
        <v>2.342857142857143</v>
      </c>
      <c r="F33" s="2">
        <f t="shared" si="1"/>
        <v>2.9285714285714284</v>
      </c>
    </row>
    <row r="34" spans="1:6" x14ac:dyDescent="0.2">
      <c r="A34" s="6">
        <v>14.5</v>
      </c>
      <c r="B34" s="2">
        <f t="shared" si="1"/>
        <v>0.56551724137931036</v>
      </c>
      <c r="C34" s="2">
        <f t="shared" si="1"/>
        <v>1.1310344827586207</v>
      </c>
      <c r="D34" s="2">
        <f t="shared" si="1"/>
        <v>1.6965517241379311</v>
      </c>
      <c r="E34" s="2">
        <f t="shared" si="1"/>
        <v>2.2620689655172415</v>
      </c>
      <c r="F34" s="2">
        <f t="shared" si="1"/>
        <v>2.8275862068965516</v>
      </c>
    </row>
    <row r="35" spans="1:6" x14ac:dyDescent="0.2">
      <c r="A35" s="6">
        <v>15</v>
      </c>
      <c r="B35" s="2">
        <f t="shared" si="1"/>
        <v>0.54666666666666675</v>
      </c>
      <c r="C35" s="2">
        <f t="shared" si="1"/>
        <v>1.0933333333333335</v>
      </c>
      <c r="D35" s="2">
        <f t="shared" si="1"/>
        <v>1.6400000000000001</v>
      </c>
      <c r="E35" s="2">
        <f t="shared" si="1"/>
        <v>2.186666666666667</v>
      </c>
      <c r="F35" s="2">
        <f t="shared" si="1"/>
        <v>2.7333333333333334</v>
      </c>
    </row>
    <row r="36" spans="1:6" x14ac:dyDescent="0.2">
      <c r="A36" s="6">
        <v>15.5</v>
      </c>
      <c r="B36" s="2">
        <f t="shared" si="1"/>
        <v>0.52903225806451615</v>
      </c>
      <c r="C36" s="2">
        <f t="shared" si="1"/>
        <v>1.0580645161290323</v>
      </c>
      <c r="D36" s="2">
        <f t="shared" si="1"/>
        <v>1.5870967741935484</v>
      </c>
      <c r="E36" s="2">
        <f t="shared" si="1"/>
        <v>2.1161290322580646</v>
      </c>
      <c r="F36" s="2">
        <f t="shared" si="1"/>
        <v>2.6451612903225805</v>
      </c>
    </row>
    <row r="37" spans="1:6" x14ac:dyDescent="0.2">
      <c r="A37" s="6">
        <v>16</v>
      </c>
      <c r="B37" s="2">
        <f t="shared" si="1"/>
        <v>0.51250000000000007</v>
      </c>
      <c r="C37" s="2">
        <f t="shared" si="1"/>
        <v>1.0250000000000001</v>
      </c>
      <c r="D37" s="2">
        <f t="shared" si="1"/>
        <v>1.5375000000000001</v>
      </c>
      <c r="E37" s="2">
        <f t="shared" si="1"/>
        <v>2.0500000000000003</v>
      </c>
      <c r="F37" s="2">
        <f t="shared" si="1"/>
        <v>2.5625</v>
      </c>
    </row>
    <row r="38" spans="1:6" x14ac:dyDescent="0.2">
      <c r="A38" s="6">
        <v>16.5</v>
      </c>
      <c r="B38" s="2">
        <f t="shared" si="1"/>
        <v>0.49696969696969706</v>
      </c>
      <c r="C38" s="2">
        <f t="shared" si="1"/>
        <v>0.99393939393939412</v>
      </c>
      <c r="D38" s="2">
        <f t="shared" si="1"/>
        <v>1.490909090909091</v>
      </c>
      <c r="E38" s="2">
        <f t="shared" si="1"/>
        <v>1.9878787878787882</v>
      </c>
      <c r="F38" s="2">
        <f t="shared" si="1"/>
        <v>2.4848484848484849</v>
      </c>
    </row>
    <row r="39" spans="1:6" x14ac:dyDescent="0.2">
      <c r="A39" s="6">
        <v>17</v>
      </c>
      <c r="B39" s="2">
        <f t="shared" si="1"/>
        <v>0.48235294117647065</v>
      </c>
      <c r="C39" s="2">
        <f t="shared" si="1"/>
        <v>0.9647058823529413</v>
      </c>
      <c r="D39" s="2">
        <f t="shared" si="1"/>
        <v>1.447058823529412</v>
      </c>
      <c r="E39" s="2">
        <f t="shared" si="1"/>
        <v>1.9294117647058826</v>
      </c>
      <c r="F39" s="2">
        <f t="shared" si="1"/>
        <v>2.4117647058823528</v>
      </c>
    </row>
    <row r="40" spans="1:6" x14ac:dyDescent="0.2">
      <c r="A40" s="6">
        <v>17.5</v>
      </c>
      <c r="B40" s="2">
        <f t="shared" si="1"/>
        <v>0.46857142857142864</v>
      </c>
      <c r="C40" s="2">
        <f t="shared" si="1"/>
        <v>0.93714285714285728</v>
      </c>
      <c r="D40" s="2">
        <f t="shared" si="1"/>
        <v>1.4057142857142857</v>
      </c>
      <c r="E40" s="2">
        <f t="shared" si="1"/>
        <v>1.8742857142857146</v>
      </c>
      <c r="F40" s="2">
        <f t="shared" si="1"/>
        <v>2.342857142857143</v>
      </c>
    </row>
    <row r="41" spans="1:6" x14ac:dyDescent="0.2">
      <c r="A41" s="6">
        <v>18</v>
      </c>
      <c r="B41" s="2">
        <f t="shared" si="1"/>
        <v>0.4555555555555556</v>
      </c>
      <c r="C41" s="2">
        <f t="shared" si="1"/>
        <v>0.9111111111111112</v>
      </c>
      <c r="D41" s="2">
        <f t="shared" si="1"/>
        <v>1.3666666666666667</v>
      </c>
      <c r="E41" s="2">
        <f t="shared" si="1"/>
        <v>1.8222222222222224</v>
      </c>
      <c r="F41" s="2">
        <f t="shared" si="1"/>
        <v>2.2777777777777777</v>
      </c>
    </row>
    <row r="42" spans="1:6" x14ac:dyDescent="0.2">
      <c r="A42" s="6">
        <v>18.5</v>
      </c>
      <c r="B42" s="2">
        <f t="shared" si="1"/>
        <v>0.44324324324324332</v>
      </c>
      <c r="C42" s="2">
        <f t="shared" si="1"/>
        <v>0.88648648648648665</v>
      </c>
      <c r="D42" s="2">
        <f t="shared" si="1"/>
        <v>1.3297297297297299</v>
      </c>
      <c r="E42" s="2">
        <f t="shared" si="1"/>
        <v>1.7729729729729733</v>
      </c>
      <c r="F42" s="2">
        <f t="shared" si="1"/>
        <v>2.2162162162162162</v>
      </c>
    </row>
    <row r="43" spans="1:6" x14ac:dyDescent="0.2">
      <c r="A43" s="6">
        <v>19</v>
      </c>
      <c r="B43" s="2">
        <f t="shared" si="1"/>
        <v>0.43157894736842112</v>
      </c>
      <c r="C43" s="2">
        <f t="shared" si="1"/>
        <v>0.86315789473684223</v>
      </c>
      <c r="D43" s="2">
        <f t="shared" si="1"/>
        <v>1.2947368421052632</v>
      </c>
      <c r="E43" s="2">
        <f t="shared" si="1"/>
        <v>1.7263157894736845</v>
      </c>
      <c r="F43" s="2">
        <f t="shared" si="1"/>
        <v>2.1578947368421053</v>
      </c>
    </row>
    <row r="44" spans="1:6" x14ac:dyDescent="0.2">
      <c r="A44" s="6">
        <v>19.5</v>
      </c>
      <c r="B44" s="2">
        <f t="shared" si="1"/>
        <v>0.42051282051282057</v>
      </c>
      <c r="C44" s="2">
        <f t="shared" si="1"/>
        <v>0.84102564102564115</v>
      </c>
      <c r="D44" s="2">
        <f t="shared" si="1"/>
        <v>1.2615384615384617</v>
      </c>
      <c r="E44" s="2">
        <f t="shared" si="1"/>
        <v>1.6820512820512823</v>
      </c>
      <c r="F44" s="2">
        <f t="shared" si="1"/>
        <v>2.1025641025641026</v>
      </c>
    </row>
    <row r="45" spans="1:6" x14ac:dyDescent="0.2">
      <c r="A45" s="6">
        <v>20</v>
      </c>
      <c r="B45" s="2">
        <f t="shared" si="1"/>
        <v>0.41000000000000003</v>
      </c>
      <c r="C45" s="2">
        <f t="shared" si="1"/>
        <v>0.82000000000000006</v>
      </c>
      <c r="D45" s="2">
        <f t="shared" si="1"/>
        <v>1.23</v>
      </c>
      <c r="E45" s="2">
        <f t="shared" si="1"/>
        <v>1.6400000000000001</v>
      </c>
      <c r="F45" s="2">
        <f t="shared" si="1"/>
        <v>2.0499999999999998</v>
      </c>
    </row>
    <row r="46" spans="1:6" x14ac:dyDescent="0.2">
      <c r="A46" s="6">
        <v>20.5</v>
      </c>
      <c r="B46" s="2">
        <f t="shared" si="1"/>
        <v>0.40000000000000008</v>
      </c>
      <c r="C46" s="2">
        <f t="shared" si="1"/>
        <v>0.80000000000000016</v>
      </c>
      <c r="D46" s="2">
        <f t="shared" si="1"/>
        <v>1.2000000000000002</v>
      </c>
      <c r="E46" s="2">
        <f t="shared" si="1"/>
        <v>1.6000000000000003</v>
      </c>
      <c r="F46" s="2">
        <f t="shared" si="1"/>
        <v>2</v>
      </c>
    </row>
    <row r="47" spans="1:6" x14ac:dyDescent="0.2">
      <c r="A47" s="6">
        <v>21</v>
      </c>
      <c r="B47" s="2">
        <f t="shared" si="1"/>
        <v>0.39047619047619053</v>
      </c>
      <c r="C47" s="2">
        <f t="shared" si="1"/>
        <v>0.78095238095238106</v>
      </c>
      <c r="D47" s="2">
        <f t="shared" si="1"/>
        <v>1.1714285714285715</v>
      </c>
      <c r="E47" s="2">
        <f t="shared" si="1"/>
        <v>1.5619047619047621</v>
      </c>
      <c r="F47" s="2">
        <f t="shared" si="1"/>
        <v>1.9523809523809523</v>
      </c>
    </row>
    <row r="48" spans="1:6" x14ac:dyDescent="0.2">
      <c r="A48" s="6">
        <v>21.5</v>
      </c>
      <c r="B48" s="2">
        <f t="shared" si="1"/>
        <v>0.38139534883720932</v>
      </c>
      <c r="C48" s="2">
        <f t="shared" si="1"/>
        <v>0.76279069767441865</v>
      </c>
      <c r="D48" s="2">
        <f t="shared" si="1"/>
        <v>1.144186046511628</v>
      </c>
      <c r="E48" s="2">
        <f t="shared" si="1"/>
        <v>1.5255813953488373</v>
      </c>
      <c r="F48" s="2">
        <f t="shared" si="1"/>
        <v>1.9069767441860466</v>
      </c>
    </row>
    <row r="49" spans="1:6" x14ac:dyDescent="0.2">
      <c r="A49" s="6">
        <v>22</v>
      </c>
      <c r="B49" s="2">
        <f t="shared" si="1"/>
        <v>0.3727272727272728</v>
      </c>
      <c r="C49" s="2">
        <f t="shared" si="1"/>
        <v>0.74545454545454559</v>
      </c>
      <c r="D49" s="2">
        <f t="shared" si="1"/>
        <v>1.1181818181818182</v>
      </c>
      <c r="E49" s="2">
        <f t="shared" si="1"/>
        <v>1.4909090909090912</v>
      </c>
      <c r="F49" s="2">
        <f t="shared" si="1"/>
        <v>1.8636363636363635</v>
      </c>
    </row>
    <row r="50" spans="1:6" x14ac:dyDescent="0.2">
      <c r="A50" s="6">
        <v>22.5</v>
      </c>
      <c r="B50" s="2">
        <f t="shared" si="1"/>
        <v>0.36444444444444452</v>
      </c>
      <c r="C50" s="2">
        <f t="shared" si="1"/>
        <v>0.72888888888888903</v>
      </c>
      <c r="D50" s="2">
        <f t="shared" si="1"/>
        <v>1.0933333333333335</v>
      </c>
      <c r="E50" s="2">
        <f t="shared" si="1"/>
        <v>1.4577777777777781</v>
      </c>
      <c r="F50" s="2">
        <f t="shared" si="1"/>
        <v>1.8222222222222222</v>
      </c>
    </row>
    <row r="51" spans="1:6" x14ac:dyDescent="0.2">
      <c r="A51" s="6">
        <v>23</v>
      </c>
      <c r="B51" s="2">
        <f t="shared" si="1"/>
        <v>0.35652173913043483</v>
      </c>
      <c r="C51" s="2">
        <f t="shared" si="1"/>
        <v>0.71304347826086967</v>
      </c>
      <c r="D51" s="2">
        <f t="shared" si="1"/>
        <v>1.0695652173913044</v>
      </c>
      <c r="E51" s="2">
        <f t="shared" si="1"/>
        <v>1.4260869565217393</v>
      </c>
      <c r="F51" s="2">
        <f t="shared" si="1"/>
        <v>1.7826086956521738</v>
      </c>
    </row>
    <row r="52" spans="1:6" x14ac:dyDescent="0.2">
      <c r="A52" s="6">
        <v>23.5</v>
      </c>
      <c r="B52" s="2">
        <f t="shared" si="1"/>
        <v>0.34893617021276602</v>
      </c>
      <c r="C52" s="2">
        <f t="shared" si="1"/>
        <v>0.69787234042553203</v>
      </c>
      <c r="D52" s="2">
        <f t="shared" si="1"/>
        <v>1.0468085106382978</v>
      </c>
      <c r="E52" s="2">
        <f t="shared" si="1"/>
        <v>1.3957446808510641</v>
      </c>
      <c r="F52" s="2">
        <f t="shared" si="1"/>
        <v>1.7446808510638299</v>
      </c>
    </row>
    <row r="53" spans="1:6" x14ac:dyDescent="0.2">
      <c r="A53" s="6">
        <v>24</v>
      </c>
      <c r="B53" s="2">
        <f t="shared" si="1"/>
        <v>0.34166666666666673</v>
      </c>
      <c r="C53" s="2">
        <f t="shared" si="1"/>
        <v>0.68333333333333346</v>
      </c>
      <c r="D53" s="2">
        <f t="shared" si="1"/>
        <v>1.0250000000000001</v>
      </c>
      <c r="E53" s="2">
        <f t="shared" si="1"/>
        <v>1.3666666666666669</v>
      </c>
      <c r="F53" s="2">
        <f t="shared" si="1"/>
        <v>1.7083333333333333</v>
      </c>
    </row>
    <row r="54" spans="1:6" x14ac:dyDescent="0.2">
      <c r="A54" s="6">
        <v>24.5</v>
      </c>
      <c r="B54" s="2">
        <f t="shared" si="1"/>
        <v>0.33469387755102042</v>
      </c>
      <c r="C54" s="2">
        <f t="shared" si="1"/>
        <v>0.66938775510204085</v>
      </c>
      <c r="D54" s="2">
        <f t="shared" si="1"/>
        <v>1.0040816326530613</v>
      </c>
      <c r="E54" s="2">
        <f t="shared" si="1"/>
        <v>1.3387755102040817</v>
      </c>
      <c r="F54" s="2">
        <f t="shared" si="1"/>
        <v>1.6734693877551021</v>
      </c>
    </row>
    <row r="55" spans="1:6" x14ac:dyDescent="0.2">
      <c r="A55" s="6">
        <v>25</v>
      </c>
      <c r="B55" s="2">
        <f t="shared" si="1"/>
        <v>0.32800000000000007</v>
      </c>
      <c r="C55" s="2">
        <f t="shared" si="1"/>
        <v>0.65600000000000014</v>
      </c>
      <c r="D55" s="2">
        <f t="shared" si="1"/>
        <v>0.9840000000000001</v>
      </c>
      <c r="E55" s="2">
        <f t="shared" si="1"/>
        <v>1.3120000000000003</v>
      </c>
      <c r="F55" s="2">
        <f t="shared" si="1"/>
        <v>1.64</v>
      </c>
    </row>
    <row r="56" spans="1:6" x14ac:dyDescent="0.2">
      <c r="A56" s="6">
        <v>25.5</v>
      </c>
      <c r="B56" s="2">
        <f t="shared" si="1"/>
        <v>0.32156862745098042</v>
      </c>
      <c r="C56" s="2">
        <f t="shared" si="1"/>
        <v>0.64313725490196083</v>
      </c>
      <c r="D56" s="2">
        <f t="shared" si="1"/>
        <v>0.96470588235294119</v>
      </c>
      <c r="E56" s="2">
        <f t="shared" si="1"/>
        <v>1.2862745098039217</v>
      </c>
      <c r="F56" s="2">
        <f t="shared" si="1"/>
        <v>1.607843137254902</v>
      </c>
    </row>
    <row r="57" spans="1:6" x14ac:dyDescent="0.2">
      <c r="A57" s="6">
        <v>26</v>
      </c>
      <c r="B57" s="2">
        <f t="shared" si="1"/>
        <v>0.31538461538461543</v>
      </c>
      <c r="C57" s="2">
        <f t="shared" si="1"/>
        <v>0.63076923076923086</v>
      </c>
      <c r="D57" s="2">
        <f t="shared" ref="C57:F65" si="2">$D$4*$B$4*D$6/$A57</f>
        <v>0.94615384615384623</v>
      </c>
      <c r="E57" s="2">
        <f t="shared" si="2"/>
        <v>1.2615384615384617</v>
      </c>
      <c r="F57" s="2">
        <f t="shared" si="2"/>
        <v>1.5769230769230769</v>
      </c>
    </row>
    <row r="58" spans="1:6" x14ac:dyDescent="0.2">
      <c r="A58" s="6">
        <v>26.5</v>
      </c>
      <c r="B58" s="2">
        <f t="shared" si="1"/>
        <v>0.30943396226415099</v>
      </c>
      <c r="C58" s="2">
        <f t="shared" si="2"/>
        <v>0.61886792452830197</v>
      </c>
      <c r="D58" s="2">
        <f t="shared" si="2"/>
        <v>0.92830188679245285</v>
      </c>
      <c r="E58" s="2">
        <f t="shared" si="2"/>
        <v>1.2377358490566039</v>
      </c>
      <c r="F58" s="2">
        <f t="shared" si="2"/>
        <v>1.5471698113207548</v>
      </c>
    </row>
    <row r="59" spans="1:6" x14ac:dyDescent="0.2">
      <c r="A59" s="6">
        <v>27</v>
      </c>
      <c r="B59" s="2">
        <f t="shared" si="1"/>
        <v>0.30370370370370375</v>
      </c>
      <c r="C59" s="2">
        <f t="shared" si="2"/>
        <v>0.60740740740740751</v>
      </c>
      <c r="D59" s="2">
        <f t="shared" si="2"/>
        <v>0.9111111111111112</v>
      </c>
      <c r="E59" s="2">
        <f t="shared" si="2"/>
        <v>1.214814814814815</v>
      </c>
      <c r="F59" s="2">
        <f t="shared" si="2"/>
        <v>1.5185185185185186</v>
      </c>
    </row>
    <row r="60" spans="1:6" x14ac:dyDescent="0.2">
      <c r="A60" s="6">
        <v>27.5</v>
      </c>
      <c r="B60" s="2">
        <f t="shared" si="1"/>
        <v>0.29818181818181821</v>
      </c>
      <c r="C60" s="2">
        <f t="shared" si="2"/>
        <v>0.59636363636363643</v>
      </c>
      <c r="D60" s="2">
        <f t="shared" si="2"/>
        <v>0.89454545454545464</v>
      </c>
      <c r="E60" s="2">
        <f t="shared" si="2"/>
        <v>1.1927272727272729</v>
      </c>
      <c r="F60" s="2">
        <f t="shared" si="2"/>
        <v>1.490909090909091</v>
      </c>
    </row>
    <row r="61" spans="1:6" x14ac:dyDescent="0.2">
      <c r="A61" s="6">
        <v>28</v>
      </c>
      <c r="B61" s="2">
        <f t="shared" si="1"/>
        <v>0.29285714285714287</v>
      </c>
      <c r="C61" s="2">
        <f t="shared" si="2"/>
        <v>0.58571428571428574</v>
      </c>
      <c r="D61" s="2">
        <f t="shared" si="2"/>
        <v>0.87857142857142867</v>
      </c>
      <c r="E61" s="2">
        <f t="shared" si="2"/>
        <v>1.1714285714285715</v>
      </c>
      <c r="F61" s="2">
        <f t="shared" si="2"/>
        <v>1.4642857142857142</v>
      </c>
    </row>
    <row r="62" spans="1:6" x14ac:dyDescent="0.2">
      <c r="A62" s="6">
        <v>28.5</v>
      </c>
      <c r="B62" s="2">
        <f t="shared" si="1"/>
        <v>0.2877192982456141</v>
      </c>
      <c r="C62" s="2">
        <f t="shared" si="2"/>
        <v>0.57543859649122819</v>
      </c>
      <c r="D62" s="2">
        <f t="shared" si="2"/>
        <v>0.86315789473684212</v>
      </c>
      <c r="E62" s="2">
        <f t="shared" si="2"/>
        <v>1.1508771929824564</v>
      </c>
      <c r="F62" s="2">
        <f t="shared" si="2"/>
        <v>1.4385964912280702</v>
      </c>
    </row>
    <row r="63" spans="1:6" x14ac:dyDescent="0.2">
      <c r="A63" s="6">
        <v>29</v>
      </c>
      <c r="B63" s="2">
        <f t="shared" si="1"/>
        <v>0.28275862068965518</v>
      </c>
      <c r="C63" s="2">
        <f t="shared" si="2"/>
        <v>0.56551724137931036</v>
      </c>
      <c r="D63" s="2">
        <f t="shared" si="2"/>
        <v>0.84827586206896555</v>
      </c>
      <c r="E63" s="2">
        <f t="shared" si="2"/>
        <v>1.1310344827586207</v>
      </c>
      <c r="F63" s="2">
        <f t="shared" si="2"/>
        <v>1.4137931034482758</v>
      </c>
    </row>
    <row r="64" spans="1:6" x14ac:dyDescent="0.2">
      <c r="A64" s="6">
        <v>29.5</v>
      </c>
      <c r="B64" s="2">
        <f t="shared" si="1"/>
        <v>0.27796610169491531</v>
      </c>
      <c r="C64" s="2">
        <f t="shared" si="2"/>
        <v>0.55593220338983063</v>
      </c>
      <c r="D64" s="2">
        <f t="shared" si="2"/>
        <v>0.83389830508474583</v>
      </c>
      <c r="E64" s="2">
        <f t="shared" si="2"/>
        <v>1.1118644067796613</v>
      </c>
      <c r="F64" s="2">
        <f t="shared" si="2"/>
        <v>1.3898305084745763</v>
      </c>
    </row>
    <row r="65" spans="1:6" x14ac:dyDescent="0.2">
      <c r="A65" s="6">
        <v>30</v>
      </c>
      <c r="B65" s="2">
        <f t="shared" si="1"/>
        <v>0.27333333333333337</v>
      </c>
      <c r="C65" s="2">
        <f t="shared" si="2"/>
        <v>0.54666666666666675</v>
      </c>
      <c r="D65" s="2">
        <f t="shared" si="2"/>
        <v>0.82000000000000006</v>
      </c>
      <c r="E65" s="2">
        <f t="shared" si="2"/>
        <v>1.0933333333333335</v>
      </c>
      <c r="F65" s="2">
        <f t="shared" si="2"/>
        <v>1.3666666666666667</v>
      </c>
    </row>
    <row r="66" spans="1:6" x14ac:dyDescent="0.2">
      <c r="A66" s="38">
        <v>31</v>
      </c>
      <c r="B66">
        <f>D4*B4*B6/A66</f>
        <v>0.26451612903225807</v>
      </c>
      <c r="C66">
        <f>D4*B4*C6/A66</f>
        <v>0.52903225806451615</v>
      </c>
    </row>
  </sheetData>
  <mergeCells count="3">
    <mergeCell ref="A1:F1"/>
    <mergeCell ref="A3:B3"/>
    <mergeCell ref="B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opLeftCell="A5" workbookViewId="0">
      <selection activeCell="E34" sqref="E34"/>
    </sheetView>
  </sheetViews>
  <sheetFormatPr defaultRowHeight="15" x14ac:dyDescent="0.2"/>
  <sheetData>
    <row r="1" spans="1:4" ht="18.75" x14ac:dyDescent="0.25">
      <c r="A1" s="42" t="s">
        <v>7</v>
      </c>
      <c r="B1" s="42"/>
      <c r="C1" s="42"/>
      <c r="D1" s="42"/>
    </row>
    <row r="2" spans="1:4" x14ac:dyDescent="0.2">
      <c r="A2" s="2"/>
      <c r="B2" s="2"/>
      <c r="C2" s="2"/>
      <c r="D2" s="2"/>
    </row>
    <row r="3" spans="1:4" x14ac:dyDescent="0.2">
      <c r="A3" s="43" t="s">
        <v>1</v>
      </c>
      <c r="B3" s="43"/>
      <c r="C3" s="3" t="s">
        <v>8</v>
      </c>
      <c r="D3" s="2"/>
    </row>
    <row r="4" spans="1:4" x14ac:dyDescent="0.2">
      <c r="A4" s="2"/>
      <c r="B4" s="2"/>
      <c r="C4" s="3" t="s">
        <v>12</v>
      </c>
      <c r="D4" s="2"/>
    </row>
    <row r="5" spans="1:4" ht="18.75" x14ac:dyDescent="0.25">
      <c r="A5" s="25" t="s">
        <v>9</v>
      </c>
      <c r="B5" s="26" t="s">
        <v>10</v>
      </c>
      <c r="C5" s="27" t="s">
        <v>11</v>
      </c>
      <c r="D5" s="2"/>
    </row>
    <row r="6" spans="1:4" x14ac:dyDescent="0.2">
      <c r="A6" s="6">
        <v>0</v>
      </c>
      <c r="B6" s="6">
        <f>EXP(A6)</f>
        <v>1</v>
      </c>
      <c r="C6" s="6">
        <f>EXP(0.8*A6)</f>
        <v>1</v>
      </c>
      <c r="D6" s="2"/>
    </row>
    <row r="7" spans="1:4" x14ac:dyDescent="0.2">
      <c r="A7" s="6">
        <v>1</v>
      </c>
      <c r="B7" s="2">
        <f t="shared" ref="B7:B16" si="0">EXP(A7)</f>
        <v>2.7182818284590451</v>
      </c>
      <c r="C7" s="2">
        <f t="shared" ref="C7:C16" si="1">EXP(0.8*A7)</f>
        <v>2.2255409284924679</v>
      </c>
      <c r="D7" s="2"/>
    </row>
    <row r="8" spans="1:4" x14ac:dyDescent="0.2">
      <c r="A8" s="6">
        <v>2</v>
      </c>
      <c r="B8" s="2">
        <f t="shared" si="0"/>
        <v>7.3890560989306504</v>
      </c>
      <c r="C8" s="2">
        <f t="shared" si="1"/>
        <v>4.9530324243951149</v>
      </c>
      <c r="D8" s="2"/>
    </row>
    <row r="9" spans="1:4" x14ac:dyDescent="0.2">
      <c r="A9" s="6">
        <v>3</v>
      </c>
      <c r="B9" s="2">
        <f t="shared" si="0"/>
        <v>20.085536923187668</v>
      </c>
      <c r="C9" s="2">
        <f t="shared" si="1"/>
        <v>11.023176380641605</v>
      </c>
      <c r="D9" s="2"/>
    </row>
    <row r="10" spans="1:4" x14ac:dyDescent="0.2">
      <c r="A10" s="6">
        <v>4</v>
      </c>
      <c r="B10" s="2">
        <f t="shared" si="0"/>
        <v>54.598150033144236</v>
      </c>
      <c r="C10" s="2">
        <f t="shared" si="1"/>
        <v>24.532530197109352</v>
      </c>
      <c r="D10" s="2"/>
    </row>
    <row r="11" spans="1:4" x14ac:dyDescent="0.2">
      <c r="A11" s="6">
        <v>5</v>
      </c>
      <c r="B11" s="2">
        <f t="shared" si="0"/>
        <v>148.4131591025766</v>
      </c>
      <c r="C11" s="2">
        <f t="shared" si="1"/>
        <v>54.598150033144236</v>
      </c>
      <c r="D11" s="2"/>
    </row>
    <row r="12" spans="1:4" x14ac:dyDescent="0.2">
      <c r="A12" s="6">
        <v>6</v>
      </c>
      <c r="B12" s="2">
        <f t="shared" si="0"/>
        <v>403.42879349273511</v>
      </c>
      <c r="C12" s="2">
        <f t="shared" si="1"/>
        <v>121.51041751873497</v>
      </c>
      <c r="D12" s="2"/>
    </row>
    <row r="13" spans="1:4" x14ac:dyDescent="0.2">
      <c r="A13" s="6">
        <v>7</v>
      </c>
      <c r="B13" s="2">
        <f t="shared" si="0"/>
        <v>1096.6331584284585</v>
      </c>
      <c r="C13" s="2">
        <f t="shared" si="1"/>
        <v>270.42640742615276</v>
      </c>
      <c r="D13" s="2"/>
    </row>
    <row r="14" spans="1:4" x14ac:dyDescent="0.2">
      <c r="A14" s="6">
        <v>8</v>
      </c>
      <c r="B14" s="2">
        <f t="shared" si="0"/>
        <v>2980.9579870417283</v>
      </c>
      <c r="C14" s="2">
        <f t="shared" si="1"/>
        <v>601.84503787208223</v>
      </c>
      <c r="D14" s="2"/>
    </row>
    <row r="15" spans="1:4" x14ac:dyDescent="0.2">
      <c r="A15" s="6">
        <v>9</v>
      </c>
      <c r="B15" s="2">
        <f t="shared" si="0"/>
        <v>8103.0839275753842</v>
      </c>
      <c r="C15" s="2">
        <f t="shared" si="1"/>
        <v>1339.430764394418</v>
      </c>
      <c r="D15" s="2"/>
    </row>
    <row r="16" spans="1:4" x14ac:dyDescent="0.2">
      <c r="A16" s="6">
        <v>10</v>
      </c>
      <c r="B16" s="2">
        <f t="shared" si="0"/>
        <v>22026.465794806718</v>
      </c>
      <c r="C16" s="2">
        <f t="shared" si="1"/>
        <v>2980.9579870417283</v>
      </c>
      <c r="D16" s="2"/>
    </row>
  </sheetData>
  <mergeCells count="2">
    <mergeCell ref="A1:D1"/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C4" sqref="C4"/>
    </sheetView>
  </sheetViews>
  <sheetFormatPr defaultRowHeight="15" x14ac:dyDescent="0.2"/>
  <cols>
    <col min="3" max="3" width="13.1796875" bestFit="1" customWidth="1"/>
  </cols>
  <sheetData>
    <row r="1" spans="1:6" ht="21" x14ac:dyDescent="0.3">
      <c r="A1" s="44" t="s">
        <v>13</v>
      </c>
      <c r="B1" s="44"/>
      <c r="C1" s="44"/>
      <c r="D1" s="32"/>
      <c r="E1" s="32"/>
      <c r="F1" s="32"/>
    </row>
    <row r="2" spans="1:6" x14ac:dyDescent="0.2">
      <c r="A2" s="2"/>
      <c r="B2" s="2"/>
      <c r="C2" s="2"/>
      <c r="D2" s="4"/>
      <c r="E2" s="4"/>
      <c r="F2" s="4"/>
    </row>
    <row r="3" spans="1:6" x14ac:dyDescent="0.2">
      <c r="A3" s="28" t="s">
        <v>14</v>
      </c>
      <c r="B3" s="29" t="s">
        <v>15</v>
      </c>
      <c r="C3" s="27" t="s">
        <v>16</v>
      </c>
      <c r="D3" s="4"/>
      <c r="E3" s="4"/>
      <c r="F3" s="4"/>
    </row>
    <row r="4" spans="1:6" x14ac:dyDescent="0.2">
      <c r="A4" s="6">
        <v>0</v>
      </c>
      <c r="B4" s="30">
        <f>COS((A4*22/7)/180)</f>
        <v>1</v>
      </c>
      <c r="C4" s="31">
        <f>SIN((A4*22/7)/180)</f>
        <v>0</v>
      </c>
      <c r="D4" s="4"/>
      <c r="E4" s="4"/>
      <c r="F4" s="4"/>
    </row>
    <row r="5" spans="1:6" x14ac:dyDescent="0.2">
      <c r="A5" s="6">
        <v>10</v>
      </c>
      <c r="B5" s="30">
        <f t="shared" ref="B5:C40" si="0">COS((A5*22/7)/180)</f>
        <v>0.98479555190127355</v>
      </c>
      <c r="C5" s="31">
        <f t="shared" ref="C5:C29" si="1">SIN((A5*22/7)/180)</f>
        <v>0.17371735939584768</v>
      </c>
      <c r="D5" s="4"/>
      <c r="E5" s="4"/>
      <c r="F5" s="4"/>
    </row>
    <row r="6" spans="1:6" x14ac:dyDescent="0.2">
      <c r="A6" s="6">
        <v>20</v>
      </c>
      <c r="B6" s="30">
        <f t="shared" si="0"/>
        <v>0.93964455808906777</v>
      </c>
      <c r="C6" s="31">
        <f t="shared" si="1"/>
        <v>0.34215216564213136</v>
      </c>
      <c r="D6" s="4"/>
      <c r="E6" s="4"/>
      <c r="F6" s="4"/>
    </row>
    <row r="7" spans="1:6" x14ac:dyDescent="0.2">
      <c r="A7" s="6">
        <v>30</v>
      </c>
      <c r="B7" s="30">
        <f t="shared" si="0"/>
        <v>0.86592001044743006</v>
      </c>
      <c r="C7" s="31">
        <f t="shared" si="1"/>
        <v>0.50018250219966975</v>
      </c>
      <c r="D7" s="4"/>
      <c r="E7" s="4"/>
      <c r="F7" s="4"/>
    </row>
    <row r="8" spans="1:6" x14ac:dyDescent="0.2">
      <c r="A8" s="6">
        <v>40</v>
      </c>
      <c r="B8" s="30">
        <f t="shared" si="0"/>
        <v>0.76586379109279901</v>
      </c>
      <c r="C8" s="31">
        <f t="shared" si="1"/>
        <v>0.64300284096803606</v>
      </c>
      <c r="D8" s="4"/>
      <c r="E8" s="4"/>
      <c r="F8" s="4"/>
    </row>
    <row r="9" spans="1:6" x14ac:dyDescent="0.2">
      <c r="A9" s="6">
        <v>50</v>
      </c>
      <c r="B9" s="30">
        <f t="shared" si="0"/>
        <v>0.64251849921343918</v>
      </c>
      <c r="C9" s="31">
        <f t="shared" si="1"/>
        <v>0.76627017309073808</v>
      </c>
      <c r="D9" s="4"/>
      <c r="E9" s="4"/>
      <c r="F9" s="4"/>
    </row>
    <row r="10" spans="1:6" x14ac:dyDescent="0.2">
      <c r="A10" s="6">
        <v>60</v>
      </c>
      <c r="B10" s="30">
        <f t="shared" si="0"/>
        <v>0.49963492898655459</v>
      </c>
      <c r="C10" s="31">
        <f t="shared" si="1"/>
        <v>0.86623607506071953</v>
      </c>
      <c r="D10" s="4"/>
      <c r="E10" s="4"/>
      <c r="F10" s="4"/>
    </row>
    <row r="11" spans="1:6" x14ac:dyDescent="0.2">
      <c r="A11" s="6">
        <v>70</v>
      </c>
      <c r="B11" s="30">
        <f t="shared" si="0"/>
        <v>0.34155801206749614</v>
      </c>
      <c r="C11" s="31">
        <f t="shared" si="1"/>
        <v>0.93986069414169049</v>
      </c>
      <c r="D11" s="4"/>
      <c r="E11" s="4"/>
      <c r="F11" s="4"/>
    </row>
    <row r="12" spans="1:6" x14ac:dyDescent="0.2">
      <c r="A12" s="6">
        <v>80</v>
      </c>
      <c r="B12" s="30">
        <f t="shared" si="0"/>
        <v>0.17309469301406896</v>
      </c>
      <c r="C12" s="31">
        <f t="shared" si="1"/>
        <v>0.98490518693444051</v>
      </c>
      <c r="D12" s="4"/>
      <c r="E12" s="4"/>
      <c r="F12" s="4"/>
    </row>
    <row r="13" spans="1:6" x14ac:dyDescent="0.2">
      <c r="A13" s="6">
        <v>90</v>
      </c>
      <c r="B13" s="30">
        <f t="shared" si="0"/>
        <v>-6.3224459155324195E-4</v>
      </c>
      <c r="C13" s="31">
        <f t="shared" si="1"/>
        <v>0.9999998001333682</v>
      </c>
      <c r="D13" s="4"/>
      <c r="E13" s="4"/>
      <c r="F13" s="4"/>
    </row>
    <row r="14" spans="1:6" x14ac:dyDescent="0.2">
      <c r="A14" s="6">
        <v>100</v>
      </c>
      <c r="B14" s="30">
        <f t="shared" si="0"/>
        <v>-0.17433995633701949</v>
      </c>
      <c r="C14" s="31">
        <f t="shared" si="1"/>
        <v>0.98468552321256664</v>
      </c>
      <c r="D14" s="4"/>
      <c r="E14" s="4"/>
      <c r="F14" s="4"/>
    </row>
    <row r="15" spans="1:6" x14ac:dyDescent="0.2">
      <c r="A15" s="6">
        <v>110</v>
      </c>
      <c r="B15" s="30">
        <f t="shared" si="0"/>
        <v>-0.34274618244716482</v>
      </c>
      <c r="C15" s="31">
        <f t="shared" si="1"/>
        <v>0.93942804642925948</v>
      </c>
      <c r="D15" s="4"/>
      <c r="E15" s="4"/>
      <c r="F15" s="4"/>
    </row>
    <row r="16" spans="1:6" x14ac:dyDescent="0.2">
      <c r="A16" s="6">
        <v>120</v>
      </c>
      <c r="B16" s="30">
        <f t="shared" si="0"/>
        <v>-0.50072987547320102</v>
      </c>
      <c r="C16" s="31">
        <f t="shared" si="1"/>
        <v>0.86560359969710876</v>
      </c>
      <c r="D16" s="4"/>
      <c r="E16" s="4"/>
      <c r="F16" s="4"/>
    </row>
    <row r="17" spans="1:6" x14ac:dyDescent="0.2">
      <c r="A17" s="6">
        <v>130</v>
      </c>
      <c r="B17" s="30">
        <f t="shared" si="0"/>
        <v>-0.64348692569300892</v>
      </c>
      <c r="C17" s="31">
        <f t="shared" si="1"/>
        <v>0.76545710295362723</v>
      </c>
      <c r="D17" s="4"/>
      <c r="E17" s="4"/>
      <c r="F17" s="4"/>
    </row>
    <row r="18" spans="1:6" x14ac:dyDescent="0.2">
      <c r="A18" s="6">
        <v>140</v>
      </c>
      <c r="B18" s="30">
        <f t="shared" si="0"/>
        <v>-0.7666762487850004</v>
      </c>
      <c r="C18" s="31">
        <f t="shared" si="1"/>
        <v>0.64203390062282562</v>
      </c>
      <c r="D18" s="4"/>
      <c r="E18" s="4"/>
      <c r="F18" s="4"/>
    </row>
    <row r="19" spans="1:6" x14ac:dyDescent="0.2">
      <c r="A19" s="6">
        <v>150</v>
      </c>
      <c r="B19" s="30">
        <f t="shared" si="0"/>
        <v>-0.86655179341063571</v>
      </c>
      <c r="C19" s="31">
        <f t="shared" si="1"/>
        <v>0.49908715605273879</v>
      </c>
      <c r="D19" s="4"/>
      <c r="E19" s="4"/>
      <c r="F19" s="4"/>
    </row>
    <row r="20" spans="1:6" x14ac:dyDescent="0.2">
      <c r="A20" s="6">
        <v>160</v>
      </c>
      <c r="B20" s="30">
        <f t="shared" si="0"/>
        <v>-0.94007645450073041</v>
      </c>
      <c r="C20" s="31">
        <f t="shared" si="1"/>
        <v>0.34096372196076236</v>
      </c>
      <c r="D20" s="4"/>
      <c r="E20" s="4"/>
      <c r="F20" s="4"/>
    </row>
    <row r="21" spans="1:6" x14ac:dyDescent="0.2">
      <c r="A21" s="6">
        <v>170</v>
      </c>
      <c r="B21" s="30">
        <f t="shared" si="0"/>
        <v>-0.98501442826824293</v>
      </c>
      <c r="C21" s="31">
        <f t="shared" si="1"/>
        <v>0.17247195744058344</v>
      </c>
      <c r="D21" s="4"/>
      <c r="E21" s="4"/>
      <c r="F21" s="4"/>
    </row>
    <row r="22" spans="1:6" x14ac:dyDescent="0.2">
      <c r="A22" s="6">
        <v>180</v>
      </c>
      <c r="B22" s="30">
        <f t="shared" si="0"/>
        <v>-0.99999920053355296</v>
      </c>
      <c r="C22" s="31">
        <f t="shared" si="1"/>
        <v>-1.26448893037729E-3</v>
      </c>
      <c r="D22" s="4"/>
      <c r="E22" s="4"/>
      <c r="F22" s="4"/>
    </row>
    <row r="23" spans="1:6" x14ac:dyDescent="0.2">
      <c r="A23" s="6">
        <v>190</v>
      </c>
      <c r="B23" s="30">
        <f t="shared" si="0"/>
        <v>-0.98457510091230216</v>
      </c>
      <c r="C23" s="31">
        <f t="shared" si="1"/>
        <v>-0.17496248358871133</v>
      </c>
      <c r="D23" s="4"/>
      <c r="E23" s="4"/>
      <c r="F23" s="4"/>
    </row>
    <row r="24" spans="1:6" x14ac:dyDescent="0.2">
      <c r="A24" s="6">
        <v>200</v>
      </c>
      <c r="B24" s="30">
        <f t="shared" si="0"/>
        <v>-0.93921115924881227</v>
      </c>
      <c r="C24" s="31">
        <f t="shared" si="1"/>
        <v>-0.34334006224514813</v>
      </c>
      <c r="D24" s="4"/>
      <c r="E24" s="4"/>
      <c r="F24" s="4"/>
    </row>
    <row r="25" spans="1:6" x14ac:dyDescent="0.2">
      <c r="A25" s="6">
        <v>210</v>
      </c>
      <c r="B25" s="30">
        <f t="shared" si="0"/>
        <v>-0.86528684293623592</v>
      </c>
      <c r="C25" s="31">
        <f t="shared" si="1"/>
        <v>-0.50127704858834476</v>
      </c>
      <c r="D25" s="4"/>
      <c r="E25" s="4"/>
      <c r="F25" s="4"/>
    </row>
    <row r="26" spans="1:6" x14ac:dyDescent="0.2">
      <c r="A26" s="6">
        <v>220</v>
      </c>
      <c r="B26" s="30">
        <f t="shared" si="0"/>
        <v>-0.76505010883578961</v>
      </c>
      <c r="C26" s="31">
        <f t="shared" si="1"/>
        <v>-0.6439707531948532</v>
      </c>
      <c r="D26" s="4"/>
      <c r="E26" s="4"/>
      <c r="F26" s="4"/>
    </row>
    <row r="27" spans="1:6" x14ac:dyDescent="0.2">
      <c r="A27" s="6">
        <v>230</v>
      </c>
      <c r="B27" s="30">
        <f t="shared" si="0"/>
        <v>-0.64154904538990587</v>
      </c>
      <c r="C27" s="31">
        <f t="shared" si="1"/>
        <v>-0.76708201801326337</v>
      </c>
      <c r="D27" s="4"/>
      <c r="E27" s="4"/>
      <c r="F27" s="4"/>
    </row>
    <row r="28" spans="1:6" x14ac:dyDescent="0.2">
      <c r="A28" s="6">
        <v>240</v>
      </c>
      <c r="B28" s="30">
        <f t="shared" si="0"/>
        <v>-0.49853918361718513</v>
      </c>
      <c r="C28" s="31">
        <f t="shared" si="1"/>
        <v>-0.86686716537097575</v>
      </c>
      <c r="D28" s="4"/>
      <c r="E28" s="4"/>
      <c r="F28" s="4"/>
    </row>
    <row r="29" spans="1:6" x14ac:dyDescent="0.2">
      <c r="A29" s="6">
        <v>250</v>
      </c>
      <c r="B29" s="30">
        <f t="shared" si="0"/>
        <v>-0.34036929555948725</v>
      </c>
      <c r="C29" s="31">
        <f t="shared" si="1"/>
        <v>-0.94029183907994141</v>
      </c>
      <c r="D29" s="4"/>
      <c r="E29" s="4"/>
      <c r="F29" s="4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>
      <selection activeCell="C9" sqref="C9"/>
    </sheetView>
  </sheetViews>
  <sheetFormatPr defaultRowHeight="15" x14ac:dyDescent="0.2"/>
  <cols>
    <col min="1" max="1" width="15.6015625" customWidth="1"/>
    <col min="2" max="2" width="9.14453125" hidden="1" customWidth="1"/>
    <col min="3" max="3" width="13.31640625" customWidth="1"/>
  </cols>
  <sheetData>
    <row r="1" spans="1:8" ht="18.75" x14ac:dyDescent="0.25">
      <c r="A1" s="42" t="s">
        <v>17</v>
      </c>
      <c r="B1" s="42"/>
      <c r="C1" s="42"/>
      <c r="D1" s="4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45" t="s">
        <v>1</v>
      </c>
      <c r="B3" s="45"/>
      <c r="C3" s="2"/>
      <c r="D3" s="2"/>
      <c r="E3" s="2"/>
      <c r="F3" s="2"/>
      <c r="G3" s="2"/>
      <c r="H3" s="2"/>
    </row>
    <row r="4" spans="1:8" ht="19.5" customHeight="1" x14ac:dyDescent="0.3">
      <c r="A4" s="2"/>
      <c r="B4" s="2"/>
      <c r="C4" s="33"/>
      <c r="D4" s="2"/>
      <c r="E4" s="2"/>
      <c r="F4" s="2"/>
      <c r="G4" s="2"/>
      <c r="H4" s="2"/>
    </row>
    <row r="5" spans="1:8" ht="15.75" customHeight="1" x14ac:dyDescent="0.3">
      <c r="A5" s="2"/>
      <c r="B5" s="2"/>
      <c r="C5" s="33"/>
      <c r="D5" s="2"/>
      <c r="E5" s="2"/>
      <c r="F5" s="2"/>
      <c r="G5" s="2"/>
      <c r="H5" s="33"/>
    </row>
    <row r="6" spans="1:8" ht="23.25" x14ac:dyDescent="0.3">
      <c r="A6" s="6" t="s">
        <v>18</v>
      </c>
      <c r="B6" s="2"/>
      <c r="C6" s="33"/>
      <c r="D6" s="2"/>
      <c r="E6" s="2"/>
      <c r="F6" s="2"/>
      <c r="G6" s="2"/>
      <c r="H6" s="33"/>
    </row>
    <row r="7" spans="1:8" ht="18.75" x14ac:dyDescent="0.25">
      <c r="A7" s="35" t="s">
        <v>9</v>
      </c>
      <c r="B7" s="2"/>
      <c r="C7" s="46" t="s">
        <v>2</v>
      </c>
      <c r="D7" s="46"/>
      <c r="E7" s="46"/>
      <c r="F7" s="46"/>
      <c r="G7" s="2"/>
      <c r="H7" s="2"/>
    </row>
    <row r="8" spans="1:8" x14ac:dyDescent="0.2">
      <c r="A8" s="2"/>
      <c r="B8" s="2"/>
      <c r="C8" s="36">
        <v>1</v>
      </c>
      <c r="D8" s="36">
        <v>2</v>
      </c>
      <c r="E8" s="36">
        <v>3</v>
      </c>
      <c r="F8" s="36">
        <v>4</v>
      </c>
      <c r="G8" s="36">
        <v>10</v>
      </c>
      <c r="H8" s="36">
        <v>20</v>
      </c>
    </row>
    <row r="9" spans="1:8" x14ac:dyDescent="0.2">
      <c r="A9" s="6">
        <v>0</v>
      </c>
      <c r="B9" s="20"/>
      <c r="C9" s="34">
        <f>SQRT(2/10)*SIN((C$8*$A9*22/7)/10)</f>
        <v>0</v>
      </c>
      <c r="D9" s="34">
        <f t="shared" ref="D9:H9" si="0">SQRT(2/10)*SIN((D$8*$A9*22/7)/10)</f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0</v>
      </c>
    </row>
    <row r="10" spans="1:8" x14ac:dyDescent="0.2">
      <c r="A10" s="6">
        <v>0.1</v>
      </c>
      <c r="B10" s="20"/>
      <c r="C10" s="34">
        <f t="shared" ref="C10:H29" si="1">SQRT(2/10)*SIN((C$8*$A10*22/7)/10)</f>
        <v>1.4052970681121437E-2</v>
      </c>
      <c r="D10" s="34">
        <f t="shared" si="1"/>
        <v>2.8092061611293094E-2</v>
      </c>
      <c r="E10" s="34">
        <f t="shared" si="1"/>
        <v>4.2103406748231556E-2</v>
      </c>
      <c r="F10" s="34">
        <f t="shared" si="1"/>
        <v>5.6073167453446419E-2</v>
      </c>
      <c r="G10" s="34">
        <f t="shared" si="1"/>
        <v>0.13825038196090275</v>
      </c>
      <c r="H10" s="34">
        <f t="shared" si="1"/>
        <v>0.2629570469554563</v>
      </c>
    </row>
    <row r="11" spans="1:8" x14ac:dyDescent="0.2">
      <c r="A11" s="6">
        <v>0.2</v>
      </c>
      <c r="B11" s="20"/>
      <c r="C11" s="34">
        <f t="shared" si="1"/>
        <v>2.8092061611293094E-2</v>
      </c>
      <c r="D11" s="34">
        <f t="shared" si="1"/>
        <v>5.6073167453446419E-2</v>
      </c>
      <c r="E11" s="34">
        <f t="shared" si="1"/>
        <v>8.3832800001507335E-2</v>
      </c>
      <c r="F11" s="34">
        <f t="shared" si="1"/>
        <v>0.11126131648795572</v>
      </c>
      <c r="G11" s="34">
        <f t="shared" si="1"/>
        <v>0.2629570469554563</v>
      </c>
      <c r="H11" s="34">
        <f t="shared" si="1"/>
        <v>0.42539524901525383</v>
      </c>
    </row>
    <row r="12" spans="1:8" x14ac:dyDescent="0.2">
      <c r="A12" s="6">
        <v>0.3</v>
      </c>
      <c r="B12" s="20"/>
      <c r="C12" s="34">
        <f t="shared" si="1"/>
        <v>4.2103406748231542E-2</v>
      </c>
      <c r="D12" s="34">
        <f t="shared" si="1"/>
        <v>8.3832800001507307E-2</v>
      </c>
      <c r="E12" s="34">
        <f t="shared" si="1"/>
        <v>0.12481748870609925</v>
      </c>
      <c r="F12" s="34">
        <f t="shared" si="1"/>
        <v>0.16469339717678455</v>
      </c>
      <c r="G12" s="34">
        <f t="shared" si="1"/>
        <v>0.3619030900424417</v>
      </c>
      <c r="H12" s="34">
        <f t="shared" si="1"/>
        <v>0.42522043290270389</v>
      </c>
    </row>
    <row r="13" spans="1:8" x14ac:dyDescent="0.2">
      <c r="A13" s="6">
        <v>0.4</v>
      </c>
      <c r="B13" s="20"/>
      <c r="C13" s="34">
        <f t="shared" si="1"/>
        <v>5.6073167453446419E-2</v>
      </c>
      <c r="D13" s="34">
        <f t="shared" si="1"/>
        <v>0.11126131648795572</v>
      </c>
      <c r="E13" s="34">
        <f t="shared" si="1"/>
        <v>0.16469339717678461</v>
      </c>
      <c r="F13" s="34">
        <f t="shared" si="1"/>
        <v>0.21552607610897481</v>
      </c>
      <c r="G13" s="34">
        <f t="shared" si="1"/>
        <v>0.42539524901525383</v>
      </c>
      <c r="H13" s="34">
        <f t="shared" si="1"/>
        <v>0.2624994244127648</v>
      </c>
    </row>
    <row r="14" spans="1:8" x14ac:dyDescent="0.2">
      <c r="A14" s="6">
        <v>0.5</v>
      </c>
      <c r="B14" s="20"/>
      <c r="C14" s="34">
        <f t="shared" si="1"/>
        <v>6.9987546160300979E-2</v>
      </c>
      <c r="D14" s="34">
        <f t="shared" si="1"/>
        <v>0.13825038196090275</v>
      </c>
      <c r="E14" s="34">
        <f t="shared" si="1"/>
        <v>0.20310629925840099</v>
      </c>
      <c r="F14" s="34">
        <f t="shared" si="1"/>
        <v>0.2629570469554563</v>
      </c>
      <c r="G14" s="34">
        <f t="shared" si="1"/>
        <v>0.44721350611688288</v>
      </c>
      <c r="H14" s="34">
        <f t="shared" si="1"/>
        <v>-5.654966410239238E-4</v>
      </c>
    </row>
    <row r="15" spans="1:8" x14ac:dyDescent="0.2">
      <c r="A15" s="6">
        <v>0.6</v>
      </c>
      <c r="B15" s="20"/>
      <c r="C15" s="34">
        <f t="shared" si="1"/>
        <v>8.3832800001507307E-2</v>
      </c>
      <c r="D15" s="34">
        <f t="shared" si="1"/>
        <v>0.16469339717678455</v>
      </c>
      <c r="E15" s="34">
        <f t="shared" si="1"/>
        <v>0.23971496499193706</v>
      </c>
      <c r="F15" s="34">
        <f t="shared" si="1"/>
        <v>0.30623769349329039</v>
      </c>
      <c r="G15" s="34">
        <f t="shared" si="1"/>
        <v>0.42522043290270389</v>
      </c>
      <c r="H15" s="34">
        <f t="shared" si="1"/>
        <v>-0.26341424904747568</v>
      </c>
    </row>
    <row r="16" spans="1:8" x14ac:dyDescent="0.2">
      <c r="A16" s="6">
        <v>0.7</v>
      </c>
      <c r="B16" s="20"/>
      <c r="C16" s="34">
        <f t="shared" si="1"/>
        <v>9.7595254382596169E-2</v>
      </c>
      <c r="D16" s="34">
        <f t="shared" si="1"/>
        <v>0.19048591963749439</v>
      </c>
      <c r="E16" s="34">
        <f t="shared" si="1"/>
        <v>0.27419419183265475</v>
      </c>
      <c r="F16" s="34">
        <f t="shared" si="1"/>
        <v>0.34468490522401468</v>
      </c>
      <c r="G16" s="34">
        <f t="shared" si="1"/>
        <v>0.3615705837009448</v>
      </c>
      <c r="H16" s="34">
        <f t="shared" si="1"/>
        <v>-0.42556938494934715</v>
      </c>
    </row>
    <row r="17" spans="1:8" x14ac:dyDescent="0.2">
      <c r="A17" s="6">
        <v>0.8</v>
      </c>
      <c r="B17" s="20"/>
      <c r="C17" s="34">
        <f t="shared" si="1"/>
        <v>0.11126131648795572</v>
      </c>
      <c r="D17" s="34">
        <f t="shared" si="1"/>
        <v>0.21552607610897481</v>
      </c>
      <c r="E17" s="34">
        <f t="shared" si="1"/>
        <v>0.3062376934932905</v>
      </c>
      <c r="F17" s="34">
        <f t="shared" si="1"/>
        <v>0.3776918590968944</v>
      </c>
      <c r="G17" s="34">
        <f t="shared" si="1"/>
        <v>0.2624994244127648</v>
      </c>
      <c r="H17" s="34">
        <f t="shared" si="1"/>
        <v>-0.42504493689121658</v>
      </c>
    </row>
    <row r="18" spans="1:8" x14ac:dyDescent="0.2">
      <c r="A18" s="6">
        <v>0.9</v>
      </c>
      <c r="B18" s="20"/>
      <c r="C18" s="34">
        <f t="shared" si="1"/>
        <v>0.12481748870609928</v>
      </c>
      <c r="D18" s="34">
        <f t="shared" si="1"/>
        <v>0.23971496499193709</v>
      </c>
      <c r="E18" s="34">
        <f t="shared" si="1"/>
        <v>0.33556082075012716</v>
      </c>
      <c r="F18" s="34">
        <f t="shared" si="1"/>
        <v>0.404737597166139</v>
      </c>
      <c r="G18" s="34">
        <f t="shared" si="1"/>
        <v>0.13771247426997815</v>
      </c>
      <c r="H18" s="34">
        <f t="shared" si="1"/>
        <v>-0.26204138215110906</v>
      </c>
    </row>
    <row r="19" spans="1:8" x14ac:dyDescent="0.2">
      <c r="A19" s="6">
        <v>1</v>
      </c>
      <c r="B19" s="20"/>
      <c r="C19" s="34">
        <f t="shared" si="1"/>
        <v>0.13825038196090275</v>
      </c>
      <c r="D19" s="34">
        <f t="shared" si="1"/>
        <v>0.2629570469554563</v>
      </c>
      <c r="E19" s="34">
        <f t="shared" si="1"/>
        <v>0.3619030900424417</v>
      </c>
      <c r="F19" s="34">
        <f t="shared" si="1"/>
        <v>0.42539524901525383</v>
      </c>
      <c r="G19" s="34">
        <f t="shared" si="1"/>
        <v>-5.654966410239238E-4</v>
      </c>
      <c r="H19" s="34">
        <f t="shared" si="1"/>
        <v>1.1309923778566669E-3</v>
      </c>
    </row>
    <row r="20" spans="1:8" x14ac:dyDescent="0.2">
      <c r="A20" s="6">
        <v>1.1000000000000001</v>
      </c>
      <c r="B20" s="20"/>
      <c r="C20" s="34">
        <f t="shared" si="1"/>
        <v>0.15154672893564414</v>
      </c>
      <c r="D20" s="34">
        <f t="shared" si="1"/>
        <v>0.28516052229054867</v>
      </c>
      <c r="E20" s="34">
        <f t="shared" si="1"/>
        <v>0.38503049740323908</v>
      </c>
      <c r="F20" s="34">
        <f t="shared" si="1"/>
        <v>0.43933876917171172</v>
      </c>
      <c r="G20" s="34">
        <f t="shared" si="1"/>
        <v>-0.13878806859874399</v>
      </c>
      <c r="H20" s="34">
        <f t="shared" si="1"/>
        <v>0.26387102995778722</v>
      </c>
    </row>
    <row r="21" spans="1:8" x14ac:dyDescent="0.2">
      <c r="A21" s="6">
        <v>1.2</v>
      </c>
      <c r="B21" s="20"/>
      <c r="C21" s="34">
        <f t="shared" si="1"/>
        <v>0.16469339717678455</v>
      </c>
      <c r="D21" s="34">
        <f t="shared" si="1"/>
        <v>0.30623769349329039</v>
      </c>
      <c r="E21" s="34">
        <f t="shared" si="1"/>
        <v>0.40473759716613894</v>
      </c>
      <c r="F21" s="34">
        <f t="shared" si="1"/>
        <v>0.44634808317345326</v>
      </c>
      <c r="G21" s="34">
        <f t="shared" si="1"/>
        <v>-0.26341424904747568</v>
      </c>
      <c r="H21" s="34">
        <f t="shared" si="1"/>
        <v>0.42574284042655192</v>
      </c>
    </row>
    <row r="22" spans="1:8" x14ac:dyDescent="0.2">
      <c r="A22" s="6">
        <v>1.3</v>
      </c>
      <c r="B22" s="20"/>
      <c r="C22" s="34">
        <f t="shared" si="1"/>
        <v>0.17767740206454899</v>
      </c>
      <c r="D22" s="34">
        <f t="shared" si="1"/>
        <v>0.32610531164537687</v>
      </c>
      <c r="E22" s="34">
        <f t="shared" si="1"/>
        <v>0.4208493269828178</v>
      </c>
      <c r="F22" s="34">
        <f t="shared" si="1"/>
        <v>0.44631256106541456</v>
      </c>
      <c r="G22" s="34">
        <f t="shared" si="1"/>
        <v>-0.36223501772518324</v>
      </c>
      <c r="H22" s="34">
        <f t="shared" si="1"/>
        <v>0.42486876126139816</v>
      </c>
    </row>
    <row r="23" spans="1:8" x14ac:dyDescent="0.2">
      <c r="A23" s="6">
        <v>1.4</v>
      </c>
      <c r="B23" s="20"/>
      <c r="C23" s="34">
        <f t="shared" si="1"/>
        <v>0.19048591963749439</v>
      </c>
      <c r="D23" s="34">
        <f t="shared" si="1"/>
        <v>0.34468490522401468</v>
      </c>
      <c r="E23" s="34">
        <f t="shared" si="1"/>
        <v>0.43322256293899108</v>
      </c>
      <c r="F23" s="34">
        <f t="shared" si="1"/>
        <v>0.43923276350292029</v>
      </c>
      <c r="G23" s="34">
        <f t="shared" si="1"/>
        <v>-0.42556938494934715</v>
      </c>
      <c r="H23" s="34">
        <f t="shared" si="1"/>
        <v>0.26158292090286717</v>
      </c>
    </row>
    <row r="24" spans="1:8" x14ac:dyDescent="0.2">
      <c r="A24" s="6">
        <v>1.5</v>
      </c>
      <c r="B24" s="20"/>
      <c r="C24" s="34">
        <f t="shared" si="1"/>
        <v>0.20310629925840099</v>
      </c>
      <c r="D24" s="34">
        <f t="shared" si="1"/>
        <v>0.3619030900424417</v>
      </c>
      <c r="E24" s="34">
        <f t="shared" si="1"/>
        <v>0.44174739095450966</v>
      </c>
      <c r="F24" s="34">
        <f t="shared" si="1"/>
        <v>0.42522043290270389</v>
      </c>
      <c r="G24" s="34">
        <f t="shared" si="1"/>
        <v>-0.44721279105249728</v>
      </c>
      <c r="H24" s="34">
        <f t="shared" si="1"/>
        <v>-1.6964863063086923E-3</v>
      </c>
    </row>
    <row r="25" spans="1:8" x14ac:dyDescent="0.2">
      <c r="A25" s="6">
        <v>1.6</v>
      </c>
      <c r="B25" s="20"/>
      <c r="C25" s="34">
        <f t="shared" si="1"/>
        <v>0.21552607610897481</v>
      </c>
      <c r="D25" s="34">
        <f t="shared" si="1"/>
        <v>0.3776918590968944</v>
      </c>
      <c r="E25" s="34">
        <f t="shared" si="1"/>
        <v>0.44634808317345326</v>
      </c>
      <c r="F25" s="34">
        <f t="shared" si="1"/>
        <v>0.4044967297812232</v>
      </c>
      <c r="G25" s="34">
        <f t="shared" si="1"/>
        <v>-0.42504493689121658</v>
      </c>
      <c r="H25" s="34">
        <f t="shared" si="1"/>
        <v>-0.26432738895602947</v>
      </c>
    </row>
    <row r="26" spans="1:8" x14ac:dyDescent="0.2">
      <c r="A26" s="6">
        <v>1.7</v>
      </c>
      <c r="B26" s="20"/>
      <c r="C26" s="34">
        <f t="shared" si="1"/>
        <v>0.22773298350102233</v>
      </c>
      <c r="D26" s="34">
        <f t="shared" si="1"/>
        <v>0.39198885117521087</v>
      </c>
      <c r="E26" s="34">
        <f t="shared" si="1"/>
        <v>0.44698377067074141</v>
      </c>
      <c r="F26" s="34">
        <f t="shared" si="1"/>
        <v>0.37738874211663331</v>
      </c>
      <c r="G26" s="34">
        <f t="shared" si="1"/>
        <v>-0.36123749923234799</v>
      </c>
      <c r="H26" s="34">
        <f t="shared" si="1"/>
        <v>-0.42591561516952492</v>
      </c>
    </row>
    <row r="27" spans="1:8" x14ac:dyDescent="0.2">
      <c r="A27" s="6">
        <v>1.8</v>
      </c>
      <c r="B27" s="20"/>
      <c r="C27" s="34">
        <f t="shared" si="1"/>
        <v>0.23971496499193709</v>
      </c>
      <c r="D27" s="34">
        <f t="shared" si="1"/>
        <v>0.404737597166139</v>
      </c>
      <c r="E27" s="34">
        <f t="shared" si="1"/>
        <v>0.44364880649946598</v>
      </c>
      <c r="F27" s="34">
        <f t="shared" si="1"/>
        <v>0.3443243228281293</v>
      </c>
      <c r="G27" s="34">
        <f t="shared" si="1"/>
        <v>-0.26204138215110906</v>
      </c>
      <c r="H27" s="34">
        <f t="shared" si="1"/>
        <v>-0.42469190629494169</v>
      </c>
    </row>
    <row r="28" spans="1:8" x14ac:dyDescent="0.2">
      <c r="A28" s="6">
        <v>1.9</v>
      </c>
      <c r="B28" s="20"/>
      <c r="C28" s="34">
        <f t="shared" si="1"/>
        <v>0.25146018629253181</v>
      </c>
      <c r="D28" s="34">
        <f t="shared" si="1"/>
        <v>0.41588774309649695</v>
      </c>
      <c r="E28" s="34">
        <f t="shared" si="1"/>
        <v>0.43637281585391857</v>
      </c>
      <c r="F28" s="34">
        <f t="shared" si="1"/>
        <v>0.30582533685416136</v>
      </c>
      <c r="G28" s="34">
        <f t="shared" si="1"/>
        <v>-0.13717434638604825</v>
      </c>
      <c r="H28" s="34">
        <f t="shared" si="1"/>
        <v>-0.26112404140108908</v>
      </c>
    </row>
    <row r="29" spans="1:8" x14ac:dyDescent="0.2">
      <c r="A29" s="6">
        <v>2</v>
      </c>
      <c r="B29" s="20"/>
      <c r="C29" s="34">
        <f t="shared" si="1"/>
        <v>0.2629570469554563</v>
      </c>
      <c r="D29" s="34">
        <f t="shared" si="1"/>
        <v>0.42539524901525383</v>
      </c>
      <c r="E29" s="34">
        <f t="shared" si="1"/>
        <v>0.42522043290270389</v>
      </c>
      <c r="F29" s="34">
        <f t="shared" si="1"/>
        <v>0.2624994244127648</v>
      </c>
      <c r="G29" s="34">
        <f t="shared" si="1"/>
        <v>1.1309923778566669E-3</v>
      </c>
      <c r="H29" s="34">
        <f t="shared" si="1"/>
        <v>2.261977522192561E-3</v>
      </c>
    </row>
  </sheetData>
  <mergeCells count="3">
    <mergeCell ref="A1:D1"/>
    <mergeCell ref="A3:B3"/>
    <mergeCell ref="C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8"/>
  <sheetViews>
    <sheetView tabSelected="1" workbookViewId="0">
      <selection activeCell="E66" sqref="E66"/>
    </sheetView>
  </sheetViews>
  <sheetFormatPr defaultRowHeight="15" x14ac:dyDescent="0.2"/>
  <cols>
    <col min="1" max="1" width="10.76171875" customWidth="1"/>
    <col min="2" max="2" width="14.52734375" customWidth="1"/>
    <col min="3" max="3" width="18.0234375" customWidth="1"/>
  </cols>
  <sheetData>
    <row r="1" spans="1:10" ht="21" x14ac:dyDescent="0.3">
      <c r="A1" s="51" t="s">
        <v>25</v>
      </c>
      <c r="B1" s="51"/>
      <c r="C1" s="51"/>
      <c r="D1" s="51"/>
      <c r="E1" s="51"/>
      <c r="F1" s="51"/>
      <c r="G1" s="51"/>
      <c r="H1" s="2"/>
      <c r="I1" s="2"/>
      <c r="J1" s="2"/>
    </row>
    <row r="2" spans="1:10" x14ac:dyDescent="0.2">
      <c r="A2" s="52" t="s">
        <v>27</v>
      </c>
      <c r="B2" s="52"/>
      <c r="C2" s="2"/>
      <c r="D2" s="2"/>
      <c r="E2" s="2"/>
      <c r="F2" s="2"/>
      <c r="G2" s="2"/>
      <c r="H2" s="2"/>
      <c r="I2" s="2"/>
      <c r="J2" s="2"/>
    </row>
    <row r="3" spans="1:10" ht="21" x14ac:dyDescent="0.25">
      <c r="A3" s="53" t="s">
        <v>32</v>
      </c>
      <c r="B3" s="53"/>
      <c r="C3" s="53"/>
      <c r="D3" s="2"/>
      <c r="E3" s="2"/>
      <c r="F3" s="2"/>
      <c r="G3" s="2"/>
      <c r="H3" s="2"/>
      <c r="I3" s="2"/>
      <c r="J3" s="2"/>
    </row>
    <row r="4" spans="1:10" ht="17.25" x14ac:dyDescent="0.2">
      <c r="A4" s="16" t="s">
        <v>2</v>
      </c>
      <c r="B4" s="54">
        <v>1</v>
      </c>
      <c r="C4" s="54"/>
      <c r="D4" s="7" t="s">
        <v>26</v>
      </c>
      <c r="E4" s="7">
        <v>8.3140000000000001</v>
      </c>
      <c r="F4" s="48" t="s">
        <v>28</v>
      </c>
      <c r="G4" s="49"/>
      <c r="H4" s="49"/>
      <c r="I4" s="50"/>
      <c r="J4" s="2"/>
    </row>
    <row r="5" spans="1:10" ht="17.25" x14ac:dyDescent="0.2">
      <c r="A5" s="13" t="s">
        <v>19</v>
      </c>
      <c r="B5" s="8">
        <v>304.13</v>
      </c>
      <c r="C5" s="9" t="s">
        <v>29</v>
      </c>
      <c r="D5" s="9"/>
      <c r="E5" s="9"/>
      <c r="F5" s="9"/>
      <c r="G5" s="9"/>
      <c r="H5" s="9"/>
      <c r="I5" s="9"/>
      <c r="J5" s="2"/>
    </row>
    <row r="6" spans="1:10" x14ac:dyDescent="0.2">
      <c r="A6" s="14" t="s">
        <v>33</v>
      </c>
      <c r="B6" s="8">
        <v>94.12</v>
      </c>
      <c r="C6" s="9" t="s">
        <v>24</v>
      </c>
      <c r="D6" s="9"/>
      <c r="E6" s="9"/>
      <c r="F6" s="9"/>
      <c r="G6" s="9"/>
      <c r="H6" s="9"/>
      <c r="I6" s="9"/>
      <c r="J6" s="2"/>
    </row>
    <row r="7" spans="1:10" x14ac:dyDescent="0.2">
      <c r="A7" s="15" t="s">
        <v>34</v>
      </c>
      <c r="B7" s="8">
        <v>7.38</v>
      </c>
      <c r="C7" s="9"/>
      <c r="D7" s="9"/>
      <c r="E7" s="9"/>
      <c r="F7" s="9"/>
      <c r="G7" s="9"/>
      <c r="H7" s="9"/>
      <c r="I7" s="9"/>
      <c r="J7" s="2"/>
    </row>
    <row r="8" spans="1:10" ht="17.25" x14ac:dyDescent="0.2">
      <c r="A8" s="17" t="s">
        <v>20</v>
      </c>
      <c r="B8" s="9">
        <f>(27*$E$4^2)*($B$5^2)/(64*$B$7)</f>
        <v>365481.99981492257</v>
      </c>
      <c r="C8" s="9" t="s">
        <v>30</v>
      </c>
      <c r="D8" s="9"/>
      <c r="E8" s="9"/>
      <c r="F8" s="9"/>
      <c r="G8" s="9"/>
      <c r="H8" s="9"/>
      <c r="I8" s="9"/>
      <c r="J8" s="2"/>
    </row>
    <row r="9" spans="1:10" ht="17.25" x14ac:dyDescent="0.2">
      <c r="A9" s="18" t="s">
        <v>21</v>
      </c>
      <c r="B9" s="9">
        <f>$E$4*$B$5/(8*$B$7)</f>
        <v>42.827520663956633</v>
      </c>
      <c r="C9" s="9" t="s">
        <v>31</v>
      </c>
      <c r="D9" s="9"/>
      <c r="E9" s="9"/>
      <c r="F9" s="9"/>
      <c r="G9" s="9"/>
      <c r="H9" s="9"/>
      <c r="I9" s="9"/>
      <c r="J9" s="2"/>
    </row>
    <row r="10" spans="1:10" ht="31.5" x14ac:dyDescent="0.3">
      <c r="A10" s="10" t="s">
        <v>22</v>
      </c>
      <c r="B10" s="47" t="s">
        <v>23</v>
      </c>
      <c r="C10" s="47"/>
      <c r="D10" s="47"/>
      <c r="E10" s="47"/>
      <c r="F10" s="47"/>
      <c r="G10" s="47"/>
      <c r="H10" s="47"/>
      <c r="I10" s="47"/>
      <c r="J10" s="47"/>
    </row>
    <row r="11" spans="1:10" x14ac:dyDescent="0.2">
      <c r="A11" s="2"/>
      <c r="B11" s="11">
        <v>350</v>
      </c>
      <c r="C11" s="11">
        <v>304.10000000000002</v>
      </c>
      <c r="D11" s="11">
        <v>295</v>
      </c>
      <c r="E11" s="11">
        <v>285</v>
      </c>
      <c r="F11" s="11">
        <v>275</v>
      </c>
      <c r="G11" s="11">
        <v>265</v>
      </c>
      <c r="H11" s="11">
        <v>255</v>
      </c>
      <c r="I11" s="11">
        <v>245</v>
      </c>
      <c r="J11" s="11">
        <v>235</v>
      </c>
    </row>
    <row r="12" spans="1:10" x14ac:dyDescent="0.2">
      <c r="A12" s="1">
        <v>45</v>
      </c>
      <c r="B12" s="12">
        <f t="shared" ref="B12:J21" si="0">$E$4*B$11/($A12-$B$9)-($B$8*($B$4^2)/($A12^2))</f>
        <v>1158.9524280226215</v>
      </c>
      <c r="C12" s="12">
        <f t="shared" si="0"/>
        <v>983.29478485487903</v>
      </c>
      <c r="D12" s="12">
        <f t="shared" si="0"/>
        <v>948.46941333360542</v>
      </c>
      <c r="E12" s="12">
        <f t="shared" si="0"/>
        <v>910.1997742992387</v>
      </c>
      <c r="F12" s="12">
        <f t="shared" si="0"/>
        <v>871.93013526487198</v>
      </c>
      <c r="G12" s="12">
        <f t="shared" si="0"/>
        <v>833.6604962305056</v>
      </c>
      <c r="H12" s="12">
        <f t="shared" si="0"/>
        <v>795.390857196139</v>
      </c>
      <c r="I12" s="12">
        <f t="shared" si="0"/>
        <v>757.12121816177239</v>
      </c>
      <c r="J12" s="12">
        <f t="shared" si="0"/>
        <v>718.85157912740578</v>
      </c>
    </row>
    <row r="13" spans="1:10" x14ac:dyDescent="0.2">
      <c r="A13" s="1">
        <v>46</v>
      </c>
      <c r="B13" s="12">
        <f t="shared" si="0"/>
        <v>744.50907439437447</v>
      </c>
      <c r="C13" s="12">
        <f t="shared" si="0"/>
        <v>624.22063132576272</v>
      </c>
      <c r="D13" s="12">
        <f t="shared" si="0"/>
        <v>600.37259577185489</v>
      </c>
      <c r="E13" s="12">
        <f t="shared" si="0"/>
        <v>574.16596329503318</v>
      </c>
      <c r="F13" s="12">
        <f t="shared" si="0"/>
        <v>547.95933081821136</v>
      </c>
      <c r="G13" s="12">
        <f t="shared" si="0"/>
        <v>521.75269834138965</v>
      </c>
      <c r="H13" s="12">
        <f t="shared" si="0"/>
        <v>495.54606586456794</v>
      </c>
      <c r="I13" s="12">
        <f t="shared" si="0"/>
        <v>469.33943338774611</v>
      </c>
      <c r="J13" s="12">
        <f t="shared" si="0"/>
        <v>443.13280091092429</v>
      </c>
    </row>
    <row r="14" spans="1:10" x14ac:dyDescent="0.2">
      <c r="A14" s="1">
        <v>47</v>
      </c>
      <c r="B14" s="12">
        <f t="shared" si="0"/>
        <v>531.95175897156446</v>
      </c>
      <c r="C14" s="12">
        <f t="shared" si="0"/>
        <v>440.49232460037564</v>
      </c>
      <c r="D14" s="12">
        <f t="shared" si="0"/>
        <v>422.35984414769979</v>
      </c>
      <c r="E14" s="12">
        <f t="shared" si="0"/>
        <v>402.43404145245171</v>
      </c>
      <c r="F14" s="12">
        <f t="shared" si="0"/>
        <v>382.50823875720351</v>
      </c>
      <c r="G14" s="12">
        <f t="shared" si="0"/>
        <v>362.58243606195543</v>
      </c>
      <c r="H14" s="12">
        <f t="shared" si="0"/>
        <v>342.65663336670735</v>
      </c>
      <c r="I14" s="12">
        <f t="shared" si="0"/>
        <v>322.73083067145916</v>
      </c>
      <c r="J14" s="12">
        <f t="shared" si="0"/>
        <v>302.80502797621102</v>
      </c>
    </row>
    <row r="15" spans="1:10" x14ac:dyDescent="0.2">
      <c r="A15" s="1">
        <v>48</v>
      </c>
      <c r="B15" s="12">
        <f t="shared" si="0"/>
        <v>403.9441977426556</v>
      </c>
      <c r="C15" s="12">
        <f t="shared" si="0"/>
        <v>330.16669662422476</v>
      </c>
      <c r="D15" s="12">
        <f t="shared" si="0"/>
        <v>315.53978463778202</v>
      </c>
      <c r="E15" s="12">
        <f t="shared" si="0"/>
        <v>299.46625498235051</v>
      </c>
      <c r="F15" s="12">
        <f t="shared" si="0"/>
        <v>283.39272532691888</v>
      </c>
      <c r="G15" s="12">
        <f t="shared" si="0"/>
        <v>267.31919567148731</v>
      </c>
      <c r="H15" s="12">
        <f t="shared" si="0"/>
        <v>251.24566601605579</v>
      </c>
      <c r="I15" s="12">
        <f t="shared" si="0"/>
        <v>235.17213636062422</v>
      </c>
      <c r="J15" s="12">
        <f t="shared" si="0"/>
        <v>219.09860670519265</v>
      </c>
    </row>
    <row r="16" spans="1:10" x14ac:dyDescent="0.2">
      <c r="A16" s="1">
        <v>49</v>
      </c>
      <c r="B16" s="12">
        <f t="shared" si="0"/>
        <v>319.21056558623866</v>
      </c>
      <c r="C16" s="12">
        <f t="shared" si="0"/>
        <v>257.38571705711934</v>
      </c>
      <c r="D16" s="12">
        <f t="shared" si="0"/>
        <v>245.12850307857937</v>
      </c>
      <c r="E16" s="12">
        <f t="shared" si="0"/>
        <v>231.65903716809592</v>
      </c>
      <c r="F16" s="12">
        <f t="shared" si="0"/>
        <v>218.18957125761236</v>
      </c>
      <c r="G16" s="12">
        <f t="shared" si="0"/>
        <v>204.72010534712885</v>
      </c>
      <c r="H16" s="12">
        <f t="shared" si="0"/>
        <v>191.25063943664534</v>
      </c>
      <c r="I16" s="12">
        <f t="shared" si="0"/>
        <v>177.78117352616184</v>
      </c>
      <c r="J16" s="12">
        <f t="shared" si="0"/>
        <v>164.31170761567833</v>
      </c>
    </row>
    <row r="17" spans="1:10" x14ac:dyDescent="0.2">
      <c r="A17" s="1">
        <v>50</v>
      </c>
      <c r="B17" s="12">
        <f t="shared" si="0"/>
        <v>259.51070421339875</v>
      </c>
      <c r="C17" s="12">
        <f t="shared" si="0"/>
        <v>206.30558752769315</v>
      </c>
      <c r="D17" s="12">
        <f t="shared" si="0"/>
        <v>195.75729642006957</v>
      </c>
      <c r="E17" s="12">
        <f t="shared" si="0"/>
        <v>184.16576773037337</v>
      </c>
      <c r="F17" s="12">
        <f t="shared" si="0"/>
        <v>172.57423904067707</v>
      </c>
      <c r="G17" s="12">
        <f t="shared" si="0"/>
        <v>160.98271035098088</v>
      </c>
      <c r="H17" s="12">
        <f t="shared" si="0"/>
        <v>149.39118166128469</v>
      </c>
      <c r="I17" s="12">
        <f t="shared" si="0"/>
        <v>137.79965297158844</v>
      </c>
      <c r="J17" s="12">
        <f t="shared" si="0"/>
        <v>126.2081242818922</v>
      </c>
    </row>
    <row r="18" spans="1:10" x14ac:dyDescent="0.2">
      <c r="A18" s="1">
        <v>51</v>
      </c>
      <c r="B18" s="12">
        <f t="shared" si="0"/>
        <v>215.54490213358073</v>
      </c>
      <c r="C18" s="12">
        <f t="shared" si="0"/>
        <v>168.8500639689909</v>
      </c>
      <c r="D18" s="12">
        <f t="shared" si="0"/>
        <v>159.59248167492186</v>
      </c>
      <c r="E18" s="12">
        <f t="shared" si="0"/>
        <v>149.41931431880207</v>
      </c>
      <c r="F18" s="12">
        <f t="shared" si="0"/>
        <v>139.24614696268222</v>
      </c>
      <c r="G18" s="12">
        <f t="shared" si="0"/>
        <v>129.07297960656243</v>
      </c>
      <c r="H18" s="12">
        <f t="shared" si="0"/>
        <v>118.89981225044264</v>
      </c>
      <c r="I18" s="12">
        <f t="shared" si="0"/>
        <v>108.72664489432285</v>
      </c>
      <c r="J18" s="12">
        <f t="shared" si="0"/>
        <v>98.553477538203026</v>
      </c>
    </row>
    <row r="19" spans="1:10" x14ac:dyDescent="0.2">
      <c r="A19" s="1">
        <v>52</v>
      </c>
      <c r="B19" s="12">
        <f t="shared" si="0"/>
        <v>182.07900846562242</v>
      </c>
      <c r="C19" s="12">
        <f t="shared" si="0"/>
        <v>140.47492455120587</v>
      </c>
      <c r="D19" s="12">
        <f t="shared" si="0"/>
        <v>132.22662033287932</v>
      </c>
      <c r="E19" s="12">
        <f t="shared" si="0"/>
        <v>123.16254976328966</v>
      </c>
      <c r="F19" s="12">
        <f t="shared" si="0"/>
        <v>114.09847919369994</v>
      </c>
      <c r="G19" s="12">
        <f t="shared" si="0"/>
        <v>105.03440862411031</v>
      </c>
      <c r="H19" s="12">
        <f t="shared" si="0"/>
        <v>95.970338054520653</v>
      </c>
      <c r="I19" s="12">
        <f t="shared" si="0"/>
        <v>86.906267484930993</v>
      </c>
      <c r="J19" s="12">
        <f t="shared" si="0"/>
        <v>77.842196915341304</v>
      </c>
    </row>
    <row r="20" spans="1:10" x14ac:dyDescent="0.2">
      <c r="A20" s="1">
        <v>53</v>
      </c>
      <c r="B20" s="12">
        <f t="shared" si="0"/>
        <v>155.94505149383735</v>
      </c>
      <c r="C20" s="12">
        <f t="shared" si="0"/>
        <v>118.43083422255114</v>
      </c>
      <c r="D20" s="12">
        <f t="shared" si="0"/>
        <v>110.99337502497588</v>
      </c>
      <c r="E20" s="12">
        <f t="shared" si="0"/>
        <v>102.82034293972836</v>
      </c>
      <c r="F20" s="12">
        <f t="shared" si="0"/>
        <v>94.647310854480793</v>
      </c>
      <c r="G20" s="12">
        <f t="shared" si="0"/>
        <v>86.474278769233251</v>
      </c>
      <c r="H20" s="12">
        <f t="shared" si="0"/>
        <v>78.301246683985738</v>
      </c>
      <c r="I20" s="12">
        <f t="shared" si="0"/>
        <v>70.128214598738197</v>
      </c>
      <c r="J20" s="12">
        <f t="shared" si="0"/>
        <v>61.955182513490627</v>
      </c>
    </row>
    <row r="21" spans="1:10" x14ac:dyDescent="0.2">
      <c r="A21" s="1">
        <v>54</v>
      </c>
      <c r="B21" s="12">
        <f t="shared" si="0"/>
        <v>135.11572177663112</v>
      </c>
      <c r="C21" s="12">
        <f t="shared" si="0"/>
        <v>100.95923882222679</v>
      </c>
      <c r="D21" s="12">
        <f t="shared" si="0"/>
        <v>94.187474227780612</v>
      </c>
      <c r="E21" s="12">
        <f t="shared" si="0"/>
        <v>86.745974673444167</v>
      </c>
      <c r="F21" s="12">
        <f t="shared" si="0"/>
        <v>79.304475119107664</v>
      </c>
      <c r="G21" s="12">
        <f t="shared" si="0"/>
        <v>71.862975564771219</v>
      </c>
      <c r="H21" s="12">
        <f t="shared" si="0"/>
        <v>64.421476010434773</v>
      </c>
      <c r="I21" s="12">
        <f t="shared" si="0"/>
        <v>56.979976456098328</v>
      </c>
      <c r="J21" s="12">
        <f t="shared" si="0"/>
        <v>49.538476901761854</v>
      </c>
    </row>
    <row r="22" spans="1:10" x14ac:dyDescent="0.2">
      <c r="A22" s="1">
        <v>55</v>
      </c>
      <c r="B22" s="12">
        <f t="shared" ref="B22:J31" si="1">$E$4*B$11/($A22-$B$9)-($B$8*($B$4^2)/($A22^2))</f>
        <v>118.23515749681538</v>
      </c>
      <c r="C22" s="12">
        <f t="shared" si="1"/>
        <v>86.884716106455031</v>
      </c>
      <c r="D22" s="12">
        <f t="shared" si="1"/>
        <v>80.669269120566597</v>
      </c>
      <c r="E22" s="12">
        <f t="shared" si="1"/>
        <v>73.839107597612283</v>
      </c>
      <c r="F22" s="12">
        <f t="shared" si="1"/>
        <v>67.008946074657914</v>
      </c>
      <c r="G22" s="12">
        <f t="shared" si="1"/>
        <v>60.1787845517036</v>
      </c>
      <c r="H22" s="12">
        <f t="shared" si="1"/>
        <v>53.348623028749287</v>
      </c>
      <c r="I22" s="12">
        <f t="shared" si="1"/>
        <v>46.518461505794974</v>
      </c>
      <c r="J22" s="12">
        <f t="shared" si="1"/>
        <v>39.688299982840633</v>
      </c>
    </row>
    <row r="23" spans="1:10" x14ac:dyDescent="0.2">
      <c r="A23" s="1">
        <v>56</v>
      </c>
      <c r="B23" s="12">
        <f t="shared" si="1"/>
        <v>104.36353451467731</v>
      </c>
      <c r="C23" s="12">
        <f t="shared" si="1"/>
        <v>75.393088612681666</v>
      </c>
      <c r="D23" s="12">
        <f t="shared" si="1"/>
        <v>69.649492584181431</v>
      </c>
      <c r="E23" s="12">
        <f t="shared" si="1"/>
        <v>63.337848596818546</v>
      </c>
      <c r="F23" s="12">
        <f t="shared" si="1"/>
        <v>57.026204609455633</v>
      </c>
      <c r="G23" s="12">
        <f t="shared" si="1"/>
        <v>50.714560622092748</v>
      </c>
      <c r="H23" s="12">
        <f t="shared" si="1"/>
        <v>44.402916634729891</v>
      </c>
      <c r="I23" s="12">
        <f t="shared" si="1"/>
        <v>38.091272647366978</v>
      </c>
      <c r="J23" s="12">
        <f t="shared" si="1"/>
        <v>31.779628660004093</v>
      </c>
    </row>
    <row r="24" spans="1:10" x14ac:dyDescent="0.2">
      <c r="A24" s="1">
        <v>57</v>
      </c>
      <c r="B24" s="12">
        <f t="shared" si="1"/>
        <v>92.829849210705262</v>
      </c>
      <c r="C24" s="12">
        <f t="shared" si="1"/>
        <v>65.903537240047811</v>
      </c>
      <c r="D24" s="12">
        <f t="shared" si="1"/>
        <v>60.565205237150579</v>
      </c>
      <c r="E24" s="12">
        <f t="shared" si="1"/>
        <v>54.698906332867907</v>
      </c>
      <c r="F24" s="12">
        <f t="shared" si="1"/>
        <v>48.832607428585206</v>
      </c>
      <c r="G24" s="12">
        <f t="shared" si="1"/>
        <v>42.966308524302562</v>
      </c>
      <c r="H24" s="12">
        <f t="shared" si="1"/>
        <v>37.10000962001989</v>
      </c>
      <c r="I24" s="12">
        <f t="shared" si="1"/>
        <v>31.233710715737217</v>
      </c>
      <c r="J24" s="12">
        <f t="shared" si="1"/>
        <v>25.367411811454517</v>
      </c>
    </row>
    <row r="25" spans="1:10" x14ac:dyDescent="0.2">
      <c r="A25" s="1">
        <v>58</v>
      </c>
      <c r="B25" s="12">
        <f t="shared" si="1"/>
        <v>83.14296979259484</v>
      </c>
      <c r="C25" s="12">
        <f t="shared" si="1"/>
        <v>57.991338899056529</v>
      </c>
      <c r="D25" s="12">
        <f t="shared" si="1"/>
        <v>53.004849985522782</v>
      </c>
      <c r="E25" s="12">
        <f t="shared" si="1"/>
        <v>47.525191838782405</v>
      </c>
      <c r="F25" s="12">
        <f t="shared" si="1"/>
        <v>42.045533692042028</v>
      </c>
      <c r="G25" s="12">
        <f t="shared" si="1"/>
        <v>36.565875545301651</v>
      </c>
      <c r="H25" s="12">
        <f t="shared" si="1"/>
        <v>31.086217398561274</v>
      </c>
      <c r="I25" s="12">
        <f t="shared" si="1"/>
        <v>25.606559251820897</v>
      </c>
      <c r="J25" s="12">
        <f t="shared" si="1"/>
        <v>20.12690110508052</v>
      </c>
    </row>
    <row r="26" spans="1:10" x14ac:dyDescent="0.2">
      <c r="A26" s="1">
        <v>59</v>
      </c>
      <c r="B26" s="12">
        <f t="shared" si="1"/>
        <v>74.935728886330082</v>
      </c>
      <c r="C26" s="12">
        <f t="shared" si="1"/>
        <v>51.339309804841093</v>
      </c>
      <c r="D26" s="12">
        <f t="shared" si="1"/>
        <v>46.661152644894486</v>
      </c>
      <c r="E26" s="12">
        <f t="shared" si="1"/>
        <v>41.52032060099711</v>
      </c>
      <c r="F26" s="12">
        <f t="shared" si="1"/>
        <v>36.379488557099705</v>
      </c>
      <c r="G26" s="12">
        <f t="shared" si="1"/>
        <v>31.238656513202329</v>
      </c>
      <c r="H26" s="12">
        <f t="shared" si="1"/>
        <v>26.097824469304953</v>
      </c>
      <c r="I26" s="12">
        <f t="shared" si="1"/>
        <v>20.956992425407563</v>
      </c>
      <c r="J26" s="12">
        <f t="shared" si="1"/>
        <v>15.816160381510173</v>
      </c>
    </row>
    <row r="27" spans="1:10" x14ac:dyDescent="0.2">
      <c r="A27" s="1">
        <v>60</v>
      </c>
      <c r="B27" s="12">
        <f t="shared" si="1"/>
        <v>67.928583550999392</v>
      </c>
      <c r="C27" s="12">
        <f t="shared" si="1"/>
        <v>45.706247886339028</v>
      </c>
      <c r="D27" s="12">
        <f t="shared" si="1"/>
        <v>41.300512493127471</v>
      </c>
      <c r="E27" s="12">
        <f t="shared" si="1"/>
        <v>36.459045028059862</v>
      </c>
      <c r="F27" s="12">
        <f t="shared" si="1"/>
        <v>31.617577562992224</v>
      </c>
      <c r="G27" s="12">
        <f t="shared" si="1"/>
        <v>26.776110097924615</v>
      </c>
      <c r="H27" s="12">
        <f t="shared" si="1"/>
        <v>21.934642632856992</v>
      </c>
      <c r="I27" s="12">
        <f t="shared" si="1"/>
        <v>17.093175167789369</v>
      </c>
      <c r="J27" s="12">
        <f t="shared" si="1"/>
        <v>12.251707702721731</v>
      </c>
    </row>
    <row r="28" spans="1:10" x14ac:dyDescent="0.2">
      <c r="A28" s="1">
        <v>61</v>
      </c>
      <c r="B28" s="12">
        <f t="shared" si="1"/>
        <v>61.905301146525929</v>
      </c>
      <c r="C28" s="12">
        <f t="shared" si="1"/>
        <v>40.905822047209639</v>
      </c>
      <c r="D28" s="12">
        <f t="shared" si="1"/>
        <v>36.742526626648029</v>
      </c>
      <c r="E28" s="12">
        <f t="shared" si="1"/>
        <v>32.167476713942946</v>
      </c>
      <c r="F28" s="12">
        <f t="shared" si="1"/>
        <v>27.592426801237863</v>
      </c>
      <c r="G28" s="12">
        <f t="shared" si="1"/>
        <v>23.017376888532795</v>
      </c>
      <c r="H28" s="12">
        <f t="shared" si="1"/>
        <v>18.442326975827726</v>
      </c>
      <c r="I28" s="12">
        <f t="shared" si="1"/>
        <v>13.867277063122643</v>
      </c>
      <c r="J28" s="12">
        <f t="shared" si="1"/>
        <v>9.2922271504175598</v>
      </c>
    </row>
    <row r="29" spans="1:10" x14ac:dyDescent="0.2">
      <c r="A29" s="1">
        <v>62</v>
      </c>
      <c r="B29" s="12">
        <f t="shared" si="1"/>
        <v>56.696276906070253</v>
      </c>
      <c r="C29" s="12">
        <f t="shared" si="1"/>
        <v>36.792090634105634</v>
      </c>
      <c r="D29" s="12">
        <f t="shared" si="1"/>
        <v>32.845944771907853</v>
      </c>
      <c r="E29" s="12">
        <f t="shared" si="1"/>
        <v>28.509520747514685</v>
      </c>
      <c r="F29" s="12">
        <f t="shared" si="1"/>
        <v>24.173096723121503</v>
      </c>
      <c r="G29" s="12">
        <f t="shared" si="1"/>
        <v>19.83667269872835</v>
      </c>
      <c r="H29" s="12">
        <f t="shared" si="1"/>
        <v>15.500248674335182</v>
      </c>
      <c r="I29" s="12">
        <f t="shared" si="1"/>
        <v>11.163824649942015</v>
      </c>
      <c r="J29" s="12">
        <f t="shared" si="1"/>
        <v>6.8274006255488473</v>
      </c>
    </row>
    <row r="30" spans="1:10" x14ac:dyDescent="0.2">
      <c r="A30" s="1">
        <v>63</v>
      </c>
      <c r="B30" s="12">
        <f t="shared" si="1"/>
        <v>52.166832167455311</v>
      </c>
      <c r="C30" s="12">
        <f t="shared" si="1"/>
        <v>33.249345940655715</v>
      </c>
      <c r="D30" s="12">
        <f t="shared" si="1"/>
        <v>29.498820348850131</v>
      </c>
      <c r="E30" s="12">
        <f t="shared" si="1"/>
        <v>25.37736365455828</v>
      </c>
      <c r="F30" s="12">
        <f t="shared" si="1"/>
        <v>21.255906960266415</v>
      </c>
      <c r="G30" s="12">
        <f t="shared" si="1"/>
        <v>17.134450265974564</v>
      </c>
      <c r="H30" s="12">
        <f t="shared" si="1"/>
        <v>13.012993571682728</v>
      </c>
      <c r="I30" s="12">
        <f t="shared" si="1"/>
        <v>8.8915368773908625</v>
      </c>
      <c r="J30" s="12">
        <f t="shared" si="1"/>
        <v>4.7700801830990116</v>
      </c>
    </row>
    <row r="31" spans="1:10" x14ac:dyDescent="0.2">
      <c r="A31" s="1">
        <v>64</v>
      </c>
      <c r="B31" s="12">
        <f t="shared" si="1"/>
        <v>48.208844291478755</v>
      </c>
      <c r="C31" s="12">
        <f t="shared" si="1"/>
        <v>30.184852205187994</v>
      </c>
      <c r="D31" s="12">
        <f t="shared" si="1"/>
        <v>26.611468153221864</v>
      </c>
      <c r="E31" s="12">
        <f t="shared" si="1"/>
        <v>22.684672491720619</v>
      </c>
      <c r="F31" s="12">
        <f t="shared" si="1"/>
        <v>18.757876830219345</v>
      </c>
      <c r="G31" s="12">
        <f t="shared" si="1"/>
        <v>14.8310811687181</v>
      </c>
      <c r="H31" s="12">
        <f t="shared" si="1"/>
        <v>10.904285507216855</v>
      </c>
      <c r="I31" s="12">
        <f t="shared" si="1"/>
        <v>6.9774898457155956</v>
      </c>
      <c r="J31" s="12">
        <f t="shared" si="1"/>
        <v>3.0506941842143362</v>
      </c>
    </row>
    <row r="32" spans="1:10" x14ac:dyDescent="0.2">
      <c r="A32" s="1">
        <v>65</v>
      </c>
      <c r="B32" s="12">
        <f t="shared" ref="B32:J41" si="2">$E$4*B$11/($A32-$B$9)-($B$8*($B$4^2)/($A32^2))</f>
        <v>44.734654562113903</v>
      </c>
      <c r="C32" s="12">
        <f t="shared" si="2"/>
        <v>27.523561737701883</v>
      </c>
      <c r="D32" s="12">
        <f t="shared" si="2"/>
        <v>24.111340720225854</v>
      </c>
      <c r="E32" s="12">
        <f t="shared" si="2"/>
        <v>20.361647294428025</v>
      </c>
      <c r="F32" s="12">
        <f t="shared" si="2"/>
        <v>16.611953868630181</v>
      </c>
      <c r="G32" s="12">
        <f t="shared" si="2"/>
        <v>12.862260442832365</v>
      </c>
      <c r="H32" s="12">
        <f t="shared" si="2"/>
        <v>9.1125670170345359</v>
      </c>
      <c r="I32" s="12">
        <f t="shared" si="2"/>
        <v>5.3628735912367063</v>
      </c>
      <c r="J32" s="12">
        <f t="shared" si="2"/>
        <v>1.6131801654388767</v>
      </c>
    </row>
    <row r="33" spans="1:10" x14ac:dyDescent="0.2">
      <c r="A33" s="1">
        <v>66</v>
      </c>
      <c r="B33" s="12">
        <f t="shared" si="2"/>
        <v>41.672564389190484</v>
      </c>
      <c r="C33" s="12">
        <f t="shared" si="2"/>
        <v>25.204210076908282</v>
      </c>
      <c r="D33" s="12">
        <f t="shared" si="2"/>
        <v>21.939242228503744</v>
      </c>
      <c r="E33" s="12">
        <f t="shared" si="2"/>
        <v>18.35136547201526</v>
      </c>
      <c r="F33" s="12">
        <f t="shared" si="2"/>
        <v>14.763488715526748</v>
      </c>
      <c r="G33" s="12">
        <f t="shared" si="2"/>
        <v>11.17561195903825</v>
      </c>
      <c r="H33" s="12">
        <f t="shared" si="2"/>
        <v>7.5877352025497657</v>
      </c>
      <c r="I33" s="12">
        <f t="shared" si="2"/>
        <v>3.9998584460612676</v>
      </c>
      <c r="J33" s="12">
        <f t="shared" si="2"/>
        <v>0.41198168957275527</v>
      </c>
    </row>
    <row r="34" spans="1:10" x14ac:dyDescent="0.2">
      <c r="A34" s="1">
        <v>67</v>
      </c>
      <c r="B34" s="12">
        <f t="shared" si="2"/>
        <v>38.963458588413772</v>
      </c>
      <c r="C34" s="12">
        <f t="shared" si="2"/>
        <v>23.17638955445743</v>
      </c>
      <c r="D34" s="12">
        <f t="shared" si="2"/>
        <v>20.046491336396357</v>
      </c>
      <c r="E34" s="12">
        <f t="shared" si="2"/>
        <v>16.607042745120481</v>
      </c>
      <c r="F34" s="12">
        <f t="shared" si="2"/>
        <v>13.167594153844561</v>
      </c>
      <c r="G34" s="12">
        <f t="shared" si="2"/>
        <v>9.7281455625686846</v>
      </c>
      <c r="H34" s="12">
        <f t="shared" si="2"/>
        <v>6.2886969712927936</v>
      </c>
      <c r="I34" s="12">
        <f t="shared" si="2"/>
        <v>2.8492483800168884</v>
      </c>
      <c r="J34" s="12">
        <f t="shared" si="2"/>
        <v>-0.59020021125900257</v>
      </c>
    </row>
    <row r="35" spans="1:10" x14ac:dyDescent="0.2">
      <c r="A35" s="1">
        <v>68</v>
      </c>
      <c r="B35" s="12">
        <f t="shared" si="2"/>
        <v>36.558241259083616</v>
      </c>
      <c r="C35" s="12">
        <f t="shared" si="2"/>
        <v>21.398328129128814</v>
      </c>
      <c r="D35" s="12">
        <f t="shared" si="2"/>
        <v>18.392768009682428</v>
      </c>
      <c r="E35" s="12">
        <f t="shared" si="2"/>
        <v>15.089954691609492</v>
      </c>
      <c r="F35" s="12">
        <f t="shared" si="2"/>
        <v>11.787141373536528</v>
      </c>
      <c r="G35" s="12">
        <f t="shared" si="2"/>
        <v>8.4843280554635925</v>
      </c>
      <c r="H35" s="12">
        <f t="shared" si="2"/>
        <v>5.1815147373906569</v>
      </c>
      <c r="I35" s="12">
        <f t="shared" si="2"/>
        <v>1.8787014193177072</v>
      </c>
      <c r="J35" s="12">
        <f t="shared" si="2"/>
        <v>-1.4241118987552426</v>
      </c>
    </row>
    <row r="36" spans="1:10" x14ac:dyDescent="0.2">
      <c r="A36" s="1">
        <v>69</v>
      </c>
      <c r="B36" s="12">
        <f t="shared" si="2"/>
        <v>34.415866040393482</v>
      </c>
      <c r="C36" s="12">
        <f t="shared" si="2"/>
        <v>19.835183977366199</v>
      </c>
      <c r="D36" s="12">
        <f t="shared" si="2"/>
        <v>16.944460518247496</v>
      </c>
      <c r="E36" s="12">
        <f t="shared" si="2"/>
        <v>13.767841332402767</v>
      </c>
      <c r="F36" s="12">
        <f t="shared" si="2"/>
        <v>10.591222146558039</v>
      </c>
      <c r="G36" s="12">
        <f t="shared" si="2"/>
        <v>7.4146029607133102</v>
      </c>
      <c r="H36" s="12">
        <f t="shared" si="2"/>
        <v>4.2379837748685958</v>
      </c>
      <c r="I36" s="12">
        <f t="shared" si="2"/>
        <v>1.0613645890238672</v>
      </c>
      <c r="J36" s="12">
        <f t="shared" si="2"/>
        <v>-2.1152545968208614</v>
      </c>
    </row>
    <row r="37" spans="1:10" x14ac:dyDescent="0.2">
      <c r="A37" s="1">
        <v>70</v>
      </c>
      <c r="B37" s="12">
        <f t="shared" si="2"/>
        <v>32.501806885722615</v>
      </c>
      <c r="C37" s="12">
        <f t="shared" si="2"/>
        <v>18.457722233726798</v>
      </c>
      <c r="D37" s="12">
        <f t="shared" si="2"/>
        <v>15.673383010782089</v>
      </c>
      <c r="E37" s="12">
        <f t="shared" si="2"/>
        <v>12.613669578974736</v>
      </c>
      <c r="F37" s="12">
        <f t="shared" si="2"/>
        <v>9.5539561471673551</v>
      </c>
      <c r="G37" s="12">
        <f t="shared" si="2"/>
        <v>6.494242715359988</v>
      </c>
      <c r="H37" s="12">
        <f t="shared" si="2"/>
        <v>3.4345292835526351</v>
      </c>
      <c r="I37" s="12">
        <f t="shared" si="2"/>
        <v>0.37481585174526799</v>
      </c>
      <c r="J37" s="12">
        <f t="shared" si="2"/>
        <v>-2.6848975800621133</v>
      </c>
    </row>
    <row r="38" spans="1:10" x14ac:dyDescent="0.2">
      <c r="A38" s="1">
        <v>71</v>
      </c>
      <c r="B38" s="12">
        <f t="shared" si="2"/>
        <v>30.786859277525139</v>
      </c>
      <c r="C38" s="12">
        <f t="shared" si="2"/>
        <v>17.241278306532237</v>
      </c>
      <c r="D38" s="12">
        <f t="shared" si="2"/>
        <v>14.555770968056521</v>
      </c>
      <c r="E38" s="12">
        <f t="shared" si="2"/>
        <v>11.604664002698584</v>
      </c>
      <c r="F38" s="12">
        <f t="shared" si="2"/>
        <v>8.6535570373406472</v>
      </c>
      <c r="G38" s="12">
        <f t="shared" si="2"/>
        <v>5.7024500719827103</v>
      </c>
      <c r="H38" s="12">
        <f t="shared" si="2"/>
        <v>2.7513431066247875</v>
      </c>
      <c r="I38" s="12">
        <f t="shared" si="2"/>
        <v>-0.19976385873314939</v>
      </c>
      <c r="J38" s="12">
        <f t="shared" si="2"/>
        <v>-3.1508708240910863</v>
      </c>
    </row>
    <row r="39" spans="1:10" x14ac:dyDescent="0.2">
      <c r="A39" s="1">
        <v>72</v>
      </c>
      <c r="B39" s="12">
        <f t="shared" si="2"/>
        <v>29.246192068547444</v>
      </c>
      <c r="C39" s="12">
        <f t="shared" si="2"/>
        <v>16.164938480049486</v>
      </c>
      <c r="D39" s="12">
        <f t="shared" si="2"/>
        <v>13.571487332874497</v>
      </c>
      <c r="E39" s="12">
        <f t="shared" si="2"/>
        <v>10.721541017297611</v>
      </c>
      <c r="F39" s="12">
        <f t="shared" si="2"/>
        <v>7.8715947017206958</v>
      </c>
      <c r="G39" s="12">
        <f t="shared" si="2"/>
        <v>5.0216483861438093</v>
      </c>
      <c r="H39" s="12">
        <f t="shared" si="2"/>
        <v>2.1717020705669086</v>
      </c>
      <c r="I39" s="12">
        <f t="shared" si="2"/>
        <v>-0.67824424500999214</v>
      </c>
      <c r="J39" s="12">
        <f t="shared" si="2"/>
        <v>-3.5281905605868928</v>
      </c>
    </row>
    <row r="40" spans="1:10" x14ac:dyDescent="0.2">
      <c r="A40" s="1">
        <v>73</v>
      </c>
      <c r="B40" s="12">
        <f t="shared" si="2"/>
        <v>27.858591360931129</v>
      </c>
      <c r="C40" s="12">
        <f t="shared" si="2"/>
        <v>15.210886949575908</v>
      </c>
      <c r="D40" s="12">
        <f t="shared" si="2"/>
        <v>12.703389996562123</v>
      </c>
      <c r="E40" s="12">
        <f t="shared" si="2"/>
        <v>9.9478988394041181</v>
      </c>
      <c r="F40" s="12">
        <f t="shared" si="2"/>
        <v>7.1924076822461132</v>
      </c>
      <c r="G40" s="12">
        <f t="shared" si="2"/>
        <v>4.4369165250881224</v>
      </c>
      <c r="H40" s="12">
        <f t="shared" si="2"/>
        <v>1.6814253679301174</v>
      </c>
      <c r="I40" s="12">
        <f t="shared" si="2"/>
        <v>-1.0740657892278875</v>
      </c>
      <c r="J40" s="12">
        <f t="shared" si="2"/>
        <v>-3.8295569463858925</v>
      </c>
    </row>
    <row r="41" spans="1:10" x14ac:dyDescent="0.2">
      <c r="A41" s="1">
        <v>74</v>
      </c>
      <c r="B41" s="12">
        <f t="shared" si="2"/>
        <v>26.605852923904607</v>
      </c>
      <c r="C41" s="12">
        <f t="shared" si="2"/>
        <v>14.363881539910196</v>
      </c>
      <c r="D41" s="12">
        <f t="shared" si="2"/>
        <v>11.93682403240804</v>
      </c>
      <c r="E41" s="12">
        <f t="shared" si="2"/>
        <v>9.2697278703177517</v>
      </c>
      <c r="F41" s="12">
        <f t="shared" si="2"/>
        <v>6.602631708227463</v>
      </c>
      <c r="G41" s="12">
        <f t="shared" si="2"/>
        <v>3.9355355461371744</v>
      </c>
      <c r="H41" s="12">
        <f t="shared" si="2"/>
        <v>1.2684393840468999</v>
      </c>
      <c r="I41" s="12">
        <f t="shared" si="2"/>
        <v>-1.3986567780433887</v>
      </c>
      <c r="J41" s="12">
        <f t="shared" si="2"/>
        <v>-4.0657529401336845</v>
      </c>
    </row>
    <row r="42" spans="1:10" x14ac:dyDescent="0.2">
      <c r="A42" s="1">
        <v>75</v>
      </c>
      <c r="B42" s="12">
        <f t="shared" ref="B42:J51" si="3">$E$4*B$11/($A42-$B$9)-($B$8*($B$4^2)/($A42^2))</f>
        <v>25.472290511870966</v>
      </c>
      <c r="C42" s="12">
        <f t="shared" si="3"/>
        <v>13.610829789057689</v>
      </c>
      <c r="D42" s="12">
        <f t="shared" si="3"/>
        <v>11.25921121438229</v>
      </c>
      <c r="E42" s="12">
        <f t="shared" si="3"/>
        <v>8.6750149784752608</v>
      </c>
      <c r="F42" s="12">
        <f t="shared" si="3"/>
        <v>6.0908187425682314</v>
      </c>
      <c r="G42" s="12">
        <f t="shared" si="3"/>
        <v>3.506622506661202</v>
      </c>
      <c r="H42" s="12">
        <f t="shared" si="3"/>
        <v>0.92242627075417261</v>
      </c>
      <c r="I42" s="12">
        <f t="shared" si="3"/>
        <v>-1.6617699651528639</v>
      </c>
      <c r="J42" s="12">
        <f t="shared" si="3"/>
        <v>-4.2459662010598933</v>
      </c>
    </row>
    <row r="43" spans="1:10" x14ac:dyDescent="0.2">
      <c r="A43" s="1">
        <v>80</v>
      </c>
      <c r="B43" s="12">
        <f t="shared" si="3"/>
        <v>21.174468333836664</v>
      </c>
      <c r="C43" s="12">
        <f t="shared" si="3"/>
        <v>10.908470293991662</v>
      </c>
      <c r="D43" s="12">
        <f t="shared" si="3"/>
        <v>8.8731634930637782</v>
      </c>
      <c r="E43" s="12">
        <f t="shared" si="3"/>
        <v>6.6365626129232638</v>
      </c>
      <c r="F43" s="12">
        <f t="shared" si="3"/>
        <v>4.3999617327827281</v>
      </c>
      <c r="G43" s="12">
        <f t="shared" si="3"/>
        <v>2.1633608526422066</v>
      </c>
      <c r="H43" s="12">
        <f t="shared" si="3"/>
        <v>-7.3240027498307825E-2</v>
      </c>
      <c r="I43" s="12">
        <f t="shared" si="3"/>
        <v>-2.3098409076388364</v>
      </c>
      <c r="J43" s="12">
        <f t="shared" si="3"/>
        <v>-4.5464417877793579</v>
      </c>
    </row>
    <row r="44" spans="1:10" x14ac:dyDescent="0.2">
      <c r="A44" s="1">
        <v>85</v>
      </c>
      <c r="B44" s="12">
        <f t="shared" si="3"/>
        <v>18.414230609700461</v>
      </c>
      <c r="C44" s="12">
        <f t="shared" si="3"/>
        <v>9.3653768072196399</v>
      </c>
      <c r="D44" s="12">
        <f t="shared" si="3"/>
        <v>7.5713774694728926</v>
      </c>
      <c r="E44" s="12">
        <f t="shared" si="3"/>
        <v>5.5999496257951549</v>
      </c>
      <c r="F44" s="12">
        <f t="shared" si="3"/>
        <v>3.6285217821174101</v>
      </c>
      <c r="G44" s="12">
        <f t="shared" si="3"/>
        <v>1.6570939384396723</v>
      </c>
      <c r="H44" s="12">
        <f t="shared" si="3"/>
        <v>-0.31433390523806537</v>
      </c>
      <c r="I44" s="12">
        <f t="shared" si="3"/>
        <v>-2.2857617489158031</v>
      </c>
      <c r="J44" s="12">
        <f t="shared" si="3"/>
        <v>-4.2571895925935479</v>
      </c>
    </row>
    <row r="45" spans="1:10" x14ac:dyDescent="0.2">
      <c r="A45" s="1">
        <v>90</v>
      </c>
      <c r="B45" s="12">
        <f t="shared" si="3"/>
        <v>16.565156353986602</v>
      </c>
      <c r="C45" s="12">
        <f t="shared" si="3"/>
        <v>8.4754268046555197</v>
      </c>
      <c r="D45" s="12">
        <f t="shared" si="3"/>
        <v>6.8715806412805094</v>
      </c>
      <c r="E45" s="12">
        <f t="shared" si="3"/>
        <v>5.1091123298794088</v>
      </c>
      <c r="F45" s="12">
        <f t="shared" si="3"/>
        <v>3.346644018478294</v>
      </c>
      <c r="G45" s="12">
        <f t="shared" si="3"/>
        <v>1.5841757070771862</v>
      </c>
      <c r="H45" s="12">
        <f t="shared" si="3"/>
        <v>-0.17829260432391436</v>
      </c>
      <c r="I45" s="12">
        <f t="shared" si="3"/>
        <v>-1.9407609157250292</v>
      </c>
      <c r="J45" s="12">
        <f t="shared" si="3"/>
        <v>-3.7032292271261369</v>
      </c>
    </row>
    <row r="46" spans="1:10" x14ac:dyDescent="0.2">
      <c r="A46" s="1">
        <v>95</v>
      </c>
      <c r="B46" s="12">
        <f t="shared" si="3"/>
        <v>15.277995507789903</v>
      </c>
      <c r="C46" s="12">
        <f t="shared" si="3"/>
        <v>7.9635530113536106</v>
      </c>
      <c r="D46" s="12">
        <f t="shared" si="3"/>
        <v>6.5134129957202731</v>
      </c>
      <c r="E46" s="12">
        <f t="shared" si="3"/>
        <v>4.9198525389803365</v>
      </c>
      <c r="F46" s="12">
        <f t="shared" si="3"/>
        <v>3.3262920822403998</v>
      </c>
      <c r="G46" s="12">
        <f t="shared" si="3"/>
        <v>1.7327316255004703</v>
      </c>
      <c r="H46" s="12">
        <f t="shared" si="3"/>
        <v>0.13917116876054081</v>
      </c>
      <c r="I46" s="12">
        <f t="shared" si="3"/>
        <v>-1.4543892879793958</v>
      </c>
      <c r="J46" s="12">
        <f t="shared" si="3"/>
        <v>-3.0479497447193324</v>
      </c>
    </row>
    <row r="47" spans="1:10" x14ac:dyDescent="0.2">
      <c r="A47" s="1">
        <v>100</v>
      </c>
      <c r="B47" s="12">
        <f t="shared" si="3"/>
        <v>14.348665674734505</v>
      </c>
      <c r="C47" s="12">
        <f t="shared" si="3"/>
        <v>7.6739052929607681</v>
      </c>
      <c r="D47" s="12">
        <f t="shared" si="3"/>
        <v>6.3505867858988694</v>
      </c>
      <c r="E47" s="12">
        <f t="shared" si="3"/>
        <v>4.896390624292394</v>
      </c>
      <c r="F47" s="12">
        <f t="shared" si="3"/>
        <v>3.4421944626859116</v>
      </c>
      <c r="G47" s="12">
        <f t="shared" si="3"/>
        <v>1.9879983010794362</v>
      </c>
      <c r="H47" s="12">
        <f t="shared" si="3"/>
        <v>0.53380213947295374</v>
      </c>
      <c r="I47" s="12">
        <f t="shared" si="3"/>
        <v>-0.92039402213352162</v>
      </c>
      <c r="J47" s="12">
        <f t="shared" si="3"/>
        <v>-2.3745901837400041</v>
      </c>
    </row>
    <row r="48" spans="1:10" x14ac:dyDescent="0.2">
      <c r="A48" s="1">
        <v>105</v>
      </c>
      <c r="B48" s="12">
        <f t="shared" si="3"/>
        <v>13.653371920033806</v>
      </c>
      <c r="C48" s="12">
        <f t="shared" si="3"/>
        <v>7.5154053458301746</v>
      </c>
      <c r="D48" s="12">
        <f t="shared" si="3"/>
        <v>6.2985100119466679</v>
      </c>
      <c r="E48" s="12">
        <f t="shared" si="3"/>
        <v>4.961262392294465</v>
      </c>
      <c r="F48" s="12">
        <f t="shared" si="3"/>
        <v>3.6240147726422478</v>
      </c>
      <c r="G48" s="12">
        <f t="shared" si="3"/>
        <v>2.2867671529900448</v>
      </c>
      <c r="H48" s="12">
        <f t="shared" si="3"/>
        <v>0.94951953333784189</v>
      </c>
      <c r="I48" s="12">
        <f t="shared" si="3"/>
        <v>-0.38772808631436817</v>
      </c>
      <c r="J48" s="12">
        <f t="shared" si="3"/>
        <v>-1.7249757059665747</v>
      </c>
    </row>
    <row r="49" spans="1:10" x14ac:dyDescent="0.2">
      <c r="A49" s="1">
        <v>110</v>
      </c>
      <c r="B49" s="12">
        <f t="shared" si="3"/>
        <v>13.114700309159193</v>
      </c>
      <c r="C49" s="12">
        <f t="shared" si="3"/>
        <v>7.4336147846706773</v>
      </c>
      <c r="D49" s="12">
        <f t="shared" si="3"/>
        <v>6.3072993538897286</v>
      </c>
      <c r="E49" s="12">
        <f t="shared" si="3"/>
        <v>5.0695900892952785</v>
      </c>
      <c r="F49" s="12">
        <f t="shared" si="3"/>
        <v>3.8318808247008285</v>
      </c>
      <c r="G49" s="12">
        <f t="shared" si="3"/>
        <v>2.5941715601063784</v>
      </c>
      <c r="H49" s="12">
        <f t="shared" si="3"/>
        <v>1.3564622955119354</v>
      </c>
      <c r="I49" s="12">
        <f t="shared" si="3"/>
        <v>0.11875303091748535</v>
      </c>
      <c r="J49" s="12">
        <f t="shared" si="3"/>
        <v>-1.1189562336769647</v>
      </c>
    </row>
    <row r="50" spans="1:10" x14ac:dyDescent="0.2">
      <c r="A50" s="1">
        <v>115</v>
      </c>
      <c r="B50" s="12">
        <f t="shared" si="3"/>
        <v>12.683002514711994</v>
      </c>
      <c r="C50" s="12">
        <f t="shared" si="3"/>
        <v>7.3954939863826894</v>
      </c>
      <c r="D50" s="12">
        <f t="shared" si="3"/>
        <v>6.3472079818555258</v>
      </c>
      <c r="E50" s="12">
        <f t="shared" si="3"/>
        <v>5.1952453395179887</v>
      </c>
      <c r="F50" s="12">
        <f t="shared" si="3"/>
        <v>4.0432826971804445</v>
      </c>
      <c r="G50" s="12">
        <f t="shared" si="3"/>
        <v>2.8913200548429074</v>
      </c>
      <c r="H50" s="12">
        <f t="shared" si="3"/>
        <v>1.7393574125053668</v>
      </c>
      <c r="I50" s="12">
        <f t="shared" si="3"/>
        <v>0.58739477016782615</v>
      </c>
      <c r="J50" s="12">
        <f t="shared" si="3"/>
        <v>-0.56456787216971449</v>
      </c>
    </row>
    <row r="51" spans="1:10" x14ac:dyDescent="0.2">
      <c r="A51" s="1">
        <v>120</v>
      </c>
      <c r="B51" s="12">
        <f t="shared" si="3"/>
        <v>12.325752543229303</v>
      </c>
      <c r="C51" s="12">
        <f t="shared" si="3"/>
        <v>7.3808213542456151</v>
      </c>
      <c r="D51" s="12">
        <f t="shared" si="3"/>
        <v>6.4004537329002673</v>
      </c>
      <c r="E51" s="12">
        <f t="shared" si="3"/>
        <v>5.3231266764768073</v>
      </c>
      <c r="F51" s="12">
        <f t="shared" si="3"/>
        <v>4.2457996200533437</v>
      </c>
      <c r="G51" s="12">
        <f t="shared" si="3"/>
        <v>3.1684725636298836</v>
      </c>
      <c r="H51" s="12">
        <f t="shared" si="3"/>
        <v>2.0911455072064236</v>
      </c>
      <c r="I51" s="12">
        <f t="shared" si="3"/>
        <v>1.01381845078296</v>
      </c>
      <c r="J51" s="12">
        <f t="shared" si="3"/>
        <v>-6.3508605640503646E-2</v>
      </c>
    </row>
    <row r="52" spans="1:10" x14ac:dyDescent="0.2">
      <c r="A52" s="1">
        <v>125</v>
      </c>
      <c r="B52" s="12">
        <f t="shared" ref="B52:J67" si="4">$E$4*B$11/($A52-$B$9)-($B$8*($B$4^2)/($A52^2))</f>
        <v>12.021251336486223</v>
      </c>
      <c r="C52" s="12">
        <f t="shared" si="4"/>
        <v>7.3772074536261307</v>
      </c>
      <c r="D52" s="12">
        <f t="shared" si="4"/>
        <v>6.456492871185457</v>
      </c>
      <c r="E52" s="12">
        <f t="shared" si="4"/>
        <v>5.4447186047671359</v>
      </c>
      <c r="F52" s="12">
        <f t="shared" si="4"/>
        <v>4.4329443383488076</v>
      </c>
      <c r="G52" s="12">
        <f t="shared" si="4"/>
        <v>3.4211700719304901</v>
      </c>
      <c r="H52" s="12">
        <f t="shared" si="4"/>
        <v>2.4093958055121689</v>
      </c>
      <c r="I52" s="12">
        <f t="shared" si="4"/>
        <v>1.3976215390938442</v>
      </c>
      <c r="J52" s="12">
        <f t="shared" si="4"/>
        <v>0.3858472726755231</v>
      </c>
    </row>
    <row r="53" spans="1:10" x14ac:dyDescent="0.2">
      <c r="A53" s="1">
        <v>130</v>
      </c>
      <c r="B53" s="12">
        <f t="shared" si="4"/>
        <v>11.7547941676936</v>
      </c>
      <c r="C53" s="12">
        <f t="shared" si="4"/>
        <v>7.3771212724566517</v>
      </c>
      <c r="D53" s="12">
        <f t="shared" si="4"/>
        <v>6.5092166243813523</v>
      </c>
      <c r="E53" s="12">
        <f t="shared" si="4"/>
        <v>5.5554752528700391</v>
      </c>
      <c r="F53" s="12">
        <f t="shared" si="4"/>
        <v>4.6017338813587152</v>
      </c>
      <c r="G53" s="12">
        <f t="shared" si="4"/>
        <v>3.6479925098473984</v>
      </c>
      <c r="H53" s="12">
        <f t="shared" si="4"/>
        <v>2.6942511383360852</v>
      </c>
      <c r="I53" s="12">
        <f t="shared" si="4"/>
        <v>1.7405097668247649</v>
      </c>
      <c r="J53" s="12">
        <f t="shared" si="4"/>
        <v>0.78676839531344456</v>
      </c>
    </row>
    <row r="54" spans="1:10" x14ac:dyDescent="0.2">
      <c r="A54" s="1">
        <v>135</v>
      </c>
      <c r="B54" s="12">
        <f t="shared" si="4"/>
        <v>11.516278845358954</v>
      </c>
      <c r="C54" s="12">
        <f t="shared" si="4"/>
        <v>7.376077749013124</v>
      </c>
      <c r="D54" s="12">
        <f t="shared" si="4"/>
        <v>6.5552535665131906</v>
      </c>
      <c r="E54" s="12">
        <f t="shared" si="4"/>
        <v>5.6532489703594138</v>
      </c>
      <c r="F54" s="12">
        <f t="shared" si="4"/>
        <v>4.7512443742056369</v>
      </c>
      <c r="G54" s="12">
        <f t="shared" si="4"/>
        <v>3.8492397780518637</v>
      </c>
      <c r="H54" s="12">
        <f t="shared" si="4"/>
        <v>2.9472351818980869</v>
      </c>
      <c r="I54" s="12">
        <f t="shared" si="4"/>
        <v>2.0452305857443136</v>
      </c>
      <c r="J54" s="12">
        <f t="shared" si="4"/>
        <v>1.1432259895905368</v>
      </c>
    </row>
    <row r="55" spans="1:10" x14ac:dyDescent="0.2">
      <c r="A55" s="1">
        <v>140</v>
      </c>
      <c r="B55" s="12">
        <f t="shared" si="4"/>
        <v>11.298680655434133</v>
      </c>
      <c r="C55" s="12">
        <f t="shared" si="4"/>
        <v>7.3715131836615804</v>
      </c>
      <c r="D55" s="12">
        <f t="shared" si="4"/>
        <v>6.5929244256413142</v>
      </c>
      <c r="E55" s="12">
        <f t="shared" si="4"/>
        <v>5.737332383860803</v>
      </c>
      <c r="F55" s="12">
        <f t="shared" si="4"/>
        <v>4.8817403420802883</v>
      </c>
      <c r="G55" s="12">
        <f t="shared" si="4"/>
        <v>4.0261483002997771</v>
      </c>
      <c r="H55" s="12">
        <f t="shared" si="4"/>
        <v>3.1705562585192659</v>
      </c>
      <c r="I55" s="12">
        <f t="shared" si="4"/>
        <v>2.3149642167387512</v>
      </c>
      <c r="J55" s="12">
        <f t="shared" si="4"/>
        <v>1.4593721749582365</v>
      </c>
    </row>
    <row r="56" spans="1:10" x14ac:dyDescent="0.2">
      <c r="A56" s="1">
        <v>145</v>
      </c>
      <c r="B56" s="12">
        <f t="shared" si="4"/>
        <v>11.097061521531487</v>
      </c>
      <c r="C56" s="12">
        <f t="shared" si="4"/>
        <v>7.3620772823325602</v>
      </c>
      <c r="D56" s="12">
        <f t="shared" si="4"/>
        <v>6.6215902109445395</v>
      </c>
      <c r="E56" s="12">
        <f t="shared" si="4"/>
        <v>5.8078681544741855</v>
      </c>
      <c r="F56" s="12">
        <f t="shared" si="4"/>
        <v>4.9941460980038279</v>
      </c>
      <c r="G56" s="12">
        <f t="shared" si="4"/>
        <v>4.1804240415334739</v>
      </c>
      <c r="H56" s="12">
        <f t="shared" si="4"/>
        <v>3.3667019850631199</v>
      </c>
      <c r="I56" s="12">
        <f t="shared" si="4"/>
        <v>2.5529799285927659</v>
      </c>
      <c r="J56" s="12">
        <f t="shared" si="4"/>
        <v>1.7392578721224119</v>
      </c>
    </row>
    <row r="57" spans="1:10" x14ac:dyDescent="0.2">
      <c r="A57" s="1">
        <v>150</v>
      </c>
      <c r="B57" s="12">
        <f t="shared" si="4"/>
        <v>10.907915535403212</v>
      </c>
      <c r="C57" s="12">
        <f t="shared" si="4"/>
        <v>7.3471823848390727</v>
      </c>
      <c r="D57" s="12">
        <f t="shared" si="4"/>
        <v>6.6412418255768983</v>
      </c>
      <c r="E57" s="12">
        <f t="shared" si="4"/>
        <v>5.8654829692448445</v>
      </c>
      <c r="F57" s="12">
        <f t="shared" si="4"/>
        <v>5.0897241129127835</v>
      </c>
      <c r="G57" s="12">
        <f t="shared" si="4"/>
        <v>4.313965256580726</v>
      </c>
      <c r="H57" s="12">
        <f t="shared" si="4"/>
        <v>3.5382064002486722</v>
      </c>
      <c r="I57" s="12">
        <f t="shared" si="4"/>
        <v>2.7624475439166147</v>
      </c>
      <c r="J57" s="12">
        <f t="shared" si="4"/>
        <v>1.9866886875845573</v>
      </c>
    </row>
    <row r="58" spans="1:10" x14ac:dyDescent="0.2">
      <c r="A58" s="1">
        <v>155</v>
      </c>
      <c r="B58" s="12">
        <f t="shared" si="4"/>
        <v>10.728730319305877</v>
      </c>
      <c r="C58" s="12">
        <f t="shared" si="4"/>
        <v>7.3267140470545069</v>
      </c>
      <c r="D58" s="12">
        <f t="shared" si="4"/>
        <v>6.6522402327301595</v>
      </c>
      <c r="E58" s="12">
        <f t="shared" si="4"/>
        <v>5.9110602169891227</v>
      </c>
      <c r="F58" s="12">
        <f t="shared" si="4"/>
        <v>5.1698802012480822</v>
      </c>
      <c r="G58" s="12">
        <f t="shared" si="4"/>
        <v>4.4287001855070418</v>
      </c>
      <c r="H58" s="12">
        <f t="shared" si="4"/>
        <v>3.6875201697660049</v>
      </c>
      <c r="I58" s="12">
        <f t="shared" si="4"/>
        <v>2.9463401540249645</v>
      </c>
      <c r="J58" s="12">
        <f t="shared" si="4"/>
        <v>2.2051601382839241</v>
      </c>
    </row>
    <row r="59" spans="1:10" x14ac:dyDescent="0.2">
      <c r="A59" s="1">
        <v>160</v>
      </c>
      <c r="B59" s="12">
        <f t="shared" si="4"/>
        <v>10.557689222213499</v>
      </c>
      <c r="C59" s="12">
        <f t="shared" si="4"/>
        <v>7.3008442517698935</v>
      </c>
      <c r="D59" s="12">
        <f t="shared" si="4"/>
        <v>6.6551516759303144</v>
      </c>
      <c r="E59" s="12">
        <f t="shared" si="4"/>
        <v>5.9455993947879175</v>
      </c>
      <c r="F59" s="12">
        <f t="shared" si="4"/>
        <v>5.2360471136455171</v>
      </c>
      <c r="G59" s="12">
        <f t="shared" si="4"/>
        <v>4.5264948325031202</v>
      </c>
      <c r="H59" s="12">
        <f t="shared" si="4"/>
        <v>3.8169425513607234</v>
      </c>
      <c r="I59" s="12">
        <f t="shared" si="4"/>
        <v>3.1073902702183265</v>
      </c>
      <c r="J59" s="12">
        <f t="shared" si="4"/>
        <v>2.397837989075926</v>
      </c>
    </row>
    <row r="60" spans="1:10" x14ac:dyDescent="0.2">
      <c r="A60" s="1">
        <v>165</v>
      </c>
      <c r="B60" s="12">
        <f t="shared" si="4"/>
        <v>10.393466801840466</v>
      </c>
      <c r="C60" s="12">
        <f t="shared" si="4"/>
        <v>7.2699106452174203</v>
      </c>
      <c r="D60" s="12">
        <f t="shared" si="4"/>
        <v>6.6506435204838734</v>
      </c>
      <c r="E60" s="12">
        <f t="shared" si="4"/>
        <v>5.9701301966008611</v>
      </c>
      <c r="F60" s="12">
        <f t="shared" si="4"/>
        <v>5.2896168727178416</v>
      </c>
      <c r="G60" s="12">
        <f t="shared" si="4"/>
        <v>4.6091035488348258</v>
      </c>
      <c r="H60" s="12">
        <f t="shared" si="4"/>
        <v>3.9285902249518099</v>
      </c>
      <c r="I60" s="12">
        <f t="shared" si="4"/>
        <v>3.248076901068794</v>
      </c>
      <c r="J60" s="12">
        <f t="shared" si="4"/>
        <v>2.5675635771857763</v>
      </c>
    </row>
    <row r="61" spans="1:10" x14ac:dyDescent="0.2">
      <c r="A61" s="1">
        <v>170</v>
      </c>
      <c r="B61" s="12">
        <f t="shared" si="4"/>
        <v>10.235086934576193</v>
      </c>
      <c r="C61" s="12">
        <f t="shared" si="4"/>
        <v>7.234338643811034</v>
      </c>
      <c r="D61" s="12">
        <f t="shared" si="4"/>
        <v>6.6394190480384179</v>
      </c>
      <c r="E61" s="12">
        <f t="shared" si="4"/>
        <v>5.985661250486098</v>
      </c>
      <c r="F61" s="12">
        <f t="shared" si="4"/>
        <v>5.331903452933771</v>
      </c>
      <c r="G61" s="12">
        <f t="shared" si="4"/>
        <v>4.6781456553814511</v>
      </c>
      <c r="H61" s="12">
        <f t="shared" si="4"/>
        <v>4.0243878578291277</v>
      </c>
      <c r="I61" s="12">
        <f t="shared" si="4"/>
        <v>3.3706300602768042</v>
      </c>
      <c r="J61" s="12">
        <f t="shared" si="4"/>
        <v>2.7168722627244808</v>
      </c>
    </row>
    <row r="62" spans="1:10" x14ac:dyDescent="0.2">
      <c r="A62" s="1">
        <v>175</v>
      </c>
      <c r="B62" s="12">
        <f t="shared" si="4"/>
        <v>10.081823482688085</v>
      </c>
      <c r="C62" s="12">
        <f t="shared" si="4"/>
        <v>7.1945915724069405</v>
      </c>
      <c r="D62" s="12">
        <f t="shared" si="4"/>
        <v>6.6221774028305003</v>
      </c>
      <c r="E62" s="12">
        <f t="shared" si="4"/>
        <v>5.9931508428563962</v>
      </c>
      <c r="F62" s="12">
        <f t="shared" si="4"/>
        <v>5.3641242828822886</v>
      </c>
      <c r="G62" s="12">
        <f t="shared" si="4"/>
        <v>4.735097722908181</v>
      </c>
      <c r="H62" s="12">
        <f t="shared" si="4"/>
        <v>4.1060711629340769</v>
      </c>
      <c r="I62" s="12">
        <f t="shared" si="4"/>
        <v>3.4770446029599693</v>
      </c>
      <c r="J62" s="12">
        <f t="shared" si="4"/>
        <v>2.8480180429858635</v>
      </c>
    </row>
    <row r="63" spans="1:10" x14ac:dyDescent="0.2">
      <c r="A63" s="1">
        <v>180</v>
      </c>
      <c r="B63" s="12">
        <f t="shared" si="4"/>
        <v>9.9331301969840045</v>
      </c>
      <c r="C63" s="12">
        <f t="shared" si="4"/>
        <v>7.1511392185667493</v>
      </c>
      <c r="D63" s="12">
        <f t="shared" si="4"/>
        <v>6.5995898089023246</v>
      </c>
      <c r="E63" s="12">
        <f t="shared" si="4"/>
        <v>5.9934915565238409</v>
      </c>
      <c r="F63" s="12">
        <f t="shared" si="4"/>
        <v>5.3873933041453501</v>
      </c>
      <c r="G63" s="12">
        <f t="shared" si="4"/>
        <v>4.7812950517668629</v>
      </c>
      <c r="H63" s="12">
        <f t="shared" si="4"/>
        <v>4.1751967993883792</v>
      </c>
      <c r="I63" s="12">
        <f t="shared" si="4"/>
        <v>3.5690985470098902</v>
      </c>
      <c r="J63" s="12">
        <f t="shared" si="4"/>
        <v>2.9630002946314029</v>
      </c>
    </row>
    <row r="64" spans="1:10" x14ac:dyDescent="0.2">
      <c r="A64" s="6">
        <v>185</v>
      </c>
      <c r="B64" s="12">
        <f t="shared" si="4"/>
        <v>9.7885909013512347</v>
      </c>
      <c r="C64" s="12">
        <f t="shared" si="4"/>
        <v>7.1044385127725107</v>
      </c>
    </row>
    <row r="65" spans="1:3" x14ac:dyDescent="0.2">
      <c r="A65" s="6">
        <v>190</v>
      </c>
      <c r="B65" s="12">
        <f t="shared" si="4"/>
        <v>9.6478838725983298</v>
      </c>
      <c r="C65" s="12">
        <f t="shared" si="4"/>
        <v>7.0549221876310444</v>
      </c>
    </row>
    <row r="66" spans="1:3" x14ac:dyDescent="0.2">
      <c r="A66" s="6">
        <v>195</v>
      </c>
      <c r="B66" s="12">
        <f t="shared" si="4"/>
        <v>9.5107562348627681</v>
      </c>
      <c r="C66" s="12">
        <f t="shared" si="4"/>
        <v>7.0029926650961052</v>
      </c>
    </row>
    <row r="67" spans="1:3" x14ac:dyDescent="0.2">
      <c r="A67" s="6">
        <v>200</v>
      </c>
      <c r="B67" s="12">
        <f t="shared" si="4"/>
        <v>9.3770054696328344</v>
      </c>
      <c r="C67" s="12">
        <f t="shared" si="4"/>
        <v>6.9490193386506327</v>
      </c>
    </row>
    <row r="68" spans="1:3" x14ac:dyDescent="0.2">
      <c r="A68" s="6">
        <v>205</v>
      </c>
      <c r="B68" s="12">
        <f t="shared" ref="B68:C68" si="5">$E$4*B$11/($A68-$B$9)-($B$8*($B$4^2)/($A68^2))</f>
        <v>9.2464660138102257</v>
      </c>
      <c r="C68" s="12">
        <f t="shared" si="5"/>
        <v>6.8933380258656918</v>
      </c>
    </row>
  </sheetData>
  <mergeCells count="6">
    <mergeCell ref="B10:J10"/>
    <mergeCell ref="F4:I4"/>
    <mergeCell ref="A1:G1"/>
    <mergeCell ref="A2:B2"/>
    <mergeCell ref="A3:C3"/>
    <mergeCell ref="B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cp:lastPrinted>2023-01-16T04:20:48Z</cp:lastPrinted>
  <dcterms:created xsi:type="dcterms:W3CDTF">2023-01-16T03:30:36Z</dcterms:created>
  <dcterms:modified xsi:type="dcterms:W3CDTF">2023-01-22T10:54:12Z</dcterms:modified>
</cp:coreProperties>
</file>