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odeling\steelBeltCVT\fullSimulation\"/>
    </mc:Choice>
  </mc:AlternateContent>
  <bookViews>
    <workbookView xWindow="0" yWindow="0" windowWidth="28800" windowHeight="12300" firstSheet="1" activeTab="8"/>
  </bookViews>
  <sheets>
    <sheet name="oldRangerPerf" sheetId="12" r:id="rId1"/>
    <sheet name="nvh101821" sheetId="5" r:id="rId2"/>
    <sheet name="nvhPreOct21" sheetId="2" r:id="rId3"/>
    <sheet name="nvh102621_perf" sheetId="4" r:id="rId4"/>
    <sheet name="perf7500_perf (2)" sheetId="9" r:id="rId5"/>
    <sheet name="perf7500_perf" sheetId="7" r:id="rId6"/>
    <sheet name="perf7300_perf" sheetId="8" r:id="rId7"/>
    <sheet name="nvh102721_std" sheetId="10" r:id="rId8"/>
    <sheet name="rzrNVH" sheetId="14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1" i="14" l="1"/>
  <c r="Q361" i="14"/>
  <c r="P361" i="14"/>
  <c r="O361" i="14"/>
  <c r="N361" i="14"/>
  <c r="M361" i="14"/>
  <c r="L361" i="14"/>
  <c r="K361" i="14"/>
  <c r="J361" i="14"/>
  <c r="I361" i="14"/>
  <c r="H361" i="14"/>
  <c r="G361" i="14"/>
  <c r="F361" i="14"/>
  <c r="E361" i="14"/>
  <c r="D361" i="14"/>
  <c r="C361" i="14"/>
  <c r="C330" i="14"/>
  <c r="C329" i="14"/>
  <c r="R325" i="14"/>
  <c r="Q325" i="14"/>
  <c r="P325" i="14"/>
  <c r="O325" i="14"/>
  <c r="N325" i="14"/>
  <c r="M325" i="14"/>
  <c r="L325" i="14"/>
  <c r="K325" i="14"/>
  <c r="J325" i="14"/>
  <c r="I325" i="14"/>
  <c r="H325" i="14"/>
  <c r="G325" i="14"/>
  <c r="F325" i="14"/>
  <c r="E325" i="14"/>
  <c r="D325" i="14"/>
  <c r="C325" i="14"/>
  <c r="C294" i="14"/>
  <c r="C293" i="14"/>
  <c r="R289" i="14"/>
  <c r="Q289" i="14"/>
  <c r="P289" i="14"/>
  <c r="O289" i="14"/>
  <c r="N289" i="14"/>
  <c r="M289" i="14"/>
  <c r="L289" i="14"/>
  <c r="K289" i="14"/>
  <c r="J289" i="14"/>
  <c r="I289" i="14"/>
  <c r="H289" i="14"/>
  <c r="G289" i="14"/>
  <c r="F289" i="14"/>
  <c r="E289" i="14"/>
  <c r="D289" i="14"/>
  <c r="C289" i="14"/>
  <c r="C258" i="14"/>
  <c r="C257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C222" i="14"/>
  <c r="C221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C186" i="14"/>
  <c r="C185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C150" i="14"/>
  <c r="C149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C115" i="14"/>
  <c r="C114" i="14"/>
  <c r="C132" i="14" s="1"/>
  <c r="C113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C79" i="14"/>
  <c r="C78" i="14"/>
  <c r="C77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U69" i="14"/>
  <c r="Z66" i="14"/>
  <c r="Y66" i="14"/>
  <c r="X66" i="14"/>
  <c r="W66" i="14"/>
  <c r="V64" i="14"/>
  <c r="V63" i="14"/>
  <c r="U68" i="14" s="1"/>
  <c r="M26" i="14"/>
  <c r="L26" i="14"/>
  <c r="E26" i="14"/>
  <c r="D26" i="14"/>
  <c r="I25" i="14"/>
  <c r="H25" i="14"/>
  <c r="E2" i="14"/>
  <c r="K26" i="14" s="1"/>
  <c r="C118" i="14" l="1"/>
  <c r="C126" i="14"/>
  <c r="C97" i="14"/>
  <c r="C96" i="14"/>
  <c r="U70" i="14"/>
  <c r="X67" i="14" s="1"/>
  <c r="C92" i="14"/>
  <c r="C91" i="14"/>
  <c r="C82" i="14"/>
  <c r="C90" i="14"/>
  <c r="C93" i="14"/>
  <c r="C83" i="14"/>
  <c r="C94" i="14"/>
  <c r="C84" i="14"/>
  <c r="C131" i="14"/>
  <c r="C85" i="14"/>
  <c r="C86" i="14"/>
  <c r="C133" i="14"/>
  <c r="K25" i="14"/>
  <c r="G26" i="14"/>
  <c r="O26" i="14"/>
  <c r="U67" i="14"/>
  <c r="C87" i="14"/>
  <c r="C95" i="14"/>
  <c r="C120" i="14"/>
  <c r="C128" i="14"/>
  <c r="C151" i="14"/>
  <c r="C187" i="14" s="1"/>
  <c r="C204" i="14" s="1"/>
  <c r="C161" i="14"/>
  <c r="C169" i="14"/>
  <c r="F26" i="14"/>
  <c r="C168" i="14"/>
  <c r="D25" i="14"/>
  <c r="L25" i="14"/>
  <c r="H26" i="14"/>
  <c r="C88" i="14"/>
  <c r="C121" i="14"/>
  <c r="C129" i="14"/>
  <c r="C154" i="14"/>
  <c r="C162" i="14"/>
  <c r="C195" i="14"/>
  <c r="C159" i="14"/>
  <c r="J25" i="14"/>
  <c r="N26" i="14"/>
  <c r="C119" i="14"/>
  <c r="C127" i="14"/>
  <c r="E25" i="14"/>
  <c r="M25" i="14"/>
  <c r="I26" i="14"/>
  <c r="C89" i="14"/>
  <c r="C122" i="14"/>
  <c r="C130" i="14"/>
  <c r="C155" i="14"/>
  <c r="C163" i="14"/>
  <c r="C196" i="14"/>
  <c r="F25" i="14"/>
  <c r="N25" i="14"/>
  <c r="J26" i="14"/>
  <c r="C123" i="14"/>
  <c r="C156" i="14"/>
  <c r="C164" i="14"/>
  <c r="G25" i="14"/>
  <c r="O25" i="14"/>
  <c r="C124" i="14"/>
  <c r="C157" i="14"/>
  <c r="C165" i="14"/>
  <c r="C125" i="14"/>
  <c r="C158" i="14"/>
  <c r="Y67" i="14" l="1"/>
  <c r="W67" i="14"/>
  <c r="Z67" i="14"/>
  <c r="C199" i="14"/>
  <c r="C191" i="14"/>
  <c r="C198" i="14"/>
  <c r="C190" i="14"/>
  <c r="C205" i="14"/>
  <c r="C197" i="14"/>
  <c r="C201" i="14"/>
  <c r="C193" i="14"/>
  <c r="C223" i="14"/>
  <c r="C200" i="14"/>
  <c r="C192" i="14"/>
  <c r="C160" i="14"/>
  <c r="C166" i="14"/>
  <c r="C167" i="14"/>
  <c r="C202" i="14"/>
  <c r="C203" i="14"/>
  <c r="C194" i="14"/>
  <c r="C234" i="14" l="1"/>
  <c r="C259" i="14"/>
  <c r="C226" i="14"/>
  <c r="C241" i="14"/>
  <c r="C233" i="14"/>
  <c r="C240" i="14"/>
  <c r="C230" i="14"/>
  <c r="C228" i="14"/>
  <c r="C238" i="14"/>
  <c r="C239" i="14"/>
  <c r="C227" i="14"/>
  <c r="C236" i="14"/>
  <c r="C229" i="14"/>
  <c r="C235" i="14"/>
  <c r="C237" i="14"/>
  <c r="C232" i="14"/>
  <c r="C231" i="14"/>
  <c r="C295" i="14" l="1"/>
  <c r="C274" i="14"/>
  <c r="C266" i="14"/>
  <c r="C263" i="14"/>
  <c r="C269" i="14"/>
  <c r="C271" i="14"/>
  <c r="C268" i="14"/>
  <c r="C277" i="14"/>
  <c r="C262" i="14"/>
  <c r="C265" i="14"/>
  <c r="C267" i="14"/>
  <c r="C273" i="14"/>
  <c r="C276" i="14"/>
  <c r="C270" i="14"/>
  <c r="C264" i="14"/>
  <c r="C272" i="14"/>
  <c r="C275" i="14"/>
  <c r="C306" i="14" l="1"/>
  <c r="C298" i="14"/>
  <c r="C313" i="14"/>
  <c r="C305" i="14"/>
  <c r="C308" i="14"/>
  <c r="C331" i="14"/>
  <c r="C300" i="14"/>
  <c r="C307" i="14"/>
  <c r="C299" i="14"/>
  <c r="C347" i="14"/>
  <c r="C334" i="14"/>
  <c r="C343" i="14"/>
  <c r="C344" i="14"/>
  <c r="C346" i="14"/>
  <c r="C310" i="14"/>
  <c r="C348" i="14"/>
  <c r="C342" i="14"/>
  <c r="C340" i="14"/>
  <c r="C301" i="14"/>
  <c r="C303" i="14"/>
  <c r="C341" i="14"/>
  <c r="C345" i="14"/>
  <c r="C311" i="14"/>
  <c r="C349" i="14"/>
  <c r="C304" i="14"/>
  <c r="C339" i="14"/>
  <c r="C312" i="14"/>
  <c r="C302" i="14"/>
  <c r="C337" i="14"/>
  <c r="C309" i="14"/>
  <c r="C335" i="14"/>
  <c r="C336" i="14"/>
  <c r="C338" i="14"/>
  <c r="F9" i="12" l="1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8" i="12"/>
  <c r="R361" i="12"/>
  <c r="Q361" i="12"/>
  <c r="P361" i="12"/>
  <c r="O361" i="12"/>
  <c r="N361" i="12"/>
  <c r="M361" i="12"/>
  <c r="L361" i="12"/>
  <c r="K361" i="12"/>
  <c r="J361" i="12"/>
  <c r="I361" i="12"/>
  <c r="H361" i="12"/>
  <c r="G361" i="12"/>
  <c r="F361" i="12"/>
  <c r="E361" i="12"/>
  <c r="D361" i="12"/>
  <c r="C361" i="12"/>
  <c r="C330" i="12"/>
  <c r="C329" i="12"/>
  <c r="R325" i="12"/>
  <c r="Q325" i="12"/>
  <c r="P325" i="12"/>
  <c r="O325" i="12"/>
  <c r="N325" i="12"/>
  <c r="M325" i="12"/>
  <c r="L325" i="12"/>
  <c r="K325" i="12"/>
  <c r="J325" i="12"/>
  <c r="I325" i="12"/>
  <c r="H325" i="12"/>
  <c r="G325" i="12"/>
  <c r="F325" i="12"/>
  <c r="E325" i="12"/>
  <c r="D325" i="12"/>
  <c r="C325" i="12"/>
  <c r="C294" i="12"/>
  <c r="C293" i="12"/>
  <c r="R289" i="12"/>
  <c r="Q289" i="12"/>
  <c r="P289" i="12"/>
  <c r="O289" i="12"/>
  <c r="N289" i="12"/>
  <c r="M289" i="12"/>
  <c r="L289" i="12"/>
  <c r="K289" i="12"/>
  <c r="J289" i="12"/>
  <c r="I289" i="12"/>
  <c r="H289" i="12"/>
  <c r="G289" i="12"/>
  <c r="F289" i="12"/>
  <c r="E289" i="12"/>
  <c r="D289" i="12"/>
  <c r="C289" i="12"/>
  <c r="C258" i="12"/>
  <c r="C257" i="12"/>
  <c r="R253" i="12"/>
  <c r="Q253" i="12"/>
  <c r="P253" i="12"/>
  <c r="O253" i="12"/>
  <c r="N253" i="12"/>
  <c r="M253" i="12"/>
  <c r="L253" i="12"/>
  <c r="K253" i="12"/>
  <c r="J253" i="12"/>
  <c r="I253" i="12"/>
  <c r="H253" i="12"/>
  <c r="G253" i="12"/>
  <c r="F253" i="12"/>
  <c r="E253" i="12"/>
  <c r="D253" i="12"/>
  <c r="C253" i="12"/>
  <c r="C222" i="12"/>
  <c r="C221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C186" i="12"/>
  <c r="C185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C150" i="12"/>
  <c r="C149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C115" i="12"/>
  <c r="C114" i="12"/>
  <c r="C113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C79" i="12"/>
  <c r="C78" i="12"/>
  <c r="C77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U69" i="12"/>
  <c r="Z66" i="12"/>
  <c r="Y66" i="12"/>
  <c r="X66" i="12"/>
  <c r="W66" i="12"/>
  <c r="U67" i="12" s="1"/>
  <c r="V64" i="12"/>
  <c r="U70" i="12" s="1"/>
  <c r="V63" i="12"/>
  <c r="U68" i="12" s="1"/>
  <c r="D30" i="12"/>
  <c r="N26" i="12"/>
  <c r="M26" i="12"/>
  <c r="L26" i="12"/>
  <c r="H26" i="12"/>
  <c r="F26" i="12"/>
  <c r="E26" i="12"/>
  <c r="D26" i="12"/>
  <c r="L25" i="12"/>
  <c r="J25" i="12"/>
  <c r="I25" i="12"/>
  <c r="H25" i="12"/>
  <c r="D25" i="12"/>
  <c r="E2" i="12"/>
  <c r="K26" i="12" s="1"/>
  <c r="Z67" i="12" l="1"/>
  <c r="C126" i="12"/>
  <c r="C94" i="12"/>
  <c r="C127" i="12"/>
  <c r="C132" i="12"/>
  <c r="C90" i="12"/>
  <c r="C118" i="12"/>
  <c r="C84" i="12"/>
  <c r="C85" i="12"/>
  <c r="C92" i="12"/>
  <c r="C93" i="12"/>
  <c r="C131" i="12"/>
  <c r="K25" i="12"/>
  <c r="G26" i="12"/>
  <c r="O26" i="12"/>
  <c r="C87" i="12"/>
  <c r="C95" i="12"/>
  <c r="C120" i="12"/>
  <c r="C128" i="12"/>
  <c r="C151" i="12"/>
  <c r="C187" i="12" s="1"/>
  <c r="C161" i="12"/>
  <c r="C169" i="12"/>
  <c r="C194" i="12"/>
  <c r="C202" i="12"/>
  <c r="C121" i="12"/>
  <c r="C129" i="12"/>
  <c r="C154" i="12"/>
  <c r="C162" i="12"/>
  <c r="C195" i="12"/>
  <c r="C203" i="12"/>
  <c r="W67" i="12"/>
  <c r="E25" i="12"/>
  <c r="M25" i="12"/>
  <c r="I26" i="12"/>
  <c r="X67" i="12"/>
  <c r="C89" i="12"/>
  <c r="C97" i="12"/>
  <c r="C122" i="12"/>
  <c r="C130" i="12"/>
  <c r="C155" i="12"/>
  <c r="C163" i="12"/>
  <c r="C196" i="12"/>
  <c r="C204" i="12"/>
  <c r="C159" i="12"/>
  <c r="C88" i="12"/>
  <c r="C96" i="12"/>
  <c r="F25" i="12"/>
  <c r="N25" i="12"/>
  <c r="J26" i="12"/>
  <c r="Y67" i="12"/>
  <c r="C82" i="12"/>
  <c r="C123" i="12"/>
  <c r="C205" i="12"/>
  <c r="G25" i="12"/>
  <c r="O25" i="12"/>
  <c r="C83" i="12"/>
  <c r="C91" i="12"/>
  <c r="C124" i="12"/>
  <c r="C190" i="12"/>
  <c r="C198" i="12"/>
  <c r="C125" i="12"/>
  <c r="C133" i="12"/>
  <c r="C158" i="12"/>
  <c r="C166" i="12"/>
  <c r="C191" i="12"/>
  <c r="C86" i="12"/>
  <c r="C119" i="12"/>
  <c r="C160" i="12"/>
  <c r="C223" i="12" l="1"/>
  <c r="C192" i="12"/>
  <c r="C200" i="12"/>
  <c r="C157" i="12"/>
  <c r="C164" i="12"/>
  <c r="C165" i="12"/>
  <c r="C197" i="12"/>
  <c r="C193" i="12"/>
  <c r="C199" i="12"/>
  <c r="C156" i="12"/>
  <c r="C167" i="12"/>
  <c r="C201" i="12"/>
  <c r="C168" i="12"/>
  <c r="C241" i="12" l="1"/>
  <c r="C259" i="12"/>
  <c r="C233" i="12"/>
  <c r="C230" i="12"/>
  <c r="C239" i="12"/>
  <c r="C228" i="12"/>
  <c r="C227" i="12"/>
  <c r="C236" i="12"/>
  <c r="C229" i="12"/>
  <c r="C234" i="12"/>
  <c r="C240" i="12"/>
  <c r="C238" i="12"/>
  <c r="C235" i="12"/>
  <c r="C237" i="12"/>
  <c r="C232" i="12"/>
  <c r="C226" i="12"/>
  <c r="C231" i="12"/>
  <c r="C273" i="12" l="1"/>
  <c r="C265" i="12"/>
  <c r="C295" i="12"/>
  <c r="C274" i="12"/>
  <c r="C266" i="12"/>
  <c r="C277" i="12"/>
  <c r="C269" i="12"/>
  <c r="C272" i="12"/>
  <c r="C275" i="12"/>
  <c r="C264" i="12"/>
  <c r="C271" i="12"/>
  <c r="C267" i="12"/>
  <c r="C276" i="12"/>
  <c r="C270" i="12"/>
  <c r="C263" i="12"/>
  <c r="C268" i="12"/>
  <c r="C262" i="12"/>
  <c r="C331" i="12" l="1"/>
  <c r="C308" i="12"/>
  <c r="C300" i="12"/>
  <c r="C306" i="12"/>
  <c r="C298" i="12"/>
  <c r="C307" i="12"/>
  <c r="C299" i="12"/>
  <c r="C310" i="12"/>
  <c r="C302" i="12"/>
  <c r="C337" i="12"/>
  <c r="C303" i="12"/>
  <c r="C347" i="12"/>
  <c r="C345" i="12"/>
  <c r="C301" i="12"/>
  <c r="C309" i="12"/>
  <c r="C311" i="12"/>
  <c r="C334" i="12"/>
  <c r="C344" i="12"/>
  <c r="C313" i="12"/>
  <c r="C342" i="12"/>
  <c r="C304" i="12"/>
  <c r="C305" i="12"/>
  <c r="C343" i="12"/>
  <c r="C346" i="12"/>
  <c r="C340" i="12"/>
  <c r="C339" i="12"/>
  <c r="C341" i="12"/>
  <c r="C349" i="12"/>
  <c r="C335" i="12"/>
  <c r="C312" i="12"/>
  <c r="C338" i="12"/>
  <c r="C348" i="12"/>
  <c r="C336" i="12"/>
  <c r="G17" i="10" l="1"/>
  <c r="G10" i="10"/>
  <c r="G11" i="10"/>
  <c r="G12" i="10"/>
  <c r="G13" i="10"/>
  <c r="G14" i="10"/>
  <c r="G15" i="10"/>
  <c r="G16" i="10"/>
  <c r="H10" i="10"/>
  <c r="H11" i="10"/>
  <c r="H12" i="10"/>
  <c r="H13" i="10"/>
  <c r="H14" i="10"/>
  <c r="H15" i="10"/>
  <c r="H16" i="10"/>
  <c r="H17" i="10"/>
  <c r="H18" i="10"/>
  <c r="I10" i="10"/>
  <c r="I11" i="10"/>
  <c r="I12" i="10"/>
  <c r="I13" i="10"/>
  <c r="I14" i="10"/>
  <c r="I15" i="10"/>
  <c r="I16" i="10"/>
  <c r="I17" i="10"/>
  <c r="I18" i="10"/>
  <c r="J10" i="10"/>
  <c r="J11" i="10"/>
  <c r="J12" i="10"/>
  <c r="J13" i="10"/>
  <c r="J14" i="10"/>
  <c r="J15" i="10"/>
  <c r="J16" i="10"/>
  <c r="J17" i="10"/>
  <c r="J18" i="10"/>
  <c r="K11" i="10"/>
  <c r="R361" i="10"/>
  <c r="Q361" i="10"/>
  <c r="P361" i="10"/>
  <c r="O361" i="10"/>
  <c r="N361" i="10"/>
  <c r="M361" i="10"/>
  <c r="L361" i="10"/>
  <c r="K361" i="10"/>
  <c r="J361" i="10"/>
  <c r="I361" i="10"/>
  <c r="H361" i="10"/>
  <c r="G361" i="10"/>
  <c r="F361" i="10"/>
  <c r="E361" i="10"/>
  <c r="D361" i="10"/>
  <c r="C361" i="10"/>
  <c r="C330" i="10"/>
  <c r="C329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D325" i="10"/>
  <c r="C325" i="10"/>
  <c r="C294" i="10"/>
  <c r="C293" i="10"/>
  <c r="R289" i="10"/>
  <c r="Q289" i="10"/>
  <c r="P289" i="10"/>
  <c r="O289" i="10"/>
  <c r="N289" i="10"/>
  <c r="M289" i="10"/>
  <c r="L289" i="10"/>
  <c r="K289" i="10"/>
  <c r="J289" i="10"/>
  <c r="I289" i="10"/>
  <c r="H289" i="10"/>
  <c r="G289" i="10"/>
  <c r="F289" i="10"/>
  <c r="E289" i="10"/>
  <c r="D289" i="10"/>
  <c r="C289" i="10"/>
  <c r="C258" i="10"/>
  <c r="C257" i="10"/>
  <c r="R253" i="10"/>
  <c r="Q253" i="10"/>
  <c r="P253" i="10"/>
  <c r="O253" i="10"/>
  <c r="N253" i="10"/>
  <c r="M253" i="10"/>
  <c r="L253" i="10"/>
  <c r="K253" i="10"/>
  <c r="J253" i="10"/>
  <c r="I253" i="10"/>
  <c r="H253" i="10"/>
  <c r="G253" i="10"/>
  <c r="F253" i="10"/>
  <c r="E253" i="10"/>
  <c r="D253" i="10"/>
  <c r="C253" i="10"/>
  <c r="C222" i="10"/>
  <c r="C221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C186" i="10"/>
  <c r="C185" i="10"/>
  <c r="R181" i="10"/>
  <c r="Q181" i="10"/>
  <c r="P181" i="10"/>
  <c r="O181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C150" i="10"/>
  <c r="C149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C129" i="10"/>
  <c r="C126" i="10"/>
  <c r="C121" i="10"/>
  <c r="C118" i="10"/>
  <c r="C115" i="10"/>
  <c r="C133" i="10" s="1"/>
  <c r="C114" i="10"/>
  <c r="C132" i="10" s="1"/>
  <c r="C113" i="10"/>
  <c r="C131" i="10" s="1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C79" i="10"/>
  <c r="C78" i="10"/>
  <c r="C92" i="10" s="1"/>
  <c r="C77" i="10"/>
  <c r="C95" i="10" s="1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U69" i="10"/>
  <c r="U68" i="10"/>
  <c r="Z66" i="10"/>
  <c r="Y66" i="10"/>
  <c r="X66" i="10"/>
  <c r="W66" i="10"/>
  <c r="U67" i="10" s="1"/>
  <c r="V64" i="10"/>
  <c r="V63" i="10"/>
  <c r="D30" i="10"/>
  <c r="M26" i="10"/>
  <c r="L26" i="10"/>
  <c r="K26" i="10"/>
  <c r="J26" i="10"/>
  <c r="H26" i="10"/>
  <c r="E26" i="10"/>
  <c r="D26" i="10"/>
  <c r="O25" i="10"/>
  <c r="N25" i="10"/>
  <c r="L25" i="10"/>
  <c r="I25" i="10"/>
  <c r="H25" i="10"/>
  <c r="G25" i="10"/>
  <c r="F25" i="10"/>
  <c r="D25" i="10"/>
  <c r="O22" i="10"/>
  <c r="N22" i="10"/>
  <c r="M22" i="10"/>
  <c r="L22" i="10"/>
  <c r="O21" i="10"/>
  <c r="N21" i="10"/>
  <c r="M21" i="10"/>
  <c r="L21" i="10"/>
  <c r="O20" i="10"/>
  <c r="N20" i="10"/>
  <c r="M20" i="10"/>
  <c r="L20" i="10"/>
  <c r="O19" i="10"/>
  <c r="N19" i="10"/>
  <c r="M19" i="10"/>
  <c r="L19" i="10"/>
  <c r="K19" i="10"/>
  <c r="O18" i="10"/>
  <c r="N18" i="10"/>
  <c r="M18" i="10"/>
  <c r="L18" i="10"/>
  <c r="K18" i="10"/>
  <c r="O17" i="10"/>
  <c r="N17" i="10"/>
  <c r="M17" i="10"/>
  <c r="L17" i="10"/>
  <c r="K17" i="10"/>
  <c r="O16" i="10"/>
  <c r="N16" i="10"/>
  <c r="M16" i="10"/>
  <c r="L16" i="10"/>
  <c r="K16" i="10"/>
  <c r="O15" i="10"/>
  <c r="N15" i="10"/>
  <c r="M15" i="10"/>
  <c r="L15" i="10"/>
  <c r="K15" i="10"/>
  <c r="O14" i="10"/>
  <c r="N14" i="10"/>
  <c r="M14" i="10"/>
  <c r="L14" i="10"/>
  <c r="K14" i="10"/>
  <c r="O13" i="10"/>
  <c r="N13" i="10"/>
  <c r="M13" i="10"/>
  <c r="L13" i="10"/>
  <c r="K13" i="10"/>
  <c r="O12" i="10"/>
  <c r="N12" i="10"/>
  <c r="M12" i="10"/>
  <c r="L12" i="10"/>
  <c r="K12" i="10"/>
  <c r="O11" i="10"/>
  <c r="N11" i="10"/>
  <c r="M11" i="10"/>
  <c r="L11" i="10"/>
  <c r="O10" i="10"/>
  <c r="N10" i="10"/>
  <c r="M10" i="10"/>
  <c r="L10" i="10"/>
  <c r="K10" i="10"/>
  <c r="E2" i="10"/>
  <c r="I26" i="10" s="1"/>
  <c r="I11" i="7"/>
  <c r="I14" i="7"/>
  <c r="H17" i="7"/>
  <c r="H18" i="7"/>
  <c r="H19" i="7"/>
  <c r="H20" i="7"/>
  <c r="H21" i="7"/>
  <c r="H22" i="7"/>
  <c r="H16" i="7"/>
  <c r="I10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I20" i="7"/>
  <c r="J20" i="7"/>
  <c r="K20" i="7"/>
  <c r="L20" i="7"/>
  <c r="M20" i="7"/>
  <c r="N20" i="7"/>
  <c r="O20" i="7"/>
  <c r="I21" i="7"/>
  <c r="J21" i="7"/>
  <c r="K21" i="7"/>
  <c r="L21" i="7"/>
  <c r="M21" i="7"/>
  <c r="N21" i="7"/>
  <c r="O21" i="7"/>
  <c r="I22" i="7"/>
  <c r="J22" i="7"/>
  <c r="K22" i="7"/>
  <c r="L22" i="7"/>
  <c r="M22" i="7"/>
  <c r="N22" i="7"/>
  <c r="O22" i="7"/>
  <c r="J10" i="7"/>
  <c r="K10" i="7"/>
  <c r="L10" i="7"/>
  <c r="M10" i="7"/>
  <c r="N10" i="7"/>
  <c r="O10" i="7"/>
  <c r="M10" i="5"/>
  <c r="I9" i="9"/>
  <c r="R361" i="9"/>
  <c r="Q361" i="9"/>
  <c r="P361" i="9"/>
  <c r="O361" i="9"/>
  <c r="N361" i="9"/>
  <c r="M361" i="9"/>
  <c r="L361" i="9"/>
  <c r="K361" i="9"/>
  <c r="J361" i="9"/>
  <c r="I361" i="9"/>
  <c r="H361" i="9"/>
  <c r="G361" i="9"/>
  <c r="F361" i="9"/>
  <c r="E361" i="9"/>
  <c r="D361" i="9"/>
  <c r="C361" i="9"/>
  <c r="R325" i="9"/>
  <c r="Q325" i="9"/>
  <c r="P325" i="9"/>
  <c r="O325" i="9"/>
  <c r="N325" i="9"/>
  <c r="M325" i="9"/>
  <c r="L325" i="9"/>
  <c r="K325" i="9"/>
  <c r="J325" i="9"/>
  <c r="I325" i="9"/>
  <c r="H325" i="9"/>
  <c r="G325" i="9"/>
  <c r="F325" i="9"/>
  <c r="E325" i="9"/>
  <c r="D325" i="9"/>
  <c r="C325" i="9"/>
  <c r="R289" i="9"/>
  <c r="Q289" i="9"/>
  <c r="P289" i="9"/>
  <c r="O289" i="9"/>
  <c r="N289" i="9"/>
  <c r="M289" i="9"/>
  <c r="L289" i="9"/>
  <c r="K289" i="9"/>
  <c r="J289" i="9"/>
  <c r="I289" i="9"/>
  <c r="H289" i="9"/>
  <c r="G289" i="9"/>
  <c r="F289" i="9"/>
  <c r="E289" i="9"/>
  <c r="D289" i="9"/>
  <c r="C289" i="9"/>
  <c r="C258" i="9"/>
  <c r="C257" i="9"/>
  <c r="R253" i="9"/>
  <c r="Q253" i="9"/>
  <c r="P253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C253" i="9"/>
  <c r="C222" i="9"/>
  <c r="C221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C186" i="9"/>
  <c r="C185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C150" i="9"/>
  <c r="C149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C114" i="9"/>
  <c r="C113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87" i="9"/>
  <c r="C79" i="9"/>
  <c r="C115" i="9" s="1"/>
  <c r="C78" i="9"/>
  <c r="C77" i="9"/>
  <c r="C94" i="9" s="1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U70" i="9"/>
  <c r="U69" i="9"/>
  <c r="U67" i="9"/>
  <c r="Z66" i="9"/>
  <c r="Y66" i="9"/>
  <c r="X66" i="9"/>
  <c r="W66" i="9"/>
  <c r="U68" i="9" s="1"/>
  <c r="V64" i="9"/>
  <c r="V63" i="9"/>
  <c r="D30" i="9"/>
  <c r="O26" i="9"/>
  <c r="M26" i="9"/>
  <c r="I26" i="9"/>
  <c r="G26" i="9"/>
  <c r="E26" i="9"/>
  <c r="M25" i="9"/>
  <c r="K25" i="9"/>
  <c r="I25" i="9"/>
  <c r="E25" i="9"/>
  <c r="L23" i="9"/>
  <c r="L18" i="9" s="1"/>
  <c r="F23" i="9"/>
  <c r="C329" i="9" s="1"/>
  <c r="O22" i="9"/>
  <c r="N22" i="9"/>
  <c r="M22" i="9"/>
  <c r="K22" i="9"/>
  <c r="J22" i="9"/>
  <c r="I22" i="9"/>
  <c r="H22" i="9"/>
  <c r="F22" i="9"/>
  <c r="O21" i="9"/>
  <c r="N21" i="9"/>
  <c r="M21" i="9"/>
  <c r="K21" i="9"/>
  <c r="J21" i="9"/>
  <c r="I21" i="9"/>
  <c r="H21" i="9"/>
  <c r="F21" i="9"/>
  <c r="O20" i="9"/>
  <c r="N20" i="9"/>
  <c r="M20" i="9"/>
  <c r="K20" i="9"/>
  <c r="J20" i="9"/>
  <c r="I20" i="9"/>
  <c r="H20" i="9"/>
  <c r="F20" i="9"/>
  <c r="O19" i="9"/>
  <c r="N19" i="9"/>
  <c r="M19" i="9"/>
  <c r="L19" i="9"/>
  <c r="K19" i="9"/>
  <c r="J19" i="9"/>
  <c r="I19" i="9"/>
  <c r="H19" i="9"/>
  <c r="F19" i="9"/>
  <c r="O18" i="9"/>
  <c r="N18" i="9"/>
  <c r="M18" i="9"/>
  <c r="K18" i="9"/>
  <c r="J18" i="9"/>
  <c r="I18" i="9"/>
  <c r="H18" i="9"/>
  <c r="F18" i="9"/>
  <c r="O17" i="9"/>
  <c r="N17" i="9"/>
  <c r="M17" i="9"/>
  <c r="K17" i="9"/>
  <c r="J17" i="9"/>
  <c r="I17" i="9"/>
  <c r="H17" i="9"/>
  <c r="F17" i="9"/>
  <c r="O16" i="9"/>
  <c r="N16" i="9"/>
  <c r="M16" i="9"/>
  <c r="K16" i="9"/>
  <c r="J16" i="9"/>
  <c r="I16" i="9"/>
  <c r="H16" i="9"/>
  <c r="F16" i="9"/>
  <c r="O15" i="9"/>
  <c r="N15" i="9"/>
  <c r="M15" i="9"/>
  <c r="K15" i="9"/>
  <c r="J15" i="9"/>
  <c r="I15" i="9"/>
  <c r="F15" i="9"/>
  <c r="O14" i="9"/>
  <c r="N14" i="9"/>
  <c r="M14" i="9"/>
  <c r="K14" i="9"/>
  <c r="J14" i="9"/>
  <c r="I14" i="9"/>
  <c r="F14" i="9"/>
  <c r="O13" i="9"/>
  <c r="N13" i="9"/>
  <c r="M13" i="9"/>
  <c r="K13" i="9"/>
  <c r="J13" i="9"/>
  <c r="I13" i="9"/>
  <c r="F13" i="9"/>
  <c r="O12" i="9"/>
  <c r="N12" i="9"/>
  <c r="M12" i="9"/>
  <c r="K12" i="9"/>
  <c r="J12" i="9"/>
  <c r="I12" i="9"/>
  <c r="F12" i="9"/>
  <c r="O11" i="9"/>
  <c r="N11" i="9"/>
  <c r="M11" i="9"/>
  <c r="K11" i="9"/>
  <c r="J11" i="9"/>
  <c r="I11" i="9"/>
  <c r="F11" i="9"/>
  <c r="O10" i="9"/>
  <c r="N10" i="9"/>
  <c r="M10" i="9"/>
  <c r="K10" i="9"/>
  <c r="J10" i="9"/>
  <c r="I10" i="9"/>
  <c r="F10" i="9"/>
  <c r="O9" i="9"/>
  <c r="N9" i="9"/>
  <c r="M9" i="9"/>
  <c r="K9" i="9"/>
  <c r="J9" i="9"/>
  <c r="F9" i="9"/>
  <c r="L8" i="9"/>
  <c r="C294" i="9" s="1"/>
  <c r="F8" i="9"/>
  <c r="C330" i="9" s="1"/>
  <c r="E2" i="9"/>
  <c r="N26" i="9" s="1"/>
  <c r="M14" i="5"/>
  <c r="R361" i="8"/>
  <c r="Q361" i="8"/>
  <c r="P361" i="8"/>
  <c r="O361" i="8"/>
  <c r="N361" i="8"/>
  <c r="M361" i="8"/>
  <c r="L361" i="8"/>
  <c r="K361" i="8"/>
  <c r="J361" i="8"/>
  <c r="I361" i="8"/>
  <c r="H361" i="8"/>
  <c r="G361" i="8"/>
  <c r="F361" i="8"/>
  <c r="E361" i="8"/>
  <c r="D361" i="8"/>
  <c r="C361" i="8"/>
  <c r="R325" i="8"/>
  <c r="Q325" i="8"/>
  <c r="P325" i="8"/>
  <c r="O325" i="8"/>
  <c r="N325" i="8"/>
  <c r="M325" i="8"/>
  <c r="L325" i="8"/>
  <c r="K325" i="8"/>
  <c r="J325" i="8"/>
  <c r="I325" i="8"/>
  <c r="H325" i="8"/>
  <c r="G325" i="8"/>
  <c r="F325" i="8"/>
  <c r="E325" i="8"/>
  <c r="D325" i="8"/>
  <c r="C325" i="8"/>
  <c r="R289" i="8"/>
  <c r="Q289" i="8"/>
  <c r="P289" i="8"/>
  <c r="O289" i="8"/>
  <c r="N289" i="8"/>
  <c r="M289" i="8"/>
  <c r="L289" i="8"/>
  <c r="K289" i="8"/>
  <c r="J289" i="8"/>
  <c r="I289" i="8"/>
  <c r="H289" i="8"/>
  <c r="G289" i="8"/>
  <c r="F289" i="8"/>
  <c r="E289" i="8"/>
  <c r="D289" i="8"/>
  <c r="C289" i="8"/>
  <c r="C258" i="8"/>
  <c r="C257" i="8"/>
  <c r="R253" i="8"/>
  <c r="Q253" i="8"/>
  <c r="P253" i="8"/>
  <c r="O253" i="8"/>
  <c r="N253" i="8"/>
  <c r="M253" i="8"/>
  <c r="L253" i="8"/>
  <c r="K253" i="8"/>
  <c r="J253" i="8"/>
  <c r="I253" i="8"/>
  <c r="H253" i="8"/>
  <c r="G253" i="8"/>
  <c r="F253" i="8"/>
  <c r="E253" i="8"/>
  <c r="D253" i="8"/>
  <c r="C253" i="8"/>
  <c r="C222" i="8"/>
  <c r="C221" i="8"/>
  <c r="R217" i="8"/>
  <c r="Q217" i="8"/>
  <c r="P217" i="8"/>
  <c r="O217" i="8"/>
  <c r="N217" i="8"/>
  <c r="M217" i="8"/>
  <c r="L217" i="8"/>
  <c r="K217" i="8"/>
  <c r="J217" i="8"/>
  <c r="I217" i="8"/>
  <c r="H217" i="8"/>
  <c r="G217" i="8"/>
  <c r="F217" i="8"/>
  <c r="E217" i="8"/>
  <c r="D217" i="8"/>
  <c r="C217" i="8"/>
  <c r="C186" i="8"/>
  <c r="C185" i="8"/>
  <c r="R181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E181" i="8"/>
  <c r="D181" i="8"/>
  <c r="C181" i="8"/>
  <c r="C150" i="8"/>
  <c r="C149" i="8"/>
  <c r="C167" i="8" s="1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C124" i="8"/>
  <c r="C115" i="8"/>
  <c r="C151" i="8" s="1"/>
  <c r="C114" i="8"/>
  <c r="C126" i="8" s="1"/>
  <c r="C113" i="8"/>
  <c r="C131" i="8" s="1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C94" i="8"/>
  <c r="C93" i="8"/>
  <c r="C92" i="8"/>
  <c r="C91" i="8"/>
  <c r="C86" i="8"/>
  <c r="C85" i="8"/>
  <c r="C84" i="8"/>
  <c r="C83" i="8"/>
  <c r="C79" i="8"/>
  <c r="C78" i="8"/>
  <c r="C90" i="8" s="1"/>
  <c r="C77" i="8"/>
  <c r="C95" i="8" s="1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Z66" i="8"/>
  <c r="Y66" i="8"/>
  <c r="X66" i="8"/>
  <c r="W66" i="8"/>
  <c r="U68" i="8" s="1"/>
  <c r="V64" i="8"/>
  <c r="V63" i="8"/>
  <c r="D30" i="8"/>
  <c r="K26" i="8"/>
  <c r="O25" i="8"/>
  <c r="G25" i="8"/>
  <c r="L22" i="8"/>
  <c r="F23" i="8"/>
  <c r="C329" i="8" s="1"/>
  <c r="O22" i="8"/>
  <c r="N22" i="8"/>
  <c r="M22" i="8"/>
  <c r="K22" i="8"/>
  <c r="J22" i="8"/>
  <c r="I22" i="8"/>
  <c r="H22" i="8"/>
  <c r="F22" i="8"/>
  <c r="O21" i="8"/>
  <c r="N21" i="8"/>
  <c r="M21" i="8"/>
  <c r="K21" i="8"/>
  <c r="J21" i="8"/>
  <c r="I21" i="8"/>
  <c r="H21" i="8"/>
  <c r="F21" i="8"/>
  <c r="O20" i="8"/>
  <c r="N20" i="8"/>
  <c r="M20" i="8"/>
  <c r="K20" i="8"/>
  <c r="J20" i="8"/>
  <c r="I20" i="8"/>
  <c r="H20" i="8"/>
  <c r="F20" i="8"/>
  <c r="O19" i="8"/>
  <c r="N19" i="8"/>
  <c r="M19" i="8"/>
  <c r="K19" i="8"/>
  <c r="J19" i="8"/>
  <c r="I19" i="8"/>
  <c r="H19" i="8"/>
  <c r="F19" i="8"/>
  <c r="O18" i="8"/>
  <c r="N18" i="8"/>
  <c r="M18" i="8"/>
  <c r="K18" i="8"/>
  <c r="J18" i="8"/>
  <c r="I18" i="8"/>
  <c r="H18" i="8"/>
  <c r="F18" i="8"/>
  <c r="O17" i="8"/>
  <c r="N17" i="8"/>
  <c r="M17" i="8"/>
  <c r="L17" i="8"/>
  <c r="K17" i="8"/>
  <c r="J17" i="8"/>
  <c r="I17" i="8"/>
  <c r="H17" i="8"/>
  <c r="F17" i="8"/>
  <c r="O16" i="8"/>
  <c r="N16" i="8"/>
  <c r="M16" i="8"/>
  <c r="L16" i="8"/>
  <c r="K16" i="8"/>
  <c r="J16" i="8"/>
  <c r="I16" i="8"/>
  <c r="H16" i="8"/>
  <c r="F16" i="8"/>
  <c r="O15" i="8"/>
  <c r="N15" i="8"/>
  <c r="M15" i="8"/>
  <c r="L15" i="8"/>
  <c r="K15" i="8"/>
  <c r="J15" i="8"/>
  <c r="I15" i="8"/>
  <c r="F15" i="8"/>
  <c r="O14" i="8"/>
  <c r="N14" i="8"/>
  <c r="M14" i="8"/>
  <c r="L14" i="8"/>
  <c r="K14" i="8"/>
  <c r="J14" i="8"/>
  <c r="I14" i="8"/>
  <c r="F14" i="8"/>
  <c r="O13" i="8"/>
  <c r="N13" i="8"/>
  <c r="M13" i="8"/>
  <c r="L13" i="8"/>
  <c r="K13" i="8"/>
  <c r="J13" i="8"/>
  <c r="I13" i="8"/>
  <c r="F13" i="8"/>
  <c r="O12" i="8"/>
  <c r="N12" i="8"/>
  <c r="M12" i="8"/>
  <c r="L12" i="8"/>
  <c r="K12" i="8"/>
  <c r="J12" i="8"/>
  <c r="I12" i="8"/>
  <c r="F12" i="8"/>
  <c r="O11" i="8"/>
  <c r="N11" i="8"/>
  <c r="M11" i="8"/>
  <c r="L11" i="8"/>
  <c r="K11" i="8"/>
  <c r="J11" i="8"/>
  <c r="I11" i="8"/>
  <c r="F11" i="8"/>
  <c r="O10" i="8"/>
  <c r="N10" i="8"/>
  <c r="M10" i="8"/>
  <c r="L10" i="8"/>
  <c r="K10" i="8"/>
  <c r="J10" i="8"/>
  <c r="I10" i="8"/>
  <c r="F10" i="8"/>
  <c r="O9" i="8"/>
  <c r="N9" i="8"/>
  <c r="M9" i="8"/>
  <c r="L9" i="8"/>
  <c r="K9" i="8"/>
  <c r="J9" i="8"/>
  <c r="I9" i="8"/>
  <c r="F9" i="8"/>
  <c r="L8" i="8"/>
  <c r="C294" i="8" s="1"/>
  <c r="F8" i="8"/>
  <c r="C330" i="8" s="1"/>
  <c r="E2" i="8"/>
  <c r="L26" i="8" s="1"/>
  <c r="J25" i="7"/>
  <c r="J26" i="7"/>
  <c r="Z67" i="10" l="1"/>
  <c r="W67" i="10"/>
  <c r="C85" i="10"/>
  <c r="C93" i="10"/>
  <c r="J25" i="10"/>
  <c r="F26" i="10"/>
  <c r="N26" i="10"/>
  <c r="U70" i="10"/>
  <c r="C86" i="10"/>
  <c r="C94" i="10"/>
  <c r="C119" i="10"/>
  <c r="C127" i="10"/>
  <c r="K25" i="10"/>
  <c r="G26" i="10"/>
  <c r="O26" i="10"/>
  <c r="C87" i="10"/>
  <c r="C120" i="10"/>
  <c r="C128" i="10"/>
  <c r="C151" i="10"/>
  <c r="C161" i="10" s="1"/>
  <c r="C96" i="10"/>
  <c r="E25" i="10"/>
  <c r="M25" i="10"/>
  <c r="X67" i="10"/>
  <c r="C89" i="10"/>
  <c r="C97" i="10"/>
  <c r="C122" i="10"/>
  <c r="C130" i="10"/>
  <c r="Y67" i="10"/>
  <c r="C82" i="10"/>
  <c r="C90" i="10"/>
  <c r="C123" i="10"/>
  <c r="C164" i="10"/>
  <c r="C88" i="10"/>
  <c r="C83" i="10"/>
  <c r="C91" i="10"/>
  <c r="C124" i="10"/>
  <c r="C165" i="10"/>
  <c r="C84" i="10"/>
  <c r="C125" i="10"/>
  <c r="C158" i="10"/>
  <c r="C168" i="9"/>
  <c r="Z67" i="9"/>
  <c r="Y67" i="9"/>
  <c r="X67" i="9"/>
  <c r="W67" i="9"/>
  <c r="C127" i="9"/>
  <c r="C119" i="9"/>
  <c r="C126" i="9"/>
  <c r="C118" i="9"/>
  <c r="C151" i="9"/>
  <c r="C157" i="9" s="1"/>
  <c r="C130" i="9"/>
  <c r="C122" i="9"/>
  <c r="C120" i="9"/>
  <c r="C128" i="9"/>
  <c r="C133" i="9"/>
  <c r="L20" i="9"/>
  <c r="D25" i="9"/>
  <c r="L25" i="9"/>
  <c r="H26" i="9"/>
  <c r="C88" i="9"/>
  <c r="C96" i="9"/>
  <c r="C121" i="9"/>
  <c r="C129" i="9"/>
  <c r="C154" i="9"/>
  <c r="C162" i="9"/>
  <c r="C95" i="9"/>
  <c r="L21" i="9"/>
  <c r="C89" i="9"/>
  <c r="C97" i="9"/>
  <c r="C155" i="9"/>
  <c r="C163" i="9"/>
  <c r="C293" i="9"/>
  <c r="L22" i="9"/>
  <c r="F25" i="9"/>
  <c r="N25" i="9"/>
  <c r="J26" i="9"/>
  <c r="C82" i="9"/>
  <c r="C90" i="9"/>
  <c r="C123" i="9"/>
  <c r="C131" i="9"/>
  <c r="C156" i="9"/>
  <c r="C164" i="9"/>
  <c r="L9" i="9"/>
  <c r="L10" i="9"/>
  <c r="L12" i="9"/>
  <c r="L13" i="9"/>
  <c r="L14" i="9"/>
  <c r="L15" i="9"/>
  <c r="G25" i="9"/>
  <c r="O25" i="9"/>
  <c r="K26" i="9"/>
  <c r="C83" i="9"/>
  <c r="C91" i="9"/>
  <c r="C124" i="9"/>
  <c r="C132" i="9"/>
  <c r="C165" i="9"/>
  <c r="L11" i="9"/>
  <c r="L16" i="9"/>
  <c r="H25" i="9"/>
  <c r="D26" i="9"/>
  <c r="L26" i="9"/>
  <c r="C84" i="9"/>
  <c r="C92" i="9"/>
  <c r="C125" i="9"/>
  <c r="C158" i="9"/>
  <c r="C166" i="9"/>
  <c r="C85" i="9"/>
  <c r="C93" i="9"/>
  <c r="C159" i="9"/>
  <c r="C167" i="9"/>
  <c r="L17" i="9"/>
  <c r="J25" i="9"/>
  <c r="F26" i="9"/>
  <c r="C86" i="9"/>
  <c r="C160" i="9"/>
  <c r="W67" i="8"/>
  <c r="C165" i="8"/>
  <c r="C187" i="8"/>
  <c r="C157" i="8"/>
  <c r="E26" i="8"/>
  <c r="U69" i="8"/>
  <c r="C160" i="8"/>
  <c r="C168" i="8"/>
  <c r="L19" i="8"/>
  <c r="K25" i="8"/>
  <c r="G26" i="8"/>
  <c r="O26" i="8"/>
  <c r="U67" i="8"/>
  <c r="Y67" i="8" s="1"/>
  <c r="C87" i="8"/>
  <c r="C120" i="8"/>
  <c r="C128" i="8"/>
  <c r="C161" i="8"/>
  <c r="C169" i="8"/>
  <c r="L20" i="8"/>
  <c r="D25" i="8"/>
  <c r="L25" i="8"/>
  <c r="H26" i="8"/>
  <c r="C88" i="8"/>
  <c r="C96" i="8"/>
  <c r="C121" i="8"/>
  <c r="C129" i="8"/>
  <c r="C154" i="8"/>
  <c r="C162" i="8"/>
  <c r="L18" i="8"/>
  <c r="F26" i="8"/>
  <c r="U70" i="8"/>
  <c r="Z67" i="8" s="1"/>
  <c r="L21" i="8"/>
  <c r="E25" i="8"/>
  <c r="M25" i="8"/>
  <c r="I26" i="8"/>
  <c r="C89" i="8"/>
  <c r="C97" i="8"/>
  <c r="C122" i="8"/>
  <c r="C130" i="8"/>
  <c r="C155" i="8"/>
  <c r="C163" i="8"/>
  <c r="C293" i="8"/>
  <c r="C132" i="8"/>
  <c r="I25" i="8"/>
  <c r="M26" i="8"/>
  <c r="J25" i="8"/>
  <c r="N26" i="8"/>
  <c r="C119" i="8"/>
  <c r="C127" i="8"/>
  <c r="F25" i="8"/>
  <c r="N25" i="8"/>
  <c r="J26" i="8"/>
  <c r="C82" i="8"/>
  <c r="C123" i="8"/>
  <c r="C156" i="8"/>
  <c r="C164" i="8"/>
  <c r="H25" i="8"/>
  <c r="D26" i="8"/>
  <c r="C125" i="8"/>
  <c r="C133" i="8"/>
  <c r="C158" i="8"/>
  <c r="C166" i="8"/>
  <c r="C118" i="8"/>
  <c r="C159" i="8"/>
  <c r="L23" i="7"/>
  <c r="L8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5" i="7"/>
  <c r="F26" i="7"/>
  <c r="F9" i="7"/>
  <c r="F8" i="7"/>
  <c r="C156" i="10" l="1"/>
  <c r="C168" i="10"/>
  <c r="C166" i="10"/>
  <c r="C160" i="10"/>
  <c r="C157" i="10"/>
  <c r="C167" i="10"/>
  <c r="C163" i="10"/>
  <c r="C169" i="10"/>
  <c r="C155" i="10"/>
  <c r="C162" i="10"/>
  <c r="C187" i="10"/>
  <c r="C154" i="10"/>
  <c r="C159" i="10"/>
  <c r="C161" i="9"/>
  <c r="C187" i="9"/>
  <c r="C169" i="9"/>
  <c r="C223" i="8"/>
  <c r="C200" i="8"/>
  <c r="C192" i="8"/>
  <c r="C199" i="8"/>
  <c r="C191" i="8"/>
  <c r="C198" i="8"/>
  <c r="C201" i="8"/>
  <c r="C193" i="8"/>
  <c r="C190" i="8"/>
  <c r="C204" i="8"/>
  <c r="C196" i="8"/>
  <c r="X67" i="8"/>
  <c r="C197" i="8"/>
  <c r="C203" i="8"/>
  <c r="C202" i="8"/>
  <c r="C195" i="8"/>
  <c r="C194" i="8"/>
  <c r="C205" i="8"/>
  <c r="R361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C330" i="7"/>
  <c r="C329" i="7"/>
  <c r="R325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C294" i="7"/>
  <c r="C293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C258" i="7"/>
  <c r="C257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C222" i="7"/>
  <c r="C221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C186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C150" i="7"/>
  <c r="C149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C115" i="7"/>
  <c r="C151" i="7" s="1"/>
  <c r="C114" i="7"/>
  <c r="C113" i="7"/>
  <c r="C126" i="7" s="1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C90" i="7"/>
  <c r="C79" i="7"/>
  <c r="C78" i="7"/>
  <c r="C77" i="7"/>
  <c r="C97" i="7" s="1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U69" i="7"/>
  <c r="U68" i="7"/>
  <c r="Z66" i="7"/>
  <c r="Y66" i="7"/>
  <c r="X66" i="7"/>
  <c r="W66" i="7"/>
  <c r="U67" i="7" s="1"/>
  <c r="V64" i="7"/>
  <c r="U70" i="7" s="1"/>
  <c r="V63" i="7"/>
  <c r="D30" i="7"/>
  <c r="N26" i="7"/>
  <c r="M26" i="7"/>
  <c r="L26" i="7"/>
  <c r="H26" i="7"/>
  <c r="E26" i="7"/>
  <c r="D26" i="7"/>
  <c r="N25" i="7"/>
  <c r="L25" i="7"/>
  <c r="I25" i="7"/>
  <c r="H25" i="7"/>
  <c r="D25" i="7"/>
  <c r="E2" i="7"/>
  <c r="K26" i="7" s="1"/>
  <c r="C223" i="10" l="1"/>
  <c r="C195" i="10"/>
  <c r="C192" i="10"/>
  <c r="C201" i="10"/>
  <c r="C197" i="10"/>
  <c r="C205" i="10"/>
  <c r="C194" i="10"/>
  <c r="C196" i="10"/>
  <c r="C202" i="10"/>
  <c r="C204" i="10"/>
  <c r="C200" i="10"/>
  <c r="C190" i="10"/>
  <c r="C198" i="10"/>
  <c r="C191" i="10"/>
  <c r="C193" i="10"/>
  <c r="C203" i="10"/>
  <c r="C199" i="10"/>
  <c r="C223" i="9"/>
  <c r="C202" i="9"/>
  <c r="C194" i="9"/>
  <c r="C196" i="9"/>
  <c r="C197" i="9"/>
  <c r="C204" i="9"/>
  <c r="C205" i="9"/>
  <c r="C190" i="9"/>
  <c r="C201" i="9"/>
  <c r="C195" i="9"/>
  <c r="C198" i="9"/>
  <c r="C191" i="9"/>
  <c r="C192" i="9"/>
  <c r="C193" i="9"/>
  <c r="C199" i="9"/>
  <c r="C203" i="9"/>
  <c r="C200" i="9"/>
  <c r="C259" i="8"/>
  <c r="C237" i="8"/>
  <c r="C240" i="8"/>
  <c r="C241" i="8"/>
  <c r="C238" i="8"/>
  <c r="C234" i="8"/>
  <c r="C239" i="8"/>
  <c r="C235" i="8"/>
  <c r="C236" i="8"/>
  <c r="C231" i="8"/>
  <c r="C227" i="8"/>
  <c r="C228" i="8"/>
  <c r="C230" i="8"/>
  <c r="C229" i="8"/>
  <c r="C233" i="8"/>
  <c r="C226" i="8"/>
  <c r="C232" i="8"/>
  <c r="C92" i="7"/>
  <c r="C82" i="7"/>
  <c r="C93" i="7"/>
  <c r="C94" i="7"/>
  <c r="C85" i="7"/>
  <c r="C86" i="7"/>
  <c r="Y67" i="7"/>
  <c r="C187" i="7"/>
  <c r="C164" i="7"/>
  <c r="C156" i="7"/>
  <c r="C167" i="7"/>
  <c r="C168" i="7"/>
  <c r="Z67" i="7"/>
  <c r="C119" i="7"/>
  <c r="C160" i="7"/>
  <c r="K25" i="7"/>
  <c r="G26" i="7"/>
  <c r="O26" i="7"/>
  <c r="C87" i="7"/>
  <c r="C95" i="7"/>
  <c r="C120" i="7"/>
  <c r="C128" i="7"/>
  <c r="C161" i="7"/>
  <c r="C169" i="7"/>
  <c r="C88" i="7"/>
  <c r="C96" i="7"/>
  <c r="C127" i="7"/>
  <c r="W67" i="7"/>
  <c r="C121" i="7"/>
  <c r="C129" i="7"/>
  <c r="C154" i="7"/>
  <c r="C162" i="7"/>
  <c r="E25" i="7"/>
  <c r="M25" i="7"/>
  <c r="I26" i="7"/>
  <c r="X67" i="7"/>
  <c r="C89" i="7"/>
  <c r="C122" i="7"/>
  <c r="C130" i="7"/>
  <c r="C155" i="7"/>
  <c r="C163" i="7"/>
  <c r="C123" i="7"/>
  <c r="C131" i="7"/>
  <c r="G25" i="7"/>
  <c r="O25" i="7"/>
  <c r="C83" i="7"/>
  <c r="C91" i="7"/>
  <c r="C124" i="7"/>
  <c r="C132" i="7"/>
  <c r="C157" i="7"/>
  <c r="C165" i="7"/>
  <c r="C84" i="7"/>
  <c r="C125" i="7"/>
  <c r="C133" i="7"/>
  <c r="C158" i="7"/>
  <c r="C166" i="7"/>
  <c r="C118" i="7"/>
  <c r="C159" i="7"/>
  <c r="C241" i="10" l="1"/>
  <c r="C233" i="10"/>
  <c r="C259" i="10"/>
  <c r="C236" i="10"/>
  <c r="C228" i="10"/>
  <c r="C232" i="10"/>
  <c r="C226" i="10"/>
  <c r="C240" i="10"/>
  <c r="C239" i="10"/>
  <c r="C234" i="10"/>
  <c r="C230" i="10"/>
  <c r="C238" i="10"/>
  <c r="C227" i="10"/>
  <c r="C229" i="10"/>
  <c r="C235" i="10"/>
  <c r="C237" i="10"/>
  <c r="C231" i="10"/>
  <c r="C234" i="9"/>
  <c r="C226" i="9"/>
  <c r="C241" i="9"/>
  <c r="C233" i="9"/>
  <c r="C238" i="9"/>
  <c r="C230" i="9"/>
  <c r="C237" i="9"/>
  <c r="C229" i="9"/>
  <c r="C259" i="9"/>
  <c r="C235" i="9"/>
  <c r="C227" i="9"/>
  <c r="C228" i="9"/>
  <c r="C239" i="9"/>
  <c r="C236" i="9"/>
  <c r="C240" i="9"/>
  <c r="C231" i="9"/>
  <c r="C232" i="9"/>
  <c r="C272" i="8"/>
  <c r="C264" i="8"/>
  <c r="C267" i="8"/>
  <c r="C275" i="8"/>
  <c r="C295" i="8"/>
  <c r="C265" i="8"/>
  <c r="C274" i="8"/>
  <c r="C262" i="8"/>
  <c r="C273" i="8"/>
  <c r="C271" i="8"/>
  <c r="C266" i="8"/>
  <c r="C270" i="8"/>
  <c r="C268" i="8"/>
  <c r="C269" i="8"/>
  <c r="C263" i="8"/>
  <c r="C276" i="8"/>
  <c r="C277" i="8"/>
  <c r="C223" i="7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C330" i="5"/>
  <c r="C329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C294" i="5"/>
  <c r="C293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C258" i="5"/>
  <c r="C257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C222" i="5"/>
  <c r="C221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C186" i="5"/>
  <c r="C185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C150" i="5"/>
  <c r="C149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C114" i="5"/>
  <c r="C113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C79" i="5"/>
  <c r="C115" i="5" s="1"/>
  <c r="C78" i="5"/>
  <c r="C77" i="5"/>
  <c r="C94" i="5" s="1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U70" i="5"/>
  <c r="U69" i="5"/>
  <c r="U67" i="5"/>
  <c r="Z66" i="5"/>
  <c r="Y66" i="5"/>
  <c r="X66" i="5"/>
  <c r="W66" i="5"/>
  <c r="U68" i="5" s="1"/>
  <c r="V64" i="5"/>
  <c r="V63" i="5"/>
  <c r="D30" i="5"/>
  <c r="O26" i="5"/>
  <c r="M26" i="5"/>
  <c r="G26" i="5"/>
  <c r="E26" i="5"/>
  <c r="K25" i="5"/>
  <c r="I25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L19" i="5"/>
  <c r="K19" i="5"/>
  <c r="O18" i="5"/>
  <c r="N18" i="5"/>
  <c r="M18" i="5"/>
  <c r="L18" i="5"/>
  <c r="K18" i="5"/>
  <c r="O17" i="5"/>
  <c r="N17" i="5"/>
  <c r="M17" i="5"/>
  <c r="L17" i="5"/>
  <c r="K17" i="5"/>
  <c r="O16" i="5"/>
  <c r="N16" i="5"/>
  <c r="M16" i="5"/>
  <c r="L16" i="5"/>
  <c r="K16" i="5"/>
  <c r="O15" i="5"/>
  <c r="N15" i="5"/>
  <c r="M15" i="5"/>
  <c r="L15" i="5"/>
  <c r="K15" i="5"/>
  <c r="O14" i="5"/>
  <c r="N14" i="5"/>
  <c r="L14" i="5"/>
  <c r="K14" i="5"/>
  <c r="O13" i="5"/>
  <c r="N13" i="5"/>
  <c r="M13" i="5"/>
  <c r="L13" i="5"/>
  <c r="K13" i="5"/>
  <c r="O12" i="5"/>
  <c r="N12" i="5"/>
  <c r="M12" i="5"/>
  <c r="L12" i="5"/>
  <c r="K12" i="5"/>
  <c r="O11" i="5"/>
  <c r="N11" i="5"/>
  <c r="M11" i="5"/>
  <c r="L11" i="5"/>
  <c r="K11" i="5"/>
  <c r="O10" i="5"/>
  <c r="N10" i="5"/>
  <c r="L10" i="5"/>
  <c r="K10" i="5"/>
  <c r="E2" i="5"/>
  <c r="N26" i="5" s="1"/>
  <c r="C274" i="10" l="1"/>
  <c r="C266" i="10"/>
  <c r="C273" i="10"/>
  <c r="C265" i="10"/>
  <c r="C295" i="10"/>
  <c r="C272" i="10"/>
  <c r="C264" i="10"/>
  <c r="C271" i="10"/>
  <c r="C263" i="10"/>
  <c r="C277" i="10"/>
  <c r="C269" i="10"/>
  <c r="C276" i="10"/>
  <c r="C267" i="10"/>
  <c r="C275" i="10"/>
  <c r="C270" i="10"/>
  <c r="C268" i="10"/>
  <c r="C262" i="10"/>
  <c r="C295" i="9"/>
  <c r="C274" i="9"/>
  <c r="C265" i="9"/>
  <c r="C266" i="9"/>
  <c r="C269" i="9"/>
  <c r="C272" i="9"/>
  <c r="C262" i="9"/>
  <c r="C270" i="9"/>
  <c r="C275" i="9"/>
  <c r="C277" i="9"/>
  <c r="C276" i="9"/>
  <c r="C263" i="9"/>
  <c r="C271" i="9"/>
  <c r="C264" i="9"/>
  <c r="C268" i="9"/>
  <c r="C267" i="9"/>
  <c r="C273" i="9"/>
  <c r="C331" i="8"/>
  <c r="C344" i="8"/>
  <c r="C341" i="8"/>
  <c r="C347" i="8"/>
  <c r="C336" i="8"/>
  <c r="C346" i="8"/>
  <c r="C338" i="8"/>
  <c r="C337" i="8"/>
  <c r="C348" i="8"/>
  <c r="C343" i="8"/>
  <c r="C340" i="8"/>
  <c r="C335" i="8"/>
  <c r="C339" i="8"/>
  <c r="C342" i="8"/>
  <c r="C345" i="8"/>
  <c r="C334" i="8"/>
  <c r="C349" i="8"/>
  <c r="C311" i="8"/>
  <c r="C313" i="8"/>
  <c r="C302" i="8"/>
  <c r="C303" i="8"/>
  <c r="C305" i="8"/>
  <c r="C308" i="8"/>
  <c r="C307" i="8"/>
  <c r="C310" i="8"/>
  <c r="C299" i="8"/>
  <c r="C300" i="8"/>
  <c r="C306" i="8"/>
  <c r="C309" i="8"/>
  <c r="C298" i="8"/>
  <c r="C301" i="8"/>
  <c r="C312" i="8"/>
  <c r="C304" i="8"/>
  <c r="C241" i="7"/>
  <c r="C233" i="7"/>
  <c r="C238" i="7"/>
  <c r="C230" i="7"/>
  <c r="C259" i="7"/>
  <c r="C236" i="7"/>
  <c r="C228" i="7"/>
  <c r="C234" i="7"/>
  <c r="C226" i="7"/>
  <c r="C240" i="7"/>
  <c r="C235" i="7"/>
  <c r="C237" i="7"/>
  <c r="C227" i="7"/>
  <c r="C231" i="7"/>
  <c r="C229" i="7"/>
  <c r="C239" i="7"/>
  <c r="C232" i="7"/>
  <c r="X67" i="5"/>
  <c r="Z67" i="5"/>
  <c r="Y67" i="5"/>
  <c r="W67" i="5"/>
  <c r="C119" i="5"/>
  <c r="C126" i="5"/>
  <c r="C118" i="5"/>
  <c r="C151" i="5"/>
  <c r="C128" i="5"/>
  <c r="C130" i="5"/>
  <c r="C122" i="5"/>
  <c r="C120" i="5"/>
  <c r="C127" i="5"/>
  <c r="C168" i="5"/>
  <c r="C87" i="5"/>
  <c r="C95" i="5"/>
  <c r="D25" i="5"/>
  <c r="L25" i="5"/>
  <c r="H26" i="5"/>
  <c r="C88" i="5"/>
  <c r="C96" i="5"/>
  <c r="C121" i="5"/>
  <c r="C129" i="5"/>
  <c r="C154" i="5"/>
  <c r="C162" i="5"/>
  <c r="E25" i="5"/>
  <c r="C89" i="5"/>
  <c r="C155" i="5"/>
  <c r="C163" i="5"/>
  <c r="M25" i="5"/>
  <c r="F25" i="5"/>
  <c r="N25" i="5"/>
  <c r="J26" i="5"/>
  <c r="C82" i="5"/>
  <c r="C90" i="5"/>
  <c r="C123" i="5"/>
  <c r="C131" i="5"/>
  <c r="C156" i="5"/>
  <c r="C164" i="5"/>
  <c r="C97" i="5"/>
  <c r="G25" i="5"/>
  <c r="O25" i="5"/>
  <c r="K26" i="5"/>
  <c r="C83" i="5"/>
  <c r="C91" i="5"/>
  <c r="C124" i="5"/>
  <c r="C132" i="5"/>
  <c r="C157" i="5"/>
  <c r="C165" i="5"/>
  <c r="I26" i="5"/>
  <c r="H25" i="5"/>
  <c r="D26" i="5"/>
  <c r="L26" i="5"/>
  <c r="C84" i="5"/>
  <c r="C92" i="5"/>
  <c r="C125" i="5"/>
  <c r="C133" i="5"/>
  <c r="C158" i="5"/>
  <c r="C166" i="5"/>
  <c r="C85" i="5"/>
  <c r="C93" i="5"/>
  <c r="C159" i="5"/>
  <c r="C167" i="5"/>
  <c r="J25" i="5"/>
  <c r="F26" i="5"/>
  <c r="C86" i="5"/>
  <c r="C160" i="5"/>
  <c r="K10" i="4"/>
  <c r="K11" i="4"/>
  <c r="K12" i="4"/>
  <c r="K13" i="4"/>
  <c r="K14" i="4"/>
  <c r="K15" i="4"/>
  <c r="K16" i="4"/>
  <c r="K17" i="4"/>
  <c r="K18" i="4"/>
  <c r="K19" i="4"/>
  <c r="L15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C307" i="10" l="1"/>
  <c r="C299" i="10"/>
  <c r="C306" i="10"/>
  <c r="C298" i="10"/>
  <c r="C313" i="10"/>
  <c r="C305" i="10"/>
  <c r="C310" i="10"/>
  <c r="C302" i="10"/>
  <c r="C331" i="10"/>
  <c r="C345" i="10"/>
  <c r="C341" i="10"/>
  <c r="C348" i="10"/>
  <c r="C312" i="10"/>
  <c r="C349" i="10"/>
  <c r="C301" i="10"/>
  <c r="C335" i="10"/>
  <c r="C336" i="10"/>
  <c r="C338" i="10"/>
  <c r="C309" i="10"/>
  <c r="C344" i="10"/>
  <c r="C346" i="10"/>
  <c r="C339" i="10"/>
  <c r="C334" i="10"/>
  <c r="C340" i="10"/>
  <c r="C347" i="10"/>
  <c r="C342" i="10"/>
  <c r="C343" i="10"/>
  <c r="C304" i="10"/>
  <c r="C300" i="10"/>
  <c r="C337" i="10"/>
  <c r="C311" i="10"/>
  <c r="C308" i="10"/>
  <c r="C303" i="10"/>
  <c r="C331" i="9"/>
  <c r="C346" i="9"/>
  <c r="C342" i="9"/>
  <c r="C334" i="9"/>
  <c r="C349" i="9"/>
  <c r="C345" i="9"/>
  <c r="C341" i="9"/>
  <c r="C337" i="9"/>
  <c r="C348" i="9"/>
  <c r="C344" i="9"/>
  <c r="C340" i="9"/>
  <c r="C336" i="9"/>
  <c r="C338" i="9"/>
  <c r="C347" i="9"/>
  <c r="C343" i="9"/>
  <c r="C339" i="9"/>
  <c r="C335" i="9"/>
  <c r="C300" i="9"/>
  <c r="C304" i="9"/>
  <c r="C307" i="9"/>
  <c r="C311" i="9"/>
  <c r="C310" i="9"/>
  <c r="C301" i="9"/>
  <c r="C299" i="9"/>
  <c r="C303" i="9"/>
  <c r="C306" i="9"/>
  <c r="C298" i="9"/>
  <c r="C302" i="9"/>
  <c r="C308" i="9"/>
  <c r="C313" i="9"/>
  <c r="C309" i="9"/>
  <c r="C305" i="9"/>
  <c r="C312" i="9"/>
  <c r="C295" i="7"/>
  <c r="C267" i="7"/>
  <c r="C265" i="7"/>
  <c r="C273" i="7"/>
  <c r="C272" i="7"/>
  <c r="C275" i="7"/>
  <c r="C268" i="7"/>
  <c r="C269" i="7"/>
  <c r="C271" i="7"/>
  <c r="C274" i="7"/>
  <c r="C276" i="7"/>
  <c r="C277" i="7"/>
  <c r="C264" i="7"/>
  <c r="C266" i="7"/>
  <c r="C262" i="7"/>
  <c r="C263" i="7"/>
  <c r="C270" i="7"/>
  <c r="C161" i="5"/>
  <c r="C169" i="5"/>
  <c r="C187" i="5"/>
  <c r="D30" i="4"/>
  <c r="C337" i="7" l="1"/>
  <c r="C349" i="7"/>
  <c r="C341" i="7"/>
  <c r="C331" i="7"/>
  <c r="C344" i="7"/>
  <c r="C346" i="7"/>
  <c r="C299" i="7"/>
  <c r="C340" i="7"/>
  <c r="C307" i="7"/>
  <c r="C345" i="7"/>
  <c r="C308" i="7"/>
  <c r="C301" i="7"/>
  <c r="C302" i="7"/>
  <c r="C306" i="7"/>
  <c r="C339" i="7"/>
  <c r="C348" i="7"/>
  <c r="C305" i="7"/>
  <c r="C300" i="7"/>
  <c r="C298" i="7"/>
  <c r="C335" i="7"/>
  <c r="C347" i="7"/>
  <c r="C309" i="7"/>
  <c r="C310" i="7"/>
  <c r="C334" i="7"/>
  <c r="C342" i="7"/>
  <c r="C343" i="7"/>
  <c r="C303" i="7"/>
  <c r="C304" i="7"/>
  <c r="C313" i="7"/>
  <c r="C311" i="7"/>
  <c r="C336" i="7"/>
  <c r="C312" i="7"/>
  <c r="C338" i="7"/>
  <c r="C223" i="5"/>
  <c r="C202" i="5"/>
  <c r="C194" i="5"/>
  <c r="C199" i="5"/>
  <c r="C204" i="5"/>
  <c r="C191" i="5"/>
  <c r="C195" i="5"/>
  <c r="C197" i="5"/>
  <c r="C203" i="5"/>
  <c r="C205" i="5"/>
  <c r="C190" i="5"/>
  <c r="C192" i="5"/>
  <c r="C201" i="5"/>
  <c r="C198" i="5"/>
  <c r="C200" i="5"/>
  <c r="C193" i="5"/>
  <c r="C196" i="5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C330" i="4"/>
  <c r="C329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C294" i="4"/>
  <c r="C293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C258" i="4"/>
  <c r="C257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C222" i="4"/>
  <c r="C221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C186" i="4"/>
  <c r="C185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C150" i="4"/>
  <c r="C149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C114" i="4"/>
  <c r="C113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C79" i="4"/>
  <c r="C115" i="4" s="1"/>
  <c r="C78" i="4"/>
  <c r="C94" i="4" s="1"/>
  <c r="C77" i="4"/>
  <c r="C92" i="4" s="1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U70" i="4"/>
  <c r="U69" i="4"/>
  <c r="Z66" i="4"/>
  <c r="Y66" i="4"/>
  <c r="X66" i="4"/>
  <c r="W66" i="4"/>
  <c r="V64" i="4"/>
  <c r="V63" i="4"/>
  <c r="L26" i="4"/>
  <c r="D26" i="4"/>
  <c r="H25" i="4"/>
  <c r="E2" i="4"/>
  <c r="K26" i="4" s="1"/>
  <c r="C234" i="5" l="1"/>
  <c r="C226" i="5"/>
  <c r="C241" i="5"/>
  <c r="C233" i="5"/>
  <c r="C235" i="5"/>
  <c r="C227" i="5"/>
  <c r="C238" i="5"/>
  <c r="C230" i="5"/>
  <c r="C237" i="5"/>
  <c r="C229" i="5"/>
  <c r="C259" i="5"/>
  <c r="C232" i="5"/>
  <c r="C228" i="5"/>
  <c r="C240" i="5"/>
  <c r="C236" i="5"/>
  <c r="C231" i="5"/>
  <c r="C239" i="5"/>
  <c r="C132" i="4"/>
  <c r="U68" i="4"/>
  <c r="C85" i="4"/>
  <c r="C133" i="4"/>
  <c r="C93" i="4"/>
  <c r="C84" i="4"/>
  <c r="C86" i="4"/>
  <c r="C199" i="4"/>
  <c r="Z67" i="4"/>
  <c r="Y67" i="4"/>
  <c r="C127" i="4"/>
  <c r="C126" i="4"/>
  <c r="C129" i="4"/>
  <c r="C121" i="4"/>
  <c r="C151" i="4"/>
  <c r="C187" i="4" s="1"/>
  <c r="C119" i="4"/>
  <c r="C118" i="4"/>
  <c r="E26" i="4"/>
  <c r="J25" i="4"/>
  <c r="F26" i="4"/>
  <c r="N26" i="4"/>
  <c r="U67" i="4"/>
  <c r="X67" i="4" s="1"/>
  <c r="C87" i="4"/>
  <c r="C95" i="4"/>
  <c r="C120" i="4"/>
  <c r="C128" i="4"/>
  <c r="C161" i="4"/>
  <c r="C194" i="4"/>
  <c r="C202" i="4"/>
  <c r="C162" i="4"/>
  <c r="C195" i="4"/>
  <c r="D25" i="4"/>
  <c r="L25" i="4"/>
  <c r="H26" i="4"/>
  <c r="C89" i="4"/>
  <c r="C97" i="4"/>
  <c r="C122" i="4"/>
  <c r="C130" i="4"/>
  <c r="C155" i="4"/>
  <c r="C163" i="4"/>
  <c r="C196" i="4"/>
  <c r="C204" i="4"/>
  <c r="C88" i="4"/>
  <c r="C96" i="4"/>
  <c r="E25" i="4"/>
  <c r="M25" i="4"/>
  <c r="I26" i="4"/>
  <c r="C82" i="4"/>
  <c r="C90" i="4"/>
  <c r="C123" i="4"/>
  <c r="C131" i="4"/>
  <c r="C156" i="4"/>
  <c r="C164" i="4"/>
  <c r="C197" i="4"/>
  <c r="C205" i="4"/>
  <c r="C159" i="4"/>
  <c r="I25" i="4"/>
  <c r="M26" i="4"/>
  <c r="C154" i="4"/>
  <c r="F25" i="4"/>
  <c r="N25" i="4"/>
  <c r="J26" i="4"/>
  <c r="C83" i="4"/>
  <c r="C91" i="4"/>
  <c r="C124" i="4"/>
  <c r="C157" i="4"/>
  <c r="C165" i="4"/>
  <c r="C190" i="4"/>
  <c r="C198" i="4"/>
  <c r="K25" i="4"/>
  <c r="G26" i="4"/>
  <c r="O26" i="4"/>
  <c r="G25" i="4"/>
  <c r="O25" i="4"/>
  <c r="C125" i="4"/>
  <c r="C158" i="4"/>
  <c r="C166" i="4"/>
  <c r="C191" i="4"/>
  <c r="C295" i="5" l="1"/>
  <c r="C268" i="5"/>
  <c r="C272" i="5"/>
  <c r="C264" i="5"/>
  <c r="C262" i="5"/>
  <c r="C265" i="5"/>
  <c r="C270" i="5"/>
  <c r="C263" i="5"/>
  <c r="C273" i="5"/>
  <c r="C271" i="5"/>
  <c r="C266" i="5"/>
  <c r="C274" i="5"/>
  <c r="C269" i="5"/>
  <c r="C276" i="5"/>
  <c r="C267" i="5"/>
  <c r="C275" i="5"/>
  <c r="C277" i="5"/>
  <c r="C223" i="4"/>
  <c r="C201" i="4"/>
  <c r="C193" i="4"/>
  <c r="C200" i="4"/>
  <c r="C192" i="4"/>
  <c r="W67" i="4"/>
  <c r="C169" i="4"/>
  <c r="C168" i="4"/>
  <c r="C167" i="4"/>
  <c r="C160" i="4"/>
  <c r="C203" i="4"/>
  <c r="C331" i="5" l="1"/>
  <c r="C342" i="5"/>
  <c r="C334" i="5"/>
  <c r="C309" i="5"/>
  <c r="C301" i="5"/>
  <c r="C310" i="5"/>
  <c r="C345" i="5"/>
  <c r="C340" i="5"/>
  <c r="C300" i="5"/>
  <c r="C302" i="5"/>
  <c r="C337" i="5"/>
  <c r="C335" i="5"/>
  <c r="C305" i="5"/>
  <c r="C348" i="5"/>
  <c r="C341" i="5"/>
  <c r="C339" i="5"/>
  <c r="C343" i="5"/>
  <c r="C313" i="5"/>
  <c r="C308" i="5"/>
  <c r="C303" i="5"/>
  <c r="C338" i="5"/>
  <c r="C307" i="5"/>
  <c r="C311" i="5"/>
  <c r="C346" i="5"/>
  <c r="C298" i="5"/>
  <c r="C299" i="5"/>
  <c r="C347" i="5"/>
  <c r="C349" i="5"/>
  <c r="C336" i="5"/>
  <c r="C304" i="5"/>
  <c r="C306" i="5"/>
  <c r="C344" i="5"/>
  <c r="C312" i="5"/>
  <c r="C233" i="4"/>
  <c r="C241" i="4"/>
  <c r="C259" i="4"/>
  <c r="C228" i="4"/>
  <c r="C236" i="4"/>
  <c r="C234" i="4"/>
  <c r="C226" i="4"/>
  <c r="C235" i="4"/>
  <c r="C240" i="4"/>
  <c r="C237" i="4"/>
  <c r="C231" i="4"/>
  <c r="C238" i="4"/>
  <c r="C232" i="4"/>
  <c r="C230" i="4"/>
  <c r="C229" i="4"/>
  <c r="C239" i="4"/>
  <c r="C227" i="4"/>
  <c r="C295" i="4" l="1"/>
  <c r="C266" i="4"/>
  <c r="C274" i="4"/>
  <c r="C268" i="4"/>
  <c r="C263" i="4"/>
  <c r="C265" i="4"/>
  <c r="C276" i="4"/>
  <c r="C269" i="4"/>
  <c r="C262" i="4"/>
  <c r="C271" i="4"/>
  <c r="C267" i="4"/>
  <c r="C273" i="4"/>
  <c r="C277" i="4"/>
  <c r="C270" i="4"/>
  <c r="C264" i="4"/>
  <c r="C275" i="4"/>
  <c r="C272" i="4"/>
  <c r="C307" i="4" l="1"/>
  <c r="C299" i="4"/>
  <c r="C313" i="4"/>
  <c r="C305" i="4"/>
  <c r="C302" i="4"/>
  <c r="C310" i="4"/>
  <c r="C331" i="4"/>
  <c r="C308" i="4"/>
  <c r="C300" i="4"/>
  <c r="C341" i="4"/>
  <c r="C335" i="4"/>
  <c r="C349" i="4"/>
  <c r="C340" i="4"/>
  <c r="C338" i="4"/>
  <c r="C311" i="4"/>
  <c r="C344" i="4"/>
  <c r="C347" i="4"/>
  <c r="C346" i="4"/>
  <c r="C334" i="4"/>
  <c r="C337" i="4"/>
  <c r="C301" i="4"/>
  <c r="C304" i="4"/>
  <c r="C339" i="4"/>
  <c r="C309" i="4"/>
  <c r="C343" i="4"/>
  <c r="C303" i="4"/>
  <c r="C312" i="4"/>
  <c r="C306" i="4"/>
  <c r="C342" i="4"/>
  <c r="C336" i="4"/>
  <c r="C345" i="4"/>
  <c r="C298" i="4"/>
  <c r="C348" i="4"/>
  <c r="E2" i="2" l="1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V63" i="2"/>
  <c r="V64" i="2"/>
  <c r="W66" i="2"/>
  <c r="X66" i="2"/>
  <c r="Y66" i="2"/>
  <c r="Z66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7" i="2"/>
  <c r="C84" i="2" s="1"/>
  <c r="C78" i="2"/>
  <c r="C85" i="2" s="1"/>
  <c r="C79" i="2"/>
  <c r="C115" i="2" s="1"/>
  <c r="C82" i="2"/>
  <c r="C83" i="2"/>
  <c r="C91" i="2"/>
  <c r="C96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C113" i="2"/>
  <c r="C114" i="2"/>
  <c r="C131" i="2" s="1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C149" i="2"/>
  <c r="C15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C185" i="2"/>
  <c r="C18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C221" i="2"/>
  <c r="C22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C257" i="2"/>
  <c r="C25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C293" i="2"/>
  <c r="C29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C329" i="2"/>
  <c r="C33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C125" i="2" l="1"/>
  <c r="C90" i="2"/>
  <c r="C88" i="2"/>
  <c r="U68" i="2"/>
  <c r="C132" i="2"/>
  <c r="C124" i="2"/>
  <c r="C151" i="2"/>
  <c r="C130" i="2"/>
  <c r="C122" i="2"/>
  <c r="C97" i="2"/>
  <c r="C89" i="2"/>
  <c r="C129" i="2"/>
  <c r="C121" i="2"/>
  <c r="C169" i="2"/>
  <c r="C128" i="2"/>
  <c r="C120" i="2"/>
  <c r="C95" i="2"/>
  <c r="C87" i="2"/>
  <c r="U67" i="2"/>
  <c r="C123" i="2"/>
  <c r="C160" i="2"/>
  <c r="C127" i="2"/>
  <c r="C119" i="2"/>
  <c r="C94" i="2"/>
  <c r="C86" i="2"/>
  <c r="U70" i="2"/>
  <c r="C126" i="2"/>
  <c r="C118" i="2"/>
  <c r="C93" i="2"/>
  <c r="U69" i="2"/>
  <c r="C133" i="2"/>
  <c r="C92" i="2"/>
  <c r="Z67" i="2" l="1"/>
  <c r="C156" i="2"/>
  <c r="C159" i="2"/>
  <c r="C167" i="2"/>
  <c r="C157" i="2"/>
  <c r="C164" i="2"/>
  <c r="C154" i="2"/>
  <c r="C162" i="2"/>
  <c r="C165" i="2"/>
  <c r="C155" i="2"/>
  <c r="C163" i="2"/>
  <c r="C187" i="2"/>
  <c r="X67" i="2"/>
  <c r="Y67" i="2"/>
  <c r="C168" i="2"/>
  <c r="W67" i="2"/>
  <c r="C158" i="2"/>
  <c r="C166" i="2"/>
  <c r="C161" i="2"/>
  <c r="C223" i="2" l="1"/>
  <c r="C205" i="2"/>
  <c r="C197" i="2"/>
  <c r="C195" i="2"/>
  <c r="C203" i="2"/>
  <c r="C190" i="2"/>
  <c r="C198" i="2"/>
  <c r="C201" i="2"/>
  <c r="C192" i="2"/>
  <c r="C193" i="2"/>
  <c r="C200" i="2"/>
  <c r="C204" i="2"/>
  <c r="C196" i="2"/>
  <c r="C199" i="2"/>
  <c r="C191" i="2"/>
  <c r="C202" i="2"/>
  <c r="C194" i="2"/>
  <c r="C259" i="2" l="1"/>
  <c r="C239" i="2"/>
  <c r="C237" i="2"/>
  <c r="C229" i="2"/>
  <c r="C236" i="2"/>
  <c r="C241" i="2"/>
  <c r="C238" i="2"/>
  <c r="C228" i="2"/>
  <c r="C235" i="2"/>
  <c r="C233" i="2"/>
  <c r="C227" i="2"/>
  <c r="C226" i="2"/>
  <c r="C232" i="2"/>
  <c r="C231" i="2"/>
  <c r="C230" i="2"/>
  <c r="C234" i="2"/>
  <c r="C240" i="2"/>
  <c r="C263" i="2" l="1"/>
  <c r="C266" i="2"/>
  <c r="C274" i="2"/>
  <c r="C272" i="2"/>
  <c r="C264" i="2"/>
  <c r="C268" i="2"/>
  <c r="C276" i="2"/>
  <c r="C269" i="2"/>
  <c r="C277" i="2"/>
  <c r="C271" i="2"/>
  <c r="C295" i="2"/>
  <c r="C262" i="2"/>
  <c r="C270" i="2"/>
  <c r="C265" i="2"/>
  <c r="C273" i="2"/>
  <c r="C275" i="2"/>
  <c r="C267" i="2"/>
  <c r="C348" i="2" l="1"/>
  <c r="C313" i="2"/>
  <c r="C340" i="2"/>
  <c r="C345" i="2"/>
  <c r="C305" i="2"/>
  <c r="C331" i="2"/>
  <c r="C304" i="2"/>
  <c r="C337" i="2"/>
  <c r="C346" i="2"/>
  <c r="C335" i="2"/>
  <c r="C343" i="2"/>
  <c r="C338" i="2"/>
  <c r="C336" i="2"/>
  <c r="C344" i="2"/>
  <c r="C312" i="2"/>
  <c r="C298" i="2"/>
  <c r="C339" i="2"/>
  <c r="C303" i="2"/>
  <c r="C334" i="2"/>
  <c r="C349" i="2"/>
  <c r="C347" i="2"/>
  <c r="C342" i="2"/>
  <c r="C302" i="2"/>
  <c r="C309" i="2"/>
  <c r="C341" i="2"/>
  <c r="C307" i="2"/>
  <c r="C301" i="2"/>
  <c r="C308" i="2"/>
  <c r="C306" i="2"/>
  <c r="C311" i="2"/>
  <c r="C300" i="2"/>
  <c r="C299" i="2"/>
  <c r="C310" i="2"/>
  <c r="C201" i="7" l="1"/>
  <c r="C194" i="7"/>
  <c r="C193" i="7"/>
  <c r="C195" i="7"/>
  <c r="C192" i="7"/>
  <c r="C202" i="7"/>
  <c r="C198" i="7"/>
  <c r="C200" i="7"/>
  <c r="C185" i="7"/>
  <c r="C203" i="7" s="1"/>
  <c r="C197" i="7"/>
  <c r="C196" i="7" l="1"/>
  <c r="C191" i="7"/>
  <c r="C205" i="7"/>
  <c r="C199" i="7"/>
  <c r="C204" i="7"/>
  <c r="C190" i="7"/>
</calcChain>
</file>

<file path=xl/comments1.xml><?xml version="1.0" encoding="utf-8"?>
<comments xmlns="http://schemas.openxmlformats.org/spreadsheetml/2006/main">
  <authors>
    <author>Carlos Romo</author>
    <author>Alex Yudell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Enter Low Speed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6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Could be lower, 3200 or so</t>
        </r>
      </text>
    </comment>
    <comment ref="M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  <comment ref="N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  <comment ref="O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</commentList>
</comments>
</file>

<file path=xl/comments2.xml><?xml version="1.0" encoding="utf-8"?>
<comments xmlns="http://schemas.openxmlformats.org/spreadsheetml/2006/main">
  <authors>
    <author>Carlos Romo</author>
    <author>Alex Yudell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Enter Low Speed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Could be lower, 3200 or so</t>
        </r>
      </text>
    </comment>
    <comment ref="L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  <comment ref="M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  <comment ref="N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</commentList>
</comments>
</file>

<file path=xl/comments3.xml><?xml version="1.0" encoding="utf-8"?>
<comments xmlns="http://schemas.openxmlformats.org/spreadsheetml/2006/main">
  <authors>
    <author>Carlos Romo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Enter Low Speed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Carlos Romo</author>
    <author>Alex Yudell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Enter Low Speed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Could be lower, 3200 or so</t>
        </r>
      </text>
    </comment>
    <comment ref="L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  <comment ref="M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  <comment ref="N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</commentList>
</comments>
</file>

<file path=xl/comments5.xml><?xml version="1.0" encoding="utf-8"?>
<comments xmlns="http://schemas.openxmlformats.org/spreadsheetml/2006/main">
  <authors>
    <author>Alex Yudell</author>
  </authors>
  <commentList>
    <comment ref="L18" authorId="0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</commentList>
</comments>
</file>

<file path=xl/comments6.xml><?xml version="1.0" encoding="utf-8"?>
<comments xmlns="http://schemas.openxmlformats.org/spreadsheetml/2006/main">
  <authors>
    <author>Alex Yudell</author>
  </authors>
  <commentList>
    <comment ref="L18" authorId="0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</commentList>
</comments>
</file>

<file path=xl/comments7.xml><?xml version="1.0" encoding="utf-8"?>
<comments xmlns="http://schemas.openxmlformats.org/spreadsheetml/2006/main">
  <authors>
    <author>Alex Yudell</author>
  </authors>
  <commentList>
    <comment ref="L18" authorId="0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</commentList>
</comments>
</file>

<file path=xl/comments8.xml><?xml version="1.0" encoding="utf-8"?>
<comments xmlns="http://schemas.openxmlformats.org/spreadsheetml/2006/main">
  <authors>
    <author>Carlos Romo</author>
    <author>Alex Yudell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Enter Low Speed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Could be lower, 3200 or so</t>
        </r>
      </text>
    </comment>
    <comment ref="L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  <comment ref="M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  <comment ref="N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</commentList>
</comments>
</file>

<file path=xl/comments9.xml><?xml version="1.0" encoding="utf-8"?>
<comments xmlns="http://schemas.openxmlformats.org/spreadsheetml/2006/main">
  <authors>
    <author>Carlos Romo</author>
    <author>Alex Yudell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Enter Low Speed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Enter High Speed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Could be lower, 3200 or so</t>
        </r>
      </text>
    </comment>
    <comment ref="M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  <comment ref="N18" authorId="1" shapeId="0">
      <text>
        <r>
          <rPr>
            <b/>
            <sz val="9"/>
            <color indexed="81"/>
            <rFont val="Tahoma"/>
            <charset val="1"/>
          </rPr>
          <t>Alex Yudell:</t>
        </r>
        <r>
          <rPr>
            <sz val="9"/>
            <color indexed="81"/>
            <rFont val="Tahoma"/>
            <charset val="1"/>
          </rPr>
          <t xml:space="preserve">
This should be around 5800</t>
        </r>
      </text>
    </comment>
  </commentList>
</comments>
</file>

<file path=xl/sharedStrings.xml><?xml version="1.0" encoding="utf-8"?>
<sst xmlns="http://schemas.openxmlformats.org/spreadsheetml/2006/main" count="1117" uniqueCount="42">
  <si>
    <t>Tire Diameter</t>
  </si>
  <si>
    <t>m</t>
  </si>
  <si>
    <t>OD Ratio</t>
  </si>
  <si>
    <t>Upstream Ratio</t>
  </si>
  <si>
    <t>UD Ratio</t>
  </si>
  <si>
    <t>Downstream Ratio</t>
  </si>
  <si>
    <t>Cal Proposed</t>
  </si>
  <si>
    <t>Vehicle Speed (mph)</t>
  </si>
  <si>
    <t>Pedal Positon %</t>
  </si>
  <si>
    <t>Bottom Manual Inputs</t>
  </si>
  <si>
    <t>TAU</t>
  </si>
  <si>
    <t>MIN RPM</t>
  </si>
  <si>
    <t>MAX RPM</t>
  </si>
  <si>
    <t>LAUNCH TARGETS</t>
  </si>
  <si>
    <t>Pedal %</t>
  </si>
  <si>
    <t>Target RPM</t>
  </si>
  <si>
    <t>NOTES:</t>
  </si>
  <si>
    <t>mph</t>
  </si>
  <si>
    <t>Eng Spd</t>
  </si>
  <si>
    <t>x</t>
  </si>
  <si>
    <t>x1</t>
  </si>
  <si>
    <t>y1</t>
  </si>
  <si>
    <t>x2</t>
  </si>
  <si>
    <t>y2</t>
  </si>
  <si>
    <t>Same as above, but transposed to horizontal</t>
  </si>
  <si>
    <t>1 MPH</t>
  </si>
  <si>
    <t>n_high</t>
  </si>
  <si>
    <t>100% throttle rpm</t>
  </si>
  <si>
    <t>n_low</t>
  </si>
  <si>
    <t>0% throttle rpm</t>
  </si>
  <si>
    <t>tau</t>
  </si>
  <si>
    <t>Shaping Parameter, 0 &lt; tau &lt; infinity</t>
  </si>
  <si>
    <t>5 MPH</t>
  </si>
  <si>
    <t>10 MPH</t>
  </si>
  <si>
    <t>30 MPH</t>
  </si>
  <si>
    <t>60 MPH</t>
  </si>
  <si>
    <t>40 MPH</t>
  </si>
  <si>
    <t>50 MPH</t>
  </si>
  <si>
    <t>3 MPH</t>
  </si>
  <si>
    <t>This is the NVH map that has been in the Ranger for all three Polaris ride and drive sessions.</t>
  </si>
  <si>
    <t>This is a modification of the 082421 map.  Low speed engine targets are increased.  High speed engine target trajectories are cleaned up.</t>
  </si>
  <si>
    <t>NOTE: This is close to the RZR Map that was used in the Polaris Ride and Drives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</si>
</sst>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2">
    <xf numFmtId="0" fontId="0" fillId="0" borderId="0" xfId="0"/>
    <xf numFmtId="0" fontId="0" fillId="0" borderId="2" xfId="0" applyBorder="1"/>
    <xf numFmtId="0" fontId="0" fillId="0" borderId="0" xfId="0" applyAlignment="1">
      <alignment vertical="center" textRotation="90"/>
    </xf>
    <xf numFmtId="1" fontId="0" fillId="0" borderId="0" xfId="0" applyNumberFormat="1"/>
    <xf numFmtId="1" fontId="0" fillId="0" borderId="2" xfId="0" applyNumberFormat="1" applyBorder="1"/>
    <xf numFmtId="0" fontId="3" fillId="0" borderId="0" xfId="0" applyFont="1"/>
    <xf numFmtId="0" fontId="0" fillId="0" borderId="0" xfId="0" applyBorder="1"/>
    <xf numFmtId="0" fontId="4" fillId="0" borderId="0" xfId="0" applyFont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2" fillId="3" borderId="1" xfId="2" applyNumberFormat="1"/>
    <xf numFmtId="0" fontId="0" fillId="0" borderId="11" xfId="0" applyBorder="1"/>
    <xf numFmtId="1" fontId="1" fillId="2" borderId="2" xfId="1" applyNumberFormat="1" applyBorder="1"/>
    <xf numFmtId="0" fontId="0" fillId="0" borderId="13" xfId="0" applyBorder="1"/>
    <xf numFmtId="0" fontId="1" fillId="2" borderId="14" xfId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2" xfId="0" applyNumberFormat="1" applyFill="1" applyBorder="1"/>
    <xf numFmtId="0" fontId="0" fillId="0" borderId="0" xfId="0"/>
    <xf numFmtId="0" fontId="0" fillId="0" borderId="0" xfId="0"/>
    <xf numFmtId="0" fontId="7" fillId="0" borderId="20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1" fontId="0" fillId="0" borderId="30" xfId="0" applyNumberFormat="1" applyBorder="1"/>
    <xf numFmtId="1" fontId="0" fillId="0" borderId="28" xfId="0" applyNumberFormat="1" applyBorder="1"/>
    <xf numFmtId="1" fontId="0" fillId="0" borderId="31" xfId="0" applyNumberFormat="1" applyBorder="1"/>
    <xf numFmtId="0" fontId="0" fillId="0" borderId="0" xfId="0"/>
    <xf numFmtId="1" fontId="7" fillId="0" borderId="29" xfId="0" applyNumberFormat="1" applyFont="1" applyBorder="1" applyAlignment="1">
      <alignment vertical="center"/>
    </xf>
    <xf numFmtId="1" fontId="1" fillId="2" borderId="1" xfId="1" applyNumberFormat="1"/>
    <xf numFmtId="1" fontId="0" fillId="0" borderId="32" xfId="0" applyNumberFormat="1" applyBorder="1"/>
    <xf numFmtId="0" fontId="0" fillId="0" borderId="32" xfId="0" applyBorder="1"/>
    <xf numFmtId="1" fontId="0" fillId="0" borderId="32" xfId="0" applyNumberFormat="1" applyFill="1" applyBorder="1"/>
    <xf numFmtId="1" fontId="0" fillId="0" borderId="0" xfId="0" applyNumberFormat="1" applyBorder="1"/>
    <xf numFmtId="0" fontId="0" fillId="0" borderId="0" xfId="0"/>
    <xf numFmtId="1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" fontId="3" fillId="0" borderId="2" xfId="0" applyNumberFormat="1" applyFont="1" applyBorder="1"/>
    <xf numFmtId="1" fontId="0" fillId="0" borderId="20" xfId="0" applyNumberFormat="1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1-48F8-BE57-469A63ED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991-48F8-BE57-469A63ED4B59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8-40D7-A0EB-A2EBE014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168-40D7-A0EB-A2EBE014DE4F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5-4D6C-919E-8CF0BE2F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45-4D6C-919E-8CF0BE2FFDFF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D-41B7-B70C-D9E8B859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BBD-41B7-B70C-D9E8B8599E9D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2-49D9-9F4F-CA208B2A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B62-49D9-9F4F-CA208B2A843B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B-4A76-BCFE-7A6DCDA5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0DB-4A76-BCFE-7A6DCDA5A528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C-4D0C-8982-9D40C73D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86C-4D0C-8982-9D40C73D4789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77D-BF7E-10AA3C83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E74-477D-BF7E-10AA3C8316BA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4D6B-AE1C-871BD9DAA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914-4D6B-AE1C-871BD9DAA934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445288486926E-2"/>
          <c:y val="0.10586277155974884"/>
          <c:w val="0.91347869125670977"/>
          <c:h val="0.7760626680924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'nvh101821'!$D$7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'nvh101821'!$D$8:$D$23</c:f>
              <c:numCache>
                <c:formatCode>0</c:formatCode>
                <c:ptCount val="16"/>
                <c:pt idx="0">
                  <c:v>1403</c:v>
                </c:pt>
                <c:pt idx="1">
                  <c:v>1415</c:v>
                </c:pt>
                <c:pt idx="2">
                  <c:v>1415</c:v>
                </c:pt>
                <c:pt idx="3">
                  <c:v>1415</c:v>
                </c:pt>
                <c:pt idx="4">
                  <c:v>1415</c:v>
                </c:pt>
                <c:pt idx="5">
                  <c:v>1415</c:v>
                </c:pt>
                <c:pt idx="6">
                  <c:v>1415</c:v>
                </c:pt>
                <c:pt idx="7">
                  <c:v>1415</c:v>
                </c:pt>
                <c:pt idx="8">
                  <c:v>1415</c:v>
                </c:pt>
                <c:pt idx="9">
                  <c:v>1415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A-4404-843B-9C6E54E1F5AC}"/>
            </c:ext>
          </c:extLst>
        </c:ser>
        <c:ser>
          <c:idx val="1"/>
          <c:order val="1"/>
          <c:tx>
            <c:strRef>
              <c:f>'nvh101821'!$E$7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'nvh101821'!$E$8:$E$23</c:f>
              <c:numCache>
                <c:formatCode>0</c:formatCode>
                <c:ptCount val="16"/>
                <c:pt idx="0">
                  <c:v>1437</c:v>
                </c:pt>
                <c:pt idx="1">
                  <c:v>2010</c:v>
                </c:pt>
                <c:pt idx="2">
                  <c:v>2022</c:v>
                </c:pt>
                <c:pt idx="3">
                  <c:v>2034</c:v>
                </c:pt>
                <c:pt idx="4">
                  <c:v>2046</c:v>
                </c:pt>
                <c:pt idx="5">
                  <c:v>2058</c:v>
                </c:pt>
                <c:pt idx="6">
                  <c:v>2070</c:v>
                </c:pt>
                <c:pt idx="7">
                  <c:v>2130</c:v>
                </c:pt>
                <c:pt idx="8">
                  <c:v>2190</c:v>
                </c:pt>
                <c:pt idx="9">
                  <c:v>2250</c:v>
                </c:pt>
                <c:pt idx="10">
                  <c:v>2310</c:v>
                </c:pt>
                <c:pt idx="11">
                  <c:v>2370</c:v>
                </c:pt>
                <c:pt idx="12">
                  <c:v>2710</c:v>
                </c:pt>
                <c:pt idx="13">
                  <c:v>3240</c:v>
                </c:pt>
                <c:pt idx="14">
                  <c:v>3770</c:v>
                </c:pt>
                <c:pt idx="15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A-4404-843B-9C6E54E1F5AC}"/>
            </c:ext>
          </c:extLst>
        </c:ser>
        <c:ser>
          <c:idx val="2"/>
          <c:order val="2"/>
          <c:tx>
            <c:strRef>
              <c:f>'nvh101821'!$F$7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'nvh101821'!$F$8:$F$23</c:f>
              <c:numCache>
                <c:formatCode>0</c:formatCode>
                <c:ptCount val="16"/>
                <c:pt idx="0" formatCode="General">
                  <c:v>1510</c:v>
                </c:pt>
                <c:pt idx="1">
                  <c:v>2050</c:v>
                </c:pt>
                <c:pt idx="2">
                  <c:v>2062</c:v>
                </c:pt>
                <c:pt idx="3">
                  <c:v>2074</c:v>
                </c:pt>
                <c:pt idx="4">
                  <c:v>2086</c:v>
                </c:pt>
                <c:pt idx="5">
                  <c:v>2098</c:v>
                </c:pt>
                <c:pt idx="6">
                  <c:v>2110</c:v>
                </c:pt>
                <c:pt idx="7">
                  <c:v>2170</c:v>
                </c:pt>
                <c:pt idx="8">
                  <c:v>2230</c:v>
                </c:pt>
                <c:pt idx="9">
                  <c:v>2290</c:v>
                </c:pt>
                <c:pt idx="10">
                  <c:v>2350</c:v>
                </c:pt>
                <c:pt idx="11">
                  <c:v>2600</c:v>
                </c:pt>
                <c:pt idx="12">
                  <c:v>3200</c:v>
                </c:pt>
                <c:pt idx="13">
                  <c:v>3800</c:v>
                </c:pt>
                <c:pt idx="14">
                  <c:v>4400</c:v>
                </c:pt>
                <c:pt idx="15" formatCode="General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A-4404-843B-9C6E54E1F5AC}"/>
            </c:ext>
          </c:extLst>
        </c:ser>
        <c:ser>
          <c:idx val="3"/>
          <c:order val="3"/>
          <c:tx>
            <c:strRef>
              <c:f>'nvh101821'!$G$7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'nvh101821'!$G$8:$G$23</c:f>
              <c:numCache>
                <c:formatCode>0</c:formatCode>
                <c:ptCount val="16"/>
                <c:pt idx="0">
                  <c:v>1600</c:v>
                </c:pt>
                <c:pt idx="1">
                  <c:v>2125</c:v>
                </c:pt>
                <c:pt idx="2">
                  <c:v>2137</c:v>
                </c:pt>
                <c:pt idx="3">
                  <c:v>2149</c:v>
                </c:pt>
                <c:pt idx="4">
                  <c:v>2161</c:v>
                </c:pt>
                <c:pt idx="5">
                  <c:v>2173</c:v>
                </c:pt>
                <c:pt idx="6">
                  <c:v>2185</c:v>
                </c:pt>
                <c:pt idx="7">
                  <c:v>2245</c:v>
                </c:pt>
                <c:pt idx="8">
                  <c:v>2305</c:v>
                </c:pt>
                <c:pt idx="9">
                  <c:v>2365</c:v>
                </c:pt>
                <c:pt idx="10">
                  <c:v>2425</c:v>
                </c:pt>
                <c:pt idx="11">
                  <c:v>2900</c:v>
                </c:pt>
                <c:pt idx="12">
                  <c:v>3550</c:v>
                </c:pt>
                <c:pt idx="13">
                  <c:v>4200</c:v>
                </c:pt>
                <c:pt idx="14">
                  <c:v>4850</c:v>
                </c:pt>
                <c:pt idx="15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A-4404-843B-9C6E54E1F5AC}"/>
            </c:ext>
          </c:extLst>
        </c:ser>
        <c:ser>
          <c:idx val="4"/>
          <c:order val="4"/>
          <c:tx>
            <c:strRef>
              <c:f>'nvh101821'!$H$7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'nvh101821'!$H$8:$H$23</c:f>
              <c:numCache>
                <c:formatCode>0</c:formatCode>
                <c:ptCount val="16"/>
                <c:pt idx="0">
                  <c:v>2100</c:v>
                </c:pt>
                <c:pt idx="1">
                  <c:v>2200</c:v>
                </c:pt>
                <c:pt idx="2">
                  <c:v>2212</c:v>
                </c:pt>
                <c:pt idx="3">
                  <c:v>2224</c:v>
                </c:pt>
                <c:pt idx="4">
                  <c:v>2236</c:v>
                </c:pt>
                <c:pt idx="5">
                  <c:v>2248</c:v>
                </c:pt>
                <c:pt idx="6">
                  <c:v>2260</c:v>
                </c:pt>
                <c:pt idx="7">
                  <c:v>2320</c:v>
                </c:pt>
                <c:pt idx="8">
                  <c:v>2380</c:v>
                </c:pt>
                <c:pt idx="9">
                  <c:v>2440</c:v>
                </c:pt>
                <c:pt idx="10">
                  <c:v>2500</c:v>
                </c:pt>
                <c:pt idx="11">
                  <c:v>3200</c:v>
                </c:pt>
                <c:pt idx="12">
                  <c:v>3900</c:v>
                </c:pt>
                <c:pt idx="13">
                  <c:v>4600</c:v>
                </c:pt>
                <c:pt idx="14">
                  <c:v>5300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A-4404-843B-9C6E54E1F5AC}"/>
            </c:ext>
          </c:extLst>
        </c:ser>
        <c:ser>
          <c:idx val="5"/>
          <c:order val="5"/>
          <c:tx>
            <c:strRef>
              <c:f>'nvh101821'!$I$7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'nvh101821'!$I$8:$I$23</c:f>
              <c:numCache>
                <c:formatCode>0</c:formatCode>
                <c:ptCount val="16"/>
                <c:pt idx="0" formatCode="General">
                  <c:v>2200</c:v>
                </c:pt>
                <c:pt idx="1">
                  <c:v>2400</c:v>
                </c:pt>
                <c:pt idx="2">
                  <c:v>2412</c:v>
                </c:pt>
                <c:pt idx="3">
                  <c:v>2424</c:v>
                </c:pt>
                <c:pt idx="4">
                  <c:v>2436</c:v>
                </c:pt>
                <c:pt idx="5">
                  <c:v>2448</c:v>
                </c:pt>
                <c:pt idx="6">
                  <c:v>2460</c:v>
                </c:pt>
                <c:pt idx="7">
                  <c:v>2520</c:v>
                </c:pt>
                <c:pt idx="8">
                  <c:v>2580</c:v>
                </c:pt>
                <c:pt idx="9">
                  <c:v>2640</c:v>
                </c:pt>
                <c:pt idx="10">
                  <c:v>2700</c:v>
                </c:pt>
                <c:pt idx="11">
                  <c:v>3320</c:v>
                </c:pt>
                <c:pt idx="12">
                  <c:v>4040</c:v>
                </c:pt>
                <c:pt idx="13">
                  <c:v>4760</c:v>
                </c:pt>
                <c:pt idx="14">
                  <c:v>5480</c:v>
                </c:pt>
                <c:pt idx="15" formatCode="General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FA-4404-843B-9C6E54E1F5AC}"/>
            </c:ext>
          </c:extLst>
        </c:ser>
        <c:ser>
          <c:idx val="6"/>
          <c:order val="6"/>
          <c:tx>
            <c:strRef>
              <c:f>'nvh101821'!$J$7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'nvh101821'!$J$8:$J$23</c:f>
              <c:numCache>
                <c:formatCode>0</c:formatCode>
                <c:ptCount val="16"/>
                <c:pt idx="0">
                  <c:v>2500</c:v>
                </c:pt>
                <c:pt idx="1">
                  <c:v>2600</c:v>
                </c:pt>
                <c:pt idx="2">
                  <c:v>2612</c:v>
                </c:pt>
                <c:pt idx="3">
                  <c:v>2624</c:v>
                </c:pt>
                <c:pt idx="4">
                  <c:v>2636</c:v>
                </c:pt>
                <c:pt idx="5">
                  <c:v>2648</c:v>
                </c:pt>
                <c:pt idx="6">
                  <c:v>2660</c:v>
                </c:pt>
                <c:pt idx="7">
                  <c:v>2720</c:v>
                </c:pt>
                <c:pt idx="8">
                  <c:v>2780</c:v>
                </c:pt>
                <c:pt idx="9">
                  <c:v>2840</c:v>
                </c:pt>
                <c:pt idx="10">
                  <c:v>2900</c:v>
                </c:pt>
                <c:pt idx="11">
                  <c:v>3320</c:v>
                </c:pt>
                <c:pt idx="12">
                  <c:v>4040</c:v>
                </c:pt>
                <c:pt idx="13">
                  <c:v>4760</c:v>
                </c:pt>
                <c:pt idx="14">
                  <c:v>5480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FA-4404-843B-9C6E54E1F5AC}"/>
            </c:ext>
          </c:extLst>
        </c:ser>
        <c:ser>
          <c:idx val="7"/>
          <c:order val="7"/>
          <c:tx>
            <c:strRef>
              <c:f>'nvh101821'!$K$7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'nvh101821'!$K$8:$K$23</c:f>
              <c:numCache>
                <c:formatCode>0</c:formatCode>
                <c:ptCount val="16"/>
                <c:pt idx="0">
                  <c:v>3000</c:v>
                </c:pt>
                <c:pt idx="1">
                  <c:v>3000</c:v>
                </c:pt>
                <c:pt idx="2">
                  <c:v>3011.2148046565817</c:v>
                </c:pt>
                <c:pt idx="3">
                  <c:v>3023.0046046435496</c:v>
                </c:pt>
                <c:pt idx="4">
                  <c:v>3035.3988806019029</c:v>
                </c:pt>
                <c:pt idx="5">
                  <c:v>3048.4286246774282</c:v>
                </c:pt>
                <c:pt idx="6">
                  <c:v>3062.1264180172043</c:v>
                </c:pt>
                <c:pt idx="7">
                  <c:v>3141.8983177990622</c:v>
                </c:pt>
                <c:pt idx="8">
                  <c:v>3244.327464656435</c:v>
                </c:pt>
                <c:pt idx="9">
                  <c:v>3375.8490926309428</c:v>
                </c:pt>
                <c:pt idx="10">
                  <c:v>3544.7262057943608</c:v>
                </c:pt>
                <c:pt idx="11">
                  <c:v>3761.5687113930408</c:v>
                </c:pt>
                <c:pt idx="12">
                  <c:v>4040</c:v>
                </c:pt>
                <c:pt idx="13">
                  <c:v>4760</c:v>
                </c:pt>
                <c:pt idx="14">
                  <c:v>5480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FA-4404-843B-9C6E54E1F5AC}"/>
            </c:ext>
          </c:extLst>
        </c:ser>
        <c:ser>
          <c:idx val="8"/>
          <c:order val="8"/>
          <c:tx>
            <c:strRef>
              <c:f>'nvh101821'!$L$7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'nvh101821'!$L$8:$L$23</c:f>
              <c:numCache>
                <c:formatCode>0</c:formatCode>
                <c:ptCount val="16"/>
                <c:pt idx="0">
                  <c:v>3400</c:v>
                </c:pt>
                <c:pt idx="1">
                  <c:v>3500</c:v>
                </c:pt>
                <c:pt idx="2">
                  <c:v>3517.24653667353</c:v>
                </c:pt>
                <c:pt idx="3">
                  <c:v>3535.1969178608442</c:v>
                </c:pt>
                <c:pt idx="4">
                  <c:v>3553.8798680014611</c:v>
                </c:pt>
                <c:pt idx="5">
                  <c:v>3573.3252838015146</c:v>
                </c:pt>
                <c:pt idx="6">
                  <c:v>3593.5642820748612</c:v>
                </c:pt>
                <c:pt idx="7">
                  <c:v>3707.8439542663723</c:v>
                </c:pt>
                <c:pt idx="8">
                  <c:v>3847.4254610827243</c:v>
                </c:pt>
                <c:pt idx="9">
                  <c:v>4017.9106984963696</c:v>
                </c:pt>
                <c:pt idx="10">
                  <c:v>4226.1418376989868</c:v>
                </c:pt>
                <c:pt idx="11">
                  <c:v>4480.4759254558976</c:v>
                </c:pt>
                <c:pt idx="12">
                  <c:v>4791.1202817363392</c:v>
                </c:pt>
                <c:pt idx="13">
                  <c:v>5170.5421553041615</c:v>
                </c:pt>
                <c:pt idx="14">
                  <c:v>5633.9690781861991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FA-4404-843B-9C6E54E1F5AC}"/>
            </c:ext>
          </c:extLst>
        </c:ser>
        <c:ser>
          <c:idx val="9"/>
          <c:order val="9"/>
          <c:tx>
            <c:strRef>
              <c:f>'nvh101821'!$M$7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'nvh101821'!$M$8:$M$23</c:f>
              <c:numCache>
                <c:formatCode>0</c:formatCode>
                <c:ptCount val="16"/>
                <c:pt idx="0">
                  <c:v>4000</c:v>
                </c:pt>
                <c:pt idx="1">
                  <c:v>4000</c:v>
                </c:pt>
                <c:pt idx="2">
                  <c:v>4014.0527335858392</c:v>
                </c:pt>
                <c:pt idx="3">
                  <c:v>4028.678970108836</c:v>
                </c:pt>
                <c:pt idx="4">
                  <c:v>4043.9021146678574</c:v>
                </c:pt>
                <c:pt idx="5">
                  <c:v>4059.746527541975</c:v>
                </c:pt>
                <c:pt idx="6">
                  <c:v>4076.2375631721088</c:v>
                </c:pt>
                <c:pt idx="7">
                  <c:v>4169.3543331059327</c:v>
                </c:pt>
                <c:pt idx="8">
                  <c:v>4283.0874127340721</c:v>
                </c:pt>
                <c:pt idx="9">
                  <c:v>4422.0013098859308</c:v>
                </c:pt>
                <c:pt idx="10">
                  <c:v>4591.6711270139895</c:v>
                </c:pt>
                <c:pt idx="11">
                  <c:v>4798.9063096307318</c:v>
                </c:pt>
                <c:pt idx="12">
                  <c:v>5052.023933266647</c:v>
                </c:pt>
                <c:pt idx="13">
                  <c:v>5361.1824969145027</c:v>
                </c:pt>
                <c:pt idx="14">
                  <c:v>5738.7896192628295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FA-4404-843B-9C6E54E1F5AC}"/>
            </c:ext>
          </c:extLst>
        </c:ser>
        <c:ser>
          <c:idx val="10"/>
          <c:order val="10"/>
          <c:tx>
            <c:strRef>
              <c:f>'nvh101821'!$N$7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'nvh101821'!$N$8:$N$23</c:f>
              <c:numCache>
                <c:formatCode>0</c:formatCode>
                <c:ptCount val="16"/>
                <c:pt idx="0">
                  <c:v>4500</c:v>
                </c:pt>
                <c:pt idx="1">
                  <c:v>4500</c:v>
                </c:pt>
                <c:pt idx="2">
                  <c:v>4535.6926240906041</c:v>
                </c:pt>
                <c:pt idx="3">
                  <c:v>4571.3139342707082</c:v>
                </c:pt>
                <c:pt idx="4">
                  <c:v>4606.864073025602</c:v>
                </c:pt>
                <c:pt idx="5">
                  <c:v>4642.3431825558864</c:v>
                </c:pt>
                <c:pt idx="6">
                  <c:v>4677.7514047780469</c:v>
                </c:pt>
                <c:pt idx="7">
                  <c:v>4853.7341535272362</c:v>
                </c:pt>
                <c:pt idx="8">
                  <c:v>5027.9658446690901</c:v>
                </c:pt>
                <c:pt idx="9">
                  <c:v>5200.46390151792</c:v>
                </c:pt>
                <c:pt idx="10">
                  <c:v>5371.2455740231571</c:v>
                </c:pt>
                <c:pt idx="11">
                  <c:v>5540.3279404943733</c:v>
                </c:pt>
                <c:pt idx="12">
                  <c:v>5707.7279093091156</c:v>
                </c:pt>
                <c:pt idx="13">
                  <c:v>5873.4622206037693</c:v>
                </c:pt>
                <c:pt idx="14">
                  <c:v>6037.5474479475724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FA-4404-843B-9C6E54E1F5AC}"/>
            </c:ext>
          </c:extLst>
        </c:ser>
        <c:ser>
          <c:idx val="11"/>
          <c:order val="11"/>
          <c:tx>
            <c:strRef>
              <c:f>'nvh101821'!$O$7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'nvh101821'!$C$8:$C$23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'nvh101821'!$O$8:$O$23</c:f>
              <c:numCache>
                <c:formatCode>0</c:formatCode>
                <c:ptCount val="16"/>
                <c:pt idx="0">
                  <c:v>5000</c:v>
                </c:pt>
                <c:pt idx="1">
                  <c:v>5000</c:v>
                </c:pt>
                <c:pt idx="2">
                  <c:v>5025.19479347572</c:v>
                </c:pt>
                <c:pt idx="3">
                  <c:v>5050.3392477204998</c:v>
                </c:pt>
                <c:pt idx="4">
                  <c:v>5075.4334633121898</c:v>
                </c:pt>
                <c:pt idx="5">
                  <c:v>5100.477540627684</c:v>
                </c:pt>
                <c:pt idx="6">
                  <c:v>5125.4715798433272</c:v>
                </c:pt>
                <c:pt idx="7">
                  <c:v>5249.6946966074611</c:v>
                </c:pt>
                <c:pt idx="8">
                  <c:v>5372.6817727075932</c:v>
                </c:pt>
                <c:pt idx="9">
                  <c:v>5494.4451069538254</c:v>
                </c:pt>
                <c:pt idx="10">
                  <c:v>5614.996875781052</c:v>
                </c:pt>
                <c:pt idx="11">
                  <c:v>5734.3491344666163</c:v>
                </c:pt>
                <c:pt idx="12">
                  <c:v>5852.5138183358458</c:v>
                </c:pt>
                <c:pt idx="13">
                  <c:v>5969.5027439556015</c:v>
                </c:pt>
                <c:pt idx="14">
                  <c:v>6085.3276103159333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FA-4404-843B-9C6E54E1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6104"/>
        <c:axId val="517023808"/>
      </c:scatterChart>
      <c:valAx>
        <c:axId val="517026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 Pct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3808"/>
        <c:crosses val="autoZero"/>
        <c:crossBetween val="midCat"/>
      </c:valAx>
      <c:valAx>
        <c:axId val="517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B-4BBF-817B-0661DE07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8BB-4BBF-817B-0661DE0731F8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F-4561-A0B0-F0AA7D04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34F-4561-A0B0-F0AA7D04907D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B-4DF8-9373-CC42BB95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9B-4DF8-9373-CC42BB953783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0-4673-B7F2-70B5B5D31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0-4673-B7F2-70B5B5D3102B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B-4A5E-8A2C-9DF7797B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4BB-4A5E-8A2C-9DF7797BE971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6-492F-BDD7-7E46BE07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186-492F-BDD7-7E46BE07C760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B-42C1-B8AD-1B55B157C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A1B-42C1-B8AD-1B55B157CDCE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D-48FE-9E6B-453C7136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A1D-48FE-9E6B-453C71363922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7-4A52-B149-8137012B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F57-4A52-B149-8137012B729F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445288486926E-2"/>
          <c:y val="0.10586277155974884"/>
          <c:w val="0.91347869125670977"/>
          <c:h val="0.7760626680924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nvhPreOct21!$D$7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nvhPreOct21!$D$8:$D$23</c:f>
              <c:numCache>
                <c:formatCode>0</c:formatCode>
                <c:ptCount val="16"/>
                <c:pt idx="0">
                  <c:v>1403</c:v>
                </c:pt>
                <c:pt idx="1">
                  <c:v>1414.777308717142</c:v>
                </c:pt>
                <c:pt idx="2">
                  <c:v>1426.7240722110605</c:v>
                </c:pt>
                <c:pt idx="3">
                  <c:v>1451.1357512358675</c:v>
                </c:pt>
                <c:pt idx="4">
                  <c:v>1476.2549663313421</c:v>
                </c:pt>
                <c:pt idx="5">
                  <c:v>1502.1022243741636</c:v>
                </c:pt>
                <c:pt idx="6">
                  <c:v>1528.6986266022157</c:v>
                </c:pt>
                <c:pt idx="7">
                  <c:v>1673.7001621569227</c:v>
                </c:pt>
                <c:pt idx="8">
                  <c:v>1840.9688577788711</c:v>
                </c:pt>
                <c:pt idx="9">
                  <c:v>2033.9241697901152</c:v>
                </c:pt>
                <c:pt idx="10">
                  <c:v>2256.5106633053501</c:v>
                </c:pt>
                <c:pt idx="11">
                  <c:v>2513.278650560972</c:v>
                </c:pt>
                <c:pt idx="12">
                  <c:v>2809.4772124687306</c:v>
                </c:pt>
                <c:pt idx="13">
                  <c:v>3151.1615050237924</c:v>
                </c:pt>
                <c:pt idx="14">
                  <c:v>3545.316544220811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9-4E24-81CD-7B5125A6D7D7}"/>
            </c:ext>
          </c:extLst>
        </c:ser>
        <c:ser>
          <c:idx val="1"/>
          <c:order val="1"/>
          <c:tx>
            <c:strRef>
              <c:f>nvhPreOct21!$E$7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nvhPreOct21!$E$8:$E$23</c:f>
              <c:numCache>
                <c:formatCode>0</c:formatCode>
                <c:ptCount val="16"/>
                <c:pt idx="0">
                  <c:v>1437</c:v>
                </c:pt>
                <c:pt idx="1">
                  <c:v>2010</c:v>
                </c:pt>
                <c:pt idx="2">
                  <c:v>2020</c:v>
                </c:pt>
                <c:pt idx="3">
                  <c:v>2040</c:v>
                </c:pt>
                <c:pt idx="4">
                  <c:v>2061</c:v>
                </c:pt>
                <c:pt idx="5">
                  <c:v>2082</c:v>
                </c:pt>
                <c:pt idx="6">
                  <c:v>2104</c:v>
                </c:pt>
                <c:pt idx="7">
                  <c:v>2129.3185817270814</c:v>
                </c:pt>
                <c:pt idx="8">
                  <c:v>2271.017130193884</c:v>
                </c:pt>
                <c:pt idx="9">
                  <c:v>2434.4756155326354</c:v>
                </c:pt>
                <c:pt idx="10">
                  <c:v>2623.0356023379941</c:v>
                </c:pt>
                <c:pt idx="11">
                  <c:v>2840.5518025545393</c:v>
                </c:pt>
                <c:pt idx="12">
                  <c:v>3091.4708769469416</c:v>
                </c:pt>
                <c:pt idx="13">
                  <c:v>3380.9223377174985</c:v>
                </c:pt>
                <c:pt idx="14">
                  <c:v>3714.8234105836673</c:v>
                </c:pt>
                <c:pt idx="15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9-4E24-81CD-7B5125A6D7D7}"/>
            </c:ext>
          </c:extLst>
        </c:ser>
        <c:ser>
          <c:idx val="2"/>
          <c:order val="2"/>
          <c:tx>
            <c:strRef>
              <c:f>nvhPreOct21!$F$7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nvhPreOct21!$F$8:$F$23</c:f>
              <c:numCache>
                <c:formatCode>0</c:formatCode>
                <c:ptCount val="16"/>
                <c:pt idx="0" formatCode="General">
                  <c:v>1510</c:v>
                </c:pt>
                <c:pt idx="1">
                  <c:v>2110</c:v>
                </c:pt>
                <c:pt idx="2">
                  <c:v>2120</c:v>
                </c:pt>
                <c:pt idx="3">
                  <c:v>2140</c:v>
                </c:pt>
                <c:pt idx="4">
                  <c:v>2161</c:v>
                </c:pt>
                <c:pt idx="5">
                  <c:v>2182</c:v>
                </c:pt>
                <c:pt idx="6">
                  <c:v>2204</c:v>
                </c:pt>
                <c:pt idx="7">
                  <c:v>2229.3185817270814</c:v>
                </c:pt>
                <c:pt idx="8">
                  <c:v>2371.017130193884</c:v>
                </c:pt>
                <c:pt idx="9">
                  <c:v>2534.4756155326354</c:v>
                </c:pt>
                <c:pt idx="10">
                  <c:v>2723.0356023379941</c:v>
                </c:pt>
                <c:pt idx="11">
                  <c:v>2940.5518025545393</c:v>
                </c:pt>
                <c:pt idx="12">
                  <c:v>3191.4708769469416</c:v>
                </c:pt>
                <c:pt idx="13">
                  <c:v>3480.9223377174985</c:v>
                </c:pt>
                <c:pt idx="14">
                  <c:v>3814.8234105836673</c:v>
                </c:pt>
                <c:pt idx="15" formatCode="General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9-4E24-81CD-7B5125A6D7D7}"/>
            </c:ext>
          </c:extLst>
        </c:ser>
        <c:ser>
          <c:idx val="3"/>
          <c:order val="3"/>
          <c:tx>
            <c:strRef>
              <c:f>nvhPreOct21!$G$7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nvhPreOct21!$G$8:$G$23</c:f>
              <c:numCache>
                <c:formatCode>0</c:formatCode>
                <c:ptCount val="16"/>
                <c:pt idx="0">
                  <c:v>1600</c:v>
                </c:pt>
                <c:pt idx="1">
                  <c:v>2212</c:v>
                </c:pt>
                <c:pt idx="2">
                  <c:v>2225</c:v>
                </c:pt>
                <c:pt idx="3">
                  <c:v>2250</c:v>
                </c:pt>
                <c:pt idx="4">
                  <c:v>2276</c:v>
                </c:pt>
                <c:pt idx="5">
                  <c:v>2302</c:v>
                </c:pt>
                <c:pt idx="6">
                  <c:v>2329</c:v>
                </c:pt>
                <c:pt idx="7">
                  <c:v>2329.3185817270814</c:v>
                </c:pt>
                <c:pt idx="8">
                  <c:v>2471.017130193884</c:v>
                </c:pt>
                <c:pt idx="9">
                  <c:v>2634.4756155326354</c:v>
                </c:pt>
                <c:pt idx="10">
                  <c:v>2823.0356023379941</c:v>
                </c:pt>
                <c:pt idx="11">
                  <c:v>3040.5518025545393</c:v>
                </c:pt>
                <c:pt idx="12">
                  <c:v>3291.4708769469416</c:v>
                </c:pt>
                <c:pt idx="13">
                  <c:v>3580.9223377174985</c:v>
                </c:pt>
                <c:pt idx="14">
                  <c:v>3914.8234105836673</c:v>
                </c:pt>
                <c:pt idx="15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9-4E24-81CD-7B5125A6D7D7}"/>
            </c:ext>
          </c:extLst>
        </c:ser>
        <c:ser>
          <c:idx val="4"/>
          <c:order val="4"/>
          <c:tx>
            <c:strRef>
              <c:f>nvhPreOct21!$H$7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nvhPreOct21!$H$8:$H$23</c:f>
              <c:numCache>
                <c:formatCode>0</c:formatCode>
                <c:ptCount val="16"/>
                <c:pt idx="0">
                  <c:v>2100</c:v>
                </c:pt>
                <c:pt idx="1">
                  <c:v>2416.779377071015</c:v>
                </c:pt>
                <c:pt idx="2">
                  <c:v>2433.8001798925388</c:v>
                </c:pt>
                <c:pt idx="3">
                  <c:v>2468.5800075366615</c:v>
                </c:pt>
                <c:pt idx="4">
                  <c:v>2504.3678765598634</c:v>
                </c:pt>
                <c:pt idx="5">
                  <c:v>2541.193003536544</c:v>
                </c:pt>
                <c:pt idx="6">
                  <c:v>2579.0854518398914</c:v>
                </c:pt>
                <c:pt idx="7">
                  <c:v>2785.6721601773638</c:v>
                </c:pt>
                <c:pt idx="8">
                  <c:v>3023.9833553260773</c:v>
                </c:pt>
                <c:pt idx="9">
                  <c:v>3298.8908079412504</c:v>
                </c:pt>
                <c:pt idx="10">
                  <c:v>3616.0144221138989</c:v>
                </c:pt>
                <c:pt idx="11">
                  <c:v>3981.8371224780885</c:v>
                </c:pt>
                <c:pt idx="12">
                  <c:v>4403.83738395622</c:v>
                </c:pt>
                <c:pt idx="13">
                  <c:v>4890.6421134339744</c:v>
                </c:pt>
                <c:pt idx="14">
                  <c:v>5452.2030087088951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9-4E24-81CD-7B5125A6D7D7}"/>
            </c:ext>
          </c:extLst>
        </c:ser>
        <c:ser>
          <c:idx val="5"/>
          <c:order val="5"/>
          <c:tx>
            <c:strRef>
              <c:f>nvhPreOct21!$I$7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nvhPreOct21!$I$8:$I$23</c:f>
              <c:numCache>
                <c:formatCode>0</c:formatCode>
                <c:ptCount val="16"/>
                <c:pt idx="0" formatCode="General">
                  <c:v>2450</c:v>
                </c:pt>
                <c:pt idx="1">
                  <c:v>2466.5526287322173</c:v>
                </c:pt>
                <c:pt idx="2">
                  <c:v>2483.3434207048022</c:v>
                </c:pt>
                <c:pt idx="3">
                  <c:v>2517.6532506780577</c:v>
                </c:pt>
                <c:pt idx="4">
                  <c:v>2552.957499849595</c:v>
                </c:pt>
                <c:pt idx="5">
                  <c:v>2589.2849899752396</c:v>
                </c:pt>
                <c:pt idx="6">
                  <c:v>2626.6653781663795</c:v>
                </c:pt>
                <c:pt idx="7">
                  <c:v>2830.460374229021</c:v>
                </c:pt>
                <c:pt idx="8">
                  <c:v>3065.5511478216708</c:v>
                </c:pt>
                <c:pt idx="9">
                  <c:v>3336.7436348609631</c:v>
                </c:pt>
                <c:pt idx="10">
                  <c:v>3649.5817947880355</c:v>
                </c:pt>
                <c:pt idx="11">
                  <c:v>4010.4609451473038</c:v>
                </c:pt>
                <c:pt idx="12">
                  <c:v>4426.7585003892436</c:v>
                </c:pt>
                <c:pt idx="13">
                  <c:v>4906.9847875767591</c:v>
                </c:pt>
                <c:pt idx="14">
                  <c:v>5460.9570221047206</c:v>
                </c:pt>
                <c:pt idx="15" formatCode="General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59-4E24-81CD-7B5125A6D7D7}"/>
            </c:ext>
          </c:extLst>
        </c:ser>
        <c:ser>
          <c:idx val="6"/>
          <c:order val="6"/>
          <c:tx>
            <c:strRef>
              <c:f>nvhPreOct21!$J$7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nvhPreOct21!$J$8:$J$23</c:f>
              <c:numCache>
                <c:formatCode>0</c:formatCode>
                <c:ptCount val="16"/>
                <c:pt idx="0">
                  <c:v>2500</c:v>
                </c:pt>
                <c:pt idx="1">
                  <c:v>2615.872383715825</c:v>
                </c:pt>
                <c:pt idx="2">
                  <c:v>2631.9731431415912</c:v>
                </c:pt>
                <c:pt idx="3">
                  <c:v>2664.8729801022473</c:v>
                </c:pt>
                <c:pt idx="4">
                  <c:v>2698.7263697187896</c:v>
                </c:pt>
                <c:pt idx="5">
                  <c:v>2733.5609492913254</c:v>
                </c:pt>
                <c:pt idx="6">
                  <c:v>2769.4051571458431</c:v>
                </c:pt>
                <c:pt idx="7">
                  <c:v>2964.825016383993</c:v>
                </c:pt>
                <c:pt idx="8">
                  <c:v>3190.2545253084518</c:v>
                </c:pt>
                <c:pt idx="9">
                  <c:v>3450.3021156201016</c:v>
                </c:pt>
                <c:pt idx="10">
                  <c:v>3750.2839128104451</c:v>
                </c:pt>
                <c:pt idx="11">
                  <c:v>4096.3324131549489</c:v>
                </c:pt>
                <c:pt idx="12">
                  <c:v>4495.5218496883163</c:v>
                </c:pt>
                <c:pt idx="13">
                  <c:v>4956.0128100051115</c:v>
                </c:pt>
                <c:pt idx="14">
                  <c:v>5487.219062292198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59-4E24-81CD-7B5125A6D7D7}"/>
            </c:ext>
          </c:extLst>
        </c:ser>
        <c:ser>
          <c:idx val="7"/>
          <c:order val="7"/>
          <c:tx>
            <c:strRef>
              <c:f>nvhPreOct21!$K$7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nvhPreOct21!$K$8:$K$23</c:f>
              <c:numCache>
                <c:formatCode>0</c:formatCode>
                <c:ptCount val="16"/>
                <c:pt idx="0">
                  <c:v>3000</c:v>
                </c:pt>
                <c:pt idx="1">
                  <c:v>3014.0583970054449</c:v>
                </c:pt>
                <c:pt idx="2">
                  <c:v>3028.319069639695</c:v>
                </c:pt>
                <c:pt idx="3">
                  <c:v>3057.458925233419</c:v>
                </c:pt>
                <c:pt idx="4">
                  <c:v>3087.4433560366424</c:v>
                </c:pt>
                <c:pt idx="5">
                  <c:v>3118.2968408008883</c:v>
                </c:pt>
                <c:pt idx="6">
                  <c:v>3150.0445677577468</c:v>
                </c:pt>
                <c:pt idx="7">
                  <c:v>3323.1307287972509</c:v>
                </c:pt>
                <c:pt idx="8">
                  <c:v>3522.7968652731997</c:v>
                </c:pt>
                <c:pt idx="9">
                  <c:v>3753.1247309778046</c:v>
                </c:pt>
                <c:pt idx="10">
                  <c:v>4018.8228942035371</c:v>
                </c:pt>
                <c:pt idx="11">
                  <c:v>4325.3229945086696</c:v>
                </c:pt>
                <c:pt idx="12">
                  <c:v>4678.8907811525087</c:v>
                </c:pt>
                <c:pt idx="13">
                  <c:v>5086.754203147384</c:v>
                </c:pt>
                <c:pt idx="14">
                  <c:v>5557.2511694588047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59-4E24-81CD-7B5125A6D7D7}"/>
            </c:ext>
          </c:extLst>
        </c:ser>
        <c:ser>
          <c:idx val="8"/>
          <c:order val="8"/>
          <c:tx>
            <c:strRef>
              <c:f>nvhPreOct21!$L$7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nvhPreOct21!$L$8:$L$23</c:f>
              <c:numCache>
                <c:formatCode>0</c:formatCode>
                <c:ptCount val="16"/>
                <c:pt idx="0">
                  <c:v>3400</c:v>
                </c:pt>
                <c:pt idx="1">
                  <c:v>3412.2444102950649</c:v>
                </c:pt>
                <c:pt idx="2">
                  <c:v>3424.6649961377989</c:v>
                </c:pt>
                <c:pt idx="3">
                  <c:v>3450.0448703645907</c:v>
                </c:pt>
                <c:pt idx="4">
                  <c:v>3476.1603423544948</c:v>
                </c:pt>
                <c:pt idx="5">
                  <c:v>3503.0327323104511</c:v>
                </c:pt>
                <c:pt idx="6">
                  <c:v>3530.6839783696505</c:v>
                </c:pt>
                <c:pt idx="7">
                  <c:v>3681.4364412105087</c:v>
                </c:pt>
                <c:pt idx="8">
                  <c:v>3855.3392052379486</c:v>
                </c:pt>
                <c:pt idx="9">
                  <c:v>4055.9473463355071</c:v>
                </c:pt>
                <c:pt idx="10">
                  <c:v>4287.361875596629</c:v>
                </c:pt>
                <c:pt idx="11">
                  <c:v>4554.3135758623894</c:v>
                </c:pt>
                <c:pt idx="12">
                  <c:v>4862.2597126167011</c:v>
                </c:pt>
                <c:pt idx="13">
                  <c:v>5217.4955962896565</c:v>
                </c:pt>
                <c:pt idx="14">
                  <c:v>5627.2832766254105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59-4E24-81CD-7B5125A6D7D7}"/>
            </c:ext>
          </c:extLst>
        </c:ser>
        <c:ser>
          <c:idx val="9"/>
          <c:order val="9"/>
          <c:tx>
            <c:strRef>
              <c:f>nvhPreOct21!$M$7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nvhPreOct21!$M$8:$M$23</c:f>
              <c:numCache>
                <c:formatCode>0</c:formatCode>
                <c:ptCount val="16"/>
                <c:pt idx="0">
                  <c:v>4000</c:v>
                </c:pt>
                <c:pt idx="1">
                  <c:v>4009.5234302294948</c:v>
                </c:pt>
                <c:pt idx="2">
                  <c:v>4019.1838858849546</c:v>
                </c:pt>
                <c:pt idx="3">
                  <c:v>4038.9237880613482</c:v>
                </c:pt>
                <c:pt idx="4">
                  <c:v>4059.2358218312738</c:v>
                </c:pt>
                <c:pt idx="5">
                  <c:v>4080.1365695747954</c:v>
                </c:pt>
                <c:pt idx="6">
                  <c:v>4101.6430942875058</c:v>
                </c:pt>
                <c:pt idx="7">
                  <c:v>4218.8950098303958</c:v>
                </c:pt>
                <c:pt idx="8">
                  <c:v>4354.1527151850705</c:v>
                </c:pt>
                <c:pt idx="9">
                  <c:v>4510.1812693720613</c:v>
                </c:pt>
                <c:pt idx="10">
                  <c:v>4690.1703476862667</c:v>
                </c:pt>
                <c:pt idx="11">
                  <c:v>4897.7994478929695</c:v>
                </c:pt>
                <c:pt idx="12">
                  <c:v>5137.3131098129898</c:v>
                </c:pt>
                <c:pt idx="13">
                  <c:v>5413.6076860030662</c:v>
                </c:pt>
                <c:pt idx="14">
                  <c:v>5732.3314373753192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59-4E24-81CD-7B5125A6D7D7}"/>
            </c:ext>
          </c:extLst>
        </c:ser>
        <c:ser>
          <c:idx val="10"/>
          <c:order val="10"/>
          <c:tx>
            <c:strRef>
              <c:f>nvhPreOct21!$N$7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nvhPreOct21!$N$8:$N$23</c:f>
              <c:numCache>
                <c:formatCode>0</c:formatCode>
                <c:ptCount val="16"/>
                <c:pt idx="0">
                  <c:v>4000</c:v>
                </c:pt>
                <c:pt idx="1">
                  <c:v>4009.5234302294948</c:v>
                </c:pt>
                <c:pt idx="2">
                  <c:v>4019.1838858849546</c:v>
                </c:pt>
                <c:pt idx="3">
                  <c:v>4038.9237880613482</c:v>
                </c:pt>
                <c:pt idx="4">
                  <c:v>4059.2358218312738</c:v>
                </c:pt>
                <c:pt idx="5">
                  <c:v>4080.1365695747954</c:v>
                </c:pt>
                <c:pt idx="6">
                  <c:v>4101.6430942875058</c:v>
                </c:pt>
                <c:pt idx="7">
                  <c:v>4218.8950098303958</c:v>
                </c:pt>
                <c:pt idx="8">
                  <c:v>4354.1527151850705</c:v>
                </c:pt>
                <c:pt idx="9">
                  <c:v>4510.1812693720613</c:v>
                </c:pt>
                <c:pt idx="10">
                  <c:v>4690.1703476862667</c:v>
                </c:pt>
                <c:pt idx="11">
                  <c:v>4897.7994478929695</c:v>
                </c:pt>
                <c:pt idx="12">
                  <c:v>5137.3131098129898</c:v>
                </c:pt>
                <c:pt idx="13">
                  <c:v>5413.6076860030662</c:v>
                </c:pt>
                <c:pt idx="14">
                  <c:v>5732.3314373753192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59-4E24-81CD-7B5125A6D7D7}"/>
            </c:ext>
          </c:extLst>
        </c:ser>
        <c:ser>
          <c:idx val="11"/>
          <c:order val="11"/>
          <c:tx>
            <c:strRef>
              <c:f>nvhPreOct21!$O$7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nvhPreOct21!$C$8:$C$23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nvhPreOct21!$O$8:$O$23</c:f>
              <c:numCache>
                <c:formatCode>0</c:formatCode>
                <c:ptCount val="16"/>
                <c:pt idx="0">
                  <c:v>4000</c:v>
                </c:pt>
                <c:pt idx="1">
                  <c:v>4009.5234302294948</c:v>
                </c:pt>
                <c:pt idx="2">
                  <c:v>4019.1838858849546</c:v>
                </c:pt>
                <c:pt idx="3">
                  <c:v>4038.9237880613482</c:v>
                </c:pt>
                <c:pt idx="4">
                  <c:v>4059.2358218312738</c:v>
                </c:pt>
                <c:pt idx="5">
                  <c:v>4080.1365695747954</c:v>
                </c:pt>
                <c:pt idx="6">
                  <c:v>4101.6430942875058</c:v>
                </c:pt>
                <c:pt idx="7">
                  <c:v>4218.8950098303958</c:v>
                </c:pt>
                <c:pt idx="8">
                  <c:v>4354.1527151850705</c:v>
                </c:pt>
                <c:pt idx="9">
                  <c:v>4510.1812693720613</c:v>
                </c:pt>
                <c:pt idx="10">
                  <c:v>4690.1703476862667</c:v>
                </c:pt>
                <c:pt idx="11">
                  <c:v>4897.7994478929695</c:v>
                </c:pt>
                <c:pt idx="12">
                  <c:v>5137.3131098129898</c:v>
                </c:pt>
                <c:pt idx="13">
                  <c:v>5413.6076860030662</c:v>
                </c:pt>
                <c:pt idx="14">
                  <c:v>5732.3314373753192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59-4E24-81CD-7B5125A6D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6104"/>
        <c:axId val="517023808"/>
      </c:scatterChart>
      <c:valAx>
        <c:axId val="517026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 Pct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3808"/>
        <c:crosses val="autoZero"/>
        <c:crossBetween val="midCat"/>
      </c:valAx>
      <c:valAx>
        <c:axId val="517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6-4E71-A1EC-9B7A3994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76-4E71-A1EC-9B7A39945C73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0-4380-9C1A-EA93AB3A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0C0-4380-9C1A-EA93AB3A8177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D-4ED8-9C66-FD543B03A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09D-4ED8-9C66-FD543B03ADAC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1-445E-82BC-2A731DB2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D01-445E-82BC-2A731DB240DB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C-493A-94DB-F1A06BBB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97C-493A-94DB-F1A06BBB3AE8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5-4324-B927-C1DA5012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25-4324-B927-C1DA50120D35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A-402D-9628-EB9DD2B5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89A-402D-9628-EB9DD2B516CE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6-46AF-BD86-877E252D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C16-46AF-BD86-877E252DB89D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1-4ED8-A208-4109C92C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751-4ED8-A208-4109C92C4BBA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445288486926E-2"/>
          <c:y val="0.10586277155974884"/>
          <c:w val="0.91347869125670977"/>
          <c:h val="0.7760626680924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nvh102621_perf!$D$7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nvh102621_perf!$D$8:$D$23</c:f>
              <c:numCache>
                <c:formatCode>0</c:formatCode>
                <c:ptCount val="16"/>
                <c:pt idx="0">
                  <c:v>1403</c:v>
                </c:pt>
                <c:pt idx="1">
                  <c:v>1415</c:v>
                </c:pt>
                <c:pt idx="2">
                  <c:v>1415</c:v>
                </c:pt>
                <c:pt idx="3">
                  <c:v>1415</c:v>
                </c:pt>
                <c:pt idx="4">
                  <c:v>1415</c:v>
                </c:pt>
                <c:pt idx="5">
                  <c:v>1415</c:v>
                </c:pt>
                <c:pt idx="6">
                  <c:v>1415</c:v>
                </c:pt>
                <c:pt idx="7">
                  <c:v>1415</c:v>
                </c:pt>
                <c:pt idx="8">
                  <c:v>1415</c:v>
                </c:pt>
                <c:pt idx="9">
                  <c:v>1415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9-4EFE-8DFE-56E3124EDDFE}"/>
            </c:ext>
          </c:extLst>
        </c:ser>
        <c:ser>
          <c:idx val="1"/>
          <c:order val="1"/>
          <c:tx>
            <c:strRef>
              <c:f>nvh102621_perf!$E$7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nvh102621_perf!$E$8:$E$23</c:f>
              <c:numCache>
                <c:formatCode>0</c:formatCode>
                <c:ptCount val="16"/>
                <c:pt idx="0">
                  <c:v>1437</c:v>
                </c:pt>
                <c:pt idx="1">
                  <c:v>2010</c:v>
                </c:pt>
                <c:pt idx="2">
                  <c:v>2022</c:v>
                </c:pt>
                <c:pt idx="3">
                  <c:v>2034</c:v>
                </c:pt>
                <c:pt idx="4">
                  <c:v>2046</c:v>
                </c:pt>
                <c:pt idx="5">
                  <c:v>2058</c:v>
                </c:pt>
                <c:pt idx="6">
                  <c:v>2070</c:v>
                </c:pt>
                <c:pt idx="7">
                  <c:v>2130</c:v>
                </c:pt>
                <c:pt idx="8">
                  <c:v>2190</c:v>
                </c:pt>
                <c:pt idx="9">
                  <c:v>2250</c:v>
                </c:pt>
                <c:pt idx="10">
                  <c:v>2310</c:v>
                </c:pt>
                <c:pt idx="11">
                  <c:v>2370</c:v>
                </c:pt>
                <c:pt idx="12">
                  <c:v>2710</c:v>
                </c:pt>
                <c:pt idx="13">
                  <c:v>3240</c:v>
                </c:pt>
                <c:pt idx="14">
                  <c:v>3770</c:v>
                </c:pt>
                <c:pt idx="15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9-4EFE-8DFE-56E3124EDDFE}"/>
            </c:ext>
          </c:extLst>
        </c:ser>
        <c:ser>
          <c:idx val="2"/>
          <c:order val="2"/>
          <c:tx>
            <c:strRef>
              <c:f>nvh102621_perf!$F$7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nvh102621_perf!$F$8:$F$23</c:f>
              <c:numCache>
                <c:formatCode>0</c:formatCode>
                <c:ptCount val="16"/>
                <c:pt idx="0" formatCode="General">
                  <c:v>1510</c:v>
                </c:pt>
                <c:pt idx="1">
                  <c:v>2050</c:v>
                </c:pt>
                <c:pt idx="2">
                  <c:v>2062</c:v>
                </c:pt>
                <c:pt idx="3">
                  <c:v>2074</c:v>
                </c:pt>
                <c:pt idx="4">
                  <c:v>2086</c:v>
                </c:pt>
                <c:pt idx="5">
                  <c:v>2098</c:v>
                </c:pt>
                <c:pt idx="6">
                  <c:v>2110</c:v>
                </c:pt>
                <c:pt idx="7">
                  <c:v>2170</c:v>
                </c:pt>
                <c:pt idx="8">
                  <c:v>2230</c:v>
                </c:pt>
                <c:pt idx="9">
                  <c:v>2290</c:v>
                </c:pt>
                <c:pt idx="10">
                  <c:v>2350</c:v>
                </c:pt>
                <c:pt idx="11">
                  <c:v>2600</c:v>
                </c:pt>
                <c:pt idx="12">
                  <c:v>3200</c:v>
                </c:pt>
                <c:pt idx="13">
                  <c:v>3800</c:v>
                </c:pt>
                <c:pt idx="14">
                  <c:v>4400</c:v>
                </c:pt>
                <c:pt idx="15" formatCode="General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9-4EFE-8DFE-56E3124EDDFE}"/>
            </c:ext>
          </c:extLst>
        </c:ser>
        <c:ser>
          <c:idx val="3"/>
          <c:order val="3"/>
          <c:tx>
            <c:strRef>
              <c:f>nvh102621_perf!$G$7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nvh102621_perf!$G$8:$G$23</c:f>
              <c:numCache>
                <c:formatCode>0</c:formatCode>
                <c:ptCount val="16"/>
                <c:pt idx="0">
                  <c:v>1600</c:v>
                </c:pt>
                <c:pt idx="1">
                  <c:v>2125</c:v>
                </c:pt>
                <c:pt idx="2">
                  <c:v>2137</c:v>
                </c:pt>
                <c:pt idx="3">
                  <c:v>2149</c:v>
                </c:pt>
                <c:pt idx="4">
                  <c:v>2161</c:v>
                </c:pt>
                <c:pt idx="5">
                  <c:v>2173</c:v>
                </c:pt>
                <c:pt idx="6">
                  <c:v>2185</c:v>
                </c:pt>
                <c:pt idx="7">
                  <c:v>2245</c:v>
                </c:pt>
                <c:pt idx="8">
                  <c:v>2305</c:v>
                </c:pt>
                <c:pt idx="9">
                  <c:v>2365</c:v>
                </c:pt>
                <c:pt idx="10">
                  <c:v>2425</c:v>
                </c:pt>
                <c:pt idx="11">
                  <c:v>2900</c:v>
                </c:pt>
                <c:pt idx="12">
                  <c:v>3550</c:v>
                </c:pt>
                <c:pt idx="13">
                  <c:v>4200</c:v>
                </c:pt>
                <c:pt idx="14">
                  <c:v>4850</c:v>
                </c:pt>
                <c:pt idx="15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9-4EFE-8DFE-56E3124EDDFE}"/>
            </c:ext>
          </c:extLst>
        </c:ser>
        <c:ser>
          <c:idx val="4"/>
          <c:order val="4"/>
          <c:tx>
            <c:strRef>
              <c:f>nvh102621_perf!$H$7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nvh102621_perf!$H$8:$H$23</c:f>
              <c:numCache>
                <c:formatCode>0</c:formatCode>
                <c:ptCount val="16"/>
                <c:pt idx="0">
                  <c:v>2100</c:v>
                </c:pt>
                <c:pt idx="1">
                  <c:v>2200</c:v>
                </c:pt>
                <c:pt idx="2">
                  <c:v>2212</c:v>
                </c:pt>
                <c:pt idx="3">
                  <c:v>2224</c:v>
                </c:pt>
                <c:pt idx="4">
                  <c:v>2236</c:v>
                </c:pt>
                <c:pt idx="5">
                  <c:v>2248</c:v>
                </c:pt>
                <c:pt idx="6">
                  <c:v>2260</c:v>
                </c:pt>
                <c:pt idx="7">
                  <c:v>2320</c:v>
                </c:pt>
                <c:pt idx="8">
                  <c:v>2380</c:v>
                </c:pt>
                <c:pt idx="9">
                  <c:v>2440</c:v>
                </c:pt>
                <c:pt idx="10">
                  <c:v>2500</c:v>
                </c:pt>
                <c:pt idx="11">
                  <c:v>3200</c:v>
                </c:pt>
                <c:pt idx="12">
                  <c:v>3900</c:v>
                </c:pt>
                <c:pt idx="13">
                  <c:v>4600</c:v>
                </c:pt>
                <c:pt idx="14">
                  <c:v>5300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49-4EFE-8DFE-56E3124EDDFE}"/>
            </c:ext>
          </c:extLst>
        </c:ser>
        <c:ser>
          <c:idx val="5"/>
          <c:order val="5"/>
          <c:tx>
            <c:strRef>
              <c:f>nvh102621_perf!$I$7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nvh102621_perf!$I$8:$I$23</c:f>
              <c:numCache>
                <c:formatCode>0</c:formatCode>
                <c:ptCount val="16"/>
                <c:pt idx="0" formatCode="General">
                  <c:v>2200</c:v>
                </c:pt>
                <c:pt idx="1">
                  <c:v>2400</c:v>
                </c:pt>
                <c:pt idx="2">
                  <c:v>2412</c:v>
                </c:pt>
                <c:pt idx="3">
                  <c:v>2424</c:v>
                </c:pt>
                <c:pt idx="4">
                  <c:v>2436</c:v>
                </c:pt>
                <c:pt idx="5">
                  <c:v>2448</c:v>
                </c:pt>
                <c:pt idx="6">
                  <c:v>2460</c:v>
                </c:pt>
                <c:pt idx="7">
                  <c:v>2520</c:v>
                </c:pt>
                <c:pt idx="8">
                  <c:v>2580</c:v>
                </c:pt>
                <c:pt idx="9">
                  <c:v>2640</c:v>
                </c:pt>
                <c:pt idx="10">
                  <c:v>2700</c:v>
                </c:pt>
                <c:pt idx="11">
                  <c:v>3320</c:v>
                </c:pt>
                <c:pt idx="12">
                  <c:v>4040</c:v>
                </c:pt>
                <c:pt idx="13">
                  <c:v>4760</c:v>
                </c:pt>
                <c:pt idx="14">
                  <c:v>5480</c:v>
                </c:pt>
                <c:pt idx="15" formatCode="General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49-4EFE-8DFE-56E3124EDDFE}"/>
            </c:ext>
          </c:extLst>
        </c:ser>
        <c:ser>
          <c:idx val="6"/>
          <c:order val="6"/>
          <c:tx>
            <c:strRef>
              <c:f>nvh102621_perf!$J$7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nvh102621_perf!$J$8:$J$23</c:f>
              <c:numCache>
                <c:formatCode>0</c:formatCode>
                <c:ptCount val="16"/>
                <c:pt idx="0">
                  <c:v>2500</c:v>
                </c:pt>
                <c:pt idx="1">
                  <c:v>2600</c:v>
                </c:pt>
                <c:pt idx="2">
                  <c:v>2612</c:v>
                </c:pt>
                <c:pt idx="3">
                  <c:v>2624</c:v>
                </c:pt>
                <c:pt idx="4">
                  <c:v>2636</c:v>
                </c:pt>
                <c:pt idx="5">
                  <c:v>2648</c:v>
                </c:pt>
                <c:pt idx="6">
                  <c:v>2660</c:v>
                </c:pt>
                <c:pt idx="7">
                  <c:v>2720</c:v>
                </c:pt>
                <c:pt idx="8">
                  <c:v>2780</c:v>
                </c:pt>
                <c:pt idx="9">
                  <c:v>2840</c:v>
                </c:pt>
                <c:pt idx="10">
                  <c:v>2900</c:v>
                </c:pt>
                <c:pt idx="11">
                  <c:v>3320</c:v>
                </c:pt>
                <c:pt idx="12">
                  <c:v>4040</c:v>
                </c:pt>
                <c:pt idx="13">
                  <c:v>4760</c:v>
                </c:pt>
                <c:pt idx="14">
                  <c:v>5480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49-4EFE-8DFE-56E3124EDDFE}"/>
            </c:ext>
          </c:extLst>
        </c:ser>
        <c:ser>
          <c:idx val="7"/>
          <c:order val="7"/>
          <c:tx>
            <c:strRef>
              <c:f>nvh102621_perf!$K$7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nvh102621_perf!$K$8:$K$23</c:f>
              <c:numCache>
                <c:formatCode>0</c:formatCode>
                <c:ptCount val="16"/>
                <c:pt idx="0">
                  <c:v>3000</c:v>
                </c:pt>
                <c:pt idx="1">
                  <c:v>3000</c:v>
                </c:pt>
                <c:pt idx="2">
                  <c:v>3026.4704484784716</c:v>
                </c:pt>
                <c:pt idx="3">
                  <c:v>3053.117956155018</c:v>
                </c:pt>
                <c:pt idx="4">
                  <c:v>3079.9437073677018</c:v>
                </c:pt>
                <c:pt idx="5">
                  <c:v>3106.9488943765473</c:v>
                </c:pt>
                <c:pt idx="6">
                  <c:v>3134.1347174165344</c:v>
                </c:pt>
                <c:pt idx="7">
                  <c:v>3272.8159463060133</c:v>
                </c:pt>
                <c:pt idx="8">
                  <c:v>3416.1977911909034</c:v>
                </c:pt>
                <c:pt idx="9">
                  <c:v>3564.4395799839517</c:v>
                </c:pt>
                <c:pt idx="10">
                  <c:v>3717.7060410355957</c:v>
                </c:pt>
                <c:pt idx="11">
                  <c:v>3876.1674861824099</c:v>
                </c:pt>
                <c:pt idx="12">
                  <c:v>4040</c:v>
                </c:pt>
                <c:pt idx="13">
                  <c:v>4760</c:v>
                </c:pt>
                <c:pt idx="14">
                  <c:v>5480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49-4EFE-8DFE-56E3124EDDFE}"/>
            </c:ext>
          </c:extLst>
        </c:ser>
        <c:ser>
          <c:idx val="8"/>
          <c:order val="8"/>
          <c:tx>
            <c:strRef>
              <c:f>nvh102621_perf!$L$7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nvh102621_perf!$L$8:$L$23</c:f>
              <c:numCache>
                <c:formatCode>0</c:formatCode>
                <c:ptCount val="16"/>
                <c:pt idx="0">
                  <c:v>3400</c:v>
                </c:pt>
                <c:pt idx="1">
                  <c:v>3500</c:v>
                </c:pt>
                <c:pt idx="2">
                  <c:v>3545.6510776978816</c:v>
                </c:pt>
                <c:pt idx="3">
                  <c:v>3591.607512640277</c:v>
                </c:pt>
                <c:pt idx="4">
                  <c:v>3637.8713473429743</c:v>
                </c:pt>
                <c:pt idx="5">
                  <c:v>3684.4446379840178</c:v>
                </c:pt>
                <c:pt idx="6">
                  <c:v>3731.3294544951036</c:v>
                </c:pt>
                <c:pt idx="7">
                  <c:v>3970.4998471093522</c:v>
                </c:pt>
                <c:pt idx="8">
                  <c:v>4217.776947330347</c:v>
                </c:pt>
                <c:pt idx="9">
                  <c:v>4473.435532932639</c:v>
                </c:pt>
                <c:pt idx="10">
                  <c:v>4737.7596953146394</c:v>
                </c:pt>
                <c:pt idx="11">
                  <c:v>5011.0431551849606</c:v>
                </c:pt>
                <c:pt idx="12">
                  <c:v>5293.5895889489675</c:v>
                </c:pt>
                <c:pt idx="13">
                  <c:v>5585.7129661582621</c:v>
                </c:pt>
                <c:pt idx="14">
                  <c:v>5887.7378983980325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49-4EFE-8DFE-56E3124EDDFE}"/>
            </c:ext>
          </c:extLst>
        </c:ser>
        <c:ser>
          <c:idx val="9"/>
          <c:order val="9"/>
          <c:tx>
            <c:strRef>
              <c:f>nvh102621_perf!$M$7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nvh102621_perf!$M$8:$M$23</c:f>
              <c:numCache>
                <c:formatCode>0</c:formatCode>
                <c:ptCount val="16"/>
                <c:pt idx="0">
                  <c:v>4000</c:v>
                </c:pt>
                <c:pt idx="1">
                  <c:v>4000</c:v>
                </c:pt>
                <c:pt idx="2">
                  <c:v>4034.0830007952522</c:v>
                </c:pt>
                <c:pt idx="3">
                  <c:v>4068.5085414432269</c:v>
                </c:pt>
                <c:pt idx="4">
                  <c:v>4103.2800645266771</c:v>
                </c:pt>
                <c:pt idx="5">
                  <c:v>4138.4010472268865</c:v>
                </c:pt>
                <c:pt idx="6">
                  <c:v>4173.875001671393</c:v>
                </c:pt>
                <c:pt idx="7">
                  <c:v>4356.6647653108612</c:v>
                </c:pt>
                <c:pt idx="8">
                  <c:v>4548.8263605384391</c:v>
                </c:pt>
                <c:pt idx="9">
                  <c:v>4750.8402914347007</c:v>
                </c:pt>
                <c:pt idx="10">
                  <c:v>4963.2116980512437</c:v>
                </c:pt>
                <c:pt idx="11">
                  <c:v>5186.4716195239362</c:v>
                </c:pt>
                <c:pt idx="12">
                  <c:v>5421.1783219473573</c:v>
                </c:pt>
                <c:pt idx="13">
                  <c:v>5667.9186943308305</c:v>
                </c:pt>
                <c:pt idx="14">
                  <c:v>5927.3097161266314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49-4EFE-8DFE-56E3124EDDFE}"/>
            </c:ext>
          </c:extLst>
        </c:ser>
        <c:ser>
          <c:idx val="10"/>
          <c:order val="10"/>
          <c:tx>
            <c:strRef>
              <c:f>nvh102621_perf!$N$7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nvh102621_perf!$N$8:$N$23</c:f>
              <c:numCache>
                <c:formatCode>0</c:formatCode>
                <c:ptCount val="16"/>
                <c:pt idx="0">
                  <c:v>4500</c:v>
                </c:pt>
                <c:pt idx="1">
                  <c:v>4500</c:v>
                </c:pt>
                <c:pt idx="2">
                  <c:v>4535.6926240906041</c:v>
                </c:pt>
                <c:pt idx="3">
                  <c:v>4571.3139342707082</c:v>
                </c:pt>
                <c:pt idx="4">
                  <c:v>4606.864073025602</c:v>
                </c:pt>
                <c:pt idx="5">
                  <c:v>4642.3431825558864</c:v>
                </c:pt>
                <c:pt idx="6">
                  <c:v>4677.7514047780469</c:v>
                </c:pt>
                <c:pt idx="7">
                  <c:v>4853.7341535272362</c:v>
                </c:pt>
                <c:pt idx="8">
                  <c:v>5027.9658446690901</c:v>
                </c:pt>
                <c:pt idx="9">
                  <c:v>5200.46390151792</c:v>
                </c:pt>
                <c:pt idx="10">
                  <c:v>5371.2455740231571</c:v>
                </c:pt>
                <c:pt idx="11">
                  <c:v>5540.3279404943733</c:v>
                </c:pt>
                <c:pt idx="12">
                  <c:v>5707.7279093091156</c:v>
                </c:pt>
                <c:pt idx="13">
                  <c:v>5873.4622206037693</c:v>
                </c:pt>
                <c:pt idx="14">
                  <c:v>6037.5474479475724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49-4EFE-8DFE-56E3124EDDFE}"/>
            </c:ext>
          </c:extLst>
        </c:ser>
        <c:ser>
          <c:idx val="11"/>
          <c:order val="11"/>
          <c:tx>
            <c:strRef>
              <c:f>nvh102621_perf!$O$7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nvh102621_perf!$C$8:$C$23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nvh102621_perf!$O$8:$O$23</c:f>
              <c:numCache>
                <c:formatCode>0</c:formatCode>
                <c:ptCount val="16"/>
                <c:pt idx="0">
                  <c:v>5000</c:v>
                </c:pt>
                <c:pt idx="1">
                  <c:v>5000</c:v>
                </c:pt>
                <c:pt idx="2">
                  <c:v>5025.19479347572</c:v>
                </c:pt>
                <c:pt idx="3">
                  <c:v>5050.3392477204998</c:v>
                </c:pt>
                <c:pt idx="4">
                  <c:v>5075.4334633121898</c:v>
                </c:pt>
                <c:pt idx="5">
                  <c:v>5100.477540627684</c:v>
                </c:pt>
                <c:pt idx="6">
                  <c:v>5125.4715798433272</c:v>
                </c:pt>
                <c:pt idx="7">
                  <c:v>5249.6946966074611</c:v>
                </c:pt>
                <c:pt idx="8">
                  <c:v>5372.6817727075932</c:v>
                </c:pt>
                <c:pt idx="9">
                  <c:v>5494.4451069538254</c:v>
                </c:pt>
                <c:pt idx="10">
                  <c:v>5614.996875781052</c:v>
                </c:pt>
                <c:pt idx="11">
                  <c:v>5734.3491344666163</c:v>
                </c:pt>
                <c:pt idx="12">
                  <c:v>5852.5138183358458</c:v>
                </c:pt>
                <c:pt idx="13">
                  <c:v>5969.5027439556015</c:v>
                </c:pt>
                <c:pt idx="14">
                  <c:v>6085.3276103159333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49-4EFE-8DFE-56E3124ED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6104"/>
        <c:axId val="517023808"/>
      </c:scatterChart>
      <c:valAx>
        <c:axId val="517026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 Pct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3808"/>
        <c:crosses val="autoZero"/>
        <c:crossBetween val="midCat"/>
      </c:valAx>
      <c:valAx>
        <c:axId val="517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5-4485-A088-860E9639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6E5-4485-A088-860E963902D2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2-40ED-81C2-4D09080F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C62-40ED-81C2-4D09080F84E2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8-40C7-970B-7A3BEBA8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A18-40C7-970B-7A3BEBA82633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E-4B05-BBA5-E745948F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DE-4B05-BBA5-E745948F3C50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3-4FA6-8DA9-A14B42883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53-4FA6-8DA9-A14B42883D3A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A-4C82-9533-FD877CEF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AAA-4C82-9533-FD877CEF8AA6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B-4C8A-BA62-8BB4F4BD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B-4C8A-BA62-8BB4F4BDA868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E-4B08-A900-F92A6E0B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75E-4B08-A900-F92A6E0B76C9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0-4989-B540-68857C89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530-4989-B540-68857C892D40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445288486926E-2"/>
          <c:y val="0.10586277155974884"/>
          <c:w val="0.91347869125670977"/>
          <c:h val="0.7760626680924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'perf7500_perf (2)'!$D$7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(2)'!$D$8:$D$23</c:f>
              <c:numCache>
                <c:formatCode>General</c:formatCode>
                <c:ptCount val="16"/>
                <c:pt idx="0">
                  <c:v>1400</c:v>
                </c:pt>
                <c:pt idx="1">
                  <c:v>1917</c:v>
                </c:pt>
                <c:pt idx="2">
                  <c:v>1934</c:v>
                </c:pt>
                <c:pt idx="3">
                  <c:v>1968</c:v>
                </c:pt>
                <c:pt idx="4">
                  <c:v>2002</c:v>
                </c:pt>
                <c:pt idx="5">
                  <c:v>2036</c:v>
                </c:pt>
                <c:pt idx="6">
                  <c:v>1910</c:v>
                </c:pt>
                <c:pt idx="7">
                  <c:v>1910</c:v>
                </c:pt>
                <c:pt idx="8">
                  <c:v>1910</c:v>
                </c:pt>
                <c:pt idx="9">
                  <c:v>2080</c:v>
                </c:pt>
                <c:pt idx="10">
                  <c:v>2250</c:v>
                </c:pt>
                <c:pt idx="11">
                  <c:v>2420</c:v>
                </c:pt>
                <c:pt idx="12">
                  <c:v>2590</c:v>
                </c:pt>
                <c:pt idx="13">
                  <c:v>2760</c:v>
                </c:pt>
                <c:pt idx="14">
                  <c:v>2930</c:v>
                </c:pt>
                <c:pt idx="15">
                  <c:v>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4-413C-B9A0-7A5AF7492907}"/>
            </c:ext>
          </c:extLst>
        </c:ser>
        <c:ser>
          <c:idx val="1"/>
          <c:order val="1"/>
          <c:tx>
            <c:strRef>
              <c:f>'perf7500_perf (2)'!$E$7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(2)'!$E$8:$E$23</c:f>
              <c:numCache>
                <c:formatCode>General</c:formatCode>
                <c:ptCount val="16"/>
                <c:pt idx="0">
                  <c:v>1437</c:v>
                </c:pt>
                <c:pt idx="1">
                  <c:v>2017</c:v>
                </c:pt>
                <c:pt idx="2">
                  <c:v>2034</c:v>
                </c:pt>
                <c:pt idx="3">
                  <c:v>2068</c:v>
                </c:pt>
                <c:pt idx="4">
                  <c:v>2102</c:v>
                </c:pt>
                <c:pt idx="5">
                  <c:v>2136</c:v>
                </c:pt>
                <c:pt idx="6">
                  <c:v>1970</c:v>
                </c:pt>
                <c:pt idx="7">
                  <c:v>2010</c:v>
                </c:pt>
                <c:pt idx="8">
                  <c:v>2296</c:v>
                </c:pt>
                <c:pt idx="9">
                  <c:v>2583</c:v>
                </c:pt>
                <c:pt idx="10">
                  <c:v>2869</c:v>
                </c:pt>
                <c:pt idx="11">
                  <c:v>3155</c:v>
                </c:pt>
                <c:pt idx="12">
                  <c:v>3441</c:v>
                </c:pt>
                <c:pt idx="13">
                  <c:v>3728</c:v>
                </c:pt>
                <c:pt idx="14">
                  <c:v>4014</c:v>
                </c:pt>
                <c:pt idx="15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4-413C-B9A0-7A5AF7492907}"/>
            </c:ext>
          </c:extLst>
        </c:ser>
        <c:ser>
          <c:idx val="2"/>
          <c:order val="2"/>
          <c:tx>
            <c:strRef>
              <c:f>'perf7500_perf (2)'!$F$7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(2)'!$F$8:$F$23</c:f>
              <c:numCache>
                <c:formatCode>General</c:formatCode>
                <c:ptCount val="16"/>
                <c:pt idx="0">
                  <c:v>1618.5</c:v>
                </c:pt>
                <c:pt idx="1">
                  <c:v>2218</c:v>
                </c:pt>
                <c:pt idx="2">
                  <c:v>2236</c:v>
                </c:pt>
                <c:pt idx="3">
                  <c:v>2272</c:v>
                </c:pt>
                <c:pt idx="4">
                  <c:v>2308</c:v>
                </c:pt>
                <c:pt idx="5">
                  <c:v>2344</c:v>
                </c:pt>
                <c:pt idx="6">
                  <c:v>2180</c:v>
                </c:pt>
                <c:pt idx="7">
                  <c:v>2225</c:v>
                </c:pt>
                <c:pt idx="8">
                  <c:v>2528</c:v>
                </c:pt>
                <c:pt idx="9">
                  <c:v>2831.5</c:v>
                </c:pt>
                <c:pt idx="10">
                  <c:v>3134.5</c:v>
                </c:pt>
                <c:pt idx="11">
                  <c:v>3437.5</c:v>
                </c:pt>
                <c:pt idx="12">
                  <c:v>3740.5</c:v>
                </c:pt>
                <c:pt idx="13">
                  <c:v>4044</c:v>
                </c:pt>
                <c:pt idx="14">
                  <c:v>4347</c:v>
                </c:pt>
                <c:pt idx="15">
                  <c:v>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4-413C-B9A0-7A5AF7492907}"/>
            </c:ext>
          </c:extLst>
        </c:ser>
        <c:ser>
          <c:idx val="3"/>
          <c:order val="3"/>
          <c:tx>
            <c:strRef>
              <c:f>'perf7500_perf (2)'!$G$7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(2)'!$G$8:$G$23</c:f>
              <c:numCache>
                <c:formatCode>General</c:formatCode>
                <c:ptCount val="16"/>
                <c:pt idx="0">
                  <c:v>1800</c:v>
                </c:pt>
                <c:pt idx="1">
                  <c:v>2419</c:v>
                </c:pt>
                <c:pt idx="2">
                  <c:v>2438</c:v>
                </c:pt>
                <c:pt idx="3">
                  <c:v>2476</c:v>
                </c:pt>
                <c:pt idx="4">
                  <c:v>2514</c:v>
                </c:pt>
                <c:pt idx="5">
                  <c:v>2552</c:v>
                </c:pt>
                <c:pt idx="6">
                  <c:v>2390</c:v>
                </c:pt>
                <c:pt idx="7">
                  <c:v>2440</c:v>
                </c:pt>
                <c:pt idx="8">
                  <c:v>2760</c:v>
                </c:pt>
                <c:pt idx="9">
                  <c:v>3080</c:v>
                </c:pt>
                <c:pt idx="10">
                  <c:v>3400</c:v>
                </c:pt>
                <c:pt idx="11">
                  <c:v>3720</c:v>
                </c:pt>
                <c:pt idx="12">
                  <c:v>4040</c:v>
                </c:pt>
                <c:pt idx="13">
                  <c:v>4360</c:v>
                </c:pt>
                <c:pt idx="14">
                  <c:v>4680</c:v>
                </c:pt>
                <c:pt idx="1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4-413C-B9A0-7A5AF7492907}"/>
            </c:ext>
          </c:extLst>
        </c:ser>
        <c:ser>
          <c:idx val="4"/>
          <c:order val="4"/>
          <c:tx>
            <c:strRef>
              <c:f>'perf7500_perf (2)'!$H$7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(2)'!$H$8:$H$23</c:f>
              <c:numCache>
                <c:formatCode>General</c:formatCode>
                <c:ptCount val="16"/>
                <c:pt idx="0">
                  <c:v>2200</c:v>
                </c:pt>
                <c:pt idx="1">
                  <c:v>2833</c:v>
                </c:pt>
                <c:pt idx="2">
                  <c:v>2866</c:v>
                </c:pt>
                <c:pt idx="3">
                  <c:v>2932</c:v>
                </c:pt>
                <c:pt idx="4">
                  <c:v>2998</c:v>
                </c:pt>
                <c:pt idx="5">
                  <c:v>3064</c:v>
                </c:pt>
                <c:pt idx="6">
                  <c:v>3130</c:v>
                </c:pt>
                <c:pt idx="7" formatCode="0">
                  <c:v>3230.4120411944787</c:v>
                </c:pt>
                <c:pt idx="8" formatCode="0">
                  <c:v>3745.3605360451688</c:v>
                </c:pt>
                <c:pt idx="9" formatCode="0">
                  <c:v>4260.309030895859</c:v>
                </c:pt>
                <c:pt idx="10" formatCode="0">
                  <c:v>4775.2575257465487</c:v>
                </c:pt>
                <c:pt idx="11" formatCode="0">
                  <c:v>5290.2060205972393</c:v>
                </c:pt>
                <c:pt idx="12" formatCode="0">
                  <c:v>5805.15451544793</c:v>
                </c:pt>
                <c:pt idx="13" formatCode="0">
                  <c:v>6320.1030102986197</c:v>
                </c:pt>
                <c:pt idx="14" formatCode="0">
                  <c:v>6835.0515051493094</c:v>
                </c:pt>
                <c:pt idx="15" formatCode="0">
                  <c:v>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84-413C-B9A0-7A5AF7492907}"/>
            </c:ext>
          </c:extLst>
        </c:ser>
        <c:ser>
          <c:idx val="5"/>
          <c:order val="5"/>
          <c:tx>
            <c:strRef>
              <c:f>'perf7500_perf (2)'!$I$7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(2)'!$I$8:$I$23</c:f>
              <c:numCache>
                <c:formatCode>0</c:formatCode>
                <c:ptCount val="16"/>
                <c:pt idx="0">
                  <c:v>3500</c:v>
                </c:pt>
                <c:pt idx="1">
                  <c:v>3540</c:v>
                </c:pt>
                <c:pt idx="2">
                  <c:v>3580</c:v>
                </c:pt>
                <c:pt idx="3">
                  <c:v>3660</c:v>
                </c:pt>
                <c:pt idx="4">
                  <c:v>3740</c:v>
                </c:pt>
                <c:pt idx="5">
                  <c:v>3820</c:v>
                </c:pt>
                <c:pt idx="6">
                  <c:v>3900</c:v>
                </c:pt>
                <c:pt idx="7">
                  <c:v>4300</c:v>
                </c:pt>
                <c:pt idx="8">
                  <c:v>4700</c:v>
                </c:pt>
                <c:pt idx="9">
                  <c:v>5100</c:v>
                </c:pt>
                <c:pt idx="10">
                  <c:v>5500</c:v>
                </c:pt>
                <c:pt idx="11">
                  <c:v>5900</c:v>
                </c:pt>
                <c:pt idx="12">
                  <c:v>6300</c:v>
                </c:pt>
                <c:pt idx="13">
                  <c:v>6700</c:v>
                </c:pt>
                <c:pt idx="14">
                  <c:v>7100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84-413C-B9A0-7A5AF7492907}"/>
            </c:ext>
          </c:extLst>
        </c:ser>
        <c:ser>
          <c:idx val="6"/>
          <c:order val="6"/>
          <c:tx>
            <c:strRef>
              <c:f>'perf7500_perf (2)'!$J$7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(2)'!$J$8:$J$23</c:f>
              <c:numCache>
                <c:formatCode>0</c:formatCode>
                <c:ptCount val="16"/>
                <c:pt idx="0">
                  <c:v>4000</c:v>
                </c:pt>
                <c:pt idx="1">
                  <c:v>4035</c:v>
                </c:pt>
                <c:pt idx="2">
                  <c:v>4070</c:v>
                </c:pt>
                <c:pt idx="3">
                  <c:v>4140</c:v>
                </c:pt>
                <c:pt idx="4">
                  <c:v>4210</c:v>
                </c:pt>
                <c:pt idx="5">
                  <c:v>4280</c:v>
                </c:pt>
                <c:pt idx="6">
                  <c:v>4350</c:v>
                </c:pt>
                <c:pt idx="7">
                  <c:v>4700</c:v>
                </c:pt>
                <c:pt idx="8">
                  <c:v>5050</c:v>
                </c:pt>
                <c:pt idx="9">
                  <c:v>5400</c:v>
                </c:pt>
                <c:pt idx="10">
                  <c:v>5750</c:v>
                </c:pt>
                <c:pt idx="11">
                  <c:v>6100</c:v>
                </c:pt>
                <c:pt idx="12">
                  <c:v>6450</c:v>
                </c:pt>
                <c:pt idx="13">
                  <c:v>6800</c:v>
                </c:pt>
                <c:pt idx="14">
                  <c:v>7150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84-413C-B9A0-7A5AF7492907}"/>
            </c:ext>
          </c:extLst>
        </c:ser>
        <c:ser>
          <c:idx val="7"/>
          <c:order val="7"/>
          <c:tx>
            <c:strRef>
              <c:f>'perf7500_perf (2)'!$K$7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(2)'!$K$8:$K$23</c:f>
              <c:numCache>
                <c:formatCode>0</c:formatCode>
                <c:ptCount val="16"/>
                <c:pt idx="0">
                  <c:v>4500</c:v>
                </c:pt>
                <c:pt idx="1">
                  <c:v>4530</c:v>
                </c:pt>
                <c:pt idx="2">
                  <c:v>4560</c:v>
                </c:pt>
                <c:pt idx="3">
                  <c:v>4620</c:v>
                </c:pt>
                <c:pt idx="4">
                  <c:v>4680</c:v>
                </c:pt>
                <c:pt idx="5">
                  <c:v>4740</c:v>
                </c:pt>
                <c:pt idx="6">
                  <c:v>4800</c:v>
                </c:pt>
                <c:pt idx="7">
                  <c:v>5100</c:v>
                </c:pt>
                <c:pt idx="8">
                  <c:v>5400</c:v>
                </c:pt>
                <c:pt idx="9">
                  <c:v>5700</c:v>
                </c:pt>
                <c:pt idx="10">
                  <c:v>6000</c:v>
                </c:pt>
                <c:pt idx="11">
                  <c:v>6300</c:v>
                </c:pt>
                <c:pt idx="12">
                  <c:v>6600</c:v>
                </c:pt>
                <c:pt idx="13">
                  <c:v>6900</c:v>
                </c:pt>
                <c:pt idx="14">
                  <c:v>7200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84-413C-B9A0-7A5AF7492907}"/>
            </c:ext>
          </c:extLst>
        </c:ser>
        <c:ser>
          <c:idx val="8"/>
          <c:order val="8"/>
          <c:tx>
            <c:strRef>
              <c:f>'perf7500_perf (2)'!$L$7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(2)'!$L$8:$L$23</c:f>
              <c:numCache>
                <c:formatCode>0</c:formatCode>
                <c:ptCount val="16"/>
                <c:pt idx="0">
                  <c:v>4750</c:v>
                </c:pt>
                <c:pt idx="1">
                  <c:v>4777.5</c:v>
                </c:pt>
                <c:pt idx="2">
                  <c:v>4805</c:v>
                </c:pt>
                <c:pt idx="3">
                  <c:v>4860</c:v>
                </c:pt>
                <c:pt idx="4">
                  <c:v>4915</c:v>
                </c:pt>
                <c:pt idx="5">
                  <c:v>4970</c:v>
                </c:pt>
                <c:pt idx="6">
                  <c:v>5025</c:v>
                </c:pt>
                <c:pt idx="7">
                  <c:v>5300</c:v>
                </c:pt>
                <c:pt idx="8">
                  <c:v>5575</c:v>
                </c:pt>
                <c:pt idx="9">
                  <c:v>5850</c:v>
                </c:pt>
                <c:pt idx="10">
                  <c:v>6125</c:v>
                </c:pt>
                <c:pt idx="11">
                  <c:v>6400</c:v>
                </c:pt>
                <c:pt idx="12">
                  <c:v>6675</c:v>
                </c:pt>
                <c:pt idx="13">
                  <c:v>6950</c:v>
                </c:pt>
                <c:pt idx="14">
                  <c:v>7225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84-413C-B9A0-7A5AF7492907}"/>
            </c:ext>
          </c:extLst>
        </c:ser>
        <c:ser>
          <c:idx val="9"/>
          <c:order val="9"/>
          <c:tx>
            <c:strRef>
              <c:f>'perf7500_perf (2)'!$M$7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(2)'!$M$8:$M$23</c:f>
              <c:numCache>
                <c:formatCode>0</c:formatCode>
                <c:ptCount val="16"/>
                <c:pt idx="0">
                  <c:v>5000</c:v>
                </c:pt>
                <c:pt idx="1">
                  <c:v>5025</c:v>
                </c:pt>
                <c:pt idx="2">
                  <c:v>5050</c:v>
                </c:pt>
                <c:pt idx="3">
                  <c:v>5100</c:v>
                </c:pt>
                <c:pt idx="4">
                  <c:v>5150</c:v>
                </c:pt>
                <c:pt idx="5">
                  <c:v>5200</c:v>
                </c:pt>
                <c:pt idx="6">
                  <c:v>5250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  <c:pt idx="12">
                  <c:v>6750</c:v>
                </c:pt>
                <c:pt idx="13">
                  <c:v>7000</c:v>
                </c:pt>
                <c:pt idx="14">
                  <c:v>7250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84-413C-B9A0-7A5AF7492907}"/>
            </c:ext>
          </c:extLst>
        </c:ser>
        <c:ser>
          <c:idx val="10"/>
          <c:order val="10"/>
          <c:tx>
            <c:strRef>
              <c:f>'perf7500_perf (2)'!$N$7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(2)'!$N$8:$N$23</c:f>
              <c:numCache>
                <c:formatCode>0</c:formatCode>
                <c:ptCount val="16"/>
                <c:pt idx="0">
                  <c:v>5000</c:v>
                </c:pt>
                <c:pt idx="1">
                  <c:v>5025</c:v>
                </c:pt>
                <c:pt idx="2">
                  <c:v>5050</c:v>
                </c:pt>
                <c:pt idx="3">
                  <c:v>5100</c:v>
                </c:pt>
                <c:pt idx="4">
                  <c:v>5150</c:v>
                </c:pt>
                <c:pt idx="5">
                  <c:v>5200</c:v>
                </c:pt>
                <c:pt idx="6">
                  <c:v>5250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  <c:pt idx="12">
                  <c:v>6750</c:v>
                </c:pt>
                <c:pt idx="13">
                  <c:v>7000</c:v>
                </c:pt>
                <c:pt idx="14">
                  <c:v>7250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84-413C-B9A0-7A5AF7492907}"/>
            </c:ext>
          </c:extLst>
        </c:ser>
        <c:ser>
          <c:idx val="11"/>
          <c:order val="11"/>
          <c:tx>
            <c:strRef>
              <c:f>'perf7500_perf (2)'!$O$7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'perf7500_perf (2)'!$C$8:$C$23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'perf7500_perf (2)'!$O$8:$O$23</c:f>
              <c:numCache>
                <c:formatCode>0</c:formatCode>
                <c:ptCount val="16"/>
                <c:pt idx="0">
                  <c:v>5000</c:v>
                </c:pt>
                <c:pt idx="1">
                  <c:v>5025</c:v>
                </c:pt>
                <c:pt idx="2">
                  <c:v>5050</c:v>
                </c:pt>
                <c:pt idx="3">
                  <c:v>5100</c:v>
                </c:pt>
                <c:pt idx="4">
                  <c:v>5150</c:v>
                </c:pt>
                <c:pt idx="5">
                  <c:v>5200</c:v>
                </c:pt>
                <c:pt idx="6">
                  <c:v>5250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  <c:pt idx="12">
                  <c:v>6750</c:v>
                </c:pt>
                <c:pt idx="13">
                  <c:v>7000</c:v>
                </c:pt>
                <c:pt idx="14">
                  <c:v>7250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84-413C-B9A0-7A5AF749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6104"/>
        <c:axId val="517023808"/>
      </c:scatterChart>
      <c:valAx>
        <c:axId val="517026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 Pct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3808"/>
        <c:crosses val="autoZero"/>
        <c:crossBetween val="midCat"/>
      </c:valAx>
      <c:valAx>
        <c:axId val="517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E-4FE3-8A2C-09B3A2D3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92E-4FE3-8A2C-09B3A2D34031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1-4541-A65C-76F63DC2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A21-4541-A65C-76F63DC2957A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E-4FC0-9AC7-F8A2CEC9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CFE-4FC0-9AC7-F8A2CEC922AC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F-47F3-A58B-6F7805E1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4EF-47F3-A58B-6F7805E18D80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5-45F1-A614-64D530E4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325-45F1-A614-64D530E4DEF1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D-4AE8-B26C-4FA7E1EF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94D-4AE8-B26C-4FA7E1EFD93C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8-4134-9835-7C7E026C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DF8-4134-9835-7C7E026C59B0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0-4F29-9B88-F5A0A628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A70-4F29-9B88-F5A0A62891CA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4-4900-9FF2-56CA9B6D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24-4900-9FF2-56CA9B6D7FBC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445288486926E-2"/>
          <c:y val="0.10586277155974884"/>
          <c:w val="0.91347869125670977"/>
          <c:h val="0.7760626680924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perf7500_perf!$D$7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perf7500_perf!$D$8:$D$23</c:f>
              <c:numCache>
                <c:formatCode>General</c:formatCode>
                <c:ptCount val="16"/>
                <c:pt idx="0">
                  <c:v>1400</c:v>
                </c:pt>
                <c:pt idx="1">
                  <c:v>1917</c:v>
                </c:pt>
                <c:pt idx="2">
                  <c:v>1934</c:v>
                </c:pt>
                <c:pt idx="3">
                  <c:v>1968</c:v>
                </c:pt>
                <c:pt idx="4">
                  <c:v>2002</c:v>
                </c:pt>
                <c:pt idx="5">
                  <c:v>2036</c:v>
                </c:pt>
                <c:pt idx="6">
                  <c:v>1910</c:v>
                </c:pt>
                <c:pt idx="7">
                  <c:v>1910</c:v>
                </c:pt>
                <c:pt idx="8">
                  <c:v>1910</c:v>
                </c:pt>
                <c:pt idx="9">
                  <c:v>2080</c:v>
                </c:pt>
                <c:pt idx="10">
                  <c:v>2250</c:v>
                </c:pt>
                <c:pt idx="11">
                  <c:v>2420</c:v>
                </c:pt>
                <c:pt idx="12">
                  <c:v>2590</c:v>
                </c:pt>
                <c:pt idx="13">
                  <c:v>2760</c:v>
                </c:pt>
                <c:pt idx="14">
                  <c:v>2930</c:v>
                </c:pt>
                <c:pt idx="15">
                  <c:v>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7-4B3E-B9C2-89ED51D9AD0A}"/>
            </c:ext>
          </c:extLst>
        </c:ser>
        <c:ser>
          <c:idx val="1"/>
          <c:order val="1"/>
          <c:tx>
            <c:strRef>
              <c:f>perf7500_perf!$E$7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perf7500_perf!$E$8:$E$23</c:f>
              <c:numCache>
                <c:formatCode>General</c:formatCode>
                <c:ptCount val="16"/>
                <c:pt idx="0">
                  <c:v>1437</c:v>
                </c:pt>
                <c:pt idx="1">
                  <c:v>2017</c:v>
                </c:pt>
                <c:pt idx="2">
                  <c:v>2034</c:v>
                </c:pt>
                <c:pt idx="3">
                  <c:v>2068</c:v>
                </c:pt>
                <c:pt idx="4">
                  <c:v>2102</c:v>
                </c:pt>
                <c:pt idx="5">
                  <c:v>2136</c:v>
                </c:pt>
                <c:pt idx="6">
                  <c:v>1970</c:v>
                </c:pt>
                <c:pt idx="7">
                  <c:v>2010</c:v>
                </c:pt>
                <c:pt idx="8">
                  <c:v>2296</c:v>
                </c:pt>
                <c:pt idx="9">
                  <c:v>2583</c:v>
                </c:pt>
                <c:pt idx="10">
                  <c:v>2869</c:v>
                </c:pt>
                <c:pt idx="11">
                  <c:v>3155</c:v>
                </c:pt>
                <c:pt idx="12">
                  <c:v>3441</c:v>
                </c:pt>
                <c:pt idx="13">
                  <c:v>3728</c:v>
                </c:pt>
                <c:pt idx="14">
                  <c:v>4014</c:v>
                </c:pt>
                <c:pt idx="15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7-4B3E-B9C2-89ED51D9AD0A}"/>
            </c:ext>
          </c:extLst>
        </c:ser>
        <c:ser>
          <c:idx val="2"/>
          <c:order val="2"/>
          <c:tx>
            <c:strRef>
              <c:f>perf7500_perf!$F$7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perf7500_perf!$F$8:$F$23</c:f>
              <c:numCache>
                <c:formatCode>General</c:formatCode>
                <c:ptCount val="16"/>
                <c:pt idx="0">
                  <c:v>1618.5</c:v>
                </c:pt>
                <c:pt idx="1">
                  <c:v>2218</c:v>
                </c:pt>
                <c:pt idx="2">
                  <c:v>2236</c:v>
                </c:pt>
                <c:pt idx="3">
                  <c:v>2272</c:v>
                </c:pt>
                <c:pt idx="4">
                  <c:v>2308</c:v>
                </c:pt>
                <c:pt idx="5">
                  <c:v>2344</c:v>
                </c:pt>
                <c:pt idx="6">
                  <c:v>2180</c:v>
                </c:pt>
                <c:pt idx="7">
                  <c:v>2225</c:v>
                </c:pt>
                <c:pt idx="8">
                  <c:v>2528</c:v>
                </c:pt>
                <c:pt idx="9">
                  <c:v>2831.5</c:v>
                </c:pt>
                <c:pt idx="10">
                  <c:v>3134.5</c:v>
                </c:pt>
                <c:pt idx="11">
                  <c:v>3437.5</c:v>
                </c:pt>
                <c:pt idx="12">
                  <c:v>3740.5</c:v>
                </c:pt>
                <c:pt idx="13">
                  <c:v>4044</c:v>
                </c:pt>
                <c:pt idx="14">
                  <c:v>4347</c:v>
                </c:pt>
                <c:pt idx="15">
                  <c:v>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7-4B3E-B9C2-89ED51D9AD0A}"/>
            </c:ext>
          </c:extLst>
        </c:ser>
        <c:ser>
          <c:idx val="3"/>
          <c:order val="3"/>
          <c:tx>
            <c:strRef>
              <c:f>perf7500_perf!$G$7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perf7500_perf!$G$8:$G$23</c:f>
              <c:numCache>
                <c:formatCode>General</c:formatCode>
                <c:ptCount val="16"/>
                <c:pt idx="0">
                  <c:v>1800</c:v>
                </c:pt>
                <c:pt idx="1">
                  <c:v>2419</c:v>
                </c:pt>
                <c:pt idx="2">
                  <c:v>2438</c:v>
                </c:pt>
                <c:pt idx="3">
                  <c:v>2476</c:v>
                </c:pt>
                <c:pt idx="4">
                  <c:v>2514</c:v>
                </c:pt>
                <c:pt idx="5">
                  <c:v>2552</c:v>
                </c:pt>
                <c:pt idx="6">
                  <c:v>2390</c:v>
                </c:pt>
                <c:pt idx="7">
                  <c:v>2440</c:v>
                </c:pt>
                <c:pt idx="8">
                  <c:v>2760</c:v>
                </c:pt>
                <c:pt idx="9">
                  <c:v>3080</c:v>
                </c:pt>
                <c:pt idx="10">
                  <c:v>3400</c:v>
                </c:pt>
                <c:pt idx="11">
                  <c:v>3720</c:v>
                </c:pt>
                <c:pt idx="12">
                  <c:v>4040</c:v>
                </c:pt>
                <c:pt idx="13">
                  <c:v>4360</c:v>
                </c:pt>
                <c:pt idx="14">
                  <c:v>4680</c:v>
                </c:pt>
                <c:pt idx="1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7-4B3E-B9C2-89ED51D9AD0A}"/>
            </c:ext>
          </c:extLst>
        </c:ser>
        <c:ser>
          <c:idx val="4"/>
          <c:order val="4"/>
          <c:tx>
            <c:strRef>
              <c:f>perf7500_perf!$H$7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perf7500_perf!$H$8:$H$23</c:f>
              <c:numCache>
                <c:formatCode>General</c:formatCode>
                <c:ptCount val="16"/>
                <c:pt idx="0">
                  <c:v>2200</c:v>
                </c:pt>
                <c:pt idx="1">
                  <c:v>2833</c:v>
                </c:pt>
                <c:pt idx="2">
                  <c:v>2866</c:v>
                </c:pt>
                <c:pt idx="3">
                  <c:v>2932</c:v>
                </c:pt>
                <c:pt idx="4">
                  <c:v>2998</c:v>
                </c:pt>
                <c:pt idx="5">
                  <c:v>3064</c:v>
                </c:pt>
                <c:pt idx="6">
                  <c:v>3130</c:v>
                </c:pt>
                <c:pt idx="7" formatCode="0">
                  <c:v>3230.4120411944787</c:v>
                </c:pt>
                <c:pt idx="8" formatCode="0">
                  <c:v>4509.8248272882247</c:v>
                </c:pt>
                <c:pt idx="9" formatCode="0">
                  <c:v>4927.8371319422185</c:v>
                </c:pt>
                <c:pt idx="10" formatCode="0">
                  <c:v>5341.6901446700085</c:v>
                </c:pt>
                <c:pt idx="11" formatCode="0">
                  <c:v>5751.4252511177519</c:v>
                </c:pt>
                <c:pt idx="12" formatCode="0">
                  <c:v>6157.0834251375363</c:v>
                </c:pt>
                <c:pt idx="13" formatCode="0">
                  <c:v>6558.7052328848195</c:v>
                </c:pt>
                <c:pt idx="14" formatCode="0">
                  <c:v>6956.3308368750531</c:v>
                </c:pt>
                <c:pt idx="15" formatCode="0">
                  <c:v>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B7-4B3E-B9C2-89ED51D9AD0A}"/>
            </c:ext>
          </c:extLst>
        </c:ser>
        <c:ser>
          <c:idx val="5"/>
          <c:order val="5"/>
          <c:tx>
            <c:strRef>
              <c:f>perf7500_perf!$I$7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perf7500_perf!$I$8:$I$23</c:f>
              <c:numCache>
                <c:formatCode>0</c:formatCode>
                <c:ptCount val="16"/>
                <c:pt idx="0">
                  <c:v>3500</c:v>
                </c:pt>
                <c:pt idx="1">
                  <c:v>3540</c:v>
                </c:pt>
                <c:pt idx="2">
                  <c:v>3623.1428184698771</c:v>
                </c:pt>
                <c:pt idx="3">
                  <c:v>3706.1195174776499</c:v>
                </c:pt>
                <c:pt idx="4">
                  <c:v>3788.9304289302249</c:v>
                </c:pt>
                <c:pt idx="5">
                  <c:v>3871.5758840713579</c:v>
                </c:pt>
                <c:pt idx="6">
                  <c:v>3954.0562134829797</c:v>
                </c:pt>
                <c:pt idx="7">
                  <c:v>4363.9924988046205</c:v>
                </c:pt>
                <c:pt idx="8">
                  <c:v>4769.8498499350562</c:v>
                </c:pt>
                <c:pt idx="9">
                  <c:v>5171.6688529476241</c:v>
                </c:pt>
                <c:pt idx="10">
                  <c:v>5569.4896900774711</c:v>
                </c:pt>
                <c:pt idx="11">
                  <c:v>5963.3521437398331</c:v>
                </c:pt>
                <c:pt idx="12">
                  <c:v>6353.2956005082924</c:v>
                </c:pt>
                <c:pt idx="13">
                  <c:v>6739.3590550534855</c:v>
                </c:pt>
                <c:pt idx="14">
                  <c:v>7121.5811140425794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B7-4B3E-B9C2-89ED51D9AD0A}"/>
            </c:ext>
          </c:extLst>
        </c:ser>
        <c:ser>
          <c:idx val="6"/>
          <c:order val="6"/>
          <c:tx>
            <c:strRef>
              <c:f>perf7500_perf!$J$7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perf7500_perf!$J$8:$J$23</c:f>
              <c:numCache>
                <c:formatCode>0</c:formatCode>
                <c:ptCount val="16"/>
                <c:pt idx="0">
                  <c:v>4000</c:v>
                </c:pt>
                <c:pt idx="1">
                  <c:v>4035</c:v>
                </c:pt>
                <c:pt idx="2">
                  <c:v>4107.7499661611428</c:v>
                </c:pt>
                <c:pt idx="3">
                  <c:v>4180.3545777929439</c:v>
                </c:pt>
                <c:pt idx="4">
                  <c:v>4252.8141253139474</c:v>
                </c:pt>
                <c:pt idx="5">
                  <c:v>4325.1288985624378</c:v>
                </c:pt>
                <c:pt idx="6">
                  <c:v>4397.299186797607</c:v>
                </c:pt>
                <c:pt idx="7">
                  <c:v>4755.9934364540422</c:v>
                </c:pt>
                <c:pt idx="8">
                  <c:v>5111.1186186931745</c:v>
                </c:pt>
                <c:pt idx="9">
                  <c:v>5462.7102463291712</c:v>
                </c:pt>
                <c:pt idx="10">
                  <c:v>5810.8034788177874</c:v>
                </c:pt>
                <c:pt idx="11">
                  <c:v>6155.4331257723534</c:v>
                </c:pt>
                <c:pt idx="12">
                  <c:v>6496.6336504447554</c:v>
                </c:pt>
                <c:pt idx="13">
                  <c:v>6834.4391731717997</c:v>
                </c:pt>
                <c:pt idx="14">
                  <c:v>7168.883474787257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B7-4B3E-B9C2-89ED51D9AD0A}"/>
            </c:ext>
          </c:extLst>
        </c:ser>
        <c:ser>
          <c:idx val="7"/>
          <c:order val="7"/>
          <c:tx>
            <c:strRef>
              <c:f>perf7500_perf!$K$7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perf7500_perf!$K$8:$K$23</c:f>
              <c:numCache>
                <c:formatCode>0</c:formatCode>
                <c:ptCount val="16"/>
                <c:pt idx="0">
                  <c:v>4500</c:v>
                </c:pt>
                <c:pt idx="1">
                  <c:v>4530</c:v>
                </c:pt>
                <c:pt idx="2">
                  <c:v>4592.3571138524076</c:v>
                </c:pt>
                <c:pt idx="3">
                  <c:v>4654.5896381082375</c:v>
                </c:pt>
                <c:pt idx="4">
                  <c:v>4716.6978216976686</c:v>
                </c:pt>
                <c:pt idx="5">
                  <c:v>4778.6819130535187</c:v>
                </c:pt>
                <c:pt idx="6">
                  <c:v>4840.5421601122343</c:v>
                </c:pt>
                <c:pt idx="7">
                  <c:v>5147.9943741034649</c:v>
                </c:pt>
                <c:pt idx="8">
                  <c:v>5452.3873874512919</c:v>
                </c:pt>
                <c:pt idx="9">
                  <c:v>5753.7516397107183</c:v>
                </c:pt>
                <c:pt idx="10">
                  <c:v>6052.1172675581038</c:v>
                </c:pt>
                <c:pt idx="11">
                  <c:v>6347.5141078048746</c:v>
                </c:pt>
                <c:pt idx="12">
                  <c:v>6639.9717003812193</c:v>
                </c:pt>
                <c:pt idx="13">
                  <c:v>6929.5192912901148</c:v>
                </c:pt>
                <c:pt idx="14">
                  <c:v>7216.1858355319346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B7-4B3E-B9C2-89ED51D9AD0A}"/>
            </c:ext>
          </c:extLst>
        </c:ser>
        <c:ser>
          <c:idx val="8"/>
          <c:order val="8"/>
          <c:tx>
            <c:strRef>
              <c:f>perf7500_perf!$L$7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perf7500_perf!$L$8:$L$23</c:f>
              <c:numCache>
                <c:formatCode>0</c:formatCode>
                <c:ptCount val="16"/>
                <c:pt idx="0">
                  <c:v>4750</c:v>
                </c:pt>
                <c:pt idx="1">
                  <c:v>4777.5</c:v>
                </c:pt>
                <c:pt idx="2">
                  <c:v>4834.6606876980404</c:v>
                </c:pt>
                <c:pt idx="3">
                  <c:v>4891.7071682658843</c:v>
                </c:pt>
                <c:pt idx="4">
                  <c:v>4948.6396698895296</c:v>
                </c:pt>
                <c:pt idx="5">
                  <c:v>5005.4584202990591</c:v>
                </c:pt>
                <c:pt idx="6">
                  <c:v>5062.1636467695489</c:v>
                </c:pt>
                <c:pt idx="7">
                  <c:v>5343.9948429281767</c:v>
                </c:pt>
                <c:pt idx="8">
                  <c:v>5623.0217718303511</c:v>
                </c:pt>
                <c:pt idx="9">
                  <c:v>5899.2723364014919</c:v>
                </c:pt>
                <c:pt idx="10">
                  <c:v>6172.7741619282615</c:v>
                </c:pt>
                <c:pt idx="11">
                  <c:v>6443.5545988211352</c:v>
                </c:pt>
                <c:pt idx="12">
                  <c:v>6711.6407253494508</c:v>
                </c:pt>
                <c:pt idx="13">
                  <c:v>6977.059350349271</c:v>
                </c:pt>
                <c:pt idx="14">
                  <c:v>7239.8370159042734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B7-4B3E-B9C2-89ED51D9AD0A}"/>
            </c:ext>
          </c:extLst>
        </c:ser>
        <c:ser>
          <c:idx val="9"/>
          <c:order val="9"/>
          <c:tx>
            <c:strRef>
              <c:f>perf7500_perf!$M$7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perf7500_perf!$M$8:$M$23</c:f>
              <c:numCache>
                <c:formatCode>0</c:formatCode>
                <c:ptCount val="16"/>
                <c:pt idx="0">
                  <c:v>5000</c:v>
                </c:pt>
                <c:pt idx="1">
                  <c:v>5025</c:v>
                </c:pt>
                <c:pt idx="2">
                  <c:v>5076.9642615436733</c:v>
                </c:pt>
                <c:pt idx="3">
                  <c:v>5128.8246984235311</c:v>
                </c:pt>
                <c:pt idx="4">
                  <c:v>5180.5815180813906</c:v>
                </c:pt>
                <c:pt idx="5">
                  <c:v>5232.2349275445986</c:v>
                </c:pt>
                <c:pt idx="6">
                  <c:v>5283.7851334268626</c:v>
                </c:pt>
                <c:pt idx="7">
                  <c:v>5539.9953117528876</c:v>
                </c:pt>
                <c:pt idx="8">
                  <c:v>5793.6561562094103</c:v>
                </c:pt>
                <c:pt idx="9">
                  <c:v>6044.7930330922654</c:v>
                </c:pt>
                <c:pt idx="10">
                  <c:v>6293.4310562984192</c:v>
                </c:pt>
                <c:pt idx="11">
                  <c:v>6539.5950898373958</c:v>
                </c:pt>
                <c:pt idx="12">
                  <c:v>6783.3097503176823</c:v>
                </c:pt>
                <c:pt idx="13">
                  <c:v>7024.5994094084281</c:v>
                </c:pt>
                <c:pt idx="14">
                  <c:v>7263.4881962766121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B7-4B3E-B9C2-89ED51D9AD0A}"/>
            </c:ext>
          </c:extLst>
        </c:ser>
        <c:ser>
          <c:idx val="10"/>
          <c:order val="10"/>
          <c:tx>
            <c:strRef>
              <c:f>perf7500_perf!$N$7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perf7500_perf!$N$8:$N$23</c:f>
              <c:numCache>
                <c:formatCode>0</c:formatCode>
                <c:ptCount val="16"/>
                <c:pt idx="0">
                  <c:v>5000</c:v>
                </c:pt>
                <c:pt idx="1">
                  <c:v>5025</c:v>
                </c:pt>
                <c:pt idx="2">
                  <c:v>5076.9642615436733</c:v>
                </c:pt>
                <c:pt idx="3">
                  <c:v>5128.8246984235311</c:v>
                </c:pt>
                <c:pt idx="4">
                  <c:v>5180.5815180813906</c:v>
                </c:pt>
                <c:pt idx="5">
                  <c:v>5232.2349275445986</c:v>
                </c:pt>
                <c:pt idx="6">
                  <c:v>5283.7851334268626</c:v>
                </c:pt>
                <c:pt idx="7">
                  <c:v>5539.9953117528876</c:v>
                </c:pt>
                <c:pt idx="8">
                  <c:v>5793.6561562094103</c:v>
                </c:pt>
                <c:pt idx="9">
                  <c:v>6044.7930330922654</c:v>
                </c:pt>
                <c:pt idx="10">
                  <c:v>6293.4310562984192</c:v>
                </c:pt>
                <c:pt idx="11">
                  <c:v>6539.5950898373958</c:v>
                </c:pt>
                <c:pt idx="12">
                  <c:v>6783.3097503176823</c:v>
                </c:pt>
                <c:pt idx="13">
                  <c:v>7024.5994094084281</c:v>
                </c:pt>
                <c:pt idx="14">
                  <c:v>7263.4881962766121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B7-4B3E-B9C2-89ED51D9AD0A}"/>
            </c:ext>
          </c:extLst>
        </c:ser>
        <c:ser>
          <c:idx val="11"/>
          <c:order val="11"/>
          <c:tx>
            <c:strRef>
              <c:f>perf7500_perf!$O$7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perf7500_perf!$C$8:$C$23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perf7500_perf!$O$8:$O$23</c:f>
              <c:numCache>
                <c:formatCode>0</c:formatCode>
                <c:ptCount val="16"/>
                <c:pt idx="0">
                  <c:v>5000</c:v>
                </c:pt>
                <c:pt idx="1">
                  <c:v>5025</c:v>
                </c:pt>
                <c:pt idx="2">
                  <c:v>5076.9642615436733</c:v>
                </c:pt>
                <c:pt idx="3">
                  <c:v>5128.8246984235311</c:v>
                </c:pt>
                <c:pt idx="4">
                  <c:v>5180.5815180813906</c:v>
                </c:pt>
                <c:pt idx="5">
                  <c:v>5232.2349275445986</c:v>
                </c:pt>
                <c:pt idx="6">
                  <c:v>5283.7851334268626</c:v>
                </c:pt>
                <c:pt idx="7">
                  <c:v>5539.9953117528876</c:v>
                </c:pt>
                <c:pt idx="8">
                  <c:v>5793.6561562094103</c:v>
                </c:pt>
                <c:pt idx="9">
                  <c:v>6044.7930330922654</c:v>
                </c:pt>
                <c:pt idx="10">
                  <c:v>6293.4310562984192</c:v>
                </c:pt>
                <c:pt idx="11">
                  <c:v>6539.5950898373958</c:v>
                </c:pt>
                <c:pt idx="12">
                  <c:v>6783.3097503176823</c:v>
                </c:pt>
                <c:pt idx="13">
                  <c:v>7024.5994094084281</c:v>
                </c:pt>
                <c:pt idx="14">
                  <c:v>7263.4881962766121</c:v>
                </c:pt>
                <c:pt idx="1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B7-4B3E-B9C2-89ED51D9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6104"/>
        <c:axId val="517023808"/>
      </c:scatterChart>
      <c:valAx>
        <c:axId val="517026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 Pct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3808"/>
        <c:crosses val="autoZero"/>
        <c:crossBetween val="midCat"/>
      </c:valAx>
      <c:valAx>
        <c:axId val="517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2-4AA3-80AB-0C693305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D82-4AA3-80AB-0C693305BD0E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7-4C0D-819E-087D4009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97-4C0D-819E-087D40098E9E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A-4ECD-990B-AE903B0B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EA-4ECD-990B-AE903B0B7FA1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2-4F6C-824B-5EB4E064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C2-4F6C-824B-5EB4E064CE63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6-482E-875C-30DBBB5A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FE6-482E-875C-30DBBB5AFBD1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8-4131-8D36-818A7B7BD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5F8-4131-8D36-818A7B7BD51E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A-43A7-8E15-394D9D09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6EA-43A7-8E15-394D9D099522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F-47D5-B45A-A4796C6E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41F-47D5-B45A-A4796C6EE6B6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6-40EB-BFE0-CB84B824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926-40EB-BFE0-CB84B8246426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445288486926E-2"/>
          <c:y val="0.10586277155974884"/>
          <c:w val="0.91347869125670977"/>
          <c:h val="0.7760626680924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perf7300_perf!$D$7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perf7300_perf!$D$8:$D$23</c:f>
              <c:numCache>
                <c:formatCode>General</c:formatCode>
                <c:ptCount val="16"/>
                <c:pt idx="0">
                  <c:v>1400</c:v>
                </c:pt>
                <c:pt idx="1">
                  <c:v>1917</c:v>
                </c:pt>
                <c:pt idx="2">
                  <c:v>1934</c:v>
                </c:pt>
                <c:pt idx="3">
                  <c:v>1968</c:v>
                </c:pt>
                <c:pt idx="4">
                  <c:v>2002</c:v>
                </c:pt>
                <c:pt idx="5">
                  <c:v>2036</c:v>
                </c:pt>
                <c:pt idx="6">
                  <c:v>1910</c:v>
                </c:pt>
                <c:pt idx="7">
                  <c:v>1910</c:v>
                </c:pt>
                <c:pt idx="8">
                  <c:v>1910</c:v>
                </c:pt>
                <c:pt idx="9">
                  <c:v>2080</c:v>
                </c:pt>
                <c:pt idx="10">
                  <c:v>2250</c:v>
                </c:pt>
                <c:pt idx="11">
                  <c:v>2420</c:v>
                </c:pt>
                <c:pt idx="12">
                  <c:v>2590</c:v>
                </c:pt>
                <c:pt idx="13">
                  <c:v>2760</c:v>
                </c:pt>
                <c:pt idx="14">
                  <c:v>2930</c:v>
                </c:pt>
                <c:pt idx="15">
                  <c:v>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5-49EB-B12C-CCE884C641ED}"/>
            </c:ext>
          </c:extLst>
        </c:ser>
        <c:ser>
          <c:idx val="1"/>
          <c:order val="1"/>
          <c:tx>
            <c:strRef>
              <c:f>perf7300_perf!$E$7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perf7300_perf!$E$8:$E$23</c:f>
              <c:numCache>
                <c:formatCode>General</c:formatCode>
                <c:ptCount val="16"/>
                <c:pt idx="0">
                  <c:v>1437</c:v>
                </c:pt>
                <c:pt idx="1">
                  <c:v>2017</c:v>
                </c:pt>
                <c:pt idx="2">
                  <c:v>2034</c:v>
                </c:pt>
                <c:pt idx="3">
                  <c:v>2068</c:v>
                </c:pt>
                <c:pt idx="4">
                  <c:v>2102</c:v>
                </c:pt>
                <c:pt idx="5">
                  <c:v>2136</c:v>
                </c:pt>
                <c:pt idx="6">
                  <c:v>1970</c:v>
                </c:pt>
                <c:pt idx="7">
                  <c:v>2010</c:v>
                </c:pt>
                <c:pt idx="8">
                  <c:v>2296</c:v>
                </c:pt>
                <c:pt idx="9">
                  <c:v>2583</c:v>
                </c:pt>
                <c:pt idx="10">
                  <c:v>2869</c:v>
                </c:pt>
                <c:pt idx="11">
                  <c:v>3155</c:v>
                </c:pt>
                <c:pt idx="12">
                  <c:v>3441</c:v>
                </c:pt>
                <c:pt idx="13">
                  <c:v>3728</c:v>
                </c:pt>
                <c:pt idx="14">
                  <c:v>4014</c:v>
                </c:pt>
                <c:pt idx="15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5-49EB-B12C-CCE884C641ED}"/>
            </c:ext>
          </c:extLst>
        </c:ser>
        <c:ser>
          <c:idx val="2"/>
          <c:order val="2"/>
          <c:tx>
            <c:strRef>
              <c:f>perf7300_perf!$F$7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perf7300_perf!$F$8:$F$23</c:f>
              <c:numCache>
                <c:formatCode>General</c:formatCode>
                <c:ptCount val="16"/>
                <c:pt idx="0">
                  <c:v>1618.5</c:v>
                </c:pt>
                <c:pt idx="1">
                  <c:v>2218</c:v>
                </c:pt>
                <c:pt idx="2">
                  <c:v>2236</c:v>
                </c:pt>
                <c:pt idx="3">
                  <c:v>2272</c:v>
                </c:pt>
                <c:pt idx="4">
                  <c:v>2308</c:v>
                </c:pt>
                <c:pt idx="5">
                  <c:v>2344</c:v>
                </c:pt>
                <c:pt idx="6">
                  <c:v>2180</c:v>
                </c:pt>
                <c:pt idx="7">
                  <c:v>2225</c:v>
                </c:pt>
                <c:pt idx="8">
                  <c:v>2528</c:v>
                </c:pt>
                <c:pt idx="9">
                  <c:v>2831.5</c:v>
                </c:pt>
                <c:pt idx="10">
                  <c:v>3134.5</c:v>
                </c:pt>
                <c:pt idx="11">
                  <c:v>3437.5</c:v>
                </c:pt>
                <c:pt idx="12">
                  <c:v>3740.5</c:v>
                </c:pt>
                <c:pt idx="13">
                  <c:v>4044</c:v>
                </c:pt>
                <c:pt idx="14">
                  <c:v>4347</c:v>
                </c:pt>
                <c:pt idx="15">
                  <c:v>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5-49EB-B12C-CCE884C641ED}"/>
            </c:ext>
          </c:extLst>
        </c:ser>
        <c:ser>
          <c:idx val="3"/>
          <c:order val="3"/>
          <c:tx>
            <c:strRef>
              <c:f>perf7300_perf!$G$7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perf7300_perf!$G$8:$G$23</c:f>
              <c:numCache>
                <c:formatCode>General</c:formatCode>
                <c:ptCount val="16"/>
                <c:pt idx="0">
                  <c:v>1800</c:v>
                </c:pt>
                <c:pt idx="1">
                  <c:v>2419</c:v>
                </c:pt>
                <c:pt idx="2">
                  <c:v>2438</c:v>
                </c:pt>
                <c:pt idx="3">
                  <c:v>2476</c:v>
                </c:pt>
                <c:pt idx="4">
                  <c:v>2514</c:v>
                </c:pt>
                <c:pt idx="5">
                  <c:v>2552</c:v>
                </c:pt>
                <c:pt idx="6">
                  <c:v>2390</c:v>
                </c:pt>
                <c:pt idx="7">
                  <c:v>2440</c:v>
                </c:pt>
                <c:pt idx="8">
                  <c:v>2760</c:v>
                </c:pt>
                <c:pt idx="9">
                  <c:v>3080</c:v>
                </c:pt>
                <c:pt idx="10">
                  <c:v>3400</c:v>
                </c:pt>
                <c:pt idx="11">
                  <c:v>3720</c:v>
                </c:pt>
                <c:pt idx="12">
                  <c:v>4040</c:v>
                </c:pt>
                <c:pt idx="13">
                  <c:v>4360</c:v>
                </c:pt>
                <c:pt idx="14">
                  <c:v>4680</c:v>
                </c:pt>
                <c:pt idx="1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5-49EB-B12C-CCE884C641ED}"/>
            </c:ext>
          </c:extLst>
        </c:ser>
        <c:ser>
          <c:idx val="4"/>
          <c:order val="4"/>
          <c:tx>
            <c:strRef>
              <c:f>perf7300_perf!$H$7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perf7300_perf!$H$8:$H$23</c:f>
              <c:numCache>
                <c:formatCode>General</c:formatCode>
                <c:ptCount val="16"/>
                <c:pt idx="0">
                  <c:v>2200</c:v>
                </c:pt>
                <c:pt idx="1">
                  <c:v>2833</c:v>
                </c:pt>
                <c:pt idx="2">
                  <c:v>2866</c:v>
                </c:pt>
                <c:pt idx="3">
                  <c:v>2932</c:v>
                </c:pt>
                <c:pt idx="4">
                  <c:v>2998</c:v>
                </c:pt>
                <c:pt idx="5">
                  <c:v>3064</c:v>
                </c:pt>
                <c:pt idx="6">
                  <c:v>3130</c:v>
                </c:pt>
                <c:pt idx="7" formatCode="0">
                  <c:v>3230.4120411944787</c:v>
                </c:pt>
                <c:pt idx="8" formatCode="0">
                  <c:v>3707.8605360451688</c:v>
                </c:pt>
                <c:pt idx="9" formatCode="0">
                  <c:v>4185.309030895859</c:v>
                </c:pt>
                <c:pt idx="10" formatCode="0">
                  <c:v>4662.7575257465487</c:v>
                </c:pt>
                <c:pt idx="11" formatCode="0">
                  <c:v>5140.2060205972393</c:v>
                </c:pt>
                <c:pt idx="12" formatCode="0">
                  <c:v>5617.65451544793</c:v>
                </c:pt>
                <c:pt idx="13" formatCode="0">
                  <c:v>6095.1030102986197</c:v>
                </c:pt>
                <c:pt idx="14" formatCode="0">
                  <c:v>6572.5515051493094</c:v>
                </c:pt>
                <c:pt idx="15" formatCode="0">
                  <c:v>7050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C5-49EB-B12C-CCE884C641ED}"/>
            </c:ext>
          </c:extLst>
        </c:ser>
        <c:ser>
          <c:idx val="5"/>
          <c:order val="5"/>
          <c:tx>
            <c:strRef>
              <c:f>perf7300_perf!$I$7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perf7300_perf!$I$8:$I$23</c:f>
              <c:numCache>
                <c:formatCode>0</c:formatCode>
                <c:ptCount val="16"/>
                <c:pt idx="0">
                  <c:v>3500</c:v>
                </c:pt>
                <c:pt idx="1">
                  <c:v>3538</c:v>
                </c:pt>
                <c:pt idx="2">
                  <c:v>3576</c:v>
                </c:pt>
                <c:pt idx="3">
                  <c:v>3652</c:v>
                </c:pt>
                <c:pt idx="4">
                  <c:v>3728</c:v>
                </c:pt>
                <c:pt idx="5">
                  <c:v>3804</c:v>
                </c:pt>
                <c:pt idx="6">
                  <c:v>3880</c:v>
                </c:pt>
                <c:pt idx="7">
                  <c:v>4260</c:v>
                </c:pt>
                <c:pt idx="8">
                  <c:v>4640</c:v>
                </c:pt>
                <c:pt idx="9">
                  <c:v>5020</c:v>
                </c:pt>
                <c:pt idx="10">
                  <c:v>5400</c:v>
                </c:pt>
                <c:pt idx="11">
                  <c:v>5780</c:v>
                </c:pt>
                <c:pt idx="12">
                  <c:v>6160</c:v>
                </c:pt>
                <c:pt idx="13">
                  <c:v>6540</c:v>
                </c:pt>
                <c:pt idx="14">
                  <c:v>6920</c:v>
                </c:pt>
                <c:pt idx="15">
                  <c:v>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5-49EB-B12C-CCE884C641ED}"/>
            </c:ext>
          </c:extLst>
        </c:ser>
        <c:ser>
          <c:idx val="6"/>
          <c:order val="6"/>
          <c:tx>
            <c:strRef>
              <c:f>perf7300_perf!$J$7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perf7300_perf!$J$8:$J$23</c:f>
              <c:numCache>
                <c:formatCode>0</c:formatCode>
                <c:ptCount val="16"/>
                <c:pt idx="0">
                  <c:v>4000</c:v>
                </c:pt>
                <c:pt idx="1">
                  <c:v>4033</c:v>
                </c:pt>
                <c:pt idx="2">
                  <c:v>4066</c:v>
                </c:pt>
                <c:pt idx="3">
                  <c:v>4132</c:v>
                </c:pt>
                <c:pt idx="4">
                  <c:v>4198</c:v>
                </c:pt>
                <c:pt idx="5">
                  <c:v>4264</c:v>
                </c:pt>
                <c:pt idx="6">
                  <c:v>4330</c:v>
                </c:pt>
                <c:pt idx="7">
                  <c:v>4660</c:v>
                </c:pt>
                <c:pt idx="8">
                  <c:v>4990</c:v>
                </c:pt>
                <c:pt idx="9">
                  <c:v>5320</c:v>
                </c:pt>
                <c:pt idx="10">
                  <c:v>5650</c:v>
                </c:pt>
                <c:pt idx="11">
                  <c:v>5980</c:v>
                </c:pt>
                <c:pt idx="12">
                  <c:v>6310</c:v>
                </c:pt>
                <c:pt idx="13">
                  <c:v>6640</c:v>
                </c:pt>
                <c:pt idx="14">
                  <c:v>6970</c:v>
                </c:pt>
                <c:pt idx="15">
                  <c:v>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C5-49EB-B12C-CCE884C641ED}"/>
            </c:ext>
          </c:extLst>
        </c:ser>
        <c:ser>
          <c:idx val="7"/>
          <c:order val="7"/>
          <c:tx>
            <c:strRef>
              <c:f>perf7300_perf!$K$7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perf7300_perf!$K$8:$K$23</c:f>
              <c:numCache>
                <c:formatCode>0</c:formatCode>
                <c:ptCount val="16"/>
                <c:pt idx="0">
                  <c:v>4500</c:v>
                </c:pt>
                <c:pt idx="1">
                  <c:v>4528</c:v>
                </c:pt>
                <c:pt idx="2">
                  <c:v>4556</c:v>
                </c:pt>
                <c:pt idx="3">
                  <c:v>4612</c:v>
                </c:pt>
                <c:pt idx="4">
                  <c:v>4668</c:v>
                </c:pt>
                <c:pt idx="5">
                  <c:v>4724</c:v>
                </c:pt>
                <c:pt idx="6">
                  <c:v>4780</c:v>
                </c:pt>
                <c:pt idx="7">
                  <c:v>5060</c:v>
                </c:pt>
                <c:pt idx="8">
                  <c:v>5340</c:v>
                </c:pt>
                <c:pt idx="9">
                  <c:v>5620</c:v>
                </c:pt>
                <c:pt idx="10">
                  <c:v>5900</c:v>
                </c:pt>
                <c:pt idx="11">
                  <c:v>6180</c:v>
                </c:pt>
                <c:pt idx="12">
                  <c:v>6460</c:v>
                </c:pt>
                <c:pt idx="13">
                  <c:v>6740</c:v>
                </c:pt>
                <c:pt idx="14">
                  <c:v>7020</c:v>
                </c:pt>
                <c:pt idx="15">
                  <c:v>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C5-49EB-B12C-CCE884C641ED}"/>
            </c:ext>
          </c:extLst>
        </c:ser>
        <c:ser>
          <c:idx val="8"/>
          <c:order val="8"/>
          <c:tx>
            <c:strRef>
              <c:f>perf7300_perf!$L$7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perf7300_perf!$L$8:$L$23</c:f>
              <c:numCache>
                <c:formatCode>0</c:formatCode>
                <c:ptCount val="16"/>
                <c:pt idx="0">
                  <c:v>4750</c:v>
                </c:pt>
                <c:pt idx="1">
                  <c:v>4775.5</c:v>
                </c:pt>
                <c:pt idx="2">
                  <c:v>4801</c:v>
                </c:pt>
                <c:pt idx="3">
                  <c:v>4852</c:v>
                </c:pt>
                <c:pt idx="4">
                  <c:v>4903</c:v>
                </c:pt>
                <c:pt idx="5">
                  <c:v>4954</c:v>
                </c:pt>
                <c:pt idx="6">
                  <c:v>5005</c:v>
                </c:pt>
                <c:pt idx="7">
                  <c:v>5260</c:v>
                </c:pt>
                <c:pt idx="8">
                  <c:v>5515</c:v>
                </c:pt>
                <c:pt idx="9">
                  <c:v>5770</c:v>
                </c:pt>
                <c:pt idx="10">
                  <c:v>6025</c:v>
                </c:pt>
                <c:pt idx="11">
                  <c:v>6280</c:v>
                </c:pt>
                <c:pt idx="12">
                  <c:v>6535</c:v>
                </c:pt>
                <c:pt idx="13">
                  <c:v>6790</c:v>
                </c:pt>
                <c:pt idx="14">
                  <c:v>7045</c:v>
                </c:pt>
                <c:pt idx="15">
                  <c:v>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C5-49EB-B12C-CCE884C641ED}"/>
            </c:ext>
          </c:extLst>
        </c:ser>
        <c:ser>
          <c:idx val="9"/>
          <c:order val="9"/>
          <c:tx>
            <c:strRef>
              <c:f>perf7300_perf!$M$7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perf7300_perf!$M$8:$M$23</c:f>
              <c:numCache>
                <c:formatCode>0</c:formatCode>
                <c:ptCount val="16"/>
                <c:pt idx="0">
                  <c:v>5000</c:v>
                </c:pt>
                <c:pt idx="1">
                  <c:v>5023</c:v>
                </c:pt>
                <c:pt idx="2">
                  <c:v>5046</c:v>
                </c:pt>
                <c:pt idx="3">
                  <c:v>5092</c:v>
                </c:pt>
                <c:pt idx="4">
                  <c:v>5138</c:v>
                </c:pt>
                <c:pt idx="5">
                  <c:v>5184</c:v>
                </c:pt>
                <c:pt idx="6">
                  <c:v>5230</c:v>
                </c:pt>
                <c:pt idx="7">
                  <c:v>5460</c:v>
                </c:pt>
                <c:pt idx="8">
                  <c:v>5690</c:v>
                </c:pt>
                <c:pt idx="9">
                  <c:v>5920</c:v>
                </c:pt>
                <c:pt idx="10">
                  <c:v>6150</c:v>
                </c:pt>
                <c:pt idx="11">
                  <c:v>6380</c:v>
                </c:pt>
                <c:pt idx="12">
                  <c:v>6610</c:v>
                </c:pt>
                <c:pt idx="13">
                  <c:v>6840</c:v>
                </c:pt>
                <c:pt idx="14">
                  <c:v>7070</c:v>
                </c:pt>
                <c:pt idx="15">
                  <c:v>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C5-49EB-B12C-CCE884C641ED}"/>
            </c:ext>
          </c:extLst>
        </c:ser>
        <c:ser>
          <c:idx val="10"/>
          <c:order val="10"/>
          <c:tx>
            <c:strRef>
              <c:f>perf7300_perf!$N$7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perf7300_perf!$N$8:$N$23</c:f>
              <c:numCache>
                <c:formatCode>0</c:formatCode>
                <c:ptCount val="16"/>
                <c:pt idx="0">
                  <c:v>5000</c:v>
                </c:pt>
                <c:pt idx="1">
                  <c:v>5023</c:v>
                </c:pt>
                <c:pt idx="2">
                  <c:v>5046</c:v>
                </c:pt>
                <c:pt idx="3">
                  <c:v>5092</c:v>
                </c:pt>
                <c:pt idx="4">
                  <c:v>5138</c:v>
                </c:pt>
                <c:pt idx="5">
                  <c:v>5184</c:v>
                </c:pt>
                <c:pt idx="6">
                  <c:v>5230</c:v>
                </c:pt>
                <c:pt idx="7">
                  <c:v>5460</c:v>
                </c:pt>
                <c:pt idx="8">
                  <c:v>5690</c:v>
                </c:pt>
                <c:pt idx="9">
                  <c:v>5920</c:v>
                </c:pt>
                <c:pt idx="10">
                  <c:v>6150</c:v>
                </c:pt>
                <c:pt idx="11">
                  <c:v>6380</c:v>
                </c:pt>
                <c:pt idx="12">
                  <c:v>6610</c:v>
                </c:pt>
                <c:pt idx="13">
                  <c:v>6840</c:v>
                </c:pt>
                <c:pt idx="14">
                  <c:v>7070</c:v>
                </c:pt>
                <c:pt idx="15">
                  <c:v>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C5-49EB-B12C-CCE884C641ED}"/>
            </c:ext>
          </c:extLst>
        </c:ser>
        <c:ser>
          <c:idx val="11"/>
          <c:order val="11"/>
          <c:tx>
            <c:strRef>
              <c:f>perf7300_perf!$O$7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perf7300_perf!$C$8:$C$23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perf7300_perf!$O$8:$O$23</c:f>
              <c:numCache>
                <c:formatCode>0</c:formatCode>
                <c:ptCount val="16"/>
                <c:pt idx="0">
                  <c:v>5000</c:v>
                </c:pt>
                <c:pt idx="1">
                  <c:v>5023</c:v>
                </c:pt>
                <c:pt idx="2">
                  <c:v>5046</c:v>
                </c:pt>
                <c:pt idx="3">
                  <c:v>5092</c:v>
                </c:pt>
                <c:pt idx="4">
                  <c:v>5138</c:v>
                </c:pt>
                <c:pt idx="5">
                  <c:v>5184</c:v>
                </c:pt>
                <c:pt idx="6">
                  <c:v>5230</c:v>
                </c:pt>
                <c:pt idx="7">
                  <c:v>5460</c:v>
                </c:pt>
                <c:pt idx="8">
                  <c:v>5690</c:v>
                </c:pt>
                <c:pt idx="9">
                  <c:v>5920</c:v>
                </c:pt>
                <c:pt idx="10">
                  <c:v>6150</c:v>
                </c:pt>
                <c:pt idx="11">
                  <c:v>6380</c:v>
                </c:pt>
                <c:pt idx="12">
                  <c:v>6610</c:v>
                </c:pt>
                <c:pt idx="13">
                  <c:v>6840</c:v>
                </c:pt>
                <c:pt idx="14">
                  <c:v>7070</c:v>
                </c:pt>
                <c:pt idx="15">
                  <c:v>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C5-49EB-B12C-CCE884C6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6104"/>
        <c:axId val="517023808"/>
      </c:scatterChart>
      <c:valAx>
        <c:axId val="517026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 Pct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3808"/>
        <c:crosses val="autoZero"/>
        <c:crossBetween val="midCat"/>
      </c:valAx>
      <c:valAx>
        <c:axId val="517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E-4349-B08F-4EE9C0B9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A8E-4349-B08F-4EE9C0B96A66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9-4127-AA46-BD22E79B8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59-4127-AA46-BD22E79B89D5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B-4C48-949E-4C12A1084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00B-4C48-949E-4C12A108470B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1-47EE-85D5-DD779EAA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D21-47EE-85D5-DD779EAA6709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6-4F6D-BEF0-1A503F1D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B16-4F6D-BEF0-1A503F1D0A6B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E-4989-A1EC-1927CDD6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CEE-4989-A1EC-1927CDD628B6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0-4E45-9696-8B73C6CC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CB0-4E45-9696-8B73C6CC6EDC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8-4F73-B2D5-39460689D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5B8-4F73-B2D5-39460689D2CD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9-441B-AE16-624D95C0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B99-441B-AE16-624D95C0189F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445288486926E-2"/>
          <c:y val="0.10586277155974884"/>
          <c:w val="0.91347869125670977"/>
          <c:h val="0.7760626680924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nvh102721_std!$D$7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nvh102721_std!$D$8:$D$23</c:f>
              <c:numCache>
                <c:formatCode>0</c:formatCode>
                <c:ptCount val="16"/>
                <c:pt idx="0">
                  <c:v>1403</c:v>
                </c:pt>
                <c:pt idx="1">
                  <c:v>1415</c:v>
                </c:pt>
                <c:pt idx="2">
                  <c:v>1415</c:v>
                </c:pt>
                <c:pt idx="3">
                  <c:v>1415</c:v>
                </c:pt>
                <c:pt idx="4">
                  <c:v>1415</c:v>
                </c:pt>
                <c:pt idx="5">
                  <c:v>1415</c:v>
                </c:pt>
                <c:pt idx="6">
                  <c:v>1415</c:v>
                </c:pt>
                <c:pt idx="7">
                  <c:v>1415</c:v>
                </c:pt>
                <c:pt idx="8">
                  <c:v>1415</c:v>
                </c:pt>
                <c:pt idx="9">
                  <c:v>1415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1-4E68-B3F7-5DA86D2ED601}"/>
            </c:ext>
          </c:extLst>
        </c:ser>
        <c:ser>
          <c:idx val="1"/>
          <c:order val="1"/>
          <c:tx>
            <c:strRef>
              <c:f>nvh102721_std!$E$7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nvh102721_std!$E$8:$E$23</c:f>
              <c:numCache>
                <c:formatCode>0</c:formatCode>
                <c:ptCount val="16"/>
                <c:pt idx="0">
                  <c:v>1437</c:v>
                </c:pt>
                <c:pt idx="1">
                  <c:v>2010</c:v>
                </c:pt>
                <c:pt idx="2">
                  <c:v>2022</c:v>
                </c:pt>
                <c:pt idx="3">
                  <c:v>2034</c:v>
                </c:pt>
                <c:pt idx="4">
                  <c:v>2046</c:v>
                </c:pt>
                <c:pt idx="5">
                  <c:v>2058</c:v>
                </c:pt>
                <c:pt idx="6">
                  <c:v>2070</c:v>
                </c:pt>
                <c:pt idx="7">
                  <c:v>2130</c:v>
                </c:pt>
                <c:pt idx="8">
                  <c:v>2190</c:v>
                </c:pt>
                <c:pt idx="9">
                  <c:v>2250</c:v>
                </c:pt>
                <c:pt idx="10">
                  <c:v>2310</c:v>
                </c:pt>
                <c:pt idx="11">
                  <c:v>2370</c:v>
                </c:pt>
                <c:pt idx="12">
                  <c:v>2710</c:v>
                </c:pt>
                <c:pt idx="13">
                  <c:v>3240</c:v>
                </c:pt>
                <c:pt idx="14">
                  <c:v>3770</c:v>
                </c:pt>
                <c:pt idx="15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1-4E68-B3F7-5DA86D2ED601}"/>
            </c:ext>
          </c:extLst>
        </c:ser>
        <c:ser>
          <c:idx val="2"/>
          <c:order val="2"/>
          <c:tx>
            <c:strRef>
              <c:f>nvh102721_std!$F$7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nvh102721_std!$F$8:$F$23</c:f>
              <c:numCache>
                <c:formatCode>0</c:formatCode>
                <c:ptCount val="16"/>
                <c:pt idx="0" formatCode="General">
                  <c:v>1510</c:v>
                </c:pt>
                <c:pt idx="1">
                  <c:v>2050</c:v>
                </c:pt>
                <c:pt idx="2">
                  <c:v>2062</c:v>
                </c:pt>
                <c:pt idx="3">
                  <c:v>2074</c:v>
                </c:pt>
                <c:pt idx="4">
                  <c:v>2086</c:v>
                </c:pt>
                <c:pt idx="5">
                  <c:v>2098</c:v>
                </c:pt>
                <c:pt idx="6">
                  <c:v>2110</c:v>
                </c:pt>
                <c:pt idx="7">
                  <c:v>2170</c:v>
                </c:pt>
                <c:pt idx="8">
                  <c:v>2230</c:v>
                </c:pt>
                <c:pt idx="9">
                  <c:v>2290</c:v>
                </c:pt>
                <c:pt idx="10">
                  <c:v>2350</c:v>
                </c:pt>
                <c:pt idx="11">
                  <c:v>2600</c:v>
                </c:pt>
                <c:pt idx="12">
                  <c:v>3200</c:v>
                </c:pt>
                <c:pt idx="13">
                  <c:v>3800</c:v>
                </c:pt>
                <c:pt idx="14">
                  <c:v>4400</c:v>
                </c:pt>
                <c:pt idx="15" formatCode="General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D1-4E68-B3F7-5DA86D2ED601}"/>
            </c:ext>
          </c:extLst>
        </c:ser>
        <c:ser>
          <c:idx val="3"/>
          <c:order val="3"/>
          <c:tx>
            <c:strRef>
              <c:f>nvh102721_std!$G$7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nvh102721_std!$G$8:$G$23</c:f>
              <c:numCache>
                <c:formatCode>0</c:formatCode>
                <c:ptCount val="16"/>
                <c:pt idx="0">
                  <c:v>1600</c:v>
                </c:pt>
                <c:pt idx="1">
                  <c:v>2125</c:v>
                </c:pt>
                <c:pt idx="2">
                  <c:v>2138.6322224492874</c:v>
                </c:pt>
                <c:pt idx="3">
                  <c:v>2152.820786450693</c:v>
                </c:pt>
                <c:pt idx="4">
                  <c:v>2167.5883967336745</c:v>
                </c:pt>
                <c:pt idx="5">
                  <c:v>2182.958684625276</c:v>
                </c:pt>
                <c:pt idx="6">
                  <c:v>2198.9562458652931</c:v>
                </c:pt>
                <c:pt idx="7">
                  <c:v>2289.2866085483342</c:v>
                </c:pt>
                <c:pt idx="8">
                  <c:v>2399.6163626750085</c:v>
                </c:pt>
                <c:pt idx="9">
                  <c:v>2535.1108573761335</c:v>
                </c:pt>
                <c:pt idx="10">
                  <c:v>2700</c:v>
                </c:pt>
                <c:pt idx="11">
                  <c:v>2900</c:v>
                </c:pt>
                <c:pt idx="12">
                  <c:v>3550</c:v>
                </c:pt>
                <c:pt idx="13">
                  <c:v>4200</c:v>
                </c:pt>
                <c:pt idx="14">
                  <c:v>4850</c:v>
                </c:pt>
                <c:pt idx="15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D1-4E68-B3F7-5DA86D2ED601}"/>
            </c:ext>
          </c:extLst>
        </c:ser>
        <c:ser>
          <c:idx val="4"/>
          <c:order val="4"/>
          <c:tx>
            <c:strRef>
              <c:f>nvh102721_std!$H$7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nvh102721_std!$H$8:$H$23</c:f>
              <c:numCache>
                <c:formatCode>0</c:formatCode>
                <c:ptCount val="16"/>
                <c:pt idx="0">
                  <c:v>2100</c:v>
                </c:pt>
                <c:pt idx="1">
                  <c:v>2200</c:v>
                </c:pt>
                <c:pt idx="2">
                  <c:v>2214.7259262215066</c:v>
                </c:pt>
                <c:pt idx="3">
                  <c:v>2230.2068668255424</c:v>
                </c:pt>
                <c:pt idx="4">
                  <c:v>2246.4815322272789</c:v>
                </c:pt>
                <c:pt idx="5">
                  <c:v>2263.5906175673153</c:v>
                </c:pt>
                <c:pt idx="6">
                  <c:v>2281.5769044707267</c:v>
                </c:pt>
                <c:pt idx="7">
                  <c:v>2386.3237232258475</c:v>
                </c:pt>
                <c:pt idx="8">
                  <c:v>2520.8213008246071</c:v>
                </c:pt>
                <c:pt idx="9">
                  <c:v>2693.5196089443461</c:v>
                </c:pt>
                <c:pt idx="10">
                  <c:v>2915.268625989062</c:v>
                </c:pt>
                <c:pt idx="11">
                  <c:v>3200</c:v>
                </c:pt>
                <c:pt idx="12">
                  <c:v>3900</c:v>
                </c:pt>
                <c:pt idx="13">
                  <c:v>4600</c:v>
                </c:pt>
                <c:pt idx="14">
                  <c:v>5300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D1-4E68-B3F7-5DA86D2ED601}"/>
            </c:ext>
          </c:extLst>
        </c:ser>
        <c:ser>
          <c:idx val="5"/>
          <c:order val="5"/>
          <c:tx>
            <c:strRef>
              <c:f>nvh102721_std!$I$7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nvh102721_std!$I$8:$I$23</c:f>
              <c:numCache>
                <c:formatCode>0</c:formatCode>
                <c:ptCount val="16"/>
                <c:pt idx="0" formatCode="General">
                  <c:v>2200</c:v>
                </c:pt>
                <c:pt idx="1">
                  <c:v>2400</c:v>
                </c:pt>
                <c:pt idx="2">
                  <c:v>2416.1827672946379</c:v>
                </c:pt>
                <c:pt idx="3">
                  <c:v>2433.0259658511454</c:v>
                </c:pt>
                <c:pt idx="4">
                  <c:v>2450.5565483806199</c:v>
                </c:pt>
                <c:pt idx="5">
                  <c:v>2468.8025675551662</c:v>
                </c:pt>
                <c:pt idx="6">
                  <c:v>2487.7932208981547</c:v>
                </c:pt>
                <c:pt idx="7">
                  <c:v>2595.0241030509255</c:v>
                </c:pt>
                <c:pt idx="8">
                  <c:v>2725.996198272268</c:v>
                </c:pt>
                <c:pt idx="9">
                  <c:v>2885.9658766176326</c:v>
                </c:pt>
                <c:pt idx="10">
                  <c:v>3081.3532829706555</c:v>
                </c:pt>
                <c:pt idx="11">
                  <c:v>3320</c:v>
                </c:pt>
                <c:pt idx="12">
                  <c:v>4040</c:v>
                </c:pt>
                <c:pt idx="13">
                  <c:v>4760</c:v>
                </c:pt>
                <c:pt idx="14">
                  <c:v>5480</c:v>
                </c:pt>
                <c:pt idx="15" formatCode="General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D1-4E68-B3F7-5DA86D2ED601}"/>
            </c:ext>
          </c:extLst>
        </c:ser>
        <c:ser>
          <c:idx val="6"/>
          <c:order val="6"/>
          <c:tx>
            <c:strRef>
              <c:f>nvh102721_std!$J$7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nvh102721_std!$J$8:$J$23</c:f>
              <c:numCache>
                <c:formatCode>0</c:formatCode>
                <c:ptCount val="16"/>
                <c:pt idx="0">
                  <c:v>2500</c:v>
                </c:pt>
                <c:pt idx="1">
                  <c:v>2600</c:v>
                </c:pt>
                <c:pt idx="2">
                  <c:v>2623.3105023001708</c:v>
                </c:pt>
                <c:pt idx="3">
                  <c:v>2646.6676722570423</c:v>
                </c:pt>
                <c:pt idx="4">
                  <c:v>2670.0716032993259</c:v>
                </c:pt>
                <c:pt idx="5">
                  <c:v>2693.5223890427769</c:v>
                </c:pt>
                <c:pt idx="6">
                  <c:v>2717.0201232905679</c:v>
                </c:pt>
                <c:pt idx="7">
                  <c:v>2835.2163183724178</c:v>
                </c:pt>
                <c:pt idx="8">
                  <c:v>2954.600404963554</c:v>
                </c:pt>
                <c:pt idx="9">
                  <c:v>3075.1843215721196</c:v>
                </c:pt>
                <c:pt idx="10">
                  <c:v>3196.9801266902668</c:v>
                </c:pt>
                <c:pt idx="11">
                  <c:v>3320</c:v>
                </c:pt>
                <c:pt idx="12">
                  <c:v>4040</c:v>
                </c:pt>
                <c:pt idx="13">
                  <c:v>4760</c:v>
                </c:pt>
                <c:pt idx="14">
                  <c:v>5480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D1-4E68-B3F7-5DA86D2ED601}"/>
            </c:ext>
          </c:extLst>
        </c:ser>
        <c:ser>
          <c:idx val="7"/>
          <c:order val="7"/>
          <c:tx>
            <c:strRef>
              <c:f>nvh102721_std!$K$7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nvh102721_std!$K$8:$K$23</c:f>
              <c:numCache>
                <c:formatCode>0</c:formatCode>
                <c:ptCount val="16"/>
                <c:pt idx="0">
                  <c:v>3000</c:v>
                </c:pt>
                <c:pt idx="1">
                  <c:v>3000</c:v>
                </c:pt>
                <c:pt idx="2">
                  <c:v>3028.7151236087479</c:v>
                </c:pt>
                <c:pt idx="3">
                  <c:v>3057.4877349332655</c:v>
                </c:pt>
                <c:pt idx="4">
                  <c:v>3086.3179490640382</c:v>
                </c:pt>
                <c:pt idx="5">
                  <c:v>3115.2058813219596</c:v>
                </c:pt>
                <c:pt idx="6">
                  <c:v>3144.1516472587959</c:v>
                </c:pt>
                <c:pt idx="7">
                  <c:v>3289.7520426580036</c:v>
                </c:pt>
                <c:pt idx="8">
                  <c:v>3436.8157463584948</c:v>
                </c:pt>
                <c:pt idx="9">
                  <c:v>3585.3574648531894</c:v>
                </c:pt>
                <c:pt idx="10">
                  <c:v>3735.3920524377277</c:v>
                </c:pt>
                <c:pt idx="11">
                  <c:v>3886.9345126958929</c:v>
                </c:pt>
                <c:pt idx="12">
                  <c:v>4040</c:v>
                </c:pt>
                <c:pt idx="13">
                  <c:v>4760</c:v>
                </c:pt>
                <c:pt idx="14">
                  <c:v>5480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D1-4E68-B3F7-5DA86D2ED601}"/>
            </c:ext>
          </c:extLst>
        </c:ser>
        <c:ser>
          <c:idx val="8"/>
          <c:order val="8"/>
          <c:tx>
            <c:strRef>
              <c:f>nvh102721_std!$L$7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nvh102721_std!$L$8:$L$23</c:f>
              <c:numCache>
                <c:formatCode>0</c:formatCode>
                <c:ptCount val="16"/>
                <c:pt idx="0">
                  <c:v>3400</c:v>
                </c:pt>
                <c:pt idx="1">
                  <c:v>3500</c:v>
                </c:pt>
                <c:pt idx="2">
                  <c:v>3517.24653667353</c:v>
                </c:pt>
                <c:pt idx="3">
                  <c:v>3535.1969178608442</c:v>
                </c:pt>
                <c:pt idx="4">
                  <c:v>3553.8798680014611</c:v>
                </c:pt>
                <c:pt idx="5">
                  <c:v>3573.3252838015146</c:v>
                </c:pt>
                <c:pt idx="6">
                  <c:v>3593.5642820748612</c:v>
                </c:pt>
                <c:pt idx="7">
                  <c:v>3707.8439542663723</c:v>
                </c:pt>
                <c:pt idx="8">
                  <c:v>3847.4254610827243</c:v>
                </c:pt>
                <c:pt idx="9">
                  <c:v>4017.9106984963696</c:v>
                </c:pt>
                <c:pt idx="10">
                  <c:v>4226.1418376989868</c:v>
                </c:pt>
                <c:pt idx="11">
                  <c:v>4480.4759254558976</c:v>
                </c:pt>
                <c:pt idx="12">
                  <c:v>4791.1202817363392</c:v>
                </c:pt>
                <c:pt idx="13">
                  <c:v>5170.5421553041615</c:v>
                </c:pt>
                <c:pt idx="14">
                  <c:v>5633.9690781861991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D1-4E68-B3F7-5DA86D2ED601}"/>
            </c:ext>
          </c:extLst>
        </c:ser>
        <c:ser>
          <c:idx val="9"/>
          <c:order val="9"/>
          <c:tx>
            <c:strRef>
              <c:f>nvh102721_std!$M$7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nvh102721_std!$M$8:$M$23</c:f>
              <c:numCache>
                <c:formatCode>0</c:formatCode>
                <c:ptCount val="16"/>
                <c:pt idx="0">
                  <c:v>4000</c:v>
                </c:pt>
                <c:pt idx="1">
                  <c:v>4000</c:v>
                </c:pt>
                <c:pt idx="2">
                  <c:v>4014.0527335858392</c:v>
                </c:pt>
                <c:pt idx="3">
                  <c:v>4028.678970108836</c:v>
                </c:pt>
                <c:pt idx="4">
                  <c:v>4043.9021146678574</c:v>
                </c:pt>
                <c:pt idx="5">
                  <c:v>4059.746527541975</c:v>
                </c:pt>
                <c:pt idx="6">
                  <c:v>4076.2375631721088</c:v>
                </c:pt>
                <c:pt idx="7">
                  <c:v>4169.3543331059327</c:v>
                </c:pt>
                <c:pt idx="8">
                  <c:v>4283.0874127340721</c:v>
                </c:pt>
                <c:pt idx="9">
                  <c:v>4422.0013098859308</c:v>
                </c:pt>
                <c:pt idx="10">
                  <c:v>4591.6711270139895</c:v>
                </c:pt>
                <c:pt idx="11">
                  <c:v>4798.9063096307318</c:v>
                </c:pt>
                <c:pt idx="12">
                  <c:v>5052.023933266647</c:v>
                </c:pt>
                <c:pt idx="13">
                  <c:v>5361.1824969145027</c:v>
                </c:pt>
                <c:pt idx="14">
                  <c:v>5738.7896192628295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D1-4E68-B3F7-5DA86D2ED601}"/>
            </c:ext>
          </c:extLst>
        </c:ser>
        <c:ser>
          <c:idx val="10"/>
          <c:order val="10"/>
          <c:tx>
            <c:strRef>
              <c:f>nvh102721_std!$N$7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nvh102721_std!$N$8:$N$23</c:f>
              <c:numCache>
                <c:formatCode>0</c:formatCode>
                <c:ptCount val="16"/>
                <c:pt idx="0">
                  <c:v>4500</c:v>
                </c:pt>
                <c:pt idx="1">
                  <c:v>4500</c:v>
                </c:pt>
                <c:pt idx="2">
                  <c:v>4535.6926240906041</c:v>
                </c:pt>
                <c:pt idx="3">
                  <c:v>4571.3139342707082</c:v>
                </c:pt>
                <c:pt idx="4">
                  <c:v>4606.864073025602</c:v>
                </c:pt>
                <c:pt idx="5">
                  <c:v>4642.3431825558864</c:v>
                </c:pt>
                <c:pt idx="6">
                  <c:v>4677.7514047780469</c:v>
                </c:pt>
                <c:pt idx="7">
                  <c:v>4853.7341535272362</c:v>
                </c:pt>
                <c:pt idx="8">
                  <c:v>5027.9658446690901</c:v>
                </c:pt>
                <c:pt idx="9">
                  <c:v>5200.46390151792</c:v>
                </c:pt>
                <c:pt idx="10">
                  <c:v>5371.2455740231571</c:v>
                </c:pt>
                <c:pt idx="11">
                  <c:v>5540.3279404943733</c:v>
                </c:pt>
                <c:pt idx="12">
                  <c:v>5707.7279093091156</c:v>
                </c:pt>
                <c:pt idx="13">
                  <c:v>5873.4622206037693</c:v>
                </c:pt>
                <c:pt idx="14">
                  <c:v>6037.5474479475724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D1-4E68-B3F7-5DA86D2ED601}"/>
            </c:ext>
          </c:extLst>
        </c:ser>
        <c:ser>
          <c:idx val="11"/>
          <c:order val="11"/>
          <c:tx>
            <c:strRef>
              <c:f>nvh102721_std!$O$7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nvh102721_std!$C$8:$C$23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nvh102721_std!$O$8:$O$23</c:f>
              <c:numCache>
                <c:formatCode>0</c:formatCode>
                <c:ptCount val="16"/>
                <c:pt idx="0">
                  <c:v>5000</c:v>
                </c:pt>
                <c:pt idx="1">
                  <c:v>5000</c:v>
                </c:pt>
                <c:pt idx="2">
                  <c:v>5025.19479347572</c:v>
                </c:pt>
                <c:pt idx="3">
                  <c:v>5050.3392477204998</c:v>
                </c:pt>
                <c:pt idx="4">
                  <c:v>5075.4334633121898</c:v>
                </c:pt>
                <c:pt idx="5">
                  <c:v>5100.477540627684</c:v>
                </c:pt>
                <c:pt idx="6">
                  <c:v>5125.4715798433272</c:v>
                </c:pt>
                <c:pt idx="7">
                  <c:v>5249.6946966074611</c:v>
                </c:pt>
                <c:pt idx="8">
                  <c:v>5372.6817727075932</c:v>
                </c:pt>
                <c:pt idx="9">
                  <c:v>5494.4451069538254</c:v>
                </c:pt>
                <c:pt idx="10">
                  <c:v>5614.996875781052</c:v>
                </c:pt>
                <c:pt idx="11">
                  <c:v>5734.3491344666163</c:v>
                </c:pt>
                <c:pt idx="12">
                  <c:v>5852.5138183358458</c:v>
                </c:pt>
                <c:pt idx="13">
                  <c:v>5969.5027439556015</c:v>
                </c:pt>
                <c:pt idx="14">
                  <c:v>6085.3276103159333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D1-4E68-B3F7-5DA86D2ED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6104"/>
        <c:axId val="517023808"/>
      </c:scatterChart>
      <c:valAx>
        <c:axId val="517026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 Pct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3808"/>
        <c:crosses val="autoZero"/>
        <c:crossBetween val="midCat"/>
      </c:valAx>
      <c:valAx>
        <c:axId val="517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7-4672-ABFC-1EF026A6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D7-4672-ABFC-1EF026A6B630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1-4E80-B5DC-0AD2BA2E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551-4E80-B5DC-0AD2BA2E9443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2-4050-845F-033C21ED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A2-4050-845F-033C21ED60CA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2-4263-8D98-97CA65D2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632-4263-8D98-97CA65D246D4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6-40FF-B876-040A28F7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116-40FF-B876-040A28F78C8B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7-494D-840D-9B03FA61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CE7-494D-840D-9B03FA612697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B-49F9-BDEC-D093A998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4AB-49F9-BDEC-D093A998FD84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4-4EA0-8EF5-74E7BA70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D64-4EA0-8EF5-74E7BA7075D6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RPM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'[1]FWD-StandardMode2DCustom'!$B$44:$B$59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'[1]FWD-StandardMode2DCustom'!$C$44:$C$59</c:f>
              <c:numCache>
                <c:formatCode>General</c:formatCode>
                <c:ptCount val="16"/>
                <c:pt idx="0">
                  <c:v>1403</c:v>
                </c:pt>
                <c:pt idx="1">
                  <c:v>1419.7044535066871</c:v>
                </c:pt>
                <c:pt idx="2">
                  <c:v>1436.5486924228599</c:v>
                </c:pt>
                <c:pt idx="3">
                  <c:v>1470.6612152546058</c:v>
                </c:pt>
                <c:pt idx="4">
                  <c:v>1505.3470444153709</c:v>
                </c:pt>
                <c:pt idx="5">
                  <c:v>1540.615815080733</c:v>
                </c:pt>
                <c:pt idx="6">
                  <c:v>1576.4773243582144</c:v>
                </c:pt>
                <c:pt idx="7">
                  <c:v>1765.030530703265</c:v>
                </c:pt>
                <c:pt idx="8">
                  <c:v>1969.9697742299127</c:v>
                </c:pt>
                <c:pt idx="9">
                  <c:v>2192.7190679248433</c:v>
                </c:pt>
                <c:pt idx="10">
                  <c:v>2434.826177269857</c:v>
                </c:pt>
                <c:pt idx="11">
                  <c:v>2697.9733748348312</c:v>
                </c:pt>
                <c:pt idx="12">
                  <c:v>2983.9891294883646</c:v>
                </c:pt>
                <c:pt idx="13">
                  <c:v>3294.8608114481603</c:v>
                </c:pt>
                <c:pt idx="14">
                  <c:v>3632.7485014517379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4-4A05-800D-D7B56F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87392"/>
        <c:axId val="468885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StdModified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'[1]FWD-StandardMode2DCustom'!$C$69:$R$69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70</c:v>
                      </c:pt>
                      <c:pt idx="13">
                        <c:v>80</c:v>
                      </c:pt>
                      <c:pt idx="14">
                        <c:v>90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'[1]FWD-StandardMode2DCustom'!$C$79:$R$79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5D4-4A05-800D-D7B56FC06932}"/>
                  </c:ext>
                </c:extLst>
              </c15:ser>
            </c15:filteredScatterSeries>
          </c:ext>
        </c:extLst>
      </c:scatterChart>
      <c:valAx>
        <c:axId val="4688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83571774032364"/>
              <c:y val="0.9398053453435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5752"/>
        <c:crosses val="autoZero"/>
        <c:crossBetween val="midCat"/>
      </c:valAx>
      <c:valAx>
        <c:axId val="468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445288486926E-2"/>
          <c:y val="0.10586277155974884"/>
          <c:w val="0.91347869125670977"/>
          <c:h val="0.7760626680924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rzrNVH!$D$7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rzrNVH!$D$8:$D$23</c:f>
              <c:numCache>
                <c:formatCode>0</c:formatCode>
                <c:ptCount val="16"/>
                <c:pt idx="0">
                  <c:v>1403</c:v>
                </c:pt>
                <c:pt idx="1">
                  <c:v>1414.777308717142</c:v>
                </c:pt>
                <c:pt idx="2">
                  <c:v>1435.1816909718661</c:v>
                </c:pt>
                <c:pt idx="3">
                  <c:v>1456.2776820792885</c:v>
                </c:pt>
                <c:pt idx="4">
                  <c:v>1478.0887241999783</c:v>
                </c:pt>
                <c:pt idx="5">
                  <c:v>1500.6390540691982</c:v>
                </c:pt>
                <c:pt idx="6">
                  <c:v>1523.9537299291039</c:v>
                </c:pt>
                <c:pt idx="7">
                  <c:v>1652.930431967261</c:v>
                </c:pt>
                <c:pt idx="8">
                  <c:v>1805.2984019371074</c:v>
                </c:pt>
                <c:pt idx="9">
                  <c:v>1985.2998898481856</c:v>
                </c:pt>
                <c:pt idx="10">
                  <c:v>2197.9465219232479</c:v>
                </c:pt>
                <c:pt idx="11">
                  <c:v>2449.1588349859321</c:v>
                </c:pt>
                <c:pt idx="12">
                  <c:v>2745.9311168625991</c:v>
                </c:pt>
                <c:pt idx="13">
                  <c:v>3096.5261423074976</c:v>
                </c:pt>
                <c:pt idx="14">
                  <c:v>3510.7052263157248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9-4488-A25B-936713A1E428}"/>
            </c:ext>
          </c:extLst>
        </c:ser>
        <c:ser>
          <c:idx val="1"/>
          <c:order val="1"/>
          <c:tx>
            <c:strRef>
              <c:f>rzrNVH!$E$7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rzrNVH!$E$8:$E$23</c:f>
              <c:numCache>
                <c:formatCode>0</c:formatCode>
                <c:ptCount val="16"/>
                <c:pt idx="0">
                  <c:v>1437</c:v>
                </c:pt>
                <c:pt idx="1">
                  <c:v>2010</c:v>
                </c:pt>
                <c:pt idx="2">
                  <c:v>2028.0742786766009</c:v>
                </c:pt>
                <c:pt idx="3">
                  <c:v>2046.7611870806211</c:v>
                </c:pt>
                <c:pt idx="4">
                  <c:v>2066.0814903662131</c:v>
                </c:pt>
                <c:pt idx="5">
                  <c:v>2086.0566575247872</c:v>
                </c:pt>
                <c:pt idx="6">
                  <c:v>2106.7088852416537</c:v>
                </c:pt>
                <c:pt idx="7">
                  <c:v>2220.9569338385099</c:v>
                </c:pt>
                <c:pt idx="8">
                  <c:v>2355.9250556979864</c:v>
                </c:pt>
                <c:pt idx="9">
                  <c:v>2515.3710518615981</c:v>
                </c:pt>
                <c:pt idx="10">
                  <c:v>2703.7342397192174</c:v>
                </c:pt>
                <c:pt idx="11">
                  <c:v>2926.259053095383</c:v>
                </c:pt>
                <c:pt idx="12">
                  <c:v>3189.1410584983014</c:v>
                </c:pt>
                <c:pt idx="13">
                  <c:v>3499.6994529360413</c:v>
                </c:pt>
                <c:pt idx="14">
                  <c:v>3866.5808460079024</c:v>
                </c:pt>
                <c:pt idx="15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9-4488-A25B-936713A1E428}"/>
            </c:ext>
          </c:extLst>
        </c:ser>
        <c:ser>
          <c:idx val="2"/>
          <c:order val="2"/>
          <c:tx>
            <c:strRef>
              <c:f>rzrNVH!$F$7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rzrNVH!$F$8:$F$23</c:f>
              <c:numCache>
                <c:formatCode>0</c:formatCode>
                <c:ptCount val="16"/>
                <c:pt idx="0">
                  <c:v>1510</c:v>
                </c:pt>
                <c:pt idx="1">
                  <c:v>2110</c:v>
                </c:pt>
                <c:pt idx="2">
                  <c:v>2132.8098975438324</c:v>
                </c:pt>
                <c:pt idx="3">
                  <c:v>2156.392939154146</c:v>
                </c:pt>
                <c:pt idx="4">
                  <c:v>2180.7753306368368</c:v>
                </c:pt>
                <c:pt idx="5">
                  <c:v>2205.9841660465654</c:v>
                </c:pt>
                <c:pt idx="6">
                  <c:v>2232.0474577940518</c:v>
                </c:pt>
                <c:pt idx="7">
                  <c:v>2376.2294929228356</c:v>
                </c:pt>
                <c:pt idx="8">
                  <c:v>2546.5604414703848</c:v>
                </c:pt>
                <c:pt idx="9">
                  <c:v>2747.7826811703139</c:v>
                </c:pt>
                <c:pt idx="10">
                  <c:v>2985.4986693399728</c:v>
                </c:pt>
                <c:pt idx="11">
                  <c:v>3266.3269272688458</c:v>
                </c:pt>
                <c:pt idx="12">
                  <c:v>3598.0863140000397</c:v>
                </c:pt>
                <c:pt idx="13">
                  <c:v>3990.0137200808558</c:v>
                </c:pt>
                <c:pt idx="14">
                  <c:v>4453.0212423418507</c:v>
                </c:pt>
                <c:pt idx="1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9-4488-A25B-936713A1E428}"/>
            </c:ext>
          </c:extLst>
        </c:ser>
        <c:ser>
          <c:idx val="3"/>
          <c:order val="3"/>
          <c:tx>
            <c:strRef>
              <c:f>rzrNVH!$G$7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rzrNVH!$G$8:$G$23</c:f>
              <c:numCache>
                <c:formatCode>0</c:formatCode>
                <c:ptCount val="16"/>
                <c:pt idx="0">
                  <c:v>1600</c:v>
                </c:pt>
                <c:pt idx="1">
                  <c:v>2212</c:v>
                </c:pt>
                <c:pt idx="2">
                  <c:v>2237.9511913924293</c:v>
                </c:pt>
                <c:pt idx="3">
                  <c:v>2264.782001362918</c:v>
                </c:pt>
                <c:pt idx="4">
                  <c:v>2292.5222446830171</c:v>
                </c:pt>
                <c:pt idx="5">
                  <c:v>2321.202746699345</c:v>
                </c:pt>
                <c:pt idx="6">
                  <c:v>2350.8553775871428</c:v>
                </c:pt>
                <c:pt idx="7">
                  <c:v>2514.8936237821049</c:v>
                </c:pt>
                <c:pt idx="8">
                  <c:v>2708.681914032742</c:v>
                </c:pt>
                <c:pt idx="9">
                  <c:v>2937.6157286117623</c:v>
                </c:pt>
                <c:pt idx="10">
                  <c:v>3208.069074321741</c:v>
                </c:pt>
                <c:pt idx="11">
                  <c:v>3527.5719504705762</c:v>
                </c:pt>
                <c:pt idx="12">
                  <c:v>3905.0200001495259</c:v>
                </c:pt>
                <c:pt idx="13">
                  <c:v>4350.9221839535821</c:v>
                </c:pt>
                <c:pt idx="14">
                  <c:v>4877.6933719100361</c:v>
                </c:pt>
                <c:pt idx="15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9-4488-A25B-936713A1E428}"/>
            </c:ext>
          </c:extLst>
        </c:ser>
        <c:ser>
          <c:idx val="4"/>
          <c:order val="4"/>
          <c:tx>
            <c:strRef>
              <c:f>rzrNVH!$H$7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rzrNVH!$H$8:$H$23</c:f>
              <c:numCache>
                <c:formatCode>0</c:formatCode>
                <c:ptCount val="16"/>
                <c:pt idx="0">
                  <c:v>2200</c:v>
                </c:pt>
                <c:pt idx="1">
                  <c:v>2209.2816499177102</c:v>
                </c:pt>
                <c:pt idx="2">
                  <c:v>2235.8317629476664</c:v>
                </c:pt>
                <c:pt idx="3">
                  <c:v>2263.7431293815757</c:v>
                </c:pt>
                <c:pt idx="4">
                  <c:v>2293.0855421739047</c:v>
                </c:pt>
                <c:pt idx="5">
                  <c:v>2323.9323726404141</c:v>
                </c:pt>
                <c:pt idx="6">
                  <c:v>2356.3607539246668</c:v>
                </c:pt>
                <c:pt idx="7">
                  <c:v>2545</c:v>
                </c:pt>
                <c:pt idx="8">
                  <c:v>3289.375</c:v>
                </c:pt>
                <c:pt idx="9">
                  <c:v>4033.75</c:v>
                </c:pt>
                <c:pt idx="10">
                  <c:v>4778.125</c:v>
                </c:pt>
                <c:pt idx="11">
                  <c:v>5522.5</c:v>
                </c:pt>
                <c:pt idx="12">
                  <c:v>6266.875</c:v>
                </c:pt>
                <c:pt idx="13">
                  <c:v>7011.25</c:v>
                </c:pt>
                <c:pt idx="14">
                  <c:v>7755.625</c:v>
                </c:pt>
                <c:pt idx="15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9-4488-A25B-936713A1E428}"/>
            </c:ext>
          </c:extLst>
        </c:ser>
        <c:ser>
          <c:idx val="5"/>
          <c:order val="5"/>
          <c:tx>
            <c:strRef>
              <c:f>rzrNVH!$I$7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rzrNVH!$I$8:$I$23</c:f>
              <c:numCache>
                <c:formatCode>0</c:formatCode>
                <c:ptCount val="16"/>
                <c:pt idx="0">
                  <c:v>2700</c:v>
                </c:pt>
                <c:pt idx="1">
                  <c:v>2300</c:v>
                </c:pt>
                <c:pt idx="2">
                  <c:v>2328.4266460280164</c:v>
                </c:pt>
                <c:pt idx="3">
                  <c:v>2358.3107573641823</c:v>
                </c:pt>
                <c:pt idx="4">
                  <c:v>2389.7270598527766</c:v>
                </c:pt>
                <c:pt idx="5">
                  <c:v>2422.754110614042</c:v>
                </c:pt>
                <c:pt idx="6">
                  <c:v>2457.474494477904</c:v>
                </c:pt>
                <c:pt idx="7">
                  <c:v>2659.6757478675868</c:v>
                </c:pt>
                <c:pt idx="8">
                  <c:v>3200</c:v>
                </c:pt>
                <c:pt idx="9">
                  <c:v>3957.1428571428569</c:v>
                </c:pt>
                <c:pt idx="10">
                  <c:v>4714.2857142857138</c:v>
                </c:pt>
                <c:pt idx="11">
                  <c:v>5471.4285714285706</c:v>
                </c:pt>
                <c:pt idx="12">
                  <c:v>6228.5714285714284</c:v>
                </c:pt>
                <c:pt idx="13">
                  <c:v>6985.7142857142853</c:v>
                </c:pt>
                <c:pt idx="14">
                  <c:v>7742.8571428571422</c:v>
                </c:pt>
                <c:pt idx="1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79-4488-A25B-936713A1E428}"/>
            </c:ext>
          </c:extLst>
        </c:ser>
        <c:ser>
          <c:idx val="6"/>
          <c:order val="6"/>
          <c:tx>
            <c:strRef>
              <c:f>rzrNVH!$J$7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rzrNVH!$J$8:$J$23</c:f>
              <c:numCache>
                <c:formatCode>0</c:formatCode>
                <c:ptCount val="16"/>
                <c:pt idx="0">
                  <c:v>2900</c:v>
                </c:pt>
                <c:pt idx="1">
                  <c:v>2600</c:v>
                </c:pt>
                <c:pt idx="2">
                  <c:v>2627.0511631556933</c:v>
                </c:pt>
                <c:pt idx="3">
                  <c:v>2655.4892691046252</c:v>
                </c:pt>
                <c:pt idx="4">
                  <c:v>2685.3854279244165</c:v>
                </c:pt>
                <c:pt idx="5">
                  <c:v>2716.8143955843307</c:v>
                </c:pt>
                <c:pt idx="6">
                  <c:v>2749.8547608741346</c:v>
                </c:pt>
                <c:pt idx="7">
                  <c:v>2942.2720826481873</c:v>
                </c:pt>
                <c:pt idx="8">
                  <c:v>3189.3408144170548</c:v>
                </c:pt>
                <c:pt idx="9">
                  <c:v>3948.0064123574757</c:v>
                </c:pt>
                <c:pt idx="10">
                  <c:v>4706.6720102978961</c:v>
                </c:pt>
                <c:pt idx="11">
                  <c:v>5465.3376082383165</c:v>
                </c:pt>
                <c:pt idx="12">
                  <c:v>6224.0032061787369</c:v>
                </c:pt>
                <c:pt idx="13">
                  <c:v>6982.6688041191574</c:v>
                </c:pt>
                <c:pt idx="14">
                  <c:v>7741.3344020595778</c:v>
                </c:pt>
                <c:pt idx="1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9-4488-A25B-936713A1E428}"/>
            </c:ext>
          </c:extLst>
        </c:ser>
        <c:ser>
          <c:idx val="7"/>
          <c:order val="7"/>
          <c:tx>
            <c:strRef>
              <c:f>rzrNVH!$K$7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rzrNVH!$K$8:$K$23</c:f>
              <c:numCache>
                <c:formatCode>0</c:formatCode>
                <c:ptCount val="16"/>
                <c:pt idx="0">
                  <c:v>3000</c:v>
                </c:pt>
                <c:pt idx="1">
                  <c:v>3017.3902636675475</c:v>
                </c:pt>
                <c:pt idx="2">
                  <c:v>3042.5277162940765</c:v>
                </c:pt>
                <c:pt idx="3">
                  <c:v>3068.9539936768679</c:v>
                </c:pt>
                <c:pt idx="4">
                  <c:v>3096.735175274212</c:v>
                </c:pt>
                <c:pt idx="5">
                  <c:v>3125.9407285106731</c:v>
                </c:pt>
                <c:pt idx="6">
                  <c:v>3156.6436824818361</c:v>
                </c:pt>
                <c:pt idx="7">
                  <c:v>3335.4486116000458</c:v>
                </c:pt>
                <c:pt idx="8">
                  <c:v>3565.0386852168767</c:v>
                </c:pt>
                <c:pt idx="9">
                  <c:v>4000</c:v>
                </c:pt>
                <c:pt idx="10">
                  <c:v>4750</c:v>
                </c:pt>
                <c:pt idx="11">
                  <c:v>5500</c:v>
                </c:pt>
                <c:pt idx="12">
                  <c:v>6250</c:v>
                </c:pt>
                <c:pt idx="13">
                  <c:v>7000</c:v>
                </c:pt>
                <c:pt idx="14">
                  <c:v>7750</c:v>
                </c:pt>
                <c:pt idx="1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79-4488-A25B-936713A1E428}"/>
            </c:ext>
          </c:extLst>
        </c:ser>
        <c:ser>
          <c:idx val="8"/>
          <c:order val="8"/>
          <c:tx>
            <c:strRef>
              <c:f>rzrNVH!$L$7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rzrNVH!$L$8:$L$23</c:f>
              <c:numCache>
                <c:formatCode>0</c:formatCode>
                <c:ptCount val="16"/>
                <c:pt idx="0">
                  <c:v>3500</c:v>
                </c:pt>
                <c:pt idx="1">
                  <c:v>3517.7769507015105</c:v>
                </c:pt>
                <c:pt idx="2">
                  <c:v>3553.5294579537363</c:v>
                </c:pt>
                <c:pt idx="3">
                  <c:v>3590.6059835453643</c:v>
                </c:pt>
                <c:pt idx="4">
                  <c:v>3629.0555596897357</c:v>
                </c:pt>
                <c:pt idx="5">
                  <c:v>3668.9290344043038</c:v>
                </c:pt>
                <c:pt idx="6">
                  <c:v>3710.279138755091</c:v>
                </c:pt>
                <c:pt idx="7">
                  <c:v>3941.1655127398381</c:v>
                </c:pt>
                <c:pt idx="8">
                  <c:v>4218.0897297102283</c:v>
                </c:pt>
                <c:pt idx="9">
                  <c:v>4550.2315561037158</c:v>
                </c:pt>
                <c:pt idx="10">
                  <c:v>4948.6011680029787</c:v>
                </c:pt>
                <c:pt idx="11">
                  <c:v>5658.880934402383</c:v>
                </c:pt>
                <c:pt idx="12">
                  <c:v>6369.1607008017872</c:v>
                </c:pt>
                <c:pt idx="13">
                  <c:v>7079.4404672011915</c:v>
                </c:pt>
                <c:pt idx="14">
                  <c:v>7789.7202336005957</c:v>
                </c:pt>
                <c:pt idx="1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79-4488-A25B-936713A1E428}"/>
            </c:ext>
          </c:extLst>
        </c:ser>
        <c:ser>
          <c:idx val="9"/>
          <c:order val="9"/>
          <c:tx>
            <c:strRef>
              <c:f>rzrNVH!$M$7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rzrNVH!$M$8:$M$23</c:f>
              <c:numCache>
                <c:formatCode>0</c:formatCode>
                <c:ptCount val="16"/>
                <c:pt idx="0">
                  <c:v>4700</c:v>
                </c:pt>
                <c:pt idx="1">
                  <c:v>4712.0150912612144</c:v>
                </c:pt>
                <c:pt idx="2">
                  <c:v>4736.2112470565262</c:v>
                </c:pt>
                <c:pt idx="3">
                  <c:v>4761.3948667023242</c:v>
                </c:pt>
                <c:pt idx="4">
                  <c:v>4787.6062493628342</c:v>
                </c:pt>
                <c:pt idx="5">
                  <c:v>4814.8873388423717</c:v>
                </c:pt>
                <c:pt idx="6">
                  <c:v>4843.2817907043818</c:v>
                </c:pt>
                <c:pt idx="7">
                  <c:v>5003.6112994588484</c:v>
                </c:pt>
                <c:pt idx="8">
                  <c:v>5199.4382036660199</c:v>
                </c:pt>
                <c:pt idx="9">
                  <c:v>5438.6217245866255</c:v>
                </c:pt>
                <c:pt idx="10">
                  <c:v>5730.7611367455147</c:v>
                </c:pt>
                <c:pt idx="11">
                  <c:v>6087.5810205236721</c:v>
                </c:pt>
                <c:pt idx="12">
                  <c:v>6523.4018107367046</c:v>
                </c:pt>
                <c:pt idx="13">
                  <c:v>7055.7145259664476</c:v>
                </c:pt>
                <c:pt idx="14">
                  <c:v>7705.8827445517854</c:v>
                </c:pt>
                <c:pt idx="1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79-4488-A25B-936713A1E428}"/>
            </c:ext>
          </c:extLst>
        </c:ser>
        <c:ser>
          <c:idx val="10"/>
          <c:order val="10"/>
          <c:tx>
            <c:strRef>
              <c:f>rzrNVH!$N$7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rzrNVH!$N$8:$N$23</c:f>
              <c:numCache>
                <c:formatCode>0</c:formatCode>
                <c:ptCount val="16"/>
                <c:pt idx="0">
                  <c:v>5500</c:v>
                </c:pt>
                <c:pt idx="1">
                  <c:v>5531.5092385892594</c:v>
                </c:pt>
                <c:pt idx="2">
                  <c:v>5593.8346649795321</c:v>
                </c:pt>
                <c:pt idx="3">
                  <c:v>5656.0355650848187</c:v>
                </c:pt>
                <c:pt idx="4">
                  <c:v>5718.1121877088017</c:v>
                </c:pt>
                <c:pt idx="5">
                  <c:v>5780.0647811580538</c:v>
                </c:pt>
                <c:pt idx="6">
                  <c:v>5841.8935932430322</c:v>
                </c:pt>
                <c:pt idx="7">
                  <c:v>6149.1895719663471</c:v>
                </c:pt>
                <c:pt idx="8">
                  <c:v>6453.4279046131487</c:v>
                </c:pt>
                <c:pt idx="9">
                  <c:v>6754.6390152702397</c:v>
                </c:pt>
                <c:pt idx="10">
                  <c:v>7052.8530252996943</c:v>
                </c:pt>
                <c:pt idx="11">
                  <c:v>7348.0997563510291</c:v>
                </c:pt>
                <c:pt idx="12">
                  <c:v>7640.4087333433872</c:v>
                </c:pt>
                <c:pt idx="13">
                  <c:v>7929.8091874180645</c:v>
                </c:pt>
                <c:pt idx="14">
                  <c:v>8216.3300588616294</c:v>
                </c:pt>
                <c:pt idx="1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79-4488-A25B-936713A1E428}"/>
            </c:ext>
          </c:extLst>
        </c:ser>
        <c:ser>
          <c:idx val="11"/>
          <c:order val="11"/>
          <c:tx>
            <c:strRef>
              <c:f>rzrNVH!$O$7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rzrNVH!$C$8:$C$23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rzrNVH!$O$8:$O$23</c:f>
              <c:numCache>
                <c:formatCode>0</c:formatCode>
                <c:ptCount val="16"/>
                <c:pt idx="0">
                  <c:v>6300</c:v>
                </c:pt>
                <c:pt idx="1">
                  <c:v>6323.1067749654567</c:v>
                </c:pt>
                <c:pt idx="2">
                  <c:v>6368.8120876516568</c:v>
                </c:pt>
                <c:pt idx="3">
                  <c:v>6414.4260810622</c:v>
                </c:pt>
                <c:pt idx="4">
                  <c:v>6459.948937653121</c:v>
                </c:pt>
                <c:pt idx="5">
                  <c:v>6505.3808395159058</c:v>
                </c:pt>
                <c:pt idx="6">
                  <c:v>6550.7219683782232</c:v>
                </c:pt>
                <c:pt idx="7">
                  <c:v>6776.0723527753207</c:v>
                </c:pt>
                <c:pt idx="8">
                  <c:v>6999.1804633829752</c:v>
                </c:pt>
                <c:pt idx="9">
                  <c:v>7220.0686111981759</c:v>
                </c:pt>
                <c:pt idx="10">
                  <c:v>7438.7588852197759</c:v>
                </c:pt>
                <c:pt idx="11">
                  <c:v>7655.2731546574214</c:v>
                </c:pt>
                <c:pt idx="12">
                  <c:v>7869.6330711184837</c:v>
                </c:pt>
                <c:pt idx="13">
                  <c:v>8081.8600707732476</c:v>
                </c:pt>
                <c:pt idx="14">
                  <c:v>8291.9753764985289</c:v>
                </c:pt>
                <c:pt idx="1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79-4488-A25B-936713A1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6104"/>
        <c:axId val="517023808"/>
      </c:scatterChart>
      <c:valAx>
        <c:axId val="517026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 Pct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3808"/>
        <c:crosses val="autoZero"/>
        <c:crossBetween val="midCat"/>
      </c:valAx>
      <c:valAx>
        <c:axId val="517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445288486926E-2"/>
          <c:y val="0.10586277155974884"/>
          <c:w val="0.91347869125670977"/>
          <c:h val="0.7760626680924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oldRangerPerf!$D$7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oldRangerPerf!$D$8:$D$23</c:f>
              <c:numCache>
                <c:formatCode>0</c:formatCode>
                <c:ptCount val="16"/>
                <c:pt idx="0">
                  <c:v>1400</c:v>
                </c:pt>
                <c:pt idx="1">
                  <c:v>1417.0084163744532</c:v>
                </c:pt>
                <c:pt idx="2">
                  <c:v>1434.0166626655778</c:v>
                </c:pt>
                <c:pt idx="3">
                  <c:v>1468.0326450046387</c:v>
                </c:pt>
                <c:pt idx="4">
                  <c:v>1502.0479470309672</c:v>
                </c:pt>
                <c:pt idx="5">
                  <c:v>1536.0625687579704</c:v>
                </c:pt>
                <c:pt idx="6">
                  <c:v>1570.0765101994334</c:v>
                </c:pt>
                <c:pt idx="7">
                  <c:v>1740.1360135981772</c:v>
                </c:pt>
                <c:pt idx="8">
                  <c:v>1910.1785118968553</c:v>
                </c:pt>
                <c:pt idx="9">
                  <c:v>2080.2040067959019</c:v>
                </c:pt>
                <c:pt idx="10">
                  <c:v>2250.212499995564</c:v>
                </c:pt>
                <c:pt idx="11">
                  <c:v>2420.203993195898</c:v>
                </c:pt>
                <c:pt idx="12">
                  <c:v>2590.1784880969608</c:v>
                </c:pt>
                <c:pt idx="13">
                  <c:v>2760.1359863982443</c:v>
                </c:pt>
                <c:pt idx="14">
                  <c:v>2930.0764897994268</c:v>
                </c:pt>
                <c:pt idx="15">
                  <c:v>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6-478A-A48B-46859BADC044}"/>
            </c:ext>
          </c:extLst>
        </c:ser>
        <c:ser>
          <c:idx val="1"/>
          <c:order val="1"/>
          <c:tx>
            <c:strRef>
              <c:f>oldRangerPerf!$E$7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oldRangerPerf!$E$8:$E$23</c:f>
              <c:numCache>
                <c:formatCode>0</c:formatCode>
                <c:ptCount val="16"/>
                <c:pt idx="0">
                  <c:v>1437</c:v>
                </c:pt>
                <c:pt idx="1">
                  <c:v>1465.6441741647411</c:v>
                </c:pt>
                <c:pt idx="2">
                  <c:v>1494.28806188915</c:v>
                </c:pt>
                <c:pt idx="3">
                  <c:v>1551.5749780284002</c:v>
                </c:pt>
                <c:pt idx="4">
                  <c:v>1608.8607484409758</c:v>
                </c:pt>
                <c:pt idx="5">
                  <c:v>1666.1453731494528</c:v>
                </c:pt>
                <c:pt idx="6">
                  <c:v>1723.4288521770459</c:v>
                </c:pt>
                <c:pt idx="7">
                  <c:v>2009.8290629009305</c:v>
                </c:pt>
                <c:pt idx="8">
                  <c:v>2296.2006350357042</c:v>
                </c:pt>
                <c:pt idx="9">
                  <c:v>2582.5435714450987</c:v>
                </c:pt>
                <c:pt idx="10">
                  <c:v>2868.8578749925291</c:v>
                </c:pt>
                <c:pt idx="11">
                  <c:v>3155.1435485410916</c:v>
                </c:pt>
                <c:pt idx="12">
                  <c:v>3441.4005949538823</c:v>
                </c:pt>
                <c:pt idx="13">
                  <c:v>3727.6290170930433</c:v>
                </c:pt>
                <c:pt idx="14">
                  <c:v>4013.828817821035</c:v>
                </c:pt>
                <c:pt idx="15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6-478A-A48B-46859BADC044}"/>
            </c:ext>
          </c:extLst>
        </c:ser>
        <c:ser>
          <c:idx val="2"/>
          <c:order val="2"/>
          <c:tx>
            <c:strRef>
              <c:f>oldRangerPerf!$F$7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oldRangerPerf!$G$8:$G$23</c:f>
              <c:numCache>
                <c:formatCode>0</c:formatCode>
                <c:ptCount val="16"/>
                <c:pt idx="0" formatCode="General">
                  <c:v>1800</c:v>
                </c:pt>
                <c:pt idx="1">
                  <c:v>1832.0158425872062</c:v>
                </c:pt>
                <c:pt idx="2">
                  <c:v>1864.0313650175583</c:v>
                </c:pt>
                <c:pt idx="3">
                  <c:v>1928.0614494204963</c:v>
                </c:pt>
                <c:pt idx="4">
                  <c:v>1992.0902532347618</c:v>
                </c:pt>
                <c:pt idx="5">
                  <c:v>2056.1177764855915</c:v>
                </c:pt>
                <c:pt idx="6">
                  <c:v>2120.1440191989336</c:v>
                </c:pt>
                <c:pt idx="7">
                  <c:v>2440.2560255965691</c:v>
                </c:pt>
                <c:pt idx="8">
                  <c:v>2760.3360223940808</c:v>
                </c:pt>
                <c:pt idx="9">
                  <c:v>3080.3840127922867</c:v>
                </c:pt>
                <c:pt idx="10">
                  <c:v>3400.3999999916496</c:v>
                </c:pt>
                <c:pt idx="11">
                  <c:v>3720.3839871922783</c:v>
                </c:pt>
                <c:pt idx="12">
                  <c:v>4040.3359775942799</c:v>
                </c:pt>
                <c:pt idx="13">
                  <c:v>4360.2559743966958</c:v>
                </c:pt>
                <c:pt idx="14">
                  <c:v>4680.1439807989218</c:v>
                </c:pt>
                <c:pt idx="15" formatCode="General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66-478A-A48B-46859BADC044}"/>
            </c:ext>
          </c:extLst>
        </c:ser>
        <c:ser>
          <c:idx val="3"/>
          <c:order val="3"/>
          <c:tx>
            <c:strRef>
              <c:f>oldRangerPerf!$G$7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oldRangerPerf!$H$8:$H$23</c:f>
              <c:numCache>
                <c:formatCode>0</c:formatCode>
                <c:ptCount val="16"/>
                <c:pt idx="0">
                  <c:v>2200</c:v>
                </c:pt>
                <c:pt idx="1">
                  <c:v>2240.0198032340077</c:v>
                </c:pt>
                <c:pt idx="2">
                  <c:v>2280.0392062719479</c:v>
                </c:pt>
                <c:pt idx="3">
                  <c:v>2360.0768117756202</c:v>
                </c:pt>
                <c:pt idx="4">
                  <c:v>2440.112816543452</c:v>
                </c:pt>
                <c:pt idx="5">
                  <c:v>2520.1472206069893</c:v>
                </c:pt>
                <c:pt idx="6">
                  <c:v>2600.1800239986669</c:v>
                </c:pt>
                <c:pt idx="7">
                  <c:v>3000.3200319957114</c:v>
                </c:pt>
                <c:pt idx="8">
                  <c:v>3400.4200279926008</c:v>
                </c:pt>
                <c:pt idx="9">
                  <c:v>3800.480015990358</c:v>
                </c:pt>
                <c:pt idx="10">
                  <c:v>4200.4999999895626</c:v>
                </c:pt>
                <c:pt idx="11">
                  <c:v>4600.479983990348</c:v>
                </c:pt>
                <c:pt idx="12">
                  <c:v>5000.4199719928492</c:v>
                </c:pt>
                <c:pt idx="13">
                  <c:v>5400.3199679958689</c:v>
                </c:pt>
                <c:pt idx="14">
                  <c:v>5800.1799759986516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66-478A-A48B-46859BADC044}"/>
            </c:ext>
          </c:extLst>
        </c:ser>
        <c:ser>
          <c:idx val="4"/>
          <c:order val="4"/>
          <c:tx>
            <c:strRef>
              <c:f>oldRangerPerf!$H$7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oldRangerPerf!$I$8:$I$23</c:f>
              <c:numCache>
                <c:formatCode>0</c:formatCode>
                <c:ptCount val="16"/>
                <c:pt idx="0">
                  <c:v>3500</c:v>
                </c:pt>
                <c:pt idx="1">
                  <c:v>3527.0133671829553</c:v>
                </c:pt>
                <c:pt idx="2">
                  <c:v>3554.0264642335646</c:v>
                </c:pt>
                <c:pt idx="3">
                  <c:v>3608.0518479485436</c:v>
                </c:pt>
                <c:pt idx="4">
                  <c:v>3662.0761511668302</c:v>
                </c:pt>
                <c:pt idx="5">
                  <c:v>3716.099373909718</c:v>
                </c:pt>
                <c:pt idx="6">
                  <c:v>3770.1215161991004</c:v>
                </c:pt>
                <c:pt idx="7">
                  <c:v>4040.2160215971053</c:v>
                </c:pt>
                <c:pt idx="8">
                  <c:v>4310.2835188950057</c:v>
                </c:pt>
                <c:pt idx="9">
                  <c:v>4580.3240107934917</c:v>
                </c:pt>
                <c:pt idx="10">
                  <c:v>4850.3374999929547</c:v>
                </c:pt>
                <c:pt idx="11">
                  <c:v>5120.3239891934845</c:v>
                </c:pt>
                <c:pt idx="12">
                  <c:v>5390.2834810951736</c:v>
                </c:pt>
                <c:pt idx="13">
                  <c:v>5660.2159783972111</c:v>
                </c:pt>
                <c:pt idx="14">
                  <c:v>5930.1214837990901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66-478A-A48B-46859BADC044}"/>
            </c:ext>
          </c:extLst>
        </c:ser>
        <c:ser>
          <c:idx val="5"/>
          <c:order val="5"/>
          <c:tx>
            <c:strRef>
              <c:f>oldRangerPerf!$I$7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oldRangerPerf!$J$8:$J$23</c:f>
              <c:numCache>
                <c:formatCode>0</c:formatCode>
                <c:ptCount val="16"/>
                <c:pt idx="0" formatCode="General">
                  <c:v>4000</c:v>
                </c:pt>
                <c:pt idx="1">
                  <c:v>4022.0108917787043</c:v>
                </c:pt>
                <c:pt idx="2">
                  <c:v>4044.0215634495712</c:v>
                </c:pt>
                <c:pt idx="3">
                  <c:v>4088.0422464765911</c:v>
                </c:pt>
                <c:pt idx="4">
                  <c:v>4132.0620490988986</c:v>
                </c:pt>
                <c:pt idx="5">
                  <c:v>4176.080971333844</c:v>
                </c:pt>
                <c:pt idx="6">
                  <c:v>4220.0990131992667</c:v>
                </c:pt>
                <c:pt idx="7">
                  <c:v>4440.1760175976415</c:v>
                </c:pt>
                <c:pt idx="8">
                  <c:v>4660.2310153959306</c:v>
                </c:pt>
                <c:pt idx="9">
                  <c:v>4880.2640087946966</c:v>
                </c:pt>
                <c:pt idx="10">
                  <c:v>5100.2749999942589</c:v>
                </c:pt>
                <c:pt idx="11">
                  <c:v>5320.2639911946917</c:v>
                </c:pt>
                <c:pt idx="12">
                  <c:v>5540.2309845960672</c:v>
                </c:pt>
                <c:pt idx="13">
                  <c:v>5760.1759823977281</c:v>
                </c:pt>
                <c:pt idx="14">
                  <c:v>5980.0989867992585</c:v>
                </c:pt>
                <c:pt idx="15" formatCode="General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66-478A-A48B-46859BADC044}"/>
            </c:ext>
          </c:extLst>
        </c:ser>
        <c:ser>
          <c:idx val="6"/>
          <c:order val="6"/>
          <c:tx>
            <c:strRef>
              <c:f>oldRangerPerf!$J$7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oldRangerPerf!$K$8:$K$23</c:f>
              <c:numCache>
                <c:formatCode>0</c:formatCode>
                <c:ptCount val="16"/>
                <c:pt idx="0">
                  <c:v>4500</c:v>
                </c:pt>
                <c:pt idx="1">
                  <c:v>4517.0084163744532</c:v>
                </c:pt>
                <c:pt idx="2">
                  <c:v>4534.0166626655782</c:v>
                </c:pt>
                <c:pt idx="3">
                  <c:v>4568.0326450046387</c:v>
                </c:pt>
                <c:pt idx="4">
                  <c:v>4602.0479470309674</c:v>
                </c:pt>
                <c:pt idx="5">
                  <c:v>4636.0625687579704</c:v>
                </c:pt>
                <c:pt idx="6">
                  <c:v>4670.0765101994339</c:v>
                </c:pt>
                <c:pt idx="7">
                  <c:v>4840.1360135981777</c:v>
                </c:pt>
                <c:pt idx="8">
                  <c:v>5010.1785118968555</c:v>
                </c:pt>
                <c:pt idx="9">
                  <c:v>5180.2040067959024</c:v>
                </c:pt>
                <c:pt idx="10">
                  <c:v>5350.212499995564</c:v>
                </c:pt>
                <c:pt idx="11">
                  <c:v>5520.203993195898</c:v>
                </c:pt>
                <c:pt idx="12">
                  <c:v>5690.1784880969608</c:v>
                </c:pt>
                <c:pt idx="13">
                  <c:v>5860.1359863982443</c:v>
                </c:pt>
                <c:pt idx="14">
                  <c:v>6030.0764897994268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66-478A-A48B-46859BADC044}"/>
            </c:ext>
          </c:extLst>
        </c:ser>
        <c:ser>
          <c:idx val="7"/>
          <c:order val="7"/>
          <c:tx>
            <c:strRef>
              <c:f>oldRangerPerf!$K$7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oldRangerPerf!$L$8:$L$23</c:f>
              <c:numCache>
                <c:formatCode>0</c:formatCode>
                <c:ptCount val="16"/>
                <c:pt idx="0">
                  <c:v>5000</c:v>
                </c:pt>
                <c:pt idx="1">
                  <c:v>5012.0059409702026</c:v>
                </c:pt>
                <c:pt idx="2">
                  <c:v>5024.0117618815848</c:v>
                </c:pt>
                <c:pt idx="3">
                  <c:v>5048.0230435326857</c:v>
                </c:pt>
                <c:pt idx="4">
                  <c:v>5072.0338449630353</c:v>
                </c:pt>
                <c:pt idx="5">
                  <c:v>5096.0441661820969</c:v>
                </c:pt>
                <c:pt idx="6">
                  <c:v>5120.0540071996002</c:v>
                </c:pt>
                <c:pt idx="7">
                  <c:v>5240.096009598713</c:v>
                </c:pt>
                <c:pt idx="8">
                  <c:v>5360.1260083977804</c:v>
                </c:pt>
                <c:pt idx="9">
                  <c:v>5480.1440047971073</c:v>
                </c:pt>
                <c:pt idx="10">
                  <c:v>5600.1499999968682</c:v>
                </c:pt>
                <c:pt idx="11">
                  <c:v>5720.1439951971042</c:v>
                </c:pt>
                <c:pt idx="12">
                  <c:v>5840.1259915978544</c:v>
                </c:pt>
                <c:pt idx="13">
                  <c:v>5960.0959903987605</c:v>
                </c:pt>
                <c:pt idx="14">
                  <c:v>6080.053992799596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66-478A-A48B-46859BADC044}"/>
            </c:ext>
          </c:extLst>
        </c:ser>
        <c:ser>
          <c:idx val="8"/>
          <c:order val="8"/>
          <c:tx>
            <c:strRef>
              <c:f>oldRangerPerf!$L$7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oldRangerPerf!$M$8:$M$23</c:f>
              <c:numCache>
                <c:formatCode>0</c:formatCode>
                <c:ptCount val="16"/>
                <c:pt idx="0">
                  <c:v>5000</c:v>
                </c:pt>
                <c:pt idx="1">
                  <c:v>5012.0059409702026</c:v>
                </c:pt>
                <c:pt idx="2">
                  <c:v>5024.0117618815848</c:v>
                </c:pt>
                <c:pt idx="3">
                  <c:v>5048.0230435326857</c:v>
                </c:pt>
                <c:pt idx="4">
                  <c:v>5072.0338449630353</c:v>
                </c:pt>
                <c:pt idx="5">
                  <c:v>5096.0441661820969</c:v>
                </c:pt>
                <c:pt idx="6">
                  <c:v>5120.0540071996002</c:v>
                </c:pt>
                <c:pt idx="7">
                  <c:v>5240.096009598713</c:v>
                </c:pt>
                <c:pt idx="8">
                  <c:v>5360.1260083977804</c:v>
                </c:pt>
                <c:pt idx="9">
                  <c:v>5480.1440047971073</c:v>
                </c:pt>
                <c:pt idx="10">
                  <c:v>5600.1499999968682</c:v>
                </c:pt>
                <c:pt idx="11">
                  <c:v>5720.1439951971042</c:v>
                </c:pt>
                <c:pt idx="12">
                  <c:v>5840.1259915978544</c:v>
                </c:pt>
                <c:pt idx="13">
                  <c:v>5960.0959903987605</c:v>
                </c:pt>
                <c:pt idx="14">
                  <c:v>6080.053992799596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66-478A-A48B-46859BADC044}"/>
            </c:ext>
          </c:extLst>
        </c:ser>
        <c:ser>
          <c:idx val="9"/>
          <c:order val="9"/>
          <c:tx>
            <c:strRef>
              <c:f>oldRangerPerf!$M$7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oldRangerPerf!$N$8:$N$23</c:f>
              <c:numCache>
                <c:formatCode>0</c:formatCode>
                <c:ptCount val="16"/>
                <c:pt idx="0">
                  <c:v>5000</c:v>
                </c:pt>
                <c:pt idx="1">
                  <c:v>5012.0059409702026</c:v>
                </c:pt>
                <c:pt idx="2">
                  <c:v>5024.0117618815848</c:v>
                </c:pt>
                <c:pt idx="3">
                  <c:v>5048.0230435326857</c:v>
                </c:pt>
                <c:pt idx="4">
                  <c:v>5072.0338449630353</c:v>
                </c:pt>
                <c:pt idx="5">
                  <c:v>5096.0441661820969</c:v>
                </c:pt>
                <c:pt idx="6">
                  <c:v>5120.0540071996002</c:v>
                </c:pt>
                <c:pt idx="7">
                  <c:v>5240.096009598713</c:v>
                </c:pt>
                <c:pt idx="8">
                  <c:v>5360.1260083977804</c:v>
                </c:pt>
                <c:pt idx="9">
                  <c:v>5480.1440047971073</c:v>
                </c:pt>
                <c:pt idx="10">
                  <c:v>5600.1499999968682</c:v>
                </c:pt>
                <c:pt idx="11">
                  <c:v>5720.1439951971042</c:v>
                </c:pt>
                <c:pt idx="12">
                  <c:v>5840.1259915978544</c:v>
                </c:pt>
                <c:pt idx="13">
                  <c:v>5960.0959903987605</c:v>
                </c:pt>
                <c:pt idx="14">
                  <c:v>6080.053992799596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66-478A-A48B-46859BADC044}"/>
            </c:ext>
          </c:extLst>
        </c:ser>
        <c:ser>
          <c:idx val="10"/>
          <c:order val="10"/>
          <c:tx>
            <c:strRef>
              <c:f>oldRangerPerf!$N$7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oldRangerPerf!$O$8:$O$23</c:f>
              <c:numCache>
                <c:formatCode>0</c:formatCode>
                <c:ptCount val="16"/>
                <c:pt idx="0">
                  <c:v>5000</c:v>
                </c:pt>
                <c:pt idx="1">
                  <c:v>5012.0059409702026</c:v>
                </c:pt>
                <c:pt idx="2">
                  <c:v>5024.0117618815848</c:v>
                </c:pt>
                <c:pt idx="3">
                  <c:v>5048.0230435326857</c:v>
                </c:pt>
                <c:pt idx="4">
                  <c:v>5072.0338449630353</c:v>
                </c:pt>
                <c:pt idx="5">
                  <c:v>5096.0441661820969</c:v>
                </c:pt>
                <c:pt idx="6">
                  <c:v>5120.0540071996002</c:v>
                </c:pt>
                <c:pt idx="7">
                  <c:v>5240.096009598713</c:v>
                </c:pt>
                <c:pt idx="8">
                  <c:v>5360.1260083977804</c:v>
                </c:pt>
                <c:pt idx="9">
                  <c:v>5480.1440047971073</c:v>
                </c:pt>
                <c:pt idx="10">
                  <c:v>5600.1499999968682</c:v>
                </c:pt>
                <c:pt idx="11">
                  <c:v>5720.1439951971042</c:v>
                </c:pt>
                <c:pt idx="12">
                  <c:v>5840.1259915978544</c:v>
                </c:pt>
                <c:pt idx="13">
                  <c:v>5960.0959903987605</c:v>
                </c:pt>
                <c:pt idx="14">
                  <c:v>6080.053992799596</c:v>
                </c:pt>
                <c:pt idx="15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66-478A-A48B-46859BADC044}"/>
            </c:ext>
          </c:extLst>
        </c:ser>
        <c:ser>
          <c:idx val="11"/>
          <c:order val="11"/>
          <c:tx>
            <c:strRef>
              <c:f>oldRangerPerf!$O$7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oldRangerPerf!$C$8:$C$23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oldRangerPerf!#REF!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66-478A-A48B-46859BAD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6104"/>
        <c:axId val="517023808"/>
      </c:scatterChart>
      <c:valAx>
        <c:axId val="517026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Pedal Pct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3808"/>
        <c:crosses val="autoZero"/>
        <c:crossBetween val="midCat"/>
      </c:valAx>
      <c:valAx>
        <c:axId val="517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77</xdr:row>
      <xdr:rowOff>47625</xdr:rowOff>
    </xdr:from>
    <xdr:to>
      <xdr:col>17</xdr:col>
      <xdr:colOff>604837</xdr:colOff>
      <xdr:row>102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113</xdr:row>
      <xdr:rowOff>47625</xdr:rowOff>
    </xdr:from>
    <xdr:to>
      <xdr:col>17</xdr:col>
      <xdr:colOff>604837</xdr:colOff>
      <xdr:row>138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149</xdr:row>
      <xdr:rowOff>47625</xdr:rowOff>
    </xdr:from>
    <xdr:to>
      <xdr:col>17</xdr:col>
      <xdr:colOff>604837</xdr:colOff>
      <xdr:row>174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185</xdr:row>
      <xdr:rowOff>47625</xdr:rowOff>
    </xdr:from>
    <xdr:to>
      <xdr:col>17</xdr:col>
      <xdr:colOff>604837</xdr:colOff>
      <xdr:row>210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221</xdr:row>
      <xdr:rowOff>47625</xdr:rowOff>
    </xdr:from>
    <xdr:to>
      <xdr:col>17</xdr:col>
      <xdr:colOff>604837</xdr:colOff>
      <xdr:row>246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257</xdr:row>
      <xdr:rowOff>47625</xdr:rowOff>
    </xdr:from>
    <xdr:to>
      <xdr:col>17</xdr:col>
      <xdr:colOff>604837</xdr:colOff>
      <xdr:row>282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293</xdr:row>
      <xdr:rowOff>47625</xdr:rowOff>
    </xdr:from>
    <xdr:to>
      <xdr:col>17</xdr:col>
      <xdr:colOff>604837</xdr:colOff>
      <xdr:row>318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329</xdr:row>
      <xdr:rowOff>47625</xdr:rowOff>
    </xdr:from>
    <xdr:to>
      <xdr:col>17</xdr:col>
      <xdr:colOff>604837</xdr:colOff>
      <xdr:row>354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2</xdr:row>
      <xdr:rowOff>161925</xdr:rowOff>
    </xdr:from>
    <xdr:to>
      <xdr:col>26</xdr:col>
      <xdr:colOff>590550</xdr:colOff>
      <xdr:row>37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77</xdr:row>
      <xdr:rowOff>47625</xdr:rowOff>
    </xdr:from>
    <xdr:to>
      <xdr:col>17</xdr:col>
      <xdr:colOff>604837</xdr:colOff>
      <xdr:row>102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113</xdr:row>
      <xdr:rowOff>47625</xdr:rowOff>
    </xdr:from>
    <xdr:to>
      <xdr:col>17</xdr:col>
      <xdr:colOff>604837</xdr:colOff>
      <xdr:row>138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149</xdr:row>
      <xdr:rowOff>47625</xdr:rowOff>
    </xdr:from>
    <xdr:to>
      <xdr:col>17</xdr:col>
      <xdr:colOff>604837</xdr:colOff>
      <xdr:row>174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185</xdr:row>
      <xdr:rowOff>47625</xdr:rowOff>
    </xdr:from>
    <xdr:to>
      <xdr:col>17</xdr:col>
      <xdr:colOff>604837</xdr:colOff>
      <xdr:row>210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221</xdr:row>
      <xdr:rowOff>47625</xdr:rowOff>
    </xdr:from>
    <xdr:to>
      <xdr:col>17</xdr:col>
      <xdr:colOff>604837</xdr:colOff>
      <xdr:row>246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257</xdr:row>
      <xdr:rowOff>47625</xdr:rowOff>
    </xdr:from>
    <xdr:to>
      <xdr:col>17</xdr:col>
      <xdr:colOff>604837</xdr:colOff>
      <xdr:row>282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293</xdr:row>
      <xdr:rowOff>47625</xdr:rowOff>
    </xdr:from>
    <xdr:to>
      <xdr:col>17</xdr:col>
      <xdr:colOff>604837</xdr:colOff>
      <xdr:row>318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329</xdr:row>
      <xdr:rowOff>47625</xdr:rowOff>
    </xdr:from>
    <xdr:to>
      <xdr:col>17</xdr:col>
      <xdr:colOff>604837</xdr:colOff>
      <xdr:row>354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2</xdr:row>
      <xdr:rowOff>161925</xdr:rowOff>
    </xdr:from>
    <xdr:to>
      <xdr:col>26</xdr:col>
      <xdr:colOff>590550</xdr:colOff>
      <xdr:row>37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77</xdr:row>
      <xdr:rowOff>47625</xdr:rowOff>
    </xdr:from>
    <xdr:to>
      <xdr:col>17</xdr:col>
      <xdr:colOff>604837</xdr:colOff>
      <xdr:row>102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113</xdr:row>
      <xdr:rowOff>47625</xdr:rowOff>
    </xdr:from>
    <xdr:to>
      <xdr:col>17</xdr:col>
      <xdr:colOff>604837</xdr:colOff>
      <xdr:row>138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149</xdr:row>
      <xdr:rowOff>47625</xdr:rowOff>
    </xdr:from>
    <xdr:to>
      <xdr:col>17</xdr:col>
      <xdr:colOff>604837</xdr:colOff>
      <xdr:row>174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185</xdr:row>
      <xdr:rowOff>47625</xdr:rowOff>
    </xdr:from>
    <xdr:to>
      <xdr:col>17</xdr:col>
      <xdr:colOff>604837</xdr:colOff>
      <xdr:row>210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221</xdr:row>
      <xdr:rowOff>47625</xdr:rowOff>
    </xdr:from>
    <xdr:to>
      <xdr:col>17</xdr:col>
      <xdr:colOff>604837</xdr:colOff>
      <xdr:row>246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257</xdr:row>
      <xdr:rowOff>47625</xdr:rowOff>
    </xdr:from>
    <xdr:to>
      <xdr:col>17</xdr:col>
      <xdr:colOff>604837</xdr:colOff>
      <xdr:row>282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293</xdr:row>
      <xdr:rowOff>47625</xdr:rowOff>
    </xdr:from>
    <xdr:to>
      <xdr:col>17</xdr:col>
      <xdr:colOff>604837</xdr:colOff>
      <xdr:row>318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329</xdr:row>
      <xdr:rowOff>47625</xdr:rowOff>
    </xdr:from>
    <xdr:to>
      <xdr:col>17</xdr:col>
      <xdr:colOff>604837</xdr:colOff>
      <xdr:row>354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2</xdr:row>
      <xdr:rowOff>76200</xdr:rowOff>
    </xdr:from>
    <xdr:to>
      <xdr:col>26</xdr:col>
      <xdr:colOff>590550</xdr:colOff>
      <xdr:row>36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77</xdr:row>
      <xdr:rowOff>47625</xdr:rowOff>
    </xdr:from>
    <xdr:to>
      <xdr:col>17</xdr:col>
      <xdr:colOff>604837</xdr:colOff>
      <xdr:row>102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113</xdr:row>
      <xdr:rowOff>47625</xdr:rowOff>
    </xdr:from>
    <xdr:to>
      <xdr:col>17</xdr:col>
      <xdr:colOff>604837</xdr:colOff>
      <xdr:row>138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149</xdr:row>
      <xdr:rowOff>47625</xdr:rowOff>
    </xdr:from>
    <xdr:to>
      <xdr:col>17</xdr:col>
      <xdr:colOff>604837</xdr:colOff>
      <xdr:row>174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185</xdr:row>
      <xdr:rowOff>47625</xdr:rowOff>
    </xdr:from>
    <xdr:to>
      <xdr:col>17</xdr:col>
      <xdr:colOff>604837</xdr:colOff>
      <xdr:row>210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221</xdr:row>
      <xdr:rowOff>47625</xdr:rowOff>
    </xdr:from>
    <xdr:to>
      <xdr:col>17</xdr:col>
      <xdr:colOff>604837</xdr:colOff>
      <xdr:row>246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257</xdr:row>
      <xdr:rowOff>47625</xdr:rowOff>
    </xdr:from>
    <xdr:to>
      <xdr:col>17</xdr:col>
      <xdr:colOff>604837</xdr:colOff>
      <xdr:row>282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293</xdr:row>
      <xdr:rowOff>47625</xdr:rowOff>
    </xdr:from>
    <xdr:to>
      <xdr:col>17</xdr:col>
      <xdr:colOff>604837</xdr:colOff>
      <xdr:row>318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329</xdr:row>
      <xdr:rowOff>47625</xdr:rowOff>
    </xdr:from>
    <xdr:to>
      <xdr:col>17</xdr:col>
      <xdr:colOff>604837</xdr:colOff>
      <xdr:row>354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2</xdr:row>
      <xdr:rowOff>161925</xdr:rowOff>
    </xdr:from>
    <xdr:to>
      <xdr:col>26</xdr:col>
      <xdr:colOff>590550</xdr:colOff>
      <xdr:row>37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77</xdr:row>
      <xdr:rowOff>47625</xdr:rowOff>
    </xdr:from>
    <xdr:to>
      <xdr:col>17</xdr:col>
      <xdr:colOff>604837</xdr:colOff>
      <xdr:row>102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113</xdr:row>
      <xdr:rowOff>47625</xdr:rowOff>
    </xdr:from>
    <xdr:to>
      <xdr:col>17</xdr:col>
      <xdr:colOff>604837</xdr:colOff>
      <xdr:row>138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149</xdr:row>
      <xdr:rowOff>47625</xdr:rowOff>
    </xdr:from>
    <xdr:to>
      <xdr:col>17</xdr:col>
      <xdr:colOff>604837</xdr:colOff>
      <xdr:row>174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185</xdr:row>
      <xdr:rowOff>47625</xdr:rowOff>
    </xdr:from>
    <xdr:to>
      <xdr:col>17</xdr:col>
      <xdr:colOff>604837</xdr:colOff>
      <xdr:row>210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221</xdr:row>
      <xdr:rowOff>47625</xdr:rowOff>
    </xdr:from>
    <xdr:to>
      <xdr:col>17</xdr:col>
      <xdr:colOff>604837</xdr:colOff>
      <xdr:row>246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257</xdr:row>
      <xdr:rowOff>47625</xdr:rowOff>
    </xdr:from>
    <xdr:to>
      <xdr:col>17</xdr:col>
      <xdr:colOff>604837</xdr:colOff>
      <xdr:row>282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293</xdr:row>
      <xdr:rowOff>47625</xdr:rowOff>
    </xdr:from>
    <xdr:to>
      <xdr:col>17</xdr:col>
      <xdr:colOff>604837</xdr:colOff>
      <xdr:row>318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329</xdr:row>
      <xdr:rowOff>47625</xdr:rowOff>
    </xdr:from>
    <xdr:to>
      <xdr:col>17</xdr:col>
      <xdr:colOff>604837</xdr:colOff>
      <xdr:row>354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2</xdr:row>
      <xdr:rowOff>161925</xdr:rowOff>
    </xdr:from>
    <xdr:to>
      <xdr:col>26</xdr:col>
      <xdr:colOff>590550</xdr:colOff>
      <xdr:row>37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77</xdr:row>
      <xdr:rowOff>47625</xdr:rowOff>
    </xdr:from>
    <xdr:to>
      <xdr:col>17</xdr:col>
      <xdr:colOff>604837</xdr:colOff>
      <xdr:row>102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113</xdr:row>
      <xdr:rowOff>47625</xdr:rowOff>
    </xdr:from>
    <xdr:to>
      <xdr:col>17</xdr:col>
      <xdr:colOff>604837</xdr:colOff>
      <xdr:row>138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149</xdr:row>
      <xdr:rowOff>47625</xdr:rowOff>
    </xdr:from>
    <xdr:to>
      <xdr:col>17</xdr:col>
      <xdr:colOff>604837</xdr:colOff>
      <xdr:row>174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185</xdr:row>
      <xdr:rowOff>47625</xdr:rowOff>
    </xdr:from>
    <xdr:to>
      <xdr:col>17</xdr:col>
      <xdr:colOff>604837</xdr:colOff>
      <xdr:row>210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221</xdr:row>
      <xdr:rowOff>47625</xdr:rowOff>
    </xdr:from>
    <xdr:to>
      <xdr:col>17</xdr:col>
      <xdr:colOff>604837</xdr:colOff>
      <xdr:row>246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257</xdr:row>
      <xdr:rowOff>47625</xdr:rowOff>
    </xdr:from>
    <xdr:to>
      <xdr:col>17</xdr:col>
      <xdr:colOff>604837</xdr:colOff>
      <xdr:row>282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293</xdr:row>
      <xdr:rowOff>47625</xdr:rowOff>
    </xdr:from>
    <xdr:to>
      <xdr:col>17</xdr:col>
      <xdr:colOff>604837</xdr:colOff>
      <xdr:row>318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329</xdr:row>
      <xdr:rowOff>47625</xdr:rowOff>
    </xdr:from>
    <xdr:to>
      <xdr:col>17</xdr:col>
      <xdr:colOff>604837</xdr:colOff>
      <xdr:row>354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2</xdr:row>
      <xdr:rowOff>161925</xdr:rowOff>
    </xdr:from>
    <xdr:to>
      <xdr:col>26</xdr:col>
      <xdr:colOff>590550</xdr:colOff>
      <xdr:row>37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77</xdr:row>
      <xdr:rowOff>47625</xdr:rowOff>
    </xdr:from>
    <xdr:to>
      <xdr:col>17</xdr:col>
      <xdr:colOff>604837</xdr:colOff>
      <xdr:row>102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113</xdr:row>
      <xdr:rowOff>47625</xdr:rowOff>
    </xdr:from>
    <xdr:to>
      <xdr:col>17</xdr:col>
      <xdr:colOff>604837</xdr:colOff>
      <xdr:row>138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149</xdr:row>
      <xdr:rowOff>47625</xdr:rowOff>
    </xdr:from>
    <xdr:to>
      <xdr:col>17</xdr:col>
      <xdr:colOff>604837</xdr:colOff>
      <xdr:row>174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185</xdr:row>
      <xdr:rowOff>47625</xdr:rowOff>
    </xdr:from>
    <xdr:to>
      <xdr:col>17</xdr:col>
      <xdr:colOff>604837</xdr:colOff>
      <xdr:row>210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221</xdr:row>
      <xdr:rowOff>47625</xdr:rowOff>
    </xdr:from>
    <xdr:to>
      <xdr:col>17</xdr:col>
      <xdr:colOff>604837</xdr:colOff>
      <xdr:row>246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257</xdr:row>
      <xdr:rowOff>47625</xdr:rowOff>
    </xdr:from>
    <xdr:to>
      <xdr:col>17</xdr:col>
      <xdr:colOff>604837</xdr:colOff>
      <xdr:row>282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293</xdr:row>
      <xdr:rowOff>47625</xdr:rowOff>
    </xdr:from>
    <xdr:to>
      <xdr:col>17</xdr:col>
      <xdr:colOff>604837</xdr:colOff>
      <xdr:row>318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329</xdr:row>
      <xdr:rowOff>47625</xdr:rowOff>
    </xdr:from>
    <xdr:to>
      <xdr:col>17</xdr:col>
      <xdr:colOff>604837</xdr:colOff>
      <xdr:row>354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2</xdr:row>
      <xdr:rowOff>161925</xdr:rowOff>
    </xdr:from>
    <xdr:to>
      <xdr:col>26</xdr:col>
      <xdr:colOff>590550</xdr:colOff>
      <xdr:row>37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77</xdr:row>
      <xdr:rowOff>47625</xdr:rowOff>
    </xdr:from>
    <xdr:to>
      <xdr:col>17</xdr:col>
      <xdr:colOff>604837</xdr:colOff>
      <xdr:row>102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113</xdr:row>
      <xdr:rowOff>47625</xdr:rowOff>
    </xdr:from>
    <xdr:to>
      <xdr:col>17</xdr:col>
      <xdr:colOff>604837</xdr:colOff>
      <xdr:row>138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149</xdr:row>
      <xdr:rowOff>47625</xdr:rowOff>
    </xdr:from>
    <xdr:to>
      <xdr:col>17</xdr:col>
      <xdr:colOff>604837</xdr:colOff>
      <xdr:row>174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185</xdr:row>
      <xdr:rowOff>47625</xdr:rowOff>
    </xdr:from>
    <xdr:to>
      <xdr:col>17</xdr:col>
      <xdr:colOff>604837</xdr:colOff>
      <xdr:row>210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221</xdr:row>
      <xdr:rowOff>47625</xdr:rowOff>
    </xdr:from>
    <xdr:to>
      <xdr:col>17</xdr:col>
      <xdr:colOff>604837</xdr:colOff>
      <xdr:row>246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257</xdr:row>
      <xdr:rowOff>47625</xdr:rowOff>
    </xdr:from>
    <xdr:to>
      <xdr:col>17</xdr:col>
      <xdr:colOff>604837</xdr:colOff>
      <xdr:row>282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293</xdr:row>
      <xdr:rowOff>47625</xdr:rowOff>
    </xdr:from>
    <xdr:to>
      <xdr:col>17</xdr:col>
      <xdr:colOff>604837</xdr:colOff>
      <xdr:row>318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329</xdr:row>
      <xdr:rowOff>47625</xdr:rowOff>
    </xdr:from>
    <xdr:to>
      <xdr:col>17</xdr:col>
      <xdr:colOff>604837</xdr:colOff>
      <xdr:row>354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2</xdr:row>
      <xdr:rowOff>161925</xdr:rowOff>
    </xdr:from>
    <xdr:to>
      <xdr:col>26</xdr:col>
      <xdr:colOff>590550</xdr:colOff>
      <xdr:row>37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77</xdr:row>
      <xdr:rowOff>47625</xdr:rowOff>
    </xdr:from>
    <xdr:to>
      <xdr:col>17</xdr:col>
      <xdr:colOff>604837</xdr:colOff>
      <xdr:row>102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113</xdr:row>
      <xdr:rowOff>47625</xdr:rowOff>
    </xdr:from>
    <xdr:to>
      <xdr:col>17</xdr:col>
      <xdr:colOff>604837</xdr:colOff>
      <xdr:row>138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149</xdr:row>
      <xdr:rowOff>47625</xdr:rowOff>
    </xdr:from>
    <xdr:to>
      <xdr:col>17</xdr:col>
      <xdr:colOff>604837</xdr:colOff>
      <xdr:row>174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185</xdr:row>
      <xdr:rowOff>47625</xdr:rowOff>
    </xdr:from>
    <xdr:to>
      <xdr:col>17</xdr:col>
      <xdr:colOff>604837</xdr:colOff>
      <xdr:row>210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221</xdr:row>
      <xdr:rowOff>47625</xdr:rowOff>
    </xdr:from>
    <xdr:to>
      <xdr:col>17</xdr:col>
      <xdr:colOff>604837</xdr:colOff>
      <xdr:row>246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257</xdr:row>
      <xdr:rowOff>47625</xdr:rowOff>
    </xdr:from>
    <xdr:to>
      <xdr:col>17</xdr:col>
      <xdr:colOff>604837</xdr:colOff>
      <xdr:row>282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293</xdr:row>
      <xdr:rowOff>47625</xdr:rowOff>
    </xdr:from>
    <xdr:to>
      <xdr:col>17</xdr:col>
      <xdr:colOff>604837</xdr:colOff>
      <xdr:row>318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329</xdr:row>
      <xdr:rowOff>47625</xdr:rowOff>
    </xdr:from>
    <xdr:to>
      <xdr:col>17</xdr:col>
      <xdr:colOff>604837</xdr:colOff>
      <xdr:row>354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2</xdr:row>
      <xdr:rowOff>161925</xdr:rowOff>
    </xdr:from>
    <xdr:to>
      <xdr:col>26</xdr:col>
      <xdr:colOff>590550</xdr:colOff>
      <xdr:row>37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PROJECTS\R&amp;D\RD0081_Mesabi\RZR\Copy%20of%20Ratio2DThrottleMapping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TargetAllCals"/>
      <sheetName val="FWD-StandardMode2DCustom"/>
      <sheetName val="FWD-PerformanceMode2DCustom"/>
      <sheetName val="REV-StandardMode2D"/>
      <sheetName val="REV-PerformanceMode2D"/>
      <sheetName val="RZR"/>
      <sheetName val="RZR (2)"/>
      <sheetName val="RZR (3)"/>
    </sheetNames>
    <sheetDataSet>
      <sheetData sheetId="0"/>
      <sheetData sheetId="1">
        <row r="44">
          <cell r="B44">
            <v>0</v>
          </cell>
          <cell r="C44">
            <v>1403</v>
          </cell>
        </row>
        <row r="45">
          <cell r="B45">
            <v>1</v>
          </cell>
          <cell r="C45">
            <v>1419.7044535066871</v>
          </cell>
        </row>
        <row r="46">
          <cell r="B46">
            <v>2</v>
          </cell>
          <cell r="C46">
            <v>1436.5486924228599</v>
          </cell>
        </row>
        <row r="47">
          <cell r="B47">
            <v>4</v>
          </cell>
          <cell r="C47">
            <v>1470.6612152546058</v>
          </cell>
        </row>
        <row r="48">
          <cell r="B48">
            <v>6</v>
          </cell>
          <cell r="C48">
            <v>1505.3470444153709</v>
          </cell>
        </row>
        <row r="49">
          <cell r="B49">
            <v>8</v>
          </cell>
          <cell r="C49">
            <v>1540.615815080733</v>
          </cell>
        </row>
        <row r="50">
          <cell r="B50">
            <v>10</v>
          </cell>
          <cell r="C50">
            <v>1576.4773243582144</v>
          </cell>
        </row>
        <row r="51">
          <cell r="B51">
            <v>20</v>
          </cell>
          <cell r="C51">
            <v>1765.030530703265</v>
          </cell>
        </row>
        <row r="52">
          <cell r="B52">
            <v>30</v>
          </cell>
          <cell r="C52">
            <v>1969.9697742299127</v>
          </cell>
        </row>
        <row r="53">
          <cell r="B53">
            <v>40</v>
          </cell>
          <cell r="C53">
            <v>2192.7190679248433</v>
          </cell>
        </row>
        <row r="54">
          <cell r="B54">
            <v>50</v>
          </cell>
          <cell r="C54">
            <v>2434.826177269857</v>
          </cell>
        </row>
        <row r="55">
          <cell r="B55">
            <v>60</v>
          </cell>
          <cell r="C55">
            <v>2697.9733748348312</v>
          </cell>
        </row>
        <row r="56">
          <cell r="B56">
            <v>70</v>
          </cell>
          <cell r="C56">
            <v>2983.9891294883646</v>
          </cell>
        </row>
        <row r="57">
          <cell r="B57">
            <v>80</v>
          </cell>
          <cell r="C57">
            <v>3294.8608114481603</v>
          </cell>
        </row>
        <row r="58">
          <cell r="B58">
            <v>90</v>
          </cell>
          <cell r="C58">
            <v>3632.7485014517379</v>
          </cell>
        </row>
        <row r="59">
          <cell r="B59">
            <v>100</v>
          </cell>
          <cell r="C59">
            <v>4000</v>
          </cell>
        </row>
        <row r="69">
          <cell r="C69">
            <v>0</v>
          </cell>
          <cell r="D69">
            <v>1</v>
          </cell>
          <cell r="E69">
            <v>2</v>
          </cell>
          <cell r="F69">
            <v>4</v>
          </cell>
          <cell r="G69">
            <v>6</v>
          </cell>
          <cell r="H69">
            <v>8</v>
          </cell>
          <cell r="I69">
            <v>10</v>
          </cell>
          <cell r="J69">
            <v>20</v>
          </cell>
          <cell r="K69">
            <v>30</v>
          </cell>
          <cell r="L69">
            <v>40</v>
          </cell>
          <cell r="M69">
            <v>50</v>
          </cell>
          <cell r="N69">
            <v>60</v>
          </cell>
          <cell r="O69">
            <v>70</v>
          </cell>
          <cell r="P69">
            <v>80</v>
          </cell>
          <cell r="Q69">
            <v>90</v>
          </cell>
          <cell r="R69">
            <v>100</v>
          </cell>
        </row>
        <row r="79">
          <cell r="C79">
            <v>1437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D7" t="str">
            <v>0 mph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61"/>
  <sheetViews>
    <sheetView workbookViewId="0">
      <selection activeCell="E22" sqref="E22"/>
    </sheetView>
  </sheetViews>
  <sheetFormatPr defaultRowHeight="15" x14ac:dyDescent="0.25"/>
  <cols>
    <col min="1" max="1" width="22.7109375" style="40" bestFit="1" customWidth="1"/>
    <col min="2" max="2" width="11.140625" style="40" customWidth="1"/>
    <col min="3" max="3" width="9.140625" style="40" customWidth="1"/>
    <col min="4" max="18" width="9.5703125" style="40" bestFit="1" customWidth="1"/>
    <col min="19" max="19" width="9.140625" style="40" customWidth="1"/>
    <col min="20" max="20" width="3.7109375" style="40" bestFit="1" customWidth="1"/>
    <col min="21" max="21" width="5" style="40" bestFit="1" customWidth="1"/>
    <col min="22" max="16384" width="9.140625" style="40"/>
  </cols>
  <sheetData>
    <row r="2" spans="2:15" x14ac:dyDescent="0.25">
      <c r="B2" s="40" t="s">
        <v>0</v>
      </c>
      <c r="E2" s="40">
        <f>28*0.0254/2</f>
        <v>0.35559999999999997</v>
      </c>
      <c r="F2" s="40" t="s">
        <v>1</v>
      </c>
      <c r="G2" s="40" t="s">
        <v>2</v>
      </c>
      <c r="H2" s="40">
        <v>0.378</v>
      </c>
    </row>
    <row r="3" spans="2:15" x14ac:dyDescent="0.25">
      <c r="B3" s="40" t="s">
        <v>3</v>
      </c>
      <c r="E3" s="40">
        <v>1.68</v>
      </c>
      <c r="G3" s="40" t="s">
        <v>4</v>
      </c>
      <c r="H3" s="40">
        <v>2.6309999999999998</v>
      </c>
    </row>
    <row r="4" spans="2:15" x14ac:dyDescent="0.25">
      <c r="B4" s="40" t="s">
        <v>5</v>
      </c>
      <c r="E4" s="40">
        <v>10.4</v>
      </c>
    </row>
    <row r="5" spans="2:15" x14ac:dyDescent="0.25">
      <c r="D5" s="52" t="s">
        <v>6</v>
      </c>
      <c r="E5" s="52"/>
      <c r="F5" s="52"/>
      <c r="G5" s="52"/>
      <c r="H5" s="52"/>
      <c r="I5" s="52"/>
      <c r="J5" s="52"/>
      <c r="K5" s="52"/>
      <c r="L5" s="52"/>
      <c r="M5" s="52"/>
    </row>
    <row r="6" spans="2:15" x14ac:dyDescent="0.25">
      <c r="D6" s="53" t="s">
        <v>7</v>
      </c>
      <c r="E6" s="53"/>
      <c r="F6" s="53"/>
      <c r="G6" s="53"/>
      <c r="H6" s="53"/>
      <c r="I6" s="53"/>
      <c r="J6" s="53"/>
      <c r="K6" s="53"/>
      <c r="L6" s="53"/>
      <c r="M6" s="53"/>
    </row>
    <row r="7" spans="2:15" x14ac:dyDescent="0.25">
      <c r="D7" s="1">
        <v>0</v>
      </c>
      <c r="E7" s="1">
        <v>1</v>
      </c>
      <c r="F7" s="1">
        <v>3</v>
      </c>
      <c r="G7" s="1">
        <v>5</v>
      </c>
      <c r="H7" s="1">
        <v>10</v>
      </c>
      <c r="I7" s="1">
        <v>20</v>
      </c>
      <c r="J7" s="1">
        <v>30</v>
      </c>
      <c r="K7" s="1">
        <v>40</v>
      </c>
      <c r="L7" s="1">
        <v>50</v>
      </c>
      <c r="M7" s="1">
        <v>60</v>
      </c>
      <c r="N7" s="1">
        <v>70</v>
      </c>
      <c r="O7" s="1">
        <v>80</v>
      </c>
    </row>
    <row r="8" spans="2:15" ht="15" customHeight="1" x14ac:dyDescent="0.25">
      <c r="B8" s="2"/>
      <c r="C8" s="40">
        <v>0</v>
      </c>
      <c r="D8" s="4">
        <v>1400</v>
      </c>
      <c r="E8" s="4">
        <v>1437</v>
      </c>
      <c r="F8" s="3">
        <f>AVERAGE(E8,G8)</f>
        <v>1618.5</v>
      </c>
      <c r="G8" s="1">
        <v>1800</v>
      </c>
      <c r="H8" s="4">
        <v>2200</v>
      </c>
      <c r="I8" s="34">
        <v>3500</v>
      </c>
      <c r="J8" s="35">
        <v>4000</v>
      </c>
      <c r="K8" s="34">
        <v>4500</v>
      </c>
      <c r="L8" s="36">
        <v>5000</v>
      </c>
      <c r="M8" s="36">
        <v>5000</v>
      </c>
      <c r="N8" s="4">
        <v>5000</v>
      </c>
      <c r="O8" s="4">
        <v>5000</v>
      </c>
    </row>
    <row r="9" spans="2:15" ht="15" customHeight="1" x14ac:dyDescent="0.25">
      <c r="B9" s="54" t="s">
        <v>8</v>
      </c>
      <c r="C9" s="40">
        <v>1</v>
      </c>
      <c r="D9" s="33">
        <v>1417.0084163744532</v>
      </c>
      <c r="E9" s="33">
        <v>1465.6441741647411</v>
      </c>
      <c r="F9" s="3">
        <f t="shared" ref="F9:F23" si="0">AVERAGE(E9,G9)</f>
        <v>1648.8300083759736</v>
      </c>
      <c r="G9" s="33">
        <v>1832.0158425872062</v>
      </c>
      <c r="H9" s="33">
        <v>2240.0198032340077</v>
      </c>
      <c r="I9" s="33">
        <v>3527.0133671829553</v>
      </c>
      <c r="J9" s="33">
        <v>4022.0108917787043</v>
      </c>
      <c r="K9" s="33">
        <v>4517.0084163744532</v>
      </c>
      <c r="L9" s="33">
        <v>5012.0059409702026</v>
      </c>
      <c r="M9" s="33">
        <v>5012.0059409702026</v>
      </c>
      <c r="N9" s="33">
        <v>5012.0059409702026</v>
      </c>
      <c r="O9" s="33">
        <v>5012.0059409702026</v>
      </c>
    </row>
    <row r="10" spans="2:15" x14ac:dyDescent="0.25">
      <c r="B10" s="54"/>
      <c r="C10" s="40">
        <v>2</v>
      </c>
      <c r="D10" s="3">
        <v>1434.0166626655778</v>
      </c>
      <c r="E10" s="3">
        <v>1494.28806188915</v>
      </c>
      <c r="F10" s="3">
        <f t="shared" si="0"/>
        <v>1679.159713453354</v>
      </c>
      <c r="G10" s="3">
        <v>1864.0313650175583</v>
      </c>
      <c r="H10" s="3">
        <v>2280.0392062719479</v>
      </c>
      <c r="I10" s="37">
        <v>3554.0264642335646</v>
      </c>
      <c r="J10" s="37">
        <v>4044.0215634495712</v>
      </c>
      <c r="K10" s="37">
        <v>4534.0166626655782</v>
      </c>
      <c r="L10" s="3">
        <v>5024.0117618815848</v>
      </c>
      <c r="M10" s="3">
        <v>5024.0117618815848</v>
      </c>
      <c r="N10" s="3">
        <v>5024.0117618815848</v>
      </c>
      <c r="O10" s="3">
        <v>5024.0117618815848</v>
      </c>
    </row>
    <row r="11" spans="2:15" x14ac:dyDescent="0.25">
      <c r="B11" s="54"/>
      <c r="C11" s="40">
        <v>4</v>
      </c>
      <c r="D11" s="3">
        <v>1468.0326450046387</v>
      </c>
      <c r="E11" s="3">
        <v>1551.5749780284002</v>
      </c>
      <c r="F11" s="3">
        <f t="shared" si="0"/>
        <v>1739.8182137244482</v>
      </c>
      <c r="G11" s="3">
        <v>1928.0614494204963</v>
      </c>
      <c r="H11" s="3">
        <v>2360.0768117756202</v>
      </c>
      <c r="I11" s="37">
        <v>3608.0518479485436</v>
      </c>
      <c r="J11" s="37">
        <v>4088.0422464765911</v>
      </c>
      <c r="K11" s="37">
        <v>4568.0326450046387</v>
      </c>
      <c r="L11" s="3">
        <v>5048.0230435326857</v>
      </c>
      <c r="M11" s="3">
        <v>5048.0230435326857</v>
      </c>
      <c r="N11" s="3">
        <v>5048.0230435326857</v>
      </c>
      <c r="O11" s="3">
        <v>5048.0230435326857</v>
      </c>
    </row>
    <row r="12" spans="2:15" x14ac:dyDescent="0.25">
      <c r="B12" s="54"/>
      <c r="C12" s="40">
        <v>6</v>
      </c>
      <c r="D12" s="3">
        <v>1502.0479470309672</v>
      </c>
      <c r="E12" s="3">
        <v>1608.8607484409758</v>
      </c>
      <c r="F12" s="3">
        <f t="shared" si="0"/>
        <v>1800.4755008378688</v>
      </c>
      <c r="G12" s="3">
        <v>1992.0902532347618</v>
      </c>
      <c r="H12" s="3">
        <v>2440.112816543452</v>
      </c>
      <c r="I12" s="37">
        <v>3662.0761511668302</v>
      </c>
      <c r="J12" s="37">
        <v>4132.0620490988986</v>
      </c>
      <c r="K12" s="37">
        <v>4602.0479470309674</v>
      </c>
      <c r="L12" s="3">
        <v>5072.0338449630353</v>
      </c>
      <c r="M12" s="3">
        <v>5072.0338449630353</v>
      </c>
      <c r="N12" s="3">
        <v>5072.0338449630353</v>
      </c>
      <c r="O12" s="3">
        <v>5072.0338449630353</v>
      </c>
    </row>
    <row r="13" spans="2:15" x14ac:dyDescent="0.25">
      <c r="B13" s="54"/>
      <c r="C13" s="40">
        <v>8</v>
      </c>
      <c r="D13" s="3">
        <v>1536.0625687579704</v>
      </c>
      <c r="E13" s="3">
        <v>1666.1453731494528</v>
      </c>
      <c r="F13" s="3">
        <f t="shared" si="0"/>
        <v>1861.1315748175221</v>
      </c>
      <c r="G13" s="3">
        <v>2056.1177764855915</v>
      </c>
      <c r="H13" s="3">
        <v>2520.1472206069893</v>
      </c>
      <c r="I13" s="37">
        <v>3716.099373909718</v>
      </c>
      <c r="J13" s="37">
        <v>4176.080971333844</v>
      </c>
      <c r="K13" s="37">
        <v>4636.0625687579704</v>
      </c>
      <c r="L13" s="3">
        <v>5096.0441661820969</v>
      </c>
      <c r="M13" s="3">
        <v>5096.0441661820969</v>
      </c>
      <c r="N13" s="3">
        <v>5096.0441661820969</v>
      </c>
      <c r="O13" s="3">
        <v>5096.0441661820969</v>
      </c>
    </row>
    <row r="14" spans="2:15" x14ac:dyDescent="0.25">
      <c r="B14" s="54"/>
      <c r="C14" s="40">
        <v>10</v>
      </c>
      <c r="D14" s="3">
        <v>1570.0765101994334</v>
      </c>
      <c r="E14" s="3">
        <v>1723.4288521770459</v>
      </c>
      <c r="F14" s="3">
        <f t="shared" si="0"/>
        <v>1921.7864356879898</v>
      </c>
      <c r="G14" s="3">
        <v>2120.1440191989336</v>
      </c>
      <c r="H14" s="3">
        <v>2600.1800239986669</v>
      </c>
      <c r="I14" s="37">
        <v>3770.1215161991004</v>
      </c>
      <c r="J14" s="37">
        <v>4220.0990131992667</v>
      </c>
      <c r="K14" s="37">
        <v>4670.0765101994339</v>
      </c>
      <c r="L14" s="3">
        <v>5120.0540071996002</v>
      </c>
      <c r="M14" s="3">
        <v>5120.0540071996002</v>
      </c>
      <c r="N14" s="3">
        <v>5120.0540071996002</v>
      </c>
      <c r="O14" s="3">
        <v>5120.0540071996002</v>
      </c>
    </row>
    <row r="15" spans="2:15" x14ac:dyDescent="0.25">
      <c r="B15" s="54"/>
      <c r="C15" s="40">
        <v>20</v>
      </c>
      <c r="D15" s="3">
        <v>1740.1360135981772</v>
      </c>
      <c r="E15" s="3">
        <v>2009.8290629009305</v>
      </c>
      <c r="F15" s="3">
        <f t="shared" si="0"/>
        <v>2225.0425442487499</v>
      </c>
      <c r="G15" s="3">
        <v>2440.2560255965691</v>
      </c>
      <c r="H15" s="3">
        <v>3000.3200319957114</v>
      </c>
      <c r="I15" s="37">
        <v>4040.2160215971053</v>
      </c>
      <c r="J15" s="37">
        <v>4440.1760175976415</v>
      </c>
      <c r="K15" s="37">
        <v>4840.1360135981777</v>
      </c>
      <c r="L15" s="3">
        <v>5240.096009598713</v>
      </c>
      <c r="M15" s="3">
        <v>5240.096009598713</v>
      </c>
      <c r="N15" s="3">
        <v>5240.096009598713</v>
      </c>
      <c r="O15" s="3">
        <v>5240.096009598713</v>
      </c>
    </row>
    <row r="16" spans="2:15" x14ac:dyDescent="0.25">
      <c r="B16" s="54"/>
      <c r="C16" s="40">
        <v>30</v>
      </c>
      <c r="D16" s="3">
        <v>1910.1785118968553</v>
      </c>
      <c r="E16" s="3">
        <v>2296.2006350357042</v>
      </c>
      <c r="F16" s="3">
        <f t="shared" si="0"/>
        <v>2528.2683287148925</v>
      </c>
      <c r="G16" s="3">
        <v>2760.3360223940808</v>
      </c>
      <c r="H16" s="3">
        <v>3400.4200279926008</v>
      </c>
      <c r="I16" s="37">
        <v>4310.2835188950057</v>
      </c>
      <c r="J16" s="37">
        <v>4660.2310153959306</v>
      </c>
      <c r="K16" s="37">
        <v>5010.1785118968555</v>
      </c>
      <c r="L16" s="3">
        <v>5360.1260083977804</v>
      </c>
      <c r="M16" s="3">
        <v>5360.1260083977804</v>
      </c>
      <c r="N16" s="3">
        <v>5360.1260083977804</v>
      </c>
      <c r="O16" s="3">
        <v>5360.1260083977804</v>
      </c>
    </row>
    <row r="17" spans="1:15" x14ac:dyDescent="0.25">
      <c r="B17" s="54"/>
      <c r="C17" s="40">
        <v>40</v>
      </c>
      <c r="D17" s="3">
        <v>2080.2040067959019</v>
      </c>
      <c r="E17" s="3">
        <v>2582.5435714450987</v>
      </c>
      <c r="F17" s="3">
        <f t="shared" si="0"/>
        <v>2831.4637921186927</v>
      </c>
      <c r="G17" s="3">
        <v>3080.3840127922867</v>
      </c>
      <c r="H17" s="3">
        <v>3800.480015990358</v>
      </c>
      <c r="I17" s="37">
        <v>4580.3240107934917</v>
      </c>
      <c r="J17" s="37">
        <v>4880.2640087946966</v>
      </c>
      <c r="K17" s="37">
        <v>5180.2040067959024</v>
      </c>
      <c r="L17" s="3">
        <v>5480.1440047971073</v>
      </c>
      <c r="M17" s="3">
        <v>5480.1440047971073</v>
      </c>
      <c r="N17" s="3">
        <v>5480.1440047971073</v>
      </c>
      <c r="O17" s="3">
        <v>5480.1440047971073</v>
      </c>
    </row>
    <row r="18" spans="1:15" x14ac:dyDescent="0.25">
      <c r="B18" s="54"/>
      <c r="C18" s="40">
        <v>50</v>
      </c>
      <c r="D18" s="3">
        <v>2250.212499995564</v>
      </c>
      <c r="E18" s="3">
        <v>2868.8578749925291</v>
      </c>
      <c r="F18" s="3">
        <f t="shared" si="0"/>
        <v>3134.6289374920893</v>
      </c>
      <c r="G18" s="3">
        <v>3400.3999999916496</v>
      </c>
      <c r="H18" s="3">
        <v>4200.4999999895626</v>
      </c>
      <c r="I18" s="37">
        <v>4850.3374999929547</v>
      </c>
      <c r="J18" s="37">
        <v>5100.2749999942589</v>
      </c>
      <c r="K18" s="37">
        <v>5350.212499995564</v>
      </c>
      <c r="L18" s="3">
        <v>5600.1499999968682</v>
      </c>
      <c r="M18" s="3">
        <v>5600.1499999968682</v>
      </c>
      <c r="N18" s="3">
        <v>5600.1499999968682</v>
      </c>
      <c r="O18" s="3">
        <v>5600.1499999968682</v>
      </c>
    </row>
    <row r="19" spans="1:15" x14ac:dyDescent="0.25">
      <c r="B19" s="54"/>
      <c r="C19" s="40">
        <v>60</v>
      </c>
      <c r="D19" s="3">
        <v>2420.203993195898</v>
      </c>
      <c r="E19" s="3">
        <v>3155.1435485410916</v>
      </c>
      <c r="F19" s="3">
        <f t="shared" si="0"/>
        <v>3437.7637678666852</v>
      </c>
      <c r="G19" s="3">
        <v>3720.3839871922783</v>
      </c>
      <c r="H19" s="3">
        <v>4600.479983990348</v>
      </c>
      <c r="I19" s="37">
        <v>5120.3239891934845</v>
      </c>
      <c r="J19" s="37">
        <v>5320.2639911946917</v>
      </c>
      <c r="K19" s="37">
        <v>5520.203993195898</v>
      </c>
      <c r="L19" s="3">
        <v>5720.1439951971042</v>
      </c>
      <c r="M19" s="3">
        <v>5720.1439951971042</v>
      </c>
      <c r="N19" s="3">
        <v>5720.1439951971042</v>
      </c>
      <c r="O19" s="3">
        <v>5720.1439951971042</v>
      </c>
    </row>
    <row r="20" spans="1:15" x14ac:dyDescent="0.25">
      <c r="B20" s="54"/>
      <c r="C20" s="40">
        <v>70</v>
      </c>
      <c r="D20" s="3">
        <v>2590.1784880969608</v>
      </c>
      <c r="E20" s="3">
        <v>3441.4005949538823</v>
      </c>
      <c r="F20" s="3">
        <f t="shared" si="0"/>
        <v>3740.8682862740811</v>
      </c>
      <c r="G20" s="3">
        <v>4040.3359775942799</v>
      </c>
      <c r="H20" s="3">
        <v>5000.4199719928492</v>
      </c>
      <c r="I20" s="37">
        <v>5390.2834810951736</v>
      </c>
      <c r="J20" s="37">
        <v>5540.2309845960672</v>
      </c>
      <c r="K20" s="37">
        <v>5690.1784880969608</v>
      </c>
      <c r="L20" s="37">
        <v>5840.1259915978544</v>
      </c>
      <c r="M20" s="3">
        <v>5840.1259915978544</v>
      </c>
      <c r="N20" s="3">
        <v>5840.1259915978544</v>
      </c>
      <c r="O20" s="3">
        <v>5840.1259915978544</v>
      </c>
    </row>
    <row r="21" spans="1:15" x14ac:dyDescent="0.25">
      <c r="B21" s="54"/>
      <c r="C21" s="40">
        <v>80</v>
      </c>
      <c r="D21" s="3">
        <v>2760.1359863982443</v>
      </c>
      <c r="E21" s="3">
        <v>3727.6290170930433</v>
      </c>
      <c r="F21" s="3">
        <f t="shared" si="0"/>
        <v>4043.9424957448696</v>
      </c>
      <c r="G21" s="3">
        <v>4360.2559743966958</v>
      </c>
      <c r="H21" s="3">
        <v>5400.3199679958689</v>
      </c>
      <c r="I21" s="37">
        <v>5660.2159783972111</v>
      </c>
      <c r="J21" s="37">
        <v>5760.1759823977281</v>
      </c>
      <c r="K21" s="37">
        <v>5860.1359863982443</v>
      </c>
      <c r="L21" s="37">
        <v>5960.0959903987605</v>
      </c>
      <c r="M21" s="3">
        <v>5960.0959903987605</v>
      </c>
      <c r="N21" s="3">
        <v>5960.0959903987605</v>
      </c>
      <c r="O21" s="3">
        <v>5960.0959903987605</v>
      </c>
    </row>
    <row r="22" spans="1:15" x14ac:dyDescent="0.25">
      <c r="B22" s="54"/>
      <c r="C22" s="40">
        <v>90</v>
      </c>
      <c r="D22" s="3">
        <v>2930.0764897994268</v>
      </c>
      <c r="E22" s="3">
        <v>4013.828817821035</v>
      </c>
      <c r="F22" s="3">
        <f t="shared" si="0"/>
        <v>4346.9863993099789</v>
      </c>
      <c r="G22" s="3">
        <v>4680.1439807989218</v>
      </c>
      <c r="H22" s="3">
        <v>5800.1799759986516</v>
      </c>
      <c r="I22" s="37">
        <v>5930.1214837990901</v>
      </c>
      <c r="J22" s="37">
        <v>5980.0989867992585</v>
      </c>
      <c r="K22" s="37">
        <v>6030.0764897994268</v>
      </c>
      <c r="L22" s="37">
        <v>6080.053992799596</v>
      </c>
      <c r="M22" s="3">
        <v>6080.053992799596</v>
      </c>
      <c r="N22" s="3">
        <v>6080.053992799596</v>
      </c>
      <c r="O22" s="3">
        <v>6080.053992799596</v>
      </c>
    </row>
    <row r="23" spans="1:15" x14ac:dyDescent="0.25">
      <c r="A23" s="40" t="s">
        <v>9</v>
      </c>
      <c r="B23" s="2"/>
      <c r="C23" s="40">
        <v>100</v>
      </c>
      <c r="D23" s="4">
        <v>3100</v>
      </c>
      <c r="E23" s="4">
        <v>4300</v>
      </c>
      <c r="F23" s="3">
        <f t="shared" si="0"/>
        <v>4650</v>
      </c>
      <c r="G23" s="1">
        <v>5000</v>
      </c>
      <c r="H23" s="4">
        <v>6200</v>
      </c>
      <c r="I23" s="4">
        <v>6200</v>
      </c>
      <c r="J23" s="1">
        <v>6200</v>
      </c>
      <c r="K23" s="4">
        <v>6200</v>
      </c>
      <c r="L23" s="4">
        <v>6200</v>
      </c>
      <c r="M23" s="4">
        <v>6200</v>
      </c>
      <c r="N23" s="4">
        <v>6200</v>
      </c>
      <c r="O23" s="4">
        <v>6200</v>
      </c>
    </row>
    <row r="24" spans="1:15" x14ac:dyDescent="0.25">
      <c r="C24" s="5" t="s">
        <v>10</v>
      </c>
      <c r="D24" s="40">
        <v>-20</v>
      </c>
      <c r="E24" s="40">
        <v>-20</v>
      </c>
      <c r="F24" s="40">
        <v>-20</v>
      </c>
      <c r="G24" s="40">
        <v>-20</v>
      </c>
      <c r="H24" s="40">
        <v>-40</v>
      </c>
      <c r="I24" s="40">
        <v>-30</v>
      </c>
      <c r="J24" s="40">
        <v>-40</v>
      </c>
      <c r="K24" s="40">
        <v>-40</v>
      </c>
      <c r="L24" s="40">
        <v>-50</v>
      </c>
      <c r="M24" s="40">
        <v>-50</v>
      </c>
      <c r="N24" s="40">
        <v>1000</v>
      </c>
      <c r="O24" s="40">
        <v>1000</v>
      </c>
    </row>
    <row r="25" spans="1:15" x14ac:dyDescent="0.25">
      <c r="B25" s="40" t="s">
        <v>11</v>
      </c>
      <c r="D25" s="40">
        <f t="shared" ref="D25:O25" si="1">D7*0.447/$E$2*$H$2*$E$3*$E$4*60/(2*PI())</f>
        <v>0</v>
      </c>
      <c r="E25" s="40">
        <f t="shared" si="1"/>
        <v>79.277797074454867</v>
      </c>
      <c r="F25" s="40">
        <f t="shared" si="1"/>
        <v>237.83339122336457</v>
      </c>
      <c r="G25" s="40">
        <f t="shared" si="1"/>
        <v>396.38898537227425</v>
      </c>
      <c r="H25" s="40">
        <f t="shared" si="1"/>
        <v>792.7779707445485</v>
      </c>
      <c r="I25" s="40">
        <f t="shared" si="1"/>
        <v>1585.555941489097</v>
      </c>
      <c r="J25" s="40">
        <f t="shared" si="1"/>
        <v>2378.3339122336456</v>
      </c>
      <c r="K25" s="40">
        <f t="shared" si="1"/>
        <v>3171.111882978194</v>
      </c>
      <c r="L25" s="40">
        <f t="shared" si="1"/>
        <v>3963.8898537227433</v>
      </c>
      <c r="M25" s="40">
        <f t="shared" si="1"/>
        <v>4756.6678244672912</v>
      </c>
      <c r="N25" s="40">
        <f t="shared" si="1"/>
        <v>5549.44579521184</v>
      </c>
      <c r="O25" s="40">
        <f t="shared" si="1"/>
        <v>6342.223765956388</v>
      </c>
    </row>
    <row r="26" spans="1:15" x14ac:dyDescent="0.25">
      <c r="B26" s="40" t="s">
        <v>12</v>
      </c>
      <c r="D26" s="40">
        <f t="shared" ref="D26:O26" si="2">D7*0.447/$E$2*$H$3*$E$3*$E$4*60/(2*PI())</f>
        <v>0</v>
      </c>
      <c r="E26" s="40">
        <f t="shared" si="2"/>
        <v>551.79863519283265</v>
      </c>
      <c r="F26" s="40">
        <f t="shared" si="2"/>
        <v>1655.3959055784976</v>
      </c>
      <c r="G26" s="40">
        <f t="shared" si="2"/>
        <v>2758.9931759641627</v>
      </c>
      <c r="H26" s="40">
        <f t="shared" si="2"/>
        <v>5517.9863519283253</v>
      </c>
      <c r="I26" s="40">
        <f t="shared" si="2"/>
        <v>11035.972703856651</v>
      </c>
      <c r="J26" s="40">
        <f t="shared" si="2"/>
        <v>16553.959055784977</v>
      </c>
      <c r="K26" s="40">
        <f t="shared" si="2"/>
        <v>22071.945407713301</v>
      </c>
      <c r="L26" s="40">
        <f t="shared" si="2"/>
        <v>27589.931759641637</v>
      </c>
      <c r="M26" s="40">
        <f t="shared" si="2"/>
        <v>33107.918111569954</v>
      </c>
      <c r="N26" s="40">
        <f t="shared" si="2"/>
        <v>38625.904463498278</v>
      </c>
      <c r="O26" s="40">
        <f t="shared" si="2"/>
        <v>44143.890815426603</v>
      </c>
    </row>
    <row r="28" spans="1:15" ht="15.75" thickBot="1" x14ac:dyDescent="0.3">
      <c r="B28" s="5" t="s">
        <v>13</v>
      </c>
    </row>
    <row r="29" spans="1:15" ht="15.75" thickBot="1" x14ac:dyDescent="0.3">
      <c r="B29" s="1" t="s">
        <v>14</v>
      </c>
      <c r="C29" s="24">
        <v>0</v>
      </c>
      <c r="D29" s="25">
        <v>5</v>
      </c>
      <c r="E29" s="25">
        <v>10</v>
      </c>
      <c r="F29" s="25">
        <v>20</v>
      </c>
      <c r="G29" s="25">
        <v>30</v>
      </c>
      <c r="H29" s="25">
        <v>40</v>
      </c>
      <c r="I29" s="25">
        <v>50</v>
      </c>
      <c r="J29" s="25">
        <v>60</v>
      </c>
      <c r="K29" s="25">
        <v>70</v>
      </c>
      <c r="L29" s="25">
        <v>80</v>
      </c>
      <c r="M29" s="25">
        <v>90</v>
      </c>
      <c r="N29" s="25">
        <v>100</v>
      </c>
    </row>
    <row r="30" spans="1:15" ht="15.75" thickBot="1" x14ac:dyDescent="0.3">
      <c r="B30" s="1" t="s">
        <v>15</v>
      </c>
      <c r="C30" s="26">
        <v>1403</v>
      </c>
      <c r="D30" s="32">
        <f>AVERAGE(C30,E30)</f>
        <v>1489.7386621791072</v>
      </c>
      <c r="E30" s="32">
        <v>1576.4773243582144</v>
      </c>
      <c r="F30" s="32">
        <v>1765.030530703265</v>
      </c>
      <c r="G30" s="32">
        <v>1969.9697742299127</v>
      </c>
      <c r="H30" s="32">
        <v>2192.7190679248433</v>
      </c>
      <c r="I30" s="32">
        <v>2434.826177269857</v>
      </c>
      <c r="J30" s="32">
        <v>2697.9733748348312</v>
      </c>
      <c r="K30" s="32">
        <v>2983.9891294883646</v>
      </c>
      <c r="L30" s="32">
        <v>3294.8608114481603</v>
      </c>
      <c r="M30" s="32">
        <v>3632.7485014517379</v>
      </c>
      <c r="N30" s="32">
        <v>4000</v>
      </c>
    </row>
    <row r="31" spans="1:1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6.5" x14ac:dyDescent="0.25">
      <c r="B32" s="40" t="s">
        <v>16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ht="16.5" customHeight="1" x14ac:dyDescent="0.25">
      <c r="B33" s="55" t="s">
        <v>40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2:15" x14ac:dyDescent="0.2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40" spans="2:15" x14ac:dyDescent="0.25">
      <c r="B40" s="51"/>
      <c r="C40" s="51"/>
      <c r="D40" s="51"/>
      <c r="E40" s="51"/>
      <c r="F40" s="51"/>
      <c r="G40" s="51"/>
    </row>
    <row r="41" spans="2:15" x14ac:dyDescent="0.25">
      <c r="D41" s="51"/>
      <c r="E41" s="51"/>
      <c r="F41" s="51"/>
      <c r="G41" s="51"/>
    </row>
    <row r="42" spans="2:15" x14ac:dyDescent="0.25">
      <c r="D42" s="51"/>
      <c r="E42" s="51"/>
      <c r="F42" s="51"/>
      <c r="G42" s="51"/>
    </row>
    <row r="43" spans="2:15" ht="15.75" customHeight="1" x14ac:dyDescent="0.25">
      <c r="D43" s="51"/>
      <c r="E43" s="51"/>
      <c r="F43" s="51"/>
      <c r="G43" s="51"/>
    </row>
    <row r="44" spans="2:15" ht="15.75" customHeight="1" x14ac:dyDescent="0.25"/>
    <row r="62" spans="21:22" x14ac:dyDescent="0.25">
      <c r="U62" s="40" t="s">
        <v>17</v>
      </c>
      <c r="V62" s="40" t="s">
        <v>18</v>
      </c>
    </row>
    <row r="63" spans="21:22" x14ac:dyDescent="0.25">
      <c r="U63" s="40">
        <v>0</v>
      </c>
      <c r="V63" s="3">
        <f>D8</f>
        <v>1400</v>
      </c>
    </row>
    <row r="64" spans="21:22" x14ac:dyDescent="0.25">
      <c r="U64" s="40">
        <v>60</v>
      </c>
      <c r="V64" s="3">
        <f>N8</f>
        <v>5000</v>
      </c>
    </row>
    <row r="66" spans="2:26" x14ac:dyDescent="0.25">
      <c r="T66" s="40" t="s">
        <v>19</v>
      </c>
      <c r="W66" s="40">
        <f>E7</f>
        <v>1</v>
      </c>
      <c r="X66" s="40">
        <f>G7</f>
        <v>5</v>
      </c>
      <c r="Y66" s="40">
        <f>H7</f>
        <v>10</v>
      </c>
      <c r="Z66" s="40">
        <f>J7</f>
        <v>30</v>
      </c>
    </row>
    <row r="67" spans="2:26" x14ac:dyDescent="0.25">
      <c r="T67" s="40" t="s">
        <v>20</v>
      </c>
      <c r="U67" s="40">
        <f>INDEX(U63:U64,MATCH(W66,U63:U64,1))</f>
        <v>0</v>
      </c>
      <c r="W67" s="40">
        <f>$U$68+(W66-$U$67)*($U$70-$U$68)/($U$69-$U$67)</f>
        <v>1460</v>
      </c>
      <c r="X67" s="40">
        <f>$U$68+(X66-$U$67)*($U$70-$U$68)/($U$69-$U$67)</f>
        <v>1700</v>
      </c>
      <c r="Y67" s="40">
        <f>$U$68+(Y66-$U$67)*($U$70-$U$68)/($U$69-$U$67)</f>
        <v>2000</v>
      </c>
      <c r="Z67" s="40">
        <f>$U$68+(Z66-$U$67)*($U$70-$U$68)/($U$69-$U$67)</f>
        <v>3200</v>
      </c>
    </row>
    <row r="68" spans="2:26" x14ac:dyDescent="0.25">
      <c r="T68" s="40" t="s">
        <v>21</v>
      </c>
      <c r="U68" s="40">
        <f>INDEX(V63:V64,MATCH(W66,U63:U64,1))</f>
        <v>1400</v>
      </c>
    </row>
    <row r="69" spans="2:26" x14ac:dyDescent="0.25">
      <c r="T69" s="40" t="s">
        <v>22</v>
      </c>
      <c r="U69" s="40">
        <f>INDEX(U63:U64,MATCH(W66,U63:U64,1)+1)</f>
        <v>60</v>
      </c>
    </row>
    <row r="70" spans="2:26" x14ac:dyDescent="0.25">
      <c r="T70" s="40" t="s">
        <v>23</v>
      </c>
      <c r="U70" s="40">
        <f>INDEX(V63:V64,MATCH(W66,U63:U64,1)+1)</f>
        <v>5000</v>
      </c>
    </row>
    <row r="71" spans="2:26" ht="15.75" thickBot="1" x14ac:dyDescent="0.3">
      <c r="B71" s="40" t="s">
        <v>24</v>
      </c>
    </row>
    <row r="72" spans="2:26" x14ac:dyDescent="0.25">
      <c r="B72" s="8" t="s">
        <v>14</v>
      </c>
      <c r="C72" s="9">
        <v>0</v>
      </c>
      <c r="D72" s="10">
        <v>1</v>
      </c>
      <c r="E72" s="10">
        <v>2</v>
      </c>
      <c r="F72" s="10">
        <v>4</v>
      </c>
      <c r="G72" s="10">
        <v>6</v>
      </c>
      <c r="H72" s="10">
        <v>8</v>
      </c>
      <c r="I72" s="10">
        <v>10</v>
      </c>
      <c r="J72" s="10">
        <v>20</v>
      </c>
      <c r="K72" s="10">
        <v>30</v>
      </c>
      <c r="L72" s="10">
        <v>40</v>
      </c>
      <c r="M72" s="10">
        <v>50</v>
      </c>
      <c r="N72" s="10">
        <v>60</v>
      </c>
      <c r="O72" s="10">
        <v>70</v>
      </c>
      <c r="P72" s="10">
        <v>80</v>
      </c>
      <c r="Q72" s="10">
        <v>90</v>
      </c>
      <c r="R72" s="11">
        <v>100</v>
      </c>
    </row>
    <row r="73" spans="2:26" ht="15.75" thickBot="1" x14ac:dyDescent="0.3">
      <c r="B73" s="12" t="s">
        <v>15</v>
      </c>
      <c r="C73" s="13" t="e">
        <f t="shared" ref="C73:R73" si="3">($C$41-$C$42)/(1-EXP($B$62/-$C$43))*(1-EXP(C72/-$C$43))+$C$42</f>
        <v>#DIV/0!</v>
      </c>
      <c r="D73" s="13" t="e">
        <f t="shared" si="3"/>
        <v>#DIV/0!</v>
      </c>
      <c r="E73" s="13" t="e">
        <f t="shared" si="3"/>
        <v>#DIV/0!</v>
      </c>
      <c r="F73" s="13" t="e">
        <f t="shared" si="3"/>
        <v>#DIV/0!</v>
      </c>
      <c r="G73" s="13" t="e">
        <f t="shared" si="3"/>
        <v>#DIV/0!</v>
      </c>
      <c r="H73" s="13" t="e">
        <f t="shared" si="3"/>
        <v>#DIV/0!</v>
      </c>
      <c r="I73" s="13" t="e">
        <f t="shared" si="3"/>
        <v>#DIV/0!</v>
      </c>
      <c r="J73" s="13" t="e">
        <f t="shared" si="3"/>
        <v>#DIV/0!</v>
      </c>
      <c r="K73" s="13" t="e">
        <f t="shared" si="3"/>
        <v>#DIV/0!</v>
      </c>
      <c r="L73" s="13" t="e">
        <f t="shared" si="3"/>
        <v>#DIV/0!</v>
      </c>
      <c r="M73" s="13" t="e">
        <f t="shared" si="3"/>
        <v>#DIV/0!</v>
      </c>
      <c r="N73" s="13" t="e">
        <f t="shared" si="3"/>
        <v>#DIV/0!</v>
      </c>
      <c r="O73" s="13" t="e">
        <f t="shared" si="3"/>
        <v>#DIV/0!</v>
      </c>
      <c r="P73" s="13" t="e">
        <f t="shared" si="3"/>
        <v>#DIV/0!</v>
      </c>
      <c r="Q73" s="13" t="e">
        <f t="shared" si="3"/>
        <v>#DIV/0!</v>
      </c>
      <c r="R73" s="13" t="e">
        <f t="shared" si="3"/>
        <v>#DIV/0!</v>
      </c>
    </row>
    <row r="75" spans="2:26" ht="15.75" thickBot="1" x14ac:dyDescent="0.3"/>
    <row r="76" spans="2:26" x14ac:dyDescent="0.25">
      <c r="B76" s="42" t="s">
        <v>25</v>
      </c>
      <c r="C76" s="43"/>
      <c r="D76" s="43"/>
      <c r="E76" s="43"/>
      <c r="F76" s="43"/>
      <c r="G76" s="44"/>
    </row>
    <row r="77" spans="2:26" x14ac:dyDescent="0.25">
      <c r="B77" s="14" t="s">
        <v>26</v>
      </c>
      <c r="C77" s="15">
        <f>E23</f>
        <v>4300</v>
      </c>
      <c r="D77" s="45" t="s">
        <v>27</v>
      </c>
      <c r="E77" s="46"/>
      <c r="F77" s="46"/>
      <c r="G77" s="47"/>
    </row>
    <row r="78" spans="2:26" x14ac:dyDescent="0.25">
      <c r="B78" s="14" t="s">
        <v>28</v>
      </c>
      <c r="C78" s="15">
        <f>E8</f>
        <v>1437</v>
      </c>
      <c r="D78" s="45" t="s">
        <v>29</v>
      </c>
      <c r="E78" s="46"/>
      <c r="F78" s="46"/>
      <c r="G78" s="47"/>
    </row>
    <row r="79" spans="2:26" ht="15.75" thickBot="1" x14ac:dyDescent="0.3">
      <c r="B79" s="16" t="s">
        <v>30</v>
      </c>
      <c r="C79" s="17">
        <f>C43</f>
        <v>0</v>
      </c>
      <c r="D79" s="48" t="s">
        <v>31</v>
      </c>
      <c r="E79" s="49"/>
      <c r="F79" s="49"/>
      <c r="G79" s="50"/>
    </row>
    <row r="80" spans="2:26" ht="15.75" thickBot="1" x14ac:dyDescent="0.3"/>
    <row r="81" spans="2:3" ht="15.75" thickBot="1" x14ac:dyDescent="0.3">
      <c r="B81" s="18" t="s">
        <v>14</v>
      </c>
      <c r="C81" s="19" t="s">
        <v>15</v>
      </c>
    </row>
    <row r="82" spans="2:3" x14ac:dyDescent="0.25">
      <c r="B82" s="20">
        <v>0</v>
      </c>
      <c r="C82" s="13" t="e">
        <f t="shared" ref="C82:C97" si="4">($C$77-$C$78)/(1-EXP($B$97/-$C$79))*(1-EXP(B82/-$C$79))+$C$78</f>
        <v>#DIV/0!</v>
      </c>
    </row>
    <row r="83" spans="2:3" x14ac:dyDescent="0.25">
      <c r="B83" s="14">
        <v>1</v>
      </c>
      <c r="C83" s="13" t="e">
        <f t="shared" si="4"/>
        <v>#DIV/0!</v>
      </c>
    </row>
    <row r="84" spans="2:3" x14ac:dyDescent="0.25">
      <c r="B84" s="14">
        <v>2</v>
      </c>
      <c r="C84" s="13" t="e">
        <f t="shared" si="4"/>
        <v>#DIV/0!</v>
      </c>
    </row>
    <row r="85" spans="2:3" x14ac:dyDescent="0.25">
      <c r="B85" s="14">
        <v>4</v>
      </c>
      <c r="C85" s="13" t="e">
        <f t="shared" si="4"/>
        <v>#DIV/0!</v>
      </c>
    </row>
    <row r="86" spans="2:3" x14ac:dyDescent="0.25">
      <c r="B86" s="14">
        <v>6</v>
      </c>
      <c r="C86" s="13" t="e">
        <f t="shared" si="4"/>
        <v>#DIV/0!</v>
      </c>
    </row>
    <row r="87" spans="2:3" x14ac:dyDescent="0.25">
      <c r="B87" s="14">
        <v>8</v>
      </c>
      <c r="C87" s="13" t="e">
        <f t="shared" si="4"/>
        <v>#DIV/0!</v>
      </c>
    </row>
    <row r="88" spans="2:3" x14ac:dyDescent="0.25">
      <c r="B88" s="14">
        <v>10</v>
      </c>
      <c r="C88" s="13" t="e">
        <f t="shared" si="4"/>
        <v>#DIV/0!</v>
      </c>
    </row>
    <row r="89" spans="2:3" x14ac:dyDescent="0.25">
      <c r="B89" s="14">
        <v>20</v>
      </c>
      <c r="C89" s="13" t="e">
        <f t="shared" si="4"/>
        <v>#DIV/0!</v>
      </c>
    </row>
    <row r="90" spans="2:3" x14ac:dyDescent="0.25">
      <c r="B90" s="14">
        <v>30</v>
      </c>
      <c r="C90" s="13" t="e">
        <f t="shared" si="4"/>
        <v>#DIV/0!</v>
      </c>
    </row>
    <row r="91" spans="2:3" x14ac:dyDescent="0.25">
      <c r="B91" s="14">
        <v>40</v>
      </c>
      <c r="C91" s="13" t="e">
        <f t="shared" si="4"/>
        <v>#DIV/0!</v>
      </c>
    </row>
    <row r="92" spans="2:3" x14ac:dyDescent="0.25">
      <c r="B92" s="14">
        <v>50</v>
      </c>
      <c r="C92" s="13" t="e">
        <f t="shared" si="4"/>
        <v>#DIV/0!</v>
      </c>
    </row>
    <row r="93" spans="2:3" x14ac:dyDescent="0.25">
      <c r="B93" s="14">
        <v>60</v>
      </c>
      <c r="C93" s="13" t="e">
        <f t="shared" si="4"/>
        <v>#DIV/0!</v>
      </c>
    </row>
    <row r="94" spans="2:3" x14ac:dyDescent="0.25">
      <c r="B94" s="14">
        <v>70</v>
      </c>
      <c r="C94" s="13" t="e">
        <f t="shared" si="4"/>
        <v>#DIV/0!</v>
      </c>
    </row>
    <row r="95" spans="2:3" x14ac:dyDescent="0.25">
      <c r="B95" s="14">
        <v>80</v>
      </c>
      <c r="C95" s="13" t="e">
        <f t="shared" si="4"/>
        <v>#DIV/0!</v>
      </c>
    </row>
    <row r="96" spans="2:3" x14ac:dyDescent="0.25">
      <c r="B96" s="14">
        <v>90</v>
      </c>
      <c r="C96" s="13" t="e">
        <f t="shared" si="4"/>
        <v>#DIV/0!</v>
      </c>
    </row>
    <row r="97" spans="2:18" ht="15.75" thickBot="1" x14ac:dyDescent="0.3">
      <c r="B97" s="16">
        <v>100</v>
      </c>
      <c r="C97" s="13" t="e">
        <f t="shared" si="4"/>
        <v>#DIV/0!</v>
      </c>
    </row>
    <row r="107" spans="2:18" ht="15.75" thickBot="1" x14ac:dyDescent="0.3">
      <c r="B107" s="40" t="s">
        <v>24</v>
      </c>
    </row>
    <row r="108" spans="2:18" x14ac:dyDescent="0.25">
      <c r="B108" s="8" t="s">
        <v>14</v>
      </c>
      <c r="C108" s="9">
        <v>0</v>
      </c>
      <c r="D108" s="10">
        <v>1</v>
      </c>
      <c r="E108" s="10">
        <v>2</v>
      </c>
      <c r="F108" s="10">
        <v>4</v>
      </c>
      <c r="G108" s="10">
        <v>6</v>
      </c>
      <c r="H108" s="10">
        <v>8</v>
      </c>
      <c r="I108" s="10">
        <v>10</v>
      </c>
      <c r="J108" s="10">
        <v>20</v>
      </c>
      <c r="K108" s="10">
        <v>30</v>
      </c>
      <c r="L108" s="10">
        <v>40</v>
      </c>
      <c r="M108" s="10">
        <v>50</v>
      </c>
      <c r="N108" s="10">
        <v>60</v>
      </c>
      <c r="O108" s="10">
        <v>70</v>
      </c>
      <c r="P108" s="10">
        <v>80</v>
      </c>
      <c r="Q108" s="10">
        <v>90</v>
      </c>
      <c r="R108" s="11">
        <v>100</v>
      </c>
    </row>
    <row r="109" spans="2:18" ht="15.75" thickBot="1" x14ac:dyDescent="0.3">
      <c r="B109" s="12" t="s">
        <v>15</v>
      </c>
      <c r="C109" s="13" t="e">
        <f t="shared" ref="C109:R109" si="5">($C$41-$C$42)/(1-EXP($B$62/-$C$43))*(1-EXP(C108/-$C$43))+$C$42</f>
        <v>#DIV/0!</v>
      </c>
      <c r="D109" s="13" t="e">
        <f t="shared" si="5"/>
        <v>#DIV/0!</v>
      </c>
      <c r="E109" s="13" t="e">
        <f t="shared" si="5"/>
        <v>#DIV/0!</v>
      </c>
      <c r="F109" s="13" t="e">
        <f t="shared" si="5"/>
        <v>#DIV/0!</v>
      </c>
      <c r="G109" s="13" t="e">
        <f t="shared" si="5"/>
        <v>#DIV/0!</v>
      </c>
      <c r="H109" s="13" t="e">
        <f t="shared" si="5"/>
        <v>#DIV/0!</v>
      </c>
      <c r="I109" s="13" t="e">
        <f t="shared" si="5"/>
        <v>#DIV/0!</v>
      </c>
      <c r="J109" s="13" t="e">
        <f t="shared" si="5"/>
        <v>#DIV/0!</v>
      </c>
      <c r="K109" s="13" t="e">
        <f t="shared" si="5"/>
        <v>#DIV/0!</v>
      </c>
      <c r="L109" s="13" t="e">
        <f t="shared" si="5"/>
        <v>#DIV/0!</v>
      </c>
      <c r="M109" s="13" t="e">
        <f t="shared" si="5"/>
        <v>#DIV/0!</v>
      </c>
      <c r="N109" s="13" t="e">
        <f t="shared" si="5"/>
        <v>#DIV/0!</v>
      </c>
      <c r="O109" s="13" t="e">
        <f t="shared" si="5"/>
        <v>#DIV/0!</v>
      </c>
      <c r="P109" s="13" t="e">
        <f t="shared" si="5"/>
        <v>#DIV/0!</v>
      </c>
      <c r="Q109" s="13" t="e">
        <f t="shared" si="5"/>
        <v>#DIV/0!</v>
      </c>
      <c r="R109" s="13" t="e">
        <f t="shared" si="5"/>
        <v>#DIV/0!</v>
      </c>
    </row>
    <row r="111" spans="2:18" ht="15.75" thickBot="1" x14ac:dyDescent="0.3"/>
    <row r="112" spans="2:18" x14ac:dyDescent="0.25">
      <c r="B112" s="42" t="s">
        <v>32</v>
      </c>
      <c r="C112" s="43"/>
      <c r="D112" s="43"/>
      <c r="E112" s="43"/>
      <c r="F112" s="43"/>
      <c r="G112" s="44"/>
    </row>
    <row r="113" spans="2:7" x14ac:dyDescent="0.25">
      <c r="B113" s="14" t="s">
        <v>26</v>
      </c>
      <c r="C113" s="15">
        <f>H23</f>
        <v>6200</v>
      </c>
      <c r="D113" s="45" t="s">
        <v>27</v>
      </c>
      <c r="E113" s="46"/>
      <c r="F113" s="46"/>
      <c r="G113" s="47"/>
    </row>
    <row r="114" spans="2:7" x14ac:dyDescent="0.25">
      <c r="B114" s="14" t="s">
        <v>28</v>
      </c>
      <c r="C114" s="15">
        <f>H8</f>
        <v>2200</v>
      </c>
      <c r="D114" s="45" t="s">
        <v>29</v>
      </c>
      <c r="E114" s="46"/>
      <c r="F114" s="46"/>
      <c r="G114" s="47"/>
    </row>
    <row r="115" spans="2:7" ht="15.75" thickBot="1" x14ac:dyDescent="0.3">
      <c r="B115" s="16" t="s">
        <v>30</v>
      </c>
      <c r="C115" s="17">
        <f>C79</f>
        <v>0</v>
      </c>
      <c r="D115" s="48" t="s">
        <v>31</v>
      </c>
      <c r="E115" s="49"/>
      <c r="F115" s="49"/>
      <c r="G115" s="50"/>
    </row>
    <row r="116" spans="2:7" ht="15.75" thickBot="1" x14ac:dyDescent="0.3"/>
    <row r="117" spans="2:7" ht="15.75" thickBot="1" x14ac:dyDescent="0.3">
      <c r="B117" s="18" t="s">
        <v>14</v>
      </c>
      <c r="C117" s="19" t="s">
        <v>15</v>
      </c>
    </row>
    <row r="118" spans="2:7" x14ac:dyDescent="0.25">
      <c r="B118" s="20">
        <v>0</v>
      </c>
      <c r="C118" s="13" t="e">
        <f t="shared" ref="C118:C133" si="6">($C$113-$C$114)/(1-EXP($B$133/-$C$115))*(1-EXP(B118/-$C$115))+$C$114</f>
        <v>#DIV/0!</v>
      </c>
    </row>
    <row r="119" spans="2:7" x14ac:dyDescent="0.25">
      <c r="B119" s="14">
        <v>1</v>
      </c>
      <c r="C119" s="13" t="e">
        <f t="shared" si="6"/>
        <v>#DIV/0!</v>
      </c>
    </row>
    <row r="120" spans="2:7" x14ac:dyDescent="0.25">
      <c r="B120" s="14">
        <v>2</v>
      </c>
      <c r="C120" s="13" t="e">
        <f t="shared" si="6"/>
        <v>#DIV/0!</v>
      </c>
    </row>
    <row r="121" spans="2:7" x14ac:dyDescent="0.25">
      <c r="B121" s="14">
        <v>4</v>
      </c>
      <c r="C121" s="13" t="e">
        <f t="shared" si="6"/>
        <v>#DIV/0!</v>
      </c>
    </row>
    <row r="122" spans="2:7" x14ac:dyDescent="0.25">
      <c r="B122" s="14">
        <v>6</v>
      </c>
      <c r="C122" s="13" t="e">
        <f t="shared" si="6"/>
        <v>#DIV/0!</v>
      </c>
    </row>
    <row r="123" spans="2:7" x14ac:dyDescent="0.25">
      <c r="B123" s="14">
        <v>8</v>
      </c>
      <c r="C123" s="13" t="e">
        <f t="shared" si="6"/>
        <v>#DIV/0!</v>
      </c>
    </row>
    <row r="124" spans="2:7" x14ac:dyDescent="0.25">
      <c r="B124" s="14">
        <v>10</v>
      </c>
      <c r="C124" s="13" t="e">
        <f t="shared" si="6"/>
        <v>#DIV/0!</v>
      </c>
    </row>
    <row r="125" spans="2:7" x14ac:dyDescent="0.25">
      <c r="B125" s="14">
        <v>20</v>
      </c>
      <c r="C125" s="13" t="e">
        <f t="shared" si="6"/>
        <v>#DIV/0!</v>
      </c>
    </row>
    <row r="126" spans="2:7" x14ac:dyDescent="0.25">
      <c r="B126" s="14">
        <v>30</v>
      </c>
      <c r="C126" s="13" t="e">
        <f t="shared" si="6"/>
        <v>#DIV/0!</v>
      </c>
    </row>
    <row r="127" spans="2:7" x14ac:dyDescent="0.25">
      <c r="B127" s="14">
        <v>40</v>
      </c>
      <c r="C127" s="13" t="e">
        <f t="shared" si="6"/>
        <v>#DIV/0!</v>
      </c>
    </row>
    <row r="128" spans="2:7" x14ac:dyDescent="0.25">
      <c r="B128" s="14">
        <v>50</v>
      </c>
      <c r="C128" s="13" t="e">
        <f t="shared" si="6"/>
        <v>#DIV/0!</v>
      </c>
    </row>
    <row r="129" spans="2:18" x14ac:dyDescent="0.25">
      <c r="B129" s="14">
        <v>60</v>
      </c>
      <c r="C129" s="13" t="e">
        <f t="shared" si="6"/>
        <v>#DIV/0!</v>
      </c>
    </row>
    <row r="130" spans="2:18" x14ac:dyDescent="0.25">
      <c r="B130" s="14">
        <v>70</v>
      </c>
      <c r="C130" s="13" t="e">
        <f t="shared" si="6"/>
        <v>#DIV/0!</v>
      </c>
    </row>
    <row r="131" spans="2:18" x14ac:dyDescent="0.25">
      <c r="B131" s="14">
        <v>80</v>
      </c>
      <c r="C131" s="13" t="e">
        <f t="shared" si="6"/>
        <v>#DIV/0!</v>
      </c>
    </row>
    <row r="132" spans="2:18" x14ac:dyDescent="0.25">
      <c r="B132" s="14">
        <v>90</v>
      </c>
      <c r="C132" s="13" t="e">
        <f t="shared" si="6"/>
        <v>#DIV/0!</v>
      </c>
    </row>
    <row r="133" spans="2:18" ht="15.75" thickBot="1" x14ac:dyDescent="0.3">
      <c r="B133" s="16">
        <v>100</v>
      </c>
      <c r="C133" s="13" t="e">
        <f t="shared" si="6"/>
        <v>#DIV/0!</v>
      </c>
    </row>
    <row r="143" spans="2:18" ht="15.75" thickBot="1" x14ac:dyDescent="0.3">
      <c r="B143" s="40" t="s">
        <v>24</v>
      </c>
    </row>
    <row r="144" spans="2:18" x14ac:dyDescent="0.25">
      <c r="B144" s="8" t="s">
        <v>14</v>
      </c>
      <c r="C144" s="9">
        <v>0</v>
      </c>
      <c r="D144" s="10">
        <v>1</v>
      </c>
      <c r="E144" s="10">
        <v>2</v>
      </c>
      <c r="F144" s="10">
        <v>4</v>
      </c>
      <c r="G144" s="10">
        <v>6</v>
      </c>
      <c r="H144" s="10">
        <v>8</v>
      </c>
      <c r="I144" s="10">
        <v>10</v>
      </c>
      <c r="J144" s="10">
        <v>20</v>
      </c>
      <c r="K144" s="10">
        <v>30</v>
      </c>
      <c r="L144" s="10">
        <v>40</v>
      </c>
      <c r="M144" s="10">
        <v>50</v>
      </c>
      <c r="N144" s="10">
        <v>60</v>
      </c>
      <c r="O144" s="10">
        <v>70</v>
      </c>
      <c r="P144" s="10">
        <v>80</v>
      </c>
      <c r="Q144" s="10">
        <v>90</v>
      </c>
      <c r="R144" s="11">
        <v>100</v>
      </c>
    </row>
    <row r="145" spans="2:18" ht="15.75" thickBot="1" x14ac:dyDescent="0.3">
      <c r="B145" s="12" t="s">
        <v>15</v>
      </c>
      <c r="C145" s="13" t="e">
        <f t="shared" ref="C145:R145" si="7">($C$41-$C$42)/(1-EXP($B$62/-$C$43))*(1-EXP(C144/-$C$43))+$C$42</f>
        <v>#DIV/0!</v>
      </c>
      <c r="D145" s="13" t="e">
        <f t="shared" si="7"/>
        <v>#DIV/0!</v>
      </c>
      <c r="E145" s="13" t="e">
        <f t="shared" si="7"/>
        <v>#DIV/0!</v>
      </c>
      <c r="F145" s="13" t="e">
        <f t="shared" si="7"/>
        <v>#DIV/0!</v>
      </c>
      <c r="G145" s="13" t="e">
        <f t="shared" si="7"/>
        <v>#DIV/0!</v>
      </c>
      <c r="H145" s="13" t="e">
        <f t="shared" si="7"/>
        <v>#DIV/0!</v>
      </c>
      <c r="I145" s="13" t="e">
        <f t="shared" si="7"/>
        <v>#DIV/0!</v>
      </c>
      <c r="J145" s="13" t="e">
        <f t="shared" si="7"/>
        <v>#DIV/0!</v>
      </c>
      <c r="K145" s="13" t="e">
        <f t="shared" si="7"/>
        <v>#DIV/0!</v>
      </c>
      <c r="L145" s="13" t="e">
        <f t="shared" si="7"/>
        <v>#DIV/0!</v>
      </c>
      <c r="M145" s="13" t="e">
        <f t="shared" si="7"/>
        <v>#DIV/0!</v>
      </c>
      <c r="N145" s="13" t="e">
        <f t="shared" si="7"/>
        <v>#DIV/0!</v>
      </c>
      <c r="O145" s="13" t="e">
        <f t="shared" si="7"/>
        <v>#DIV/0!</v>
      </c>
      <c r="P145" s="13" t="e">
        <f t="shared" si="7"/>
        <v>#DIV/0!</v>
      </c>
      <c r="Q145" s="13" t="e">
        <f t="shared" si="7"/>
        <v>#DIV/0!</v>
      </c>
      <c r="R145" s="13" t="e">
        <f t="shared" si="7"/>
        <v>#DIV/0!</v>
      </c>
    </row>
    <row r="147" spans="2:18" ht="15.75" thickBot="1" x14ac:dyDescent="0.3"/>
    <row r="148" spans="2:18" x14ac:dyDescent="0.25">
      <c r="B148" s="42" t="s">
        <v>33</v>
      </c>
      <c r="C148" s="43"/>
      <c r="D148" s="43"/>
      <c r="E148" s="43"/>
      <c r="F148" s="43"/>
      <c r="G148" s="44"/>
    </row>
    <row r="149" spans="2:18" x14ac:dyDescent="0.25">
      <c r="B149" s="14" t="s">
        <v>26</v>
      </c>
      <c r="C149" s="15">
        <f>I23</f>
        <v>6200</v>
      </c>
      <c r="D149" s="45" t="s">
        <v>27</v>
      </c>
      <c r="E149" s="46"/>
      <c r="F149" s="46"/>
      <c r="G149" s="47"/>
    </row>
    <row r="150" spans="2:18" x14ac:dyDescent="0.25">
      <c r="B150" s="14" t="s">
        <v>28</v>
      </c>
      <c r="C150" s="15">
        <f>I8</f>
        <v>3500</v>
      </c>
      <c r="D150" s="45" t="s">
        <v>29</v>
      </c>
      <c r="E150" s="46"/>
      <c r="F150" s="46"/>
      <c r="G150" s="47"/>
    </row>
    <row r="151" spans="2:18" ht="15.75" thickBot="1" x14ac:dyDescent="0.3">
      <c r="B151" s="16" t="s">
        <v>30</v>
      </c>
      <c r="C151" s="17">
        <f>C115</f>
        <v>0</v>
      </c>
      <c r="D151" s="48" t="s">
        <v>31</v>
      </c>
      <c r="E151" s="49"/>
      <c r="F151" s="49"/>
      <c r="G151" s="50"/>
    </row>
    <row r="152" spans="2:18" ht="15.75" thickBot="1" x14ac:dyDescent="0.3"/>
    <row r="153" spans="2:18" ht="15.75" thickBot="1" x14ac:dyDescent="0.3">
      <c r="B153" s="18" t="s">
        <v>14</v>
      </c>
      <c r="C153" s="19" t="s">
        <v>15</v>
      </c>
    </row>
    <row r="154" spans="2:18" x14ac:dyDescent="0.25">
      <c r="B154" s="20">
        <v>0</v>
      </c>
      <c r="C154" s="13" t="e">
        <f t="shared" ref="C154:C169" si="8">($C$149-$C$150)/(1-EXP($B$169/-$C$151))*(1-EXP(B154/-$C$151))+$C$150</f>
        <v>#DIV/0!</v>
      </c>
    </row>
    <row r="155" spans="2:18" x14ac:dyDescent="0.25">
      <c r="B155" s="14">
        <v>1</v>
      </c>
      <c r="C155" s="13" t="e">
        <f t="shared" si="8"/>
        <v>#DIV/0!</v>
      </c>
    </row>
    <row r="156" spans="2:18" x14ac:dyDescent="0.25">
      <c r="B156" s="14">
        <v>2</v>
      </c>
      <c r="C156" s="13" t="e">
        <f t="shared" si="8"/>
        <v>#DIV/0!</v>
      </c>
    </row>
    <row r="157" spans="2:18" x14ac:dyDescent="0.25">
      <c r="B157" s="14">
        <v>4</v>
      </c>
      <c r="C157" s="13" t="e">
        <f t="shared" si="8"/>
        <v>#DIV/0!</v>
      </c>
    </row>
    <row r="158" spans="2:18" x14ac:dyDescent="0.25">
      <c r="B158" s="14">
        <v>6</v>
      </c>
      <c r="C158" s="13" t="e">
        <f t="shared" si="8"/>
        <v>#DIV/0!</v>
      </c>
    </row>
    <row r="159" spans="2:18" x14ac:dyDescent="0.25">
      <c r="B159" s="14">
        <v>8</v>
      </c>
      <c r="C159" s="13" t="e">
        <f t="shared" si="8"/>
        <v>#DIV/0!</v>
      </c>
    </row>
    <row r="160" spans="2:18" x14ac:dyDescent="0.25">
      <c r="B160" s="14">
        <v>10</v>
      </c>
      <c r="C160" s="13" t="e">
        <f t="shared" si="8"/>
        <v>#DIV/0!</v>
      </c>
    </row>
    <row r="161" spans="2:3" x14ac:dyDescent="0.25">
      <c r="B161" s="14">
        <v>20</v>
      </c>
      <c r="C161" s="13" t="e">
        <f t="shared" si="8"/>
        <v>#DIV/0!</v>
      </c>
    </row>
    <row r="162" spans="2:3" x14ac:dyDescent="0.25">
      <c r="B162" s="14">
        <v>30</v>
      </c>
      <c r="C162" s="13" t="e">
        <f t="shared" si="8"/>
        <v>#DIV/0!</v>
      </c>
    </row>
    <row r="163" spans="2:3" x14ac:dyDescent="0.25">
      <c r="B163" s="14">
        <v>40</v>
      </c>
      <c r="C163" s="13" t="e">
        <f t="shared" si="8"/>
        <v>#DIV/0!</v>
      </c>
    </row>
    <row r="164" spans="2:3" x14ac:dyDescent="0.25">
      <c r="B164" s="14">
        <v>50</v>
      </c>
      <c r="C164" s="13" t="e">
        <f t="shared" si="8"/>
        <v>#DIV/0!</v>
      </c>
    </row>
    <row r="165" spans="2:3" x14ac:dyDescent="0.25">
      <c r="B165" s="14">
        <v>60</v>
      </c>
      <c r="C165" s="13" t="e">
        <f t="shared" si="8"/>
        <v>#DIV/0!</v>
      </c>
    </row>
    <row r="166" spans="2:3" x14ac:dyDescent="0.25">
      <c r="B166" s="14">
        <v>70</v>
      </c>
      <c r="C166" s="13" t="e">
        <f t="shared" si="8"/>
        <v>#DIV/0!</v>
      </c>
    </row>
    <row r="167" spans="2:3" x14ac:dyDescent="0.25">
      <c r="B167" s="14">
        <v>80</v>
      </c>
      <c r="C167" s="13" t="e">
        <f t="shared" si="8"/>
        <v>#DIV/0!</v>
      </c>
    </row>
    <row r="168" spans="2:3" x14ac:dyDescent="0.25">
      <c r="B168" s="14">
        <v>90</v>
      </c>
      <c r="C168" s="13" t="e">
        <f t="shared" si="8"/>
        <v>#DIV/0!</v>
      </c>
    </row>
    <row r="169" spans="2:3" ht="15.75" thickBot="1" x14ac:dyDescent="0.3">
      <c r="B169" s="16">
        <v>100</v>
      </c>
      <c r="C169" s="13" t="e">
        <f t="shared" si="8"/>
        <v>#DIV/0!</v>
      </c>
    </row>
    <row r="179" spans="2:18" ht="15.75" thickBot="1" x14ac:dyDescent="0.3">
      <c r="B179" s="40" t="s">
        <v>24</v>
      </c>
    </row>
    <row r="180" spans="2:18" x14ac:dyDescent="0.25">
      <c r="B180" s="8" t="s">
        <v>14</v>
      </c>
      <c r="C180" s="9">
        <v>0</v>
      </c>
      <c r="D180" s="10">
        <v>1</v>
      </c>
      <c r="E180" s="10">
        <v>2</v>
      </c>
      <c r="F180" s="10">
        <v>4</v>
      </c>
      <c r="G180" s="10">
        <v>6</v>
      </c>
      <c r="H180" s="10">
        <v>8</v>
      </c>
      <c r="I180" s="10">
        <v>10</v>
      </c>
      <c r="J180" s="10">
        <v>20</v>
      </c>
      <c r="K180" s="10">
        <v>30</v>
      </c>
      <c r="L180" s="10">
        <v>40</v>
      </c>
      <c r="M180" s="10">
        <v>50</v>
      </c>
      <c r="N180" s="10">
        <v>60</v>
      </c>
      <c r="O180" s="10">
        <v>70</v>
      </c>
      <c r="P180" s="10">
        <v>80</v>
      </c>
      <c r="Q180" s="10">
        <v>90</v>
      </c>
      <c r="R180" s="11">
        <v>100</v>
      </c>
    </row>
    <row r="181" spans="2:18" ht="15.75" thickBot="1" x14ac:dyDescent="0.3">
      <c r="B181" s="12" t="s">
        <v>15</v>
      </c>
      <c r="C181" s="13" t="e">
        <f t="shared" ref="C181:R181" si="9">($C$41-$C$42)/(1-EXP($B$62/-$C$43))*(1-EXP(C180/-$C$43))+$C$42</f>
        <v>#DIV/0!</v>
      </c>
      <c r="D181" s="13" t="e">
        <f t="shared" si="9"/>
        <v>#DIV/0!</v>
      </c>
      <c r="E181" s="13" t="e">
        <f t="shared" si="9"/>
        <v>#DIV/0!</v>
      </c>
      <c r="F181" s="13" t="e">
        <f t="shared" si="9"/>
        <v>#DIV/0!</v>
      </c>
      <c r="G181" s="13" t="e">
        <f t="shared" si="9"/>
        <v>#DIV/0!</v>
      </c>
      <c r="H181" s="13" t="e">
        <f t="shared" si="9"/>
        <v>#DIV/0!</v>
      </c>
      <c r="I181" s="13" t="e">
        <f t="shared" si="9"/>
        <v>#DIV/0!</v>
      </c>
      <c r="J181" s="13" t="e">
        <f t="shared" si="9"/>
        <v>#DIV/0!</v>
      </c>
      <c r="K181" s="13" t="e">
        <f t="shared" si="9"/>
        <v>#DIV/0!</v>
      </c>
      <c r="L181" s="13" t="e">
        <f t="shared" si="9"/>
        <v>#DIV/0!</v>
      </c>
      <c r="M181" s="13" t="e">
        <f t="shared" si="9"/>
        <v>#DIV/0!</v>
      </c>
      <c r="N181" s="13" t="e">
        <f t="shared" si="9"/>
        <v>#DIV/0!</v>
      </c>
      <c r="O181" s="13" t="e">
        <f t="shared" si="9"/>
        <v>#DIV/0!</v>
      </c>
      <c r="P181" s="13" t="e">
        <f t="shared" si="9"/>
        <v>#DIV/0!</v>
      </c>
      <c r="Q181" s="13" t="e">
        <f t="shared" si="9"/>
        <v>#DIV/0!</v>
      </c>
      <c r="R181" s="13" t="e">
        <f t="shared" si="9"/>
        <v>#DIV/0!</v>
      </c>
    </row>
    <row r="183" spans="2:18" ht="15.75" thickBot="1" x14ac:dyDescent="0.3"/>
    <row r="184" spans="2:18" x14ac:dyDescent="0.25">
      <c r="B184" s="42" t="s">
        <v>34</v>
      </c>
      <c r="C184" s="43"/>
      <c r="D184" s="43"/>
      <c r="E184" s="43"/>
      <c r="F184" s="43"/>
      <c r="G184" s="44"/>
    </row>
    <row r="185" spans="2:18" x14ac:dyDescent="0.25">
      <c r="B185" s="14" t="s">
        <v>26</v>
      </c>
      <c r="C185" s="15">
        <f>K23</f>
        <v>6200</v>
      </c>
      <c r="D185" s="45" t="s">
        <v>27</v>
      </c>
      <c r="E185" s="46"/>
      <c r="F185" s="46"/>
      <c r="G185" s="47"/>
    </row>
    <row r="186" spans="2:18" x14ac:dyDescent="0.25">
      <c r="B186" s="14" t="s">
        <v>28</v>
      </c>
      <c r="C186" s="15">
        <f>K8</f>
        <v>4500</v>
      </c>
      <c r="D186" s="45" t="s">
        <v>29</v>
      </c>
      <c r="E186" s="46"/>
      <c r="F186" s="46"/>
      <c r="G186" s="47"/>
    </row>
    <row r="187" spans="2:18" ht="15.75" thickBot="1" x14ac:dyDescent="0.3">
      <c r="B187" s="16" t="s">
        <v>30</v>
      </c>
      <c r="C187" s="17">
        <f>C151</f>
        <v>0</v>
      </c>
      <c r="D187" s="48" t="s">
        <v>31</v>
      </c>
      <c r="E187" s="49"/>
      <c r="F187" s="49"/>
      <c r="G187" s="50"/>
    </row>
    <row r="188" spans="2:18" ht="15.75" thickBot="1" x14ac:dyDescent="0.3"/>
    <row r="189" spans="2:18" ht="15.75" thickBot="1" x14ac:dyDescent="0.3">
      <c r="B189" s="18" t="s">
        <v>14</v>
      </c>
      <c r="C189" s="19" t="s">
        <v>15</v>
      </c>
    </row>
    <row r="190" spans="2:18" x14ac:dyDescent="0.25">
      <c r="B190" s="20">
        <v>0</v>
      </c>
      <c r="C190" s="13" t="e">
        <f t="shared" ref="C190:C205" si="10">($C$185-$C$186)/(1-EXP($B$205/-$C$187))*(1-EXP(B190/-$C$187))+$C$186</f>
        <v>#DIV/0!</v>
      </c>
    </row>
    <row r="191" spans="2:18" x14ac:dyDescent="0.25">
      <c r="B191" s="14">
        <v>1</v>
      </c>
      <c r="C191" s="13" t="e">
        <f t="shared" si="10"/>
        <v>#DIV/0!</v>
      </c>
    </row>
    <row r="192" spans="2:18" x14ac:dyDescent="0.25">
      <c r="B192" s="14">
        <v>2</v>
      </c>
      <c r="C192" s="13" t="e">
        <f t="shared" si="10"/>
        <v>#DIV/0!</v>
      </c>
    </row>
    <row r="193" spans="2:3" x14ac:dyDescent="0.25">
      <c r="B193" s="14">
        <v>4</v>
      </c>
      <c r="C193" s="13" t="e">
        <f t="shared" si="10"/>
        <v>#DIV/0!</v>
      </c>
    </row>
    <row r="194" spans="2:3" x14ac:dyDescent="0.25">
      <c r="B194" s="14">
        <v>6</v>
      </c>
      <c r="C194" s="13" t="e">
        <f t="shared" si="10"/>
        <v>#DIV/0!</v>
      </c>
    </row>
    <row r="195" spans="2:3" x14ac:dyDescent="0.25">
      <c r="B195" s="14">
        <v>8</v>
      </c>
      <c r="C195" s="13" t="e">
        <f t="shared" si="10"/>
        <v>#DIV/0!</v>
      </c>
    </row>
    <row r="196" spans="2:3" x14ac:dyDescent="0.25">
      <c r="B196" s="14">
        <v>10</v>
      </c>
      <c r="C196" s="13" t="e">
        <f t="shared" si="10"/>
        <v>#DIV/0!</v>
      </c>
    </row>
    <row r="197" spans="2:3" x14ac:dyDescent="0.25">
      <c r="B197" s="14">
        <v>20</v>
      </c>
      <c r="C197" s="13" t="e">
        <f t="shared" si="10"/>
        <v>#DIV/0!</v>
      </c>
    </row>
    <row r="198" spans="2:3" x14ac:dyDescent="0.25">
      <c r="B198" s="14">
        <v>30</v>
      </c>
      <c r="C198" s="13" t="e">
        <f t="shared" si="10"/>
        <v>#DIV/0!</v>
      </c>
    </row>
    <row r="199" spans="2:3" x14ac:dyDescent="0.25">
      <c r="B199" s="14">
        <v>40</v>
      </c>
      <c r="C199" s="13" t="e">
        <f t="shared" si="10"/>
        <v>#DIV/0!</v>
      </c>
    </row>
    <row r="200" spans="2:3" x14ac:dyDescent="0.25">
      <c r="B200" s="14">
        <v>50</v>
      </c>
      <c r="C200" s="13" t="e">
        <f t="shared" si="10"/>
        <v>#DIV/0!</v>
      </c>
    </row>
    <row r="201" spans="2:3" x14ac:dyDescent="0.25">
      <c r="B201" s="14">
        <v>60</v>
      </c>
      <c r="C201" s="13" t="e">
        <f t="shared" si="10"/>
        <v>#DIV/0!</v>
      </c>
    </row>
    <row r="202" spans="2:3" x14ac:dyDescent="0.25">
      <c r="B202" s="14">
        <v>70</v>
      </c>
      <c r="C202" s="13" t="e">
        <f t="shared" si="10"/>
        <v>#DIV/0!</v>
      </c>
    </row>
    <row r="203" spans="2:3" x14ac:dyDescent="0.25">
      <c r="B203" s="14">
        <v>80</v>
      </c>
      <c r="C203" s="13" t="e">
        <f t="shared" si="10"/>
        <v>#DIV/0!</v>
      </c>
    </row>
    <row r="204" spans="2:3" x14ac:dyDescent="0.25">
      <c r="B204" s="14">
        <v>90</v>
      </c>
      <c r="C204" s="13" t="e">
        <f t="shared" si="10"/>
        <v>#DIV/0!</v>
      </c>
    </row>
    <row r="205" spans="2:3" ht="15.75" thickBot="1" x14ac:dyDescent="0.3">
      <c r="B205" s="16">
        <v>100</v>
      </c>
      <c r="C205" s="13" t="e">
        <f t="shared" si="10"/>
        <v>#DIV/0!</v>
      </c>
    </row>
    <row r="215" spans="2:18" ht="15.75" thickBot="1" x14ac:dyDescent="0.3">
      <c r="B215" s="40" t="s">
        <v>24</v>
      </c>
    </row>
    <row r="216" spans="2:18" x14ac:dyDescent="0.25">
      <c r="B216" s="8" t="s">
        <v>14</v>
      </c>
      <c r="C216" s="9">
        <v>0</v>
      </c>
      <c r="D216" s="10">
        <v>1</v>
      </c>
      <c r="E216" s="10">
        <v>2</v>
      </c>
      <c r="F216" s="10">
        <v>4</v>
      </c>
      <c r="G216" s="10">
        <v>6</v>
      </c>
      <c r="H216" s="10">
        <v>8</v>
      </c>
      <c r="I216" s="10">
        <v>10</v>
      </c>
      <c r="J216" s="10">
        <v>20</v>
      </c>
      <c r="K216" s="10">
        <v>30</v>
      </c>
      <c r="L216" s="10">
        <v>40</v>
      </c>
      <c r="M216" s="10">
        <v>50</v>
      </c>
      <c r="N216" s="10">
        <v>60</v>
      </c>
      <c r="O216" s="10">
        <v>70</v>
      </c>
      <c r="P216" s="10">
        <v>80</v>
      </c>
      <c r="Q216" s="10">
        <v>90</v>
      </c>
      <c r="R216" s="11">
        <v>100</v>
      </c>
    </row>
    <row r="217" spans="2:18" ht="15.75" thickBot="1" x14ac:dyDescent="0.3">
      <c r="B217" s="12" t="s">
        <v>15</v>
      </c>
      <c r="C217" s="13" t="e">
        <f t="shared" ref="C217:R217" si="11">($C$41-$C$42)/(1-EXP($B$62/-$C$43))*(1-EXP(C216/-$C$43))+$C$42</f>
        <v>#DIV/0!</v>
      </c>
      <c r="D217" s="13" t="e">
        <f t="shared" si="11"/>
        <v>#DIV/0!</v>
      </c>
      <c r="E217" s="13" t="e">
        <f t="shared" si="11"/>
        <v>#DIV/0!</v>
      </c>
      <c r="F217" s="13" t="e">
        <f t="shared" si="11"/>
        <v>#DIV/0!</v>
      </c>
      <c r="G217" s="13" t="e">
        <f t="shared" si="11"/>
        <v>#DIV/0!</v>
      </c>
      <c r="H217" s="13" t="e">
        <f t="shared" si="11"/>
        <v>#DIV/0!</v>
      </c>
      <c r="I217" s="13" t="e">
        <f t="shared" si="11"/>
        <v>#DIV/0!</v>
      </c>
      <c r="J217" s="13" t="e">
        <f t="shared" si="11"/>
        <v>#DIV/0!</v>
      </c>
      <c r="K217" s="13" t="e">
        <f t="shared" si="11"/>
        <v>#DIV/0!</v>
      </c>
      <c r="L217" s="13" t="e">
        <f t="shared" si="11"/>
        <v>#DIV/0!</v>
      </c>
      <c r="M217" s="13" t="e">
        <f t="shared" si="11"/>
        <v>#DIV/0!</v>
      </c>
      <c r="N217" s="13" t="e">
        <f t="shared" si="11"/>
        <v>#DIV/0!</v>
      </c>
      <c r="O217" s="13" t="e">
        <f t="shared" si="11"/>
        <v>#DIV/0!</v>
      </c>
      <c r="P217" s="13" t="e">
        <f t="shared" si="11"/>
        <v>#DIV/0!</v>
      </c>
      <c r="Q217" s="13" t="e">
        <f t="shared" si="11"/>
        <v>#DIV/0!</v>
      </c>
      <c r="R217" s="13" t="e">
        <f t="shared" si="11"/>
        <v>#DIV/0!</v>
      </c>
    </row>
    <row r="219" spans="2:18" ht="15.75" thickBot="1" x14ac:dyDescent="0.3"/>
    <row r="220" spans="2:18" x14ac:dyDescent="0.25">
      <c r="B220" s="42" t="s">
        <v>35</v>
      </c>
      <c r="C220" s="43"/>
      <c r="D220" s="43"/>
      <c r="E220" s="43"/>
      <c r="F220" s="43"/>
      <c r="G220" s="44"/>
    </row>
    <row r="221" spans="2:18" x14ac:dyDescent="0.25">
      <c r="B221" s="14" t="s">
        <v>26</v>
      </c>
      <c r="C221" s="15">
        <f>N23</f>
        <v>6200</v>
      </c>
      <c r="D221" s="45" t="s">
        <v>27</v>
      </c>
      <c r="E221" s="46"/>
      <c r="F221" s="46"/>
      <c r="G221" s="47"/>
    </row>
    <row r="222" spans="2:18" x14ac:dyDescent="0.25">
      <c r="B222" s="14" t="s">
        <v>28</v>
      </c>
      <c r="C222" s="15">
        <f>N8</f>
        <v>5000</v>
      </c>
      <c r="D222" s="45" t="s">
        <v>29</v>
      </c>
      <c r="E222" s="46"/>
      <c r="F222" s="46"/>
      <c r="G222" s="47"/>
    </row>
    <row r="223" spans="2:18" ht="15.75" thickBot="1" x14ac:dyDescent="0.3">
      <c r="B223" s="16" t="s">
        <v>30</v>
      </c>
      <c r="C223" s="17">
        <f>C187</f>
        <v>0</v>
      </c>
      <c r="D223" s="48" t="s">
        <v>31</v>
      </c>
      <c r="E223" s="49"/>
      <c r="F223" s="49"/>
      <c r="G223" s="50"/>
    </row>
    <row r="224" spans="2:18" ht="15.75" thickBot="1" x14ac:dyDescent="0.3"/>
    <row r="225" spans="2:3" ht="15.75" thickBot="1" x14ac:dyDescent="0.3">
      <c r="B225" s="18" t="s">
        <v>14</v>
      </c>
      <c r="C225" s="19" t="s">
        <v>15</v>
      </c>
    </row>
    <row r="226" spans="2:3" x14ac:dyDescent="0.25">
      <c r="B226" s="20">
        <v>0</v>
      </c>
      <c r="C226" s="13" t="e">
        <f t="shared" ref="C226:C241" si="12">($C$221-$C$222)/(1-EXP($B$241/-$C$223))*(1-EXP(B226/-$C$223))+$C$222</f>
        <v>#DIV/0!</v>
      </c>
    </row>
    <row r="227" spans="2:3" x14ac:dyDescent="0.25">
      <c r="B227" s="14">
        <v>1</v>
      </c>
      <c r="C227" s="13" t="e">
        <f t="shared" si="12"/>
        <v>#DIV/0!</v>
      </c>
    </row>
    <row r="228" spans="2:3" x14ac:dyDescent="0.25">
      <c r="B228" s="14">
        <v>2</v>
      </c>
      <c r="C228" s="13" t="e">
        <f t="shared" si="12"/>
        <v>#DIV/0!</v>
      </c>
    </row>
    <row r="229" spans="2:3" x14ac:dyDescent="0.25">
      <c r="B229" s="14">
        <v>4</v>
      </c>
      <c r="C229" s="13" t="e">
        <f t="shared" si="12"/>
        <v>#DIV/0!</v>
      </c>
    </row>
    <row r="230" spans="2:3" x14ac:dyDescent="0.25">
      <c r="B230" s="14">
        <v>6</v>
      </c>
      <c r="C230" s="13" t="e">
        <f t="shared" si="12"/>
        <v>#DIV/0!</v>
      </c>
    </row>
    <row r="231" spans="2:3" x14ac:dyDescent="0.25">
      <c r="B231" s="14">
        <v>8</v>
      </c>
      <c r="C231" s="13" t="e">
        <f t="shared" si="12"/>
        <v>#DIV/0!</v>
      </c>
    </row>
    <row r="232" spans="2:3" x14ac:dyDescent="0.25">
      <c r="B232" s="14">
        <v>10</v>
      </c>
      <c r="C232" s="13" t="e">
        <f t="shared" si="12"/>
        <v>#DIV/0!</v>
      </c>
    </row>
    <row r="233" spans="2:3" x14ac:dyDescent="0.25">
      <c r="B233" s="14">
        <v>20</v>
      </c>
      <c r="C233" s="13" t="e">
        <f t="shared" si="12"/>
        <v>#DIV/0!</v>
      </c>
    </row>
    <row r="234" spans="2:3" x14ac:dyDescent="0.25">
      <c r="B234" s="14">
        <v>30</v>
      </c>
      <c r="C234" s="13" t="e">
        <f t="shared" si="12"/>
        <v>#DIV/0!</v>
      </c>
    </row>
    <row r="235" spans="2:3" x14ac:dyDescent="0.25">
      <c r="B235" s="14">
        <v>40</v>
      </c>
      <c r="C235" s="13" t="e">
        <f t="shared" si="12"/>
        <v>#DIV/0!</v>
      </c>
    </row>
    <row r="236" spans="2:3" x14ac:dyDescent="0.25">
      <c r="B236" s="14">
        <v>50</v>
      </c>
      <c r="C236" s="13" t="e">
        <f t="shared" si="12"/>
        <v>#DIV/0!</v>
      </c>
    </row>
    <row r="237" spans="2:3" x14ac:dyDescent="0.25">
      <c r="B237" s="14">
        <v>60</v>
      </c>
      <c r="C237" s="13" t="e">
        <f t="shared" si="12"/>
        <v>#DIV/0!</v>
      </c>
    </row>
    <row r="238" spans="2:3" x14ac:dyDescent="0.25">
      <c r="B238" s="14">
        <v>70</v>
      </c>
      <c r="C238" s="13" t="e">
        <f t="shared" si="12"/>
        <v>#DIV/0!</v>
      </c>
    </row>
    <row r="239" spans="2:3" x14ac:dyDescent="0.25">
      <c r="B239" s="14">
        <v>80</v>
      </c>
      <c r="C239" s="13" t="e">
        <f t="shared" si="12"/>
        <v>#DIV/0!</v>
      </c>
    </row>
    <row r="240" spans="2:3" x14ac:dyDescent="0.25">
      <c r="B240" s="14">
        <v>90</v>
      </c>
      <c r="C240" s="13" t="e">
        <f t="shared" si="12"/>
        <v>#DIV/0!</v>
      </c>
    </row>
    <row r="241" spans="2:18" ht="15.75" thickBot="1" x14ac:dyDescent="0.3">
      <c r="B241" s="16">
        <v>100</v>
      </c>
      <c r="C241" s="13" t="e">
        <f t="shared" si="12"/>
        <v>#DIV/0!</v>
      </c>
    </row>
    <row r="251" spans="2:18" ht="15.75" thickBot="1" x14ac:dyDescent="0.3">
      <c r="B251" s="40" t="s">
        <v>24</v>
      </c>
    </row>
    <row r="252" spans="2:18" x14ac:dyDescent="0.25">
      <c r="B252" s="8" t="s">
        <v>14</v>
      </c>
      <c r="C252" s="9">
        <v>0</v>
      </c>
      <c r="D252" s="10">
        <v>1</v>
      </c>
      <c r="E252" s="10">
        <v>2</v>
      </c>
      <c r="F252" s="10">
        <v>4</v>
      </c>
      <c r="G252" s="10">
        <v>6</v>
      </c>
      <c r="H252" s="10">
        <v>8</v>
      </c>
      <c r="I252" s="10">
        <v>10</v>
      </c>
      <c r="J252" s="10">
        <v>20</v>
      </c>
      <c r="K252" s="10">
        <v>30</v>
      </c>
      <c r="L252" s="10">
        <v>40</v>
      </c>
      <c r="M252" s="10">
        <v>50</v>
      </c>
      <c r="N252" s="10">
        <v>60</v>
      </c>
      <c r="O252" s="10">
        <v>70</v>
      </c>
      <c r="P252" s="10">
        <v>80</v>
      </c>
      <c r="Q252" s="10">
        <v>90</v>
      </c>
      <c r="R252" s="11">
        <v>100</v>
      </c>
    </row>
    <row r="253" spans="2:18" ht="15.75" thickBot="1" x14ac:dyDescent="0.3">
      <c r="B253" s="12" t="s">
        <v>15</v>
      </c>
      <c r="C253" s="13" t="e">
        <f t="shared" ref="C253:R253" si="13">($C$41-$C$42)/(1-EXP($B$62/-$C$43))*(1-EXP(C252/-$C$43))+$C$42</f>
        <v>#DIV/0!</v>
      </c>
      <c r="D253" s="13" t="e">
        <f t="shared" si="13"/>
        <v>#DIV/0!</v>
      </c>
      <c r="E253" s="13" t="e">
        <f t="shared" si="13"/>
        <v>#DIV/0!</v>
      </c>
      <c r="F253" s="13" t="e">
        <f t="shared" si="13"/>
        <v>#DIV/0!</v>
      </c>
      <c r="G253" s="13" t="e">
        <f t="shared" si="13"/>
        <v>#DIV/0!</v>
      </c>
      <c r="H253" s="13" t="e">
        <f t="shared" si="13"/>
        <v>#DIV/0!</v>
      </c>
      <c r="I253" s="13" t="e">
        <f t="shared" si="13"/>
        <v>#DIV/0!</v>
      </c>
      <c r="J253" s="13" t="e">
        <f t="shared" si="13"/>
        <v>#DIV/0!</v>
      </c>
      <c r="K253" s="13" t="e">
        <f t="shared" si="13"/>
        <v>#DIV/0!</v>
      </c>
      <c r="L253" s="13" t="e">
        <f t="shared" si="13"/>
        <v>#DIV/0!</v>
      </c>
      <c r="M253" s="13" t="e">
        <f t="shared" si="13"/>
        <v>#DIV/0!</v>
      </c>
      <c r="N253" s="13" t="e">
        <f t="shared" si="13"/>
        <v>#DIV/0!</v>
      </c>
      <c r="O253" s="13" t="e">
        <f t="shared" si="13"/>
        <v>#DIV/0!</v>
      </c>
      <c r="P253" s="13" t="e">
        <f t="shared" si="13"/>
        <v>#DIV/0!</v>
      </c>
      <c r="Q253" s="13" t="e">
        <f t="shared" si="13"/>
        <v>#DIV/0!</v>
      </c>
      <c r="R253" s="13" t="e">
        <f t="shared" si="13"/>
        <v>#DIV/0!</v>
      </c>
    </row>
    <row r="255" spans="2:18" ht="15.75" thickBot="1" x14ac:dyDescent="0.3"/>
    <row r="256" spans="2:18" x14ac:dyDescent="0.25">
      <c r="B256" s="42" t="s">
        <v>36</v>
      </c>
      <c r="C256" s="43"/>
      <c r="D256" s="43"/>
      <c r="E256" s="43"/>
      <c r="F256" s="43"/>
      <c r="G256" s="44"/>
    </row>
    <row r="257" spans="2:7" x14ac:dyDescent="0.25">
      <c r="B257" s="14" t="s">
        <v>26</v>
      </c>
      <c r="C257" s="15">
        <f>L23</f>
        <v>6200</v>
      </c>
      <c r="D257" s="45" t="s">
        <v>27</v>
      </c>
      <c r="E257" s="46"/>
      <c r="F257" s="46"/>
      <c r="G257" s="47"/>
    </row>
    <row r="258" spans="2:7" x14ac:dyDescent="0.25">
      <c r="B258" s="14" t="s">
        <v>28</v>
      </c>
      <c r="C258" s="15">
        <f>L8</f>
        <v>5000</v>
      </c>
      <c r="D258" s="45" t="s">
        <v>29</v>
      </c>
      <c r="E258" s="46"/>
      <c r="F258" s="46"/>
      <c r="G258" s="47"/>
    </row>
    <row r="259" spans="2:7" ht="15.75" thickBot="1" x14ac:dyDescent="0.3">
      <c r="B259" s="16" t="s">
        <v>30</v>
      </c>
      <c r="C259" s="17">
        <f>C223</f>
        <v>0</v>
      </c>
      <c r="D259" s="48" t="s">
        <v>31</v>
      </c>
      <c r="E259" s="49"/>
      <c r="F259" s="49"/>
      <c r="G259" s="50"/>
    </row>
    <row r="260" spans="2:7" ht="15.75" thickBot="1" x14ac:dyDescent="0.3"/>
    <row r="261" spans="2:7" ht="15.75" thickBot="1" x14ac:dyDescent="0.3">
      <c r="B261" s="18" t="s">
        <v>14</v>
      </c>
      <c r="C261" s="19" t="s">
        <v>15</v>
      </c>
    </row>
    <row r="262" spans="2:7" x14ac:dyDescent="0.25">
      <c r="B262" s="20">
        <v>0</v>
      </c>
      <c r="C262" s="13" t="e">
        <f t="shared" ref="C262:C277" si="14">($C$257-$C$258)/(1-EXP($B$277/-$C$259))*(1-EXP(B262/-$C$259))+$C$258</f>
        <v>#DIV/0!</v>
      </c>
    </row>
    <row r="263" spans="2:7" x14ac:dyDescent="0.25">
      <c r="B263" s="14">
        <v>1</v>
      </c>
      <c r="C263" s="13" t="e">
        <f t="shared" si="14"/>
        <v>#DIV/0!</v>
      </c>
    </row>
    <row r="264" spans="2:7" x14ac:dyDescent="0.25">
      <c r="B264" s="14">
        <v>2</v>
      </c>
      <c r="C264" s="13" t="e">
        <f t="shared" si="14"/>
        <v>#DIV/0!</v>
      </c>
    </row>
    <row r="265" spans="2:7" x14ac:dyDescent="0.25">
      <c r="B265" s="14">
        <v>4</v>
      </c>
      <c r="C265" s="13" t="e">
        <f t="shared" si="14"/>
        <v>#DIV/0!</v>
      </c>
    </row>
    <row r="266" spans="2:7" x14ac:dyDescent="0.25">
      <c r="B266" s="14">
        <v>6</v>
      </c>
      <c r="C266" s="13" t="e">
        <f t="shared" si="14"/>
        <v>#DIV/0!</v>
      </c>
    </row>
    <row r="267" spans="2:7" x14ac:dyDescent="0.25">
      <c r="B267" s="14">
        <v>8</v>
      </c>
      <c r="C267" s="13" t="e">
        <f t="shared" si="14"/>
        <v>#DIV/0!</v>
      </c>
    </row>
    <row r="268" spans="2:7" x14ac:dyDescent="0.25">
      <c r="B268" s="14">
        <v>10</v>
      </c>
      <c r="C268" s="13" t="e">
        <f t="shared" si="14"/>
        <v>#DIV/0!</v>
      </c>
    </row>
    <row r="269" spans="2:7" x14ac:dyDescent="0.25">
      <c r="B269" s="14">
        <v>20</v>
      </c>
      <c r="C269" s="13" t="e">
        <f t="shared" si="14"/>
        <v>#DIV/0!</v>
      </c>
    </row>
    <row r="270" spans="2:7" x14ac:dyDescent="0.25">
      <c r="B270" s="14">
        <v>30</v>
      </c>
      <c r="C270" s="13" t="e">
        <f t="shared" si="14"/>
        <v>#DIV/0!</v>
      </c>
    </row>
    <row r="271" spans="2:7" x14ac:dyDescent="0.25">
      <c r="B271" s="14">
        <v>40</v>
      </c>
      <c r="C271" s="13" t="e">
        <f t="shared" si="14"/>
        <v>#DIV/0!</v>
      </c>
    </row>
    <row r="272" spans="2:7" x14ac:dyDescent="0.25">
      <c r="B272" s="14">
        <v>50</v>
      </c>
      <c r="C272" s="13" t="e">
        <f t="shared" si="14"/>
        <v>#DIV/0!</v>
      </c>
    </row>
    <row r="273" spans="2:18" x14ac:dyDescent="0.25">
      <c r="B273" s="14">
        <v>60</v>
      </c>
      <c r="C273" s="13" t="e">
        <f t="shared" si="14"/>
        <v>#DIV/0!</v>
      </c>
    </row>
    <row r="274" spans="2:18" x14ac:dyDescent="0.25">
      <c r="B274" s="14">
        <v>70</v>
      </c>
      <c r="C274" s="13" t="e">
        <f t="shared" si="14"/>
        <v>#DIV/0!</v>
      </c>
    </row>
    <row r="275" spans="2:18" x14ac:dyDescent="0.25">
      <c r="B275" s="14">
        <v>80</v>
      </c>
      <c r="C275" s="13" t="e">
        <f t="shared" si="14"/>
        <v>#DIV/0!</v>
      </c>
    </row>
    <row r="276" spans="2:18" x14ac:dyDescent="0.25">
      <c r="B276" s="14">
        <v>90</v>
      </c>
      <c r="C276" s="13" t="e">
        <f t="shared" si="14"/>
        <v>#DIV/0!</v>
      </c>
    </row>
    <row r="277" spans="2:18" ht="15.75" thickBot="1" x14ac:dyDescent="0.3">
      <c r="B277" s="16">
        <v>100</v>
      </c>
      <c r="C277" s="13" t="e">
        <f t="shared" si="14"/>
        <v>#DIV/0!</v>
      </c>
    </row>
    <row r="287" spans="2:18" ht="15.75" thickBot="1" x14ac:dyDescent="0.3">
      <c r="B287" s="40" t="s">
        <v>24</v>
      </c>
    </row>
    <row r="288" spans="2:18" x14ac:dyDescent="0.25">
      <c r="B288" s="8" t="s">
        <v>14</v>
      </c>
      <c r="C288" s="9">
        <v>0</v>
      </c>
      <c r="D288" s="10">
        <v>1</v>
      </c>
      <c r="E288" s="10">
        <v>2</v>
      </c>
      <c r="F288" s="10">
        <v>4</v>
      </c>
      <c r="G288" s="10">
        <v>6</v>
      </c>
      <c r="H288" s="10">
        <v>8</v>
      </c>
      <c r="I288" s="10">
        <v>10</v>
      </c>
      <c r="J288" s="10">
        <v>20</v>
      </c>
      <c r="K288" s="10">
        <v>30</v>
      </c>
      <c r="L288" s="10">
        <v>40</v>
      </c>
      <c r="M288" s="10">
        <v>50</v>
      </c>
      <c r="N288" s="10">
        <v>60</v>
      </c>
      <c r="O288" s="10">
        <v>70</v>
      </c>
      <c r="P288" s="10">
        <v>80</v>
      </c>
      <c r="Q288" s="10">
        <v>90</v>
      </c>
      <c r="R288" s="11">
        <v>100</v>
      </c>
    </row>
    <row r="289" spans="2:18" ht="15.75" thickBot="1" x14ac:dyDescent="0.3">
      <c r="B289" s="12" t="s">
        <v>15</v>
      </c>
      <c r="C289" s="13" t="e">
        <f t="shared" ref="C289:R289" si="15">($C$41-$C$42)/(1-EXP($B$62/-$C$43))*(1-EXP(C288/-$C$43))+$C$42</f>
        <v>#DIV/0!</v>
      </c>
      <c r="D289" s="13" t="e">
        <f t="shared" si="15"/>
        <v>#DIV/0!</v>
      </c>
      <c r="E289" s="13" t="e">
        <f t="shared" si="15"/>
        <v>#DIV/0!</v>
      </c>
      <c r="F289" s="13" t="e">
        <f t="shared" si="15"/>
        <v>#DIV/0!</v>
      </c>
      <c r="G289" s="13" t="e">
        <f t="shared" si="15"/>
        <v>#DIV/0!</v>
      </c>
      <c r="H289" s="13" t="e">
        <f t="shared" si="15"/>
        <v>#DIV/0!</v>
      </c>
      <c r="I289" s="13" t="e">
        <f t="shared" si="15"/>
        <v>#DIV/0!</v>
      </c>
      <c r="J289" s="13" t="e">
        <f t="shared" si="15"/>
        <v>#DIV/0!</v>
      </c>
      <c r="K289" s="13" t="e">
        <f t="shared" si="15"/>
        <v>#DIV/0!</v>
      </c>
      <c r="L289" s="13" t="e">
        <f t="shared" si="15"/>
        <v>#DIV/0!</v>
      </c>
      <c r="M289" s="13" t="e">
        <f t="shared" si="15"/>
        <v>#DIV/0!</v>
      </c>
      <c r="N289" s="13" t="e">
        <f t="shared" si="15"/>
        <v>#DIV/0!</v>
      </c>
      <c r="O289" s="13" t="e">
        <f t="shared" si="15"/>
        <v>#DIV/0!</v>
      </c>
      <c r="P289" s="13" t="e">
        <f t="shared" si="15"/>
        <v>#DIV/0!</v>
      </c>
      <c r="Q289" s="13" t="e">
        <f t="shared" si="15"/>
        <v>#DIV/0!</v>
      </c>
      <c r="R289" s="13" t="e">
        <f t="shared" si="15"/>
        <v>#DIV/0!</v>
      </c>
    </row>
    <row r="291" spans="2:18" ht="15.75" thickBot="1" x14ac:dyDescent="0.3"/>
    <row r="292" spans="2:18" x14ac:dyDescent="0.25">
      <c r="B292" s="42" t="s">
        <v>37</v>
      </c>
      <c r="C292" s="43"/>
      <c r="D292" s="43"/>
      <c r="E292" s="43"/>
      <c r="F292" s="43"/>
      <c r="G292" s="44"/>
    </row>
    <row r="293" spans="2:18" x14ac:dyDescent="0.25">
      <c r="B293" s="14" t="s">
        <v>26</v>
      </c>
      <c r="C293" s="15">
        <f>M23</f>
        <v>6200</v>
      </c>
      <c r="D293" s="45" t="s">
        <v>27</v>
      </c>
      <c r="E293" s="46"/>
      <c r="F293" s="46"/>
      <c r="G293" s="47"/>
    </row>
    <row r="294" spans="2:18" x14ac:dyDescent="0.25">
      <c r="B294" s="14" t="s">
        <v>28</v>
      </c>
      <c r="C294" s="15">
        <f>M8</f>
        <v>5000</v>
      </c>
      <c r="D294" s="45" t="s">
        <v>29</v>
      </c>
      <c r="E294" s="46"/>
      <c r="F294" s="46"/>
      <c r="G294" s="47"/>
    </row>
    <row r="295" spans="2:18" ht="15.75" thickBot="1" x14ac:dyDescent="0.3">
      <c r="B295" s="16" t="s">
        <v>30</v>
      </c>
      <c r="C295" s="17">
        <f>C259</f>
        <v>0</v>
      </c>
      <c r="D295" s="48" t="s">
        <v>31</v>
      </c>
      <c r="E295" s="49"/>
      <c r="F295" s="49"/>
      <c r="G295" s="50"/>
    </row>
    <row r="296" spans="2:18" ht="15.75" thickBot="1" x14ac:dyDescent="0.3"/>
    <row r="297" spans="2:18" ht="15.75" thickBot="1" x14ac:dyDescent="0.3">
      <c r="B297" s="18" t="s">
        <v>14</v>
      </c>
      <c r="C297" s="19" t="s">
        <v>15</v>
      </c>
    </row>
    <row r="298" spans="2:18" x14ac:dyDescent="0.25">
      <c r="B298" s="20">
        <v>0</v>
      </c>
      <c r="C298" s="13" t="e">
        <f t="shared" ref="C298:C313" si="16">($C$293-$C$294)/(1-EXP($B$313/-$C$295))*(1-EXP(B298/-$C$295))+$C$294</f>
        <v>#DIV/0!</v>
      </c>
    </row>
    <row r="299" spans="2:18" x14ac:dyDescent="0.25">
      <c r="B299" s="14">
        <v>1</v>
      </c>
      <c r="C299" s="13" t="e">
        <f t="shared" si="16"/>
        <v>#DIV/0!</v>
      </c>
    </row>
    <row r="300" spans="2:18" x14ac:dyDescent="0.25">
      <c r="B300" s="14">
        <v>2</v>
      </c>
      <c r="C300" s="13" t="e">
        <f t="shared" si="16"/>
        <v>#DIV/0!</v>
      </c>
    </row>
    <row r="301" spans="2:18" x14ac:dyDescent="0.25">
      <c r="B301" s="14">
        <v>4</v>
      </c>
      <c r="C301" s="13" t="e">
        <f t="shared" si="16"/>
        <v>#DIV/0!</v>
      </c>
    </row>
    <row r="302" spans="2:18" x14ac:dyDescent="0.25">
      <c r="B302" s="14">
        <v>6</v>
      </c>
      <c r="C302" s="13" t="e">
        <f t="shared" si="16"/>
        <v>#DIV/0!</v>
      </c>
    </row>
    <row r="303" spans="2:18" x14ac:dyDescent="0.25">
      <c r="B303" s="14">
        <v>8</v>
      </c>
      <c r="C303" s="13" t="e">
        <f t="shared" si="16"/>
        <v>#DIV/0!</v>
      </c>
    </row>
    <row r="304" spans="2:18" x14ac:dyDescent="0.25">
      <c r="B304" s="14">
        <v>10</v>
      </c>
      <c r="C304" s="13" t="e">
        <f t="shared" si="16"/>
        <v>#DIV/0!</v>
      </c>
    </row>
    <row r="305" spans="2:3" x14ac:dyDescent="0.25">
      <c r="B305" s="14">
        <v>20</v>
      </c>
      <c r="C305" s="13" t="e">
        <f t="shared" si="16"/>
        <v>#DIV/0!</v>
      </c>
    </row>
    <row r="306" spans="2:3" x14ac:dyDescent="0.25">
      <c r="B306" s="14">
        <v>30</v>
      </c>
      <c r="C306" s="13" t="e">
        <f t="shared" si="16"/>
        <v>#DIV/0!</v>
      </c>
    </row>
    <row r="307" spans="2:3" x14ac:dyDescent="0.25">
      <c r="B307" s="14">
        <v>40</v>
      </c>
      <c r="C307" s="13" t="e">
        <f t="shared" si="16"/>
        <v>#DIV/0!</v>
      </c>
    </row>
    <row r="308" spans="2:3" x14ac:dyDescent="0.25">
      <c r="B308" s="14">
        <v>50</v>
      </c>
      <c r="C308" s="13" t="e">
        <f t="shared" si="16"/>
        <v>#DIV/0!</v>
      </c>
    </row>
    <row r="309" spans="2:3" x14ac:dyDescent="0.25">
      <c r="B309" s="14">
        <v>60</v>
      </c>
      <c r="C309" s="13" t="e">
        <f t="shared" si="16"/>
        <v>#DIV/0!</v>
      </c>
    </row>
    <row r="310" spans="2:3" x14ac:dyDescent="0.25">
      <c r="B310" s="14">
        <v>70</v>
      </c>
      <c r="C310" s="13" t="e">
        <f t="shared" si="16"/>
        <v>#DIV/0!</v>
      </c>
    </row>
    <row r="311" spans="2:3" x14ac:dyDescent="0.25">
      <c r="B311" s="14">
        <v>80</v>
      </c>
      <c r="C311" s="13" t="e">
        <f t="shared" si="16"/>
        <v>#DIV/0!</v>
      </c>
    </row>
    <row r="312" spans="2:3" x14ac:dyDescent="0.25">
      <c r="B312" s="14">
        <v>90</v>
      </c>
      <c r="C312" s="13" t="e">
        <f t="shared" si="16"/>
        <v>#DIV/0!</v>
      </c>
    </row>
    <row r="313" spans="2:3" ht="15.75" thickBot="1" x14ac:dyDescent="0.3">
      <c r="B313" s="16">
        <v>100</v>
      </c>
      <c r="C313" s="13" t="e">
        <f t="shared" si="16"/>
        <v>#DIV/0!</v>
      </c>
    </row>
    <row r="323" spans="2:18" ht="15.75" thickBot="1" x14ac:dyDescent="0.3">
      <c r="B323" s="40" t="s">
        <v>24</v>
      </c>
    </row>
    <row r="324" spans="2:18" x14ac:dyDescent="0.25">
      <c r="B324" s="8" t="s">
        <v>14</v>
      </c>
      <c r="C324" s="9">
        <v>0</v>
      </c>
      <c r="D324" s="10">
        <v>1</v>
      </c>
      <c r="E324" s="10">
        <v>2</v>
      </c>
      <c r="F324" s="10">
        <v>4</v>
      </c>
      <c r="G324" s="10">
        <v>6</v>
      </c>
      <c r="H324" s="10">
        <v>8</v>
      </c>
      <c r="I324" s="10">
        <v>10</v>
      </c>
      <c r="J324" s="10">
        <v>20</v>
      </c>
      <c r="K324" s="10">
        <v>30</v>
      </c>
      <c r="L324" s="10">
        <v>40</v>
      </c>
      <c r="M324" s="10">
        <v>50</v>
      </c>
      <c r="N324" s="10">
        <v>60</v>
      </c>
      <c r="O324" s="10">
        <v>70</v>
      </c>
      <c r="P324" s="10">
        <v>80</v>
      </c>
      <c r="Q324" s="10">
        <v>90</v>
      </c>
      <c r="R324" s="11">
        <v>100</v>
      </c>
    </row>
    <row r="325" spans="2:18" ht="15.75" thickBot="1" x14ac:dyDescent="0.3">
      <c r="B325" s="12" t="s">
        <v>15</v>
      </c>
      <c r="C325" s="13" t="e">
        <f t="shared" ref="C325:R325" si="17">($C$41-$C$42)/(1-EXP($B$62/-$C$43))*(1-EXP(C324/-$C$43))+$C$42</f>
        <v>#DIV/0!</v>
      </c>
      <c r="D325" s="13" t="e">
        <f t="shared" si="17"/>
        <v>#DIV/0!</v>
      </c>
      <c r="E325" s="13" t="e">
        <f t="shared" si="17"/>
        <v>#DIV/0!</v>
      </c>
      <c r="F325" s="13" t="e">
        <f t="shared" si="17"/>
        <v>#DIV/0!</v>
      </c>
      <c r="G325" s="13" t="e">
        <f t="shared" si="17"/>
        <v>#DIV/0!</v>
      </c>
      <c r="H325" s="13" t="e">
        <f t="shared" si="17"/>
        <v>#DIV/0!</v>
      </c>
      <c r="I325" s="13" t="e">
        <f t="shared" si="17"/>
        <v>#DIV/0!</v>
      </c>
      <c r="J325" s="13" t="e">
        <f t="shared" si="17"/>
        <v>#DIV/0!</v>
      </c>
      <c r="K325" s="13" t="e">
        <f t="shared" si="17"/>
        <v>#DIV/0!</v>
      </c>
      <c r="L325" s="13" t="e">
        <f t="shared" si="17"/>
        <v>#DIV/0!</v>
      </c>
      <c r="M325" s="13" t="e">
        <f t="shared" si="17"/>
        <v>#DIV/0!</v>
      </c>
      <c r="N325" s="13" t="e">
        <f t="shared" si="17"/>
        <v>#DIV/0!</v>
      </c>
      <c r="O325" s="13" t="e">
        <f t="shared" si="17"/>
        <v>#DIV/0!</v>
      </c>
      <c r="P325" s="13" t="e">
        <f t="shared" si="17"/>
        <v>#DIV/0!</v>
      </c>
      <c r="Q325" s="13" t="e">
        <f t="shared" si="17"/>
        <v>#DIV/0!</v>
      </c>
      <c r="R325" s="13" t="e">
        <f t="shared" si="17"/>
        <v>#DIV/0!</v>
      </c>
    </row>
    <row r="327" spans="2:18" ht="15.75" thickBot="1" x14ac:dyDescent="0.3"/>
    <row r="328" spans="2:18" x14ac:dyDescent="0.25">
      <c r="B328" s="42" t="s">
        <v>38</v>
      </c>
      <c r="C328" s="43"/>
      <c r="D328" s="43"/>
      <c r="E328" s="43"/>
      <c r="F328" s="43"/>
      <c r="G328" s="44"/>
    </row>
    <row r="329" spans="2:18" x14ac:dyDescent="0.25">
      <c r="B329" s="14" t="s">
        <v>26</v>
      </c>
      <c r="C329" s="15">
        <f>G23</f>
        <v>5000</v>
      </c>
      <c r="D329" s="45" t="s">
        <v>27</v>
      </c>
      <c r="E329" s="46"/>
      <c r="F329" s="46"/>
      <c r="G329" s="47"/>
    </row>
    <row r="330" spans="2:18" x14ac:dyDescent="0.25">
      <c r="B330" s="14" t="s">
        <v>28</v>
      </c>
      <c r="C330" s="15">
        <f>G8</f>
        <v>1800</v>
      </c>
      <c r="D330" s="45" t="s">
        <v>29</v>
      </c>
      <c r="E330" s="46"/>
      <c r="F330" s="46"/>
      <c r="G330" s="47"/>
    </row>
    <row r="331" spans="2:18" ht="15.75" thickBot="1" x14ac:dyDescent="0.3">
      <c r="B331" s="16" t="s">
        <v>30</v>
      </c>
      <c r="C331" s="17">
        <f>C295</f>
        <v>0</v>
      </c>
      <c r="D331" s="48" t="s">
        <v>31</v>
      </c>
      <c r="E331" s="49"/>
      <c r="F331" s="49"/>
      <c r="G331" s="50"/>
    </row>
    <row r="332" spans="2:18" ht="15.75" thickBot="1" x14ac:dyDescent="0.3"/>
    <row r="333" spans="2:18" ht="15.75" thickBot="1" x14ac:dyDescent="0.3">
      <c r="B333" s="18" t="s">
        <v>14</v>
      </c>
      <c r="C333" s="19" t="s">
        <v>15</v>
      </c>
    </row>
    <row r="334" spans="2:18" x14ac:dyDescent="0.25">
      <c r="B334" s="20">
        <v>0</v>
      </c>
      <c r="C334" s="13" t="e">
        <f t="shared" ref="C334:C349" si="18">($C$329-$C$330)/(1-EXP($B$313/-$C$295))*(1-EXP(B334/-$C$295))+$C$330</f>
        <v>#DIV/0!</v>
      </c>
    </row>
    <row r="335" spans="2:18" x14ac:dyDescent="0.25">
      <c r="B335" s="14">
        <v>1</v>
      </c>
      <c r="C335" s="13" t="e">
        <f t="shared" si="18"/>
        <v>#DIV/0!</v>
      </c>
    </row>
    <row r="336" spans="2:18" x14ac:dyDescent="0.25">
      <c r="B336" s="14">
        <v>2</v>
      </c>
      <c r="C336" s="13" t="e">
        <f t="shared" si="18"/>
        <v>#DIV/0!</v>
      </c>
    </row>
    <row r="337" spans="2:3" x14ac:dyDescent="0.25">
      <c r="B337" s="14">
        <v>4</v>
      </c>
      <c r="C337" s="13" t="e">
        <f t="shared" si="18"/>
        <v>#DIV/0!</v>
      </c>
    </row>
    <row r="338" spans="2:3" x14ac:dyDescent="0.25">
      <c r="B338" s="14">
        <v>6</v>
      </c>
      <c r="C338" s="13" t="e">
        <f t="shared" si="18"/>
        <v>#DIV/0!</v>
      </c>
    </row>
    <row r="339" spans="2:3" x14ac:dyDescent="0.25">
      <c r="B339" s="14">
        <v>8</v>
      </c>
      <c r="C339" s="13" t="e">
        <f t="shared" si="18"/>
        <v>#DIV/0!</v>
      </c>
    </row>
    <row r="340" spans="2:3" x14ac:dyDescent="0.25">
      <c r="B340" s="14">
        <v>10</v>
      </c>
      <c r="C340" s="13" t="e">
        <f t="shared" si="18"/>
        <v>#DIV/0!</v>
      </c>
    </row>
    <row r="341" spans="2:3" x14ac:dyDescent="0.25">
      <c r="B341" s="14">
        <v>20</v>
      </c>
      <c r="C341" s="13" t="e">
        <f t="shared" si="18"/>
        <v>#DIV/0!</v>
      </c>
    </row>
    <row r="342" spans="2:3" x14ac:dyDescent="0.25">
      <c r="B342" s="14">
        <v>30</v>
      </c>
      <c r="C342" s="13" t="e">
        <f t="shared" si="18"/>
        <v>#DIV/0!</v>
      </c>
    </row>
    <row r="343" spans="2:3" x14ac:dyDescent="0.25">
      <c r="B343" s="14">
        <v>40</v>
      </c>
      <c r="C343" s="13" t="e">
        <f t="shared" si="18"/>
        <v>#DIV/0!</v>
      </c>
    </row>
    <row r="344" spans="2:3" x14ac:dyDescent="0.25">
      <c r="B344" s="14">
        <v>50</v>
      </c>
      <c r="C344" s="13" t="e">
        <f t="shared" si="18"/>
        <v>#DIV/0!</v>
      </c>
    </row>
    <row r="345" spans="2:3" x14ac:dyDescent="0.25">
      <c r="B345" s="14">
        <v>60</v>
      </c>
      <c r="C345" s="13" t="e">
        <f t="shared" si="18"/>
        <v>#DIV/0!</v>
      </c>
    </row>
    <row r="346" spans="2:3" x14ac:dyDescent="0.25">
      <c r="B346" s="14">
        <v>70</v>
      </c>
      <c r="C346" s="13" t="e">
        <f t="shared" si="18"/>
        <v>#DIV/0!</v>
      </c>
    </row>
    <row r="347" spans="2:3" x14ac:dyDescent="0.25">
      <c r="B347" s="14">
        <v>80</v>
      </c>
      <c r="C347" s="13" t="e">
        <f t="shared" si="18"/>
        <v>#DIV/0!</v>
      </c>
    </row>
    <row r="348" spans="2:3" x14ac:dyDescent="0.25">
      <c r="B348" s="14">
        <v>90</v>
      </c>
      <c r="C348" s="13" t="e">
        <f t="shared" si="18"/>
        <v>#DIV/0!</v>
      </c>
    </row>
    <row r="349" spans="2:3" ht="15.75" thickBot="1" x14ac:dyDescent="0.3">
      <c r="B349" s="16">
        <v>100</v>
      </c>
      <c r="C349" s="13" t="e">
        <f t="shared" si="18"/>
        <v>#DIV/0!</v>
      </c>
    </row>
    <row r="359" spans="2:18" ht="15.75" thickBot="1" x14ac:dyDescent="0.3">
      <c r="B359" s="40" t="s">
        <v>24</v>
      </c>
    </row>
    <row r="360" spans="2:18" x14ac:dyDescent="0.25">
      <c r="B360" s="8" t="s">
        <v>14</v>
      </c>
      <c r="C360" s="9">
        <v>0</v>
      </c>
      <c r="D360" s="10">
        <v>1</v>
      </c>
      <c r="E360" s="10">
        <v>2</v>
      </c>
      <c r="F360" s="10">
        <v>4</v>
      </c>
      <c r="G360" s="10">
        <v>6</v>
      </c>
      <c r="H360" s="10">
        <v>8</v>
      </c>
      <c r="I360" s="10">
        <v>10</v>
      </c>
      <c r="J360" s="10">
        <v>20</v>
      </c>
      <c r="K360" s="10">
        <v>30</v>
      </c>
      <c r="L360" s="10">
        <v>40</v>
      </c>
      <c r="M360" s="10">
        <v>50</v>
      </c>
      <c r="N360" s="10">
        <v>60</v>
      </c>
      <c r="O360" s="10">
        <v>70</v>
      </c>
      <c r="P360" s="10">
        <v>80</v>
      </c>
      <c r="Q360" s="10">
        <v>90</v>
      </c>
      <c r="R360" s="11">
        <v>100</v>
      </c>
    </row>
    <row r="361" spans="2:18" ht="15.75" thickBot="1" x14ac:dyDescent="0.3">
      <c r="B361" s="12" t="s">
        <v>15</v>
      </c>
      <c r="C361" s="13" t="e">
        <f t="shared" ref="C361:R361" si="19">($C$41-$C$42)/(1-EXP($B$62/-$C$43))*(1-EXP(C360/-$C$43))+$C$42</f>
        <v>#DIV/0!</v>
      </c>
      <c r="D361" s="13" t="e">
        <f t="shared" si="19"/>
        <v>#DIV/0!</v>
      </c>
      <c r="E361" s="13" t="e">
        <f t="shared" si="19"/>
        <v>#DIV/0!</v>
      </c>
      <c r="F361" s="13" t="e">
        <f t="shared" si="19"/>
        <v>#DIV/0!</v>
      </c>
      <c r="G361" s="13" t="e">
        <f t="shared" si="19"/>
        <v>#DIV/0!</v>
      </c>
      <c r="H361" s="13" t="e">
        <f t="shared" si="19"/>
        <v>#DIV/0!</v>
      </c>
      <c r="I361" s="13" t="e">
        <f t="shared" si="19"/>
        <v>#DIV/0!</v>
      </c>
      <c r="J361" s="13" t="e">
        <f t="shared" si="19"/>
        <v>#DIV/0!</v>
      </c>
      <c r="K361" s="13" t="e">
        <f t="shared" si="19"/>
        <v>#DIV/0!</v>
      </c>
      <c r="L361" s="13" t="e">
        <f t="shared" si="19"/>
        <v>#DIV/0!</v>
      </c>
      <c r="M361" s="13" t="e">
        <f t="shared" si="19"/>
        <v>#DIV/0!</v>
      </c>
      <c r="N361" s="13" t="e">
        <f t="shared" si="19"/>
        <v>#DIV/0!</v>
      </c>
      <c r="O361" s="13" t="e">
        <f t="shared" si="19"/>
        <v>#DIV/0!</v>
      </c>
      <c r="P361" s="13" t="e">
        <f t="shared" si="19"/>
        <v>#DIV/0!</v>
      </c>
      <c r="Q361" s="13" t="e">
        <f t="shared" si="19"/>
        <v>#DIV/0!</v>
      </c>
      <c r="R361" s="13" t="e">
        <f t="shared" si="19"/>
        <v>#DIV/0!</v>
      </c>
    </row>
  </sheetData>
  <mergeCells count="40">
    <mergeCell ref="D41:G41"/>
    <mergeCell ref="D5:M5"/>
    <mergeCell ref="D6:M6"/>
    <mergeCell ref="B9:B22"/>
    <mergeCell ref="B33:O34"/>
    <mergeCell ref="B40:G40"/>
    <mergeCell ref="D149:G149"/>
    <mergeCell ref="D42:G42"/>
    <mergeCell ref="D43:G43"/>
    <mergeCell ref="B76:G76"/>
    <mergeCell ref="D77:G77"/>
    <mergeCell ref="D78:G78"/>
    <mergeCell ref="D79:G79"/>
    <mergeCell ref="B112:G112"/>
    <mergeCell ref="D113:G113"/>
    <mergeCell ref="D114:G114"/>
    <mergeCell ref="D115:G115"/>
    <mergeCell ref="B148:G148"/>
    <mergeCell ref="D257:G257"/>
    <mergeCell ref="D150:G150"/>
    <mergeCell ref="D151:G151"/>
    <mergeCell ref="B184:G184"/>
    <mergeCell ref="D185:G185"/>
    <mergeCell ref="D186:G186"/>
    <mergeCell ref="D187:G187"/>
    <mergeCell ref="B220:G220"/>
    <mergeCell ref="D221:G221"/>
    <mergeCell ref="D222:G222"/>
    <mergeCell ref="D223:G223"/>
    <mergeCell ref="B256:G256"/>
    <mergeCell ref="B328:G328"/>
    <mergeCell ref="D329:G329"/>
    <mergeCell ref="D330:G330"/>
    <mergeCell ref="D331:G331"/>
    <mergeCell ref="D258:G258"/>
    <mergeCell ref="D259:G259"/>
    <mergeCell ref="B292:G292"/>
    <mergeCell ref="D293:G293"/>
    <mergeCell ref="D294:G294"/>
    <mergeCell ref="D295:G295"/>
  </mergeCells>
  <conditionalFormatting sqref="D54:D5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 H2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N23 I23 K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N23 I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 H8:I8 K8:N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H9 H10:I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H9:H22 G10:G22 I10:I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O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 J10:L22 N10:O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H23 D23:E23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I23 D23:E23 K23:N2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N23 D23:E23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O23 D23:E2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I8 D8:E8 K8:N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I8 D8:E8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N8 D8:E8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O8 D8:E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O8 D8:E8 G23:O23 D23:E23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H9 D9:E22 G10:I22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H9 D9:E9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I22 D9:E22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O22 D9:E22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61"/>
  <sheetViews>
    <sheetView workbookViewId="0">
      <selection activeCell="M10" sqref="M10"/>
    </sheetView>
  </sheetViews>
  <sheetFormatPr defaultRowHeight="15" x14ac:dyDescent="0.25"/>
  <cols>
    <col min="1" max="1" width="22.7109375" style="31" bestFit="1" customWidth="1"/>
    <col min="2" max="2" width="11.140625" style="31" customWidth="1"/>
    <col min="3" max="3" width="9.140625" style="31" customWidth="1"/>
    <col min="4" max="18" width="9.5703125" style="31" bestFit="1" customWidth="1"/>
    <col min="19" max="19" width="9.140625" style="31" customWidth="1"/>
    <col min="20" max="20" width="3.7109375" style="31" bestFit="1" customWidth="1"/>
    <col min="21" max="21" width="5" style="31" bestFit="1" customWidth="1"/>
    <col min="22" max="16384" width="9.140625" style="31"/>
  </cols>
  <sheetData>
    <row r="2" spans="2:15" x14ac:dyDescent="0.25">
      <c r="B2" s="31" t="s">
        <v>0</v>
      </c>
      <c r="E2" s="31">
        <f>28*0.0254/2</f>
        <v>0.35559999999999997</v>
      </c>
      <c r="F2" s="31" t="s">
        <v>1</v>
      </c>
      <c r="G2" s="31" t="s">
        <v>2</v>
      </c>
      <c r="H2" s="31">
        <v>0.378</v>
      </c>
    </row>
    <row r="3" spans="2:15" x14ac:dyDescent="0.25">
      <c r="B3" s="31" t="s">
        <v>3</v>
      </c>
      <c r="E3" s="31">
        <v>1.68</v>
      </c>
      <c r="G3" s="31" t="s">
        <v>4</v>
      </c>
      <c r="H3" s="31">
        <v>2.6309999999999998</v>
      </c>
    </row>
    <row r="4" spans="2:15" x14ac:dyDescent="0.25">
      <c r="B4" s="31" t="s">
        <v>5</v>
      </c>
      <c r="E4" s="31">
        <v>10.4</v>
      </c>
    </row>
    <row r="5" spans="2:15" x14ac:dyDescent="0.25">
      <c r="D5" s="52" t="s">
        <v>6</v>
      </c>
      <c r="E5" s="52"/>
      <c r="F5" s="52"/>
      <c r="G5" s="52"/>
      <c r="H5" s="52"/>
      <c r="I5" s="52"/>
      <c r="J5" s="52"/>
      <c r="K5" s="52"/>
      <c r="L5" s="52"/>
      <c r="M5" s="52"/>
    </row>
    <row r="6" spans="2:15" x14ac:dyDescent="0.25">
      <c r="D6" s="53" t="s">
        <v>7</v>
      </c>
      <c r="E6" s="53"/>
      <c r="F6" s="53"/>
      <c r="G6" s="53"/>
      <c r="H6" s="53"/>
      <c r="I6" s="53"/>
      <c r="J6" s="53"/>
      <c r="K6" s="53"/>
      <c r="L6" s="53"/>
      <c r="M6" s="53"/>
    </row>
    <row r="7" spans="2:15" x14ac:dyDescent="0.25">
      <c r="D7" s="1">
        <v>0</v>
      </c>
      <c r="E7" s="1">
        <v>1</v>
      </c>
      <c r="F7" s="1">
        <v>3</v>
      </c>
      <c r="G7" s="1">
        <v>5</v>
      </c>
      <c r="H7" s="1">
        <v>10</v>
      </c>
      <c r="I7" s="1">
        <v>20</v>
      </c>
      <c r="J7" s="1">
        <v>30</v>
      </c>
      <c r="K7" s="1">
        <v>40</v>
      </c>
      <c r="L7" s="1">
        <v>50</v>
      </c>
      <c r="M7" s="1">
        <v>60</v>
      </c>
      <c r="N7" s="1">
        <v>70</v>
      </c>
      <c r="O7" s="1">
        <v>80</v>
      </c>
    </row>
    <row r="8" spans="2:15" ht="15" customHeight="1" x14ac:dyDescent="0.25">
      <c r="B8" s="2"/>
      <c r="C8" s="31">
        <v>0</v>
      </c>
      <c r="D8" s="4">
        <v>1403</v>
      </c>
      <c r="E8" s="4">
        <v>1437</v>
      </c>
      <c r="F8" s="1">
        <v>1510</v>
      </c>
      <c r="G8" s="4">
        <v>1600</v>
      </c>
      <c r="H8" s="34">
        <v>2100</v>
      </c>
      <c r="I8" s="35">
        <v>2200</v>
      </c>
      <c r="J8" s="34">
        <v>2500</v>
      </c>
      <c r="K8" s="36">
        <v>3000</v>
      </c>
      <c r="L8" s="36">
        <v>3400</v>
      </c>
      <c r="M8" s="4">
        <v>4000</v>
      </c>
      <c r="N8" s="4">
        <v>4500</v>
      </c>
      <c r="O8" s="4">
        <v>5000</v>
      </c>
    </row>
    <row r="9" spans="2:15" ht="15" customHeight="1" x14ac:dyDescent="0.25">
      <c r="B9" s="54" t="s">
        <v>8</v>
      </c>
      <c r="C9" s="31">
        <v>1</v>
      </c>
      <c r="D9" s="33">
        <v>1415</v>
      </c>
      <c r="E9" s="33">
        <v>2010</v>
      </c>
      <c r="F9" s="33">
        <v>2050</v>
      </c>
      <c r="G9" s="33">
        <v>2125</v>
      </c>
      <c r="H9" s="33">
        <v>2200</v>
      </c>
      <c r="I9" s="33">
        <v>2400</v>
      </c>
      <c r="J9" s="33">
        <v>2600</v>
      </c>
      <c r="K9" s="33">
        <v>3000</v>
      </c>
      <c r="L9" s="33">
        <v>3500</v>
      </c>
      <c r="M9" s="33">
        <v>4000</v>
      </c>
      <c r="N9" s="33">
        <v>4500</v>
      </c>
      <c r="O9" s="33">
        <v>5000</v>
      </c>
    </row>
    <row r="10" spans="2:15" x14ac:dyDescent="0.25">
      <c r="B10" s="54"/>
      <c r="C10" s="31">
        <v>2</v>
      </c>
      <c r="D10" s="3">
        <v>1415</v>
      </c>
      <c r="E10" s="3">
        <v>2022</v>
      </c>
      <c r="F10" s="3">
        <v>2062</v>
      </c>
      <c r="G10" s="3">
        <v>2137</v>
      </c>
      <c r="H10" s="37">
        <v>2212</v>
      </c>
      <c r="I10" s="37">
        <v>2412</v>
      </c>
      <c r="J10" s="37">
        <v>2612</v>
      </c>
      <c r="K10" s="3">
        <f t="shared" ref="K10:K19" si="0">(K$20-K$9)/(1-EXP($C$20/-K$24))*(1-EXP($C10/-K$24))+K$9</f>
        <v>3011.2148046565817</v>
      </c>
      <c r="L10" s="3">
        <f t="shared" ref="L10:O22" si="1">(L$23-L$9)/(1-EXP($C$23/-L$24))*(1-EXP($C10/-L$24))+L$9</f>
        <v>3517.24653667353</v>
      </c>
      <c r="M10" s="3">
        <f>(M$23-M$9)/(1-EXP($C$23/-M$24))*(1-EXP($C10/-M$24))+M$9</f>
        <v>4014.0527335858392</v>
      </c>
      <c r="N10" s="3">
        <f t="shared" si="1"/>
        <v>4535.6926240906041</v>
      </c>
      <c r="O10" s="3">
        <f t="shared" si="1"/>
        <v>5025.19479347572</v>
      </c>
    </row>
    <row r="11" spans="2:15" x14ac:dyDescent="0.25">
      <c r="B11" s="54"/>
      <c r="C11" s="31">
        <v>4</v>
      </c>
      <c r="D11" s="3">
        <v>1415</v>
      </c>
      <c r="E11" s="3">
        <v>2034</v>
      </c>
      <c r="F11" s="3">
        <v>2074</v>
      </c>
      <c r="G11" s="3">
        <v>2149</v>
      </c>
      <c r="H11" s="37">
        <v>2224</v>
      </c>
      <c r="I11" s="37">
        <v>2424</v>
      </c>
      <c r="J11" s="37">
        <v>2624</v>
      </c>
      <c r="K11" s="3">
        <f t="shared" si="0"/>
        <v>3023.0046046435496</v>
      </c>
      <c r="L11" s="3">
        <f t="shared" si="1"/>
        <v>3535.1969178608442</v>
      </c>
      <c r="M11" s="3">
        <f t="shared" si="1"/>
        <v>4028.678970108836</v>
      </c>
      <c r="N11" s="3">
        <f t="shared" si="1"/>
        <v>4571.3139342707082</v>
      </c>
      <c r="O11" s="3">
        <f t="shared" si="1"/>
        <v>5050.3392477204998</v>
      </c>
    </row>
    <row r="12" spans="2:15" x14ac:dyDescent="0.25">
      <c r="B12" s="54"/>
      <c r="C12" s="31">
        <v>6</v>
      </c>
      <c r="D12" s="3">
        <v>1415</v>
      </c>
      <c r="E12" s="3">
        <v>2046</v>
      </c>
      <c r="F12" s="3">
        <v>2086</v>
      </c>
      <c r="G12" s="3">
        <v>2161</v>
      </c>
      <c r="H12" s="37">
        <v>2236</v>
      </c>
      <c r="I12" s="37">
        <v>2436</v>
      </c>
      <c r="J12" s="37">
        <v>2636</v>
      </c>
      <c r="K12" s="3">
        <f t="shared" si="0"/>
        <v>3035.3988806019029</v>
      </c>
      <c r="L12" s="3">
        <f t="shared" si="1"/>
        <v>3553.8798680014611</v>
      </c>
      <c r="M12" s="3">
        <f t="shared" si="1"/>
        <v>4043.9021146678574</v>
      </c>
      <c r="N12" s="3">
        <f t="shared" si="1"/>
        <v>4606.864073025602</v>
      </c>
      <c r="O12" s="3">
        <f t="shared" si="1"/>
        <v>5075.4334633121898</v>
      </c>
    </row>
    <row r="13" spans="2:15" x14ac:dyDescent="0.25">
      <c r="B13" s="54"/>
      <c r="C13" s="31">
        <v>8</v>
      </c>
      <c r="D13" s="3">
        <v>1415</v>
      </c>
      <c r="E13" s="3">
        <v>2058</v>
      </c>
      <c r="F13" s="3">
        <v>2098</v>
      </c>
      <c r="G13" s="3">
        <v>2173</v>
      </c>
      <c r="H13" s="37">
        <v>2248</v>
      </c>
      <c r="I13" s="37">
        <v>2448</v>
      </c>
      <c r="J13" s="37">
        <v>2648</v>
      </c>
      <c r="K13" s="3">
        <f t="shared" si="0"/>
        <v>3048.4286246774282</v>
      </c>
      <c r="L13" s="3">
        <f t="shared" si="1"/>
        <v>3573.3252838015146</v>
      </c>
      <c r="M13" s="3">
        <f t="shared" si="1"/>
        <v>4059.746527541975</v>
      </c>
      <c r="N13" s="3">
        <f t="shared" si="1"/>
        <v>4642.3431825558864</v>
      </c>
      <c r="O13" s="3">
        <f t="shared" si="1"/>
        <v>5100.477540627684</v>
      </c>
    </row>
    <row r="14" spans="2:15" x14ac:dyDescent="0.25">
      <c r="B14" s="54"/>
      <c r="C14" s="31">
        <v>10</v>
      </c>
      <c r="D14" s="3">
        <v>1415</v>
      </c>
      <c r="E14" s="3">
        <v>2070</v>
      </c>
      <c r="F14" s="3">
        <v>2110</v>
      </c>
      <c r="G14" s="3">
        <v>2185</v>
      </c>
      <c r="H14" s="37">
        <v>2260</v>
      </c>
      <c r="I14" s="37">
        <v>2460</v>
      </c>
      <c r="J14" s="37">
        <v>2660</v>
      </c>
      <c r="K14" s="3">
        <f t="shared" si="0"/>
        <v>3062.1264180172043</v>
      </c>
      <c r="L14" s="3">
        <f t="shared" si="1"/>
        <v>3593.5642820748612</v>
      </c>
      <c r="M14" s="3">
        <f>(M$23-M$9)/(1-EXP($C$23/-M$24))*(1-EXP($C14/-M$24))+M$9</f>
        <v>4076.2375631721088</v>
      </c>
      <c r="N14" s="3">
        <f t="shared" si="1"/>
        <v>4677.7514047780469</v>
      </c>
      <c r="O14" s="3">
        <f t="shared" si="1"/>
        <v>5125.4715798433272</v>
      </c>
    </row>
    <row r="15" spans="2:15" x14ac:dyDescent="0.25">
      <c r="B15" s="54"/>
      <c r="C15" s="31">
        <v>20</v>
      </c>
      <c r="D15" s="3">
        <v>1415</v>
      </c>
      <c r="E15" s="3">
        <v>2130</v>
      </c>
      <c r="F15" s="3">
        <v>2170</v>
      </c>
      <c r="G15" s="3">
        <v>2245</v>
      </c>
      <c r="H15" s="37">
        <v>2320</v>
      </c>
      <c r="I15" s="37">
        <v>2520</v>
      </c>
      <c r="J15" s="37">
        <v>2720</v>
      </c>
      <c r="K15" s="3">
        <f t="shared" si="0"/>
        <v>3141.8983177990622</v>
      </c>
      <c r="L15" s="3">
        <f>(L$23-L$9)/(1-EXP($C$23/-L$24))*(1-EXP($C15/-L$24))+L$9</f>
        <v>3707.8439542663723</v>
      </c>
      <c r="M15" s="3">
        <f t="shared" si="1"/>
        <v>4169.3543331059327</v>
      </c>
      <c r="N15" s="3">
        <f t="shared" si="1"/>
        <v>4853.7341535272362</v>
      </c>
      <c r="O15" s="3">
        <f t="shared" si="1"/>
        <v>5249.6946966074611</v>
      </c>
    </row>
    <row r="16" spans="2:15" x14ac:dyDescent="0.25">
      <c r="B16" s="54"/>
      <c r="C16" s="31">
        <v>30</v>
      </c>
      <c r="D16" s="3">
        <v>1415</v>
      </c>
      <c r="E16" s="3">
        <v>2190</v>
      </c>
      <c r="F16" s="3">
        <v>2230</v>
      </c>
      <c r="G16" s="3">
        <v>2305</v>
      </c>
      <c r="H16" s="37">
        <v>2380</v>
      </c>
      <c r="I16" s="37">
        <v>2580</v>
      </c>
      <c r="J16" s="37">
        <v>2780</v>
      </c>
      <c r="K16" s="3">
        <f t="shared" si="0"/>
        <v>3244.327464656435</v>
      </c>
      <c r="L16" s="3">
        <f t="shared" si="1"/>
        <v>3847.4254610827243</v>
      </c>
      <c r="M16" s="3">
        <f t="shared" si="1"/>
        <v>4283.0874127340721</v>
      </c>
      <c r="N16" s="3">
        <f t="shared" si="1"/>
        <v>5027.9658446690901</v>
      </c>
      <c r="O16" s="3">
        <f t="shared" si="1"/>
        <v>5372.6817727075932</v>
      </c>
    </row>
    <row r="17" spans="1:15" x14ac:dyDescent="0.25">
      <c r="B17" s="54"/>
      <c r="C17" s="31">
        <v>40</v>
      </c>
      <c r="D17" s="3">
        <v>1415</v>
      </c>
      <c r="E17" s="3">
        <v>2250</v>
      </c>
      <c r="F17" s="3">
        <v>2290</v>
      </c>
      <c r="G17" s="3">
        <v>2365</v>
      </c>
      <c r="H17" s="37">
        <v>2440</v>
      </c>
      <c r="I17" s="37">
        <v>2640</v>
      </c>
      <c r="J17" s="37">
        <v>2840</v>
      </c>
      <c r="K17" s="3">
        <f t="shared" si="0"/>
        <v>3375.8490926309428</v>
      </c>
      <c r="L17" s="3">
        <f t="shared" si="1"/>
        <v>4017.9106984963696</v>
      </c>
      <c r="M17" s="3">
        <f t="shared" si="1"/>
        <v>4422.0013098859308</v>
      </c>
      <c r="N17" s="3">
        <f t="shared" si="1"/>
        <v>5200.46390151792</v>
      </c>
      <c r="O17" s="3">
        <f t="shared" si="1"/>
        <v>5494.4451069538254</v>
      </c>
    </row>
    <row r="18" spans="1:15" x14ac:dyDescent="0.25">
      <c r="B18" s="54"/>
      <c r="C18" s="31">
        <v>50</v>
      </c>
      <c r="D18" s="3">
        <v>1500</v>
      </c>
      <c r="E18" s="3">
        <v>2310</v>
      </c>
      <c r="F18" s="3">
        <v>2350</v>
      </c>
      <c r="G18" s="3">
        <v>2425</v>
      </c>
      <c r="H18" s="37">
        <v>2500</v>
      </c>
      <c r="I18" s="37">
        <v>2700</v>
      </c>
      <c r="J18" s="37">
        <v>2900</v>
      </c>
      <c r="K18" s="3">
        <f t="shared" si="0"/>
        <v>3544.7262057943608</v>
      </c>
      <c r="L18" s="3">
        <f t="shared" si="1"/>
        <v>4226.1418376989868</v>
      </c>
      <c r="M18" s="3">
        <f t="shared" si="1"/>
        <v>4591.6711270139895</v>
      </c>
      <c r="N18" s="3">
        <f t="shared" si="1"/>
        <v>5371.2455740231571</v>
      </c>
      <c r="O18" s="3">
        <f t="shared" si="1"/>
        <v>5614.996875781052</v>
      </c>
    </row>
    <row r="19" spans="1:15" x14ac:dyDescent="0.25">
      <c r="B19" s="54"/>
      <c r="C19" s="31">
        <v>60</v>
      </c>
      <c r="D19" s="3">
        <v>2000</v>
      </c>
      <c r="E19" s="3">
        <v>2370</v>
      </c>
      <c r="F19" s="3">
        <v>2600</v>
      </c>
      <c r="G19" s="3">
        <v>2900</v>
      </c>
      <c r="H19" s="37">
        <v>3200</v>
      </c>
      <c r="I19" s="37">
        <v>3320</v>
      </c>
      <c r="J19" s="37">
        <v>3320</v>
      </c>
      <c r="K19" s="3">
        <f t="shared" si="0"/>
        <v>3761.5687113930408</v>
      </c>
      <c r="L19" s="3">
        <f t="shared" si="1"/>
        <v>4480.4759254558976</v>
      </c>
      <c r="M19" s="3">
        <f t="shared" si="1"/>
        <v>4798.9063096307318</v>
      </c>
      <c r="N19" s="3">
        <f t="shared" si="1"/>
        <v>5540.3279404943733</v>
      </c>
      <c r="O19" s="3">
        <f t="shared" si="1"/>
        <v>5734.3491344666163</v>
      </c>
    </row>
    <row r="20" spans="1:15" x14ac:dyDescent="0.25">
      <c r="B20" s="54"/>
      <c r="C20" s="31">
        <v>70</v>
      </c>
      <c r="D20" s="3">
        <v>2500</v>
      </c>
      <c r="E20" s="3">
        <v>2710</v>
      </c>
      <c r="F20" s="3">
        <v>3200</v>
      </c>
      <c r="G20" s="3">
        <v>3550</v>
      </c>
      <c r="H20" s="37">
        <v>3900</v>
      </c>
      <c r="I20" s="37">
        <v>4040</v>
      </c>
      <c r="J20" s="37">
        <v>4040</v>
      </c>
      <c r="K20" s="37">
        <v>4040</v>
      </c>
      <c r="L20" s="3">
        <f t="shared" si="1"/>
        <v>4791.1202817363392</v>
      </c>
      <c r="M20" s="3">
        <f t="shared" si="1"/>
        <v>5052.023933266647</v>
      </c>
      <c r="N20" s="3">
        <f t="shared" si="1"/>
        <v>5707.7279093091156</v>
      </c>
      <c r="O20" s="3">
        <f t="shared" si="1"/>
        <v>5852.5138183358458</v>
      </c>
    </row>
    <row r="21" spans="1:15" x14ac:dyDescent="0.25">
      <c r="B21" s="54"/>
      <c r="C21" s="31">
        <v>80</v>
      </c>
      <c r="D21" s="3">
        <v>3000</v>
      </c>
      <c r="E21" s="3">
        <v>3240</v>
      </c>
      <c r="F21" s="3">
        <v>3800</v>
      </c>
      <c r="G21" s="3">
        <v>4200</v>
      </c>
      <c r="H21" s="37">
        <v>4600</v>
      </c>
      <c r="I21" s="37">
        <v>4760</v>
      </c>
      <c r="J21" s="37">
        <v>4760</v>
      </c>
      <c r="K21" s="37">
        <v>4760</v>
      </c>
      <c r="L21" s="3">
        <f t="shared" si="1"/>
        <v>5170.5421553041615</v>
      </c>
      <c r="M21" s="3">
        <f t="shared" si="1"/>
        <v>5361.1824969145027</v>
      </c>
      <c r="N21" s="3">
        <f t="shared" si="1"/>
        <v>5873.4622206037693</v>
      </c>
      <c r="O21" s="3">
        <f t="shared" si="1"/>
        <v>5969.5027439556015</v>
      </c>
    </row>
    <row r="22" spans="1:15" x14ac:dyDescent="0.25">
      <c r="B22" s="54"/>
      <c r="C22" s="31">
        <v>90</v>
      </c>
      <c r="D22" s="3">
        <v>3500</v>
      </c>
      <c r="E22" s="3">
        <v>3770</v>
      </c>
      <c r="F22" s="3">
        <v>4400</v>
      </c>
      <c r="G22" s="3">
        <v>4850</v>
      </c>
      <c r="H22" s="37">
        <v>5300</v>
      </c>
      <c r="I22" s="37">
        <v>5480</v>
      </c>
      <c r="J22" s="37">
        <v>5480</v>
      </c>
      <c r="K22" s="37">
        <v>5480</v>
      </c>
      <c r="L22" s="3">
        <f t="shared" si="1"/>
        <v>5633.9690781861991</v>
      </c>
      <c r="M22" s="3">
        <f t="shared" si="1"/>
        <v>5738.7896192628295</v>
      </c>
      <c r="N22" s="3">
        <f t="shared" si="1"/>
        <v>6037.5474479475724</v>
      </c>
      <c r="O22" s="3">
        <f t="shared" si="1"/>
        <v>6085.3276103159333</v>
      </c>
    </row>
    <row r="23" spans="1:15" x14ac:dyDescent="0.25">
      <c r="A23" s="31" t="s">
        <v>9</v>
      </c>
      <c r="B23" s="2"/>
      <c r="C23" s="31">
        <v>100</v>
      </c>
      <c r="D23" s="4">
        <v>4000</v>
      </c>
      <c r="E23" s="4">
        <v>4300</v>
      </c>
      <c r="F23" s="1">
        <v>5000</v>
      </c>
      <c r="G23" s="4">
        <v>5500</v>
      </c>
      <c r="H23" s="4">
        <v>6000</v>
      </c>
      <c r="I23" s="1">
        <v>6200</v>
      </c>
      <c r="J23" s="4">
        <v>6200</v>
      </c>
      <c r="K23" s="4">
        <v>6200</v>
      </c>
      <c r="L23" s="4">
        <v>6200</v>
      </c>
      <c r="M23" s="4">
        <v>6200</v>
      </c>
      <c r="N23" s="4">
        <v>6200</v>
      </c>
      <c r="O23" s="4">
        <v>6200</v>
      </c>
    </row>
    <row r="24" spans="1:15" x14ac:dyDescent="0.25">
      <c r="C24" s="5" t="s">
        <v>10</v>
      </c>
      <c r="D24" s="31">
        <v>-20</v>
      </c>
      <c r="E24" s="31">
        <v>-20</v>
      </c>
      <c r="F24" s="31">
        <v>-20</v>
      </c>
      <c r="G24" s="31">
        <v>-20</v>
      </c>
      <c r="H24" s="31">
        <v>-40</v>
      </c>
      <c r="I24" s="31">
        <v>-30</v>
      </c>
      <c r="J24" s="31">
        <v>-40</v>
      </c>
      <c r="K24" s="31">
        <v>-40</v>
      </c>
      <c r="L24" s="31">
        <v>-50</v>
      </c>
      <c r="M24" s="31">
        <v>-50</v>
      </c>
      <c r="N24" s="31">
        <v>1000</v>
      </c>
      <c r="O24" s="31">
        <v>1000</v>
      </c>
    </row>
    <row r="25" spans="1:15" x14ac:dyDescent="0.25">
      <c r="B25" s="31" t="s">
        <v>11</v>
      </c>
      <c r="D25" s="31">
        <f t="shared" ref="D25:O25" si="2">D7*0.447/$E$2*$H$2*$E$3*$E$4*60/(2*PI())</f>
        <v>0</v>
      </c>
      <c r="E25" s="31">
        <f t="shared" si="2"/>
        <v>79.277797074454867</v>
      </c>
      <c r="F25" s="31">
        <f t="shared" si="2"/>
        <v>237.83339122336457</v>
      </c>
      <c r="G25" s="31">
        <f t="shared" si="2"/>
        <v>396.38898537227425</v>
      </c>
      <c r="H25" s="31">
        <f t="shared" si="2"/>
        <v>792.7779707445485</v>
      </c>
      <c r="I25" s="31">
        <f t="shared" si="2"/>
        <v>1585.555941489097</v>
      </c>
      <c r="J25" s="31">
        <f t="shared" si="2"/>
        <v>2378.3339122336456</v>
      </c>
      <c r="K25" s="31">
        <f t="shared" si="2"/>
        <v>3171.111882978194</v>
      </c>
      <c r="L25" s="31">
        <f t="shared" si="2"/>
        <v>3963.8898537227433</v>
      </c>
      <c r="M25" s="31">
        <f t="shared" si="2"/>
        <v>4756.6678244672912</v>
      </c>
      <c r="N25" s="31">
        <f t="shared" si="2"/>
        <v>5549.44579521184</v>
      </c>
      <c r="O25" s="31">
        <f t="shared" si="2"/>
        <v>6342.223765956388</v>
      </c>
    </row>
    <row r="26" spans="1:15" x14ac:dyDescent="0.25">
      <c r="B26" s="31" t="s">
        <v>12</v>
      </c>
      <c r="D26" s="31">
        <f t="shared" ref="D26:O26" si="3">D7*0.447/$E$2*$H$3*$E$3*$E$4*60/(2*PI())</f>
        <v>0</v>
      </c>
      <c r="E26" s="31">
        <f t="shared" si="3"/>
        <v>551.79863519283265</v>
      </c>
      <c r="F26" s="31">
        <f t="shared" si="3"/>
        <v>1655.3959055784976</v>
      </c>
      <c r="G26" s="31">
        <f t="shared" si="3"/>
        <v>2758.9931759641627</v>
      </c>
      <c r="H26" s="31">
        <f t="shared" si="3"/>
        <v>5517.9863519283253</v>
      </c>
      <c r="I26" s="31">
        <f t="shared" si="3"/>
        <v>11035.972703856651</v>
      </c>
      <c r="J26" s="31">
        <f t="shared" si="3"/>
        <v>16553.959055784977</v>
      </c>
      <c r="K26" s="31">
        <f t="shared" si="3"/>
        <v>22071.945407713301</v>
      </c>
      <c r="L26" s="31">
        <f t="shared" si="3"/>
        <v>27589.931759641637</v>
      </c>
      <c r="M26" s="31">
        <f t="shared" si="3"/>
        <v>33107.918111569954</v>
      </c>
      <c r="N26" s="31">
        <f t="shared" si="3"/>
        <v>38625.904463498278</v>
      </c>
      <c r="O26" s="31">
        <f t="shared" si="3"/>
        <v>44143.890815426603</v>
      </c>
    </row>
    <row r="28" spans="1:15" ht="15.75" thickBot="1" x14ac:dyDescent="0.3">
      <c r="B28" s="5" t="s">
        <v>13</v>
      </c>
    </row>
    <row r="29" spans="1:15" ht="15.75" thickBot="1" x14ac:dyDescent="0.3">
      <c r="B29" s="1" t="s">
        <v>14</v>
      </c>
      <c r="C29" s="24">
        <v>0</v>
      </c>
      <c r="D29" s="25">
        <v>5</v>
      </c>
      <c r="E29" s="25">
        <v>10</v>
      </c>
      <c r="F29" s="25">
        <v>20</v>
      </c>
      <c r="G29" s="25">
        <v>30</v>
      </c>
      <c r="H29" s="25">
        <v>40</v>
      </c>
      <c r="I29" s="25">
        <v>50</v>
      </c>
      <c r="J29" s="25">
        <v>60</v>
      </c>
      <c r="K29" s="25">
        <v>70</v>
      </c>
      <c r="L29" s="25">
        <v>80</v>
      </c>
      <c r="M29" s="25">
        <v>90</v>
      </c>
      <c r="N29" s="25">
        <v>100</v>
      </c>
    </row>
    <row r="30" spans="1:15" ht="15.75" thickBot="1" x14ac:dyDescent="0.3">
      <c r="B30" s="1" t="s">
        <v>15</v>
      </c>
      <c r="C30" s="26">
        <v>1403</v>
      </c>
      <c r="D30" s="32">
        <f>AVERAGE(C30,E30)</f>
        <v>1489.7386621791072</v>
      </c>
      <c r="E30" s="32">
        <v>1576.4773243582144</v>
      </c>
      <c r="F30" s="32">
        <v>1765.030530703265</v>
      </c>
      <c r="G30" s="32">
        <v>1969.9697742299127</v>
      </c>
      <c r="H30" s="32">
        <v>2192.7190679248433</v>
      </c>
      <c r="I30" s="32">
        <v>2434.826177269857</v>
      </c>
      <c r="J30" s="32">
        <v>2697.9733748348312</v>
      </c>
      <c r="K30" s="32">
        <v>2983.9891294883646</v>
      </c>
      <c r="L30" s="32">
        <v>3294.8608114481603</v>
      </c>
      <c r="M30" s="32">
        <v>3632.7485014517379</v>
      </c>
      <c r="N30" s="32">
        <v>4000</v>
      </c>
    </row>
    <row r="31" spans="1:1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6.5" x14ac:dyDescent="0.25">
      <c r="B32" s="31" t="s">
        <v>16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ht="16.5" customHeight="1" x14ac:dyDescent="0.25">
      <c r="B33" s="55" t="s">
        <v>40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2:15" x14ac:dyDescent="0.2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40" spans="2:15" x14ac:dyDescent="0.25">
      <c r="B40" s="51"/>
      <c r="C40" s="51"/>
      <c r="D40" s="51"/>
      <c r="E40" s="51"/>
      <c r="F40" s="51"/>
      <c r="G40" s="51"/>
    </row>
    <row r="41" spans="2:15" x14ac:dyDescent="0.25">
      <c r="D41" s="51"/>
      <c r="E41" s="51"/>
      <c r="F41" s="51"/>
      <c r="G41" s="51"/>
    </row>
    <row r="42" spans="2:15" x14ac:dyDescent="0.25">
      <c r="D42" s="51"/>
      <c r="E42" s="51"/>
      <c r="F42" s="51"/>
      <c r="G42" s="51"/>
    </row>
    <row r="43" spans="2:15" ht="15.75" customHeight="1" x14ac:dyDescent="0.25">
      <c r="D43" s="51"/>
      <c r="E43" s="51"/>
      <c r="F43" s="51"/>
      <c r="G43" s="51"/>
    </row>
    <row r="44" spans="2:15" ht="15.75" customHeight="1" x14ac:dyDescent="0.25"/>
    <row r="62" spans="21:22" x14ac:dyDescent="0.25">
      <c r="U62" s="31" t="s">
        <v>17</v>
      </c>
      <c r="V62" s="31" t="s">
        <v>18</v>
      </c>
    </row>
    <row r="63" spans="21:22" x14ac:dyDescent="0.25">
      <c r="U63" s="31">
        <v>0</v>
      </c>
      <c r="V63" s="3">
        <f>D8</f>
        <v>1403</v>
      </c>
    </row>
    <row r="64" spans="21:22" x14ac:dyDescent="0.25">
      <c r="U64" s="31">
        <v>60</v>
      </c>
      <c r="V64" s="3">
        <f>M8</f>
        <v>4000</v>
      </c>
    </row>
    <row r="66" spans="2:26" x14ac:dyDescent="0.25">
      <c r="T66" s="31" t="s">
        <v>19</v>
      </c>
      <c r="W66" s="31">
        <f>E7</f>
        <v>1</v>
      </c>
      <c r="X66" s="31">
        <f>G7</f>
        <v>5</v>
      </c>
      <c r="Y66" s="31">
        <f>H7</f>
        <v>10</v>
      </c>
      <c r="Z66" s="31">
        <f>J7</f>
        <v>30</v>
      </c>
    </row>
    <row r="67" spans="2:26" x14ac:dyDescent="0.25">
      <c r="T67" s="31" t="s">
        <v>20</v>
      </c>
      <c r="U67" s="31">
        <f>INDEX(U63:U64,MATCH(W66,U63:U64,1))</f>
        <v>0</v>
      </c>
      <c r="W67" s="31">
        <f>$U$68+(W66-$U$67)*($U$70-$U$68)/($U$69-$U$67)</f>
        <v>1446.2833333333333</v>
      </c>
      <c r="X67" s="31">
        <f>$U$68+(X66-$U$67)*($U$70-$U$68)/($U$69-$U$67)</f>
        <v>1619.4166666666667</v>
      </c>
      <c r="Y67" s="31">
        <f>$U$68+(Y66-$U$67)*($U$70-$U$68)/($U$69-$U$67)</f>
        <v>1835.8333333333333</v>
      </c>
      <c r="Z67" s="31">
        <f>$U$68+(Z66-$U$67)*($U$70-$U$68)/($U$69-$U$67)</f>
        <v>2701.5</v>
      </c>
    </row>
    <row r="68" spans="2:26" x14ac:dyDescent="0.25">
      <c r="T68" s="31" t="s">
        <v>21</v>
      </c>
      <c r="U68" s="31">
        <f>INDEX(V63:V64,MATCH(W66,U63:U64,1))</f>
        <v>1403</v>
      </c>
    </row>
    <row r="69" spans="2:26" x14ac:dyDescent="0.25">
      <c r="T69" s="31" t="s">
        <v>22</v>
      </c>
      <c r="U69" s="31">
        <f>INDEX(U63:U64,MATCH(W66,U63:U64,1)+1)</f>
        <v>60</v>
      </c>
    </row>
    <row r="70" spans="2:26" x14ac:dyDescent="0.25">
      <c r="T70" s="31" t="s">
        <v>23</v>
      </c>
      <c r="U70" s="31">
        <f>INDEX(V63:V64,MATCH(W66,U63:U64,1)+1)</f>
        <v>4000</v>
      </c>
    </row>
    <row r="71" spans="2:26" ht="15.75" thickBot="1" x14ac:dyDescent="0.3">
      <c r="B71" s="31" t="s">
        <v>24</v>
      </c>
    </row>
    <row r="72" spans="2:26" x14ac:dyDescent="0.25">
      <c r="B72" s="8" t="s">
        <v>14</v>
      </c>
      <c r="C72" s="9">
        <v>0</v>
      </c>
      <c r="D72" s="10">
        <v>1</v>
      </c>
      <c r="E72" s="10">
        <v>2</v>
      </c>
      <c r="F72" s="10">
        <v>4</v>
      </c>
      <c r="G72" s="10">
        <v>6</v>
      </c>
      <c r="H72" s="10">
        <v>8</v>
      </c>
      <c r="I72" s="10">
        <v>10</v>
      </c>
      <c r="J72" s="10">
        <v>20</v>
      </c>
      <c r="K72" s="10">
        <v>30</v>
      </c>
      <c r="L72" s="10">
        <v>40</v>
      </c>
      <c r="M72" s="10">
        <v>50</v>
      </c>
      <c r="N72" s="10">
        <v>60</v>
      </c>
      <c r="O72" s="10">
        <v>70</v>
      </c>
      <c r="P72" s="10">
        <v>80</v>
      </c>
      <c r="Q72" s="10">
        <v>90</v>
      </c>
      <c r="R72" s="11">
        <v>100</v>
      </c>
    </row>
    <row r="73" spans="2:26" ht="15.75" thickBot="1" x14ac:dyDescent="0.3">
      <c r="B73" s="12" t="s">
        <v>15</v>
      </c>
      <c r="C73" s="13" t="e">
        <f t="shared" ref="C73:R73" si="4">($C$41-$C$42)/(1-EXP($B$62/-$C$43))*(1-EXP(C72/-$C$43))+$C$42</f>
        <v>#DIV/0!</v>
      </c>
      <c r="D73" s="13" t="e">
        <f t="shared" si="4"/>
        <v>#DIV/0!</v>
      </c>
      <c r="E73" s="13" t="e">
        <f t="shared" si="4"/>
        <v>#DIV/0!</v>
      </c>
      <c r="F73" s="13" t="e">
        <f t="shared" si="4"/>
        <v>#DIV/0!</v>
      </c>
      <c r="G73" s="13" t="e">
        <f t="shared" si="4"/>
        <v>#DIV/0!</v>
      </c>
      <c r="H73" s="13" t="e">
        <f t="shared" si="4"/>
        <v>#DIV/0!</v>
      </c>
      <c r="I73" s="13" t="e">
        <f t="shared" si="4"/>
        <v>#DIV/0!</v>
      </c>
      <c r="J73" s="13" t="e">
        <f t="shared" si="4"/>
        <v>#DIV/0!</v>
      </c>
      <c r="K73" s="13" t="e">
        <f t="shared" si="4"/>
        <v>#DIV/0!</v>
      </c>
      <c r="L73" s="13" t="e">
        <f t="shared" si="4"/>
        <v>#DIV/0!</v>
      </c>
      <c r="M73" s="13" t="e">
        <f t="shared" si="4"/>
        <v>#DIV/0!</v>
      </c>
      <c r="N73" s="13" t="e">
        <f t="shared" si="4"/>
        <v>#DIV/0!</v>
      </c>
      <c r="O73" s="13" t="e">
        <f t="shared" si="4"/>
        <v>#DIV/0!</v>
      </c>
      <c r="P73" s="13" t="e">
        <f t="shared" si="4"/>
        <v>#DIV/0!</v>
      </c>
      <c r="Q73" s="13" t="e">
        <f t="shared" si="4"/>
        <v>#DIV/0!</v>
      </c>
      <c r="R73" s="13" t="e">
        <f t="shared" si="4"/>
        <v>#DIV/0!</v>
      </c>
    </row>
    <row r="75" spans="2:26" ht="15.75" thickBot="1" x14ac:dyDescent="0.3"/>
    <row r="76" spans="2:26" x14ac:dyDescent="0.25">
      <c r="B76" s="42" t="s">
        <v>25</v>
      </c>
      <c r="C76" s="43"/>
      <c r="D76" s="43"/>
      <c r="E76" s="43"/>
      <c r="F76" s="43"/>
      <c r="G76" s="44"/>
    </row>
    <row r="77" spans="2:26" x14ac:dyDescent="0.25">
      <c r="B77" s="14" t="s">
        <v>26</v>
      </c>
      <c r="C77" s="15">
        <f>E23</f>
        <v>4300</v>
      </c>
      <c r="D77" s="45" t="s">
        <v>27</v>
      </c>
      <c r="E77" s="46"/>
      <c r="F77" s="46"/>
      <c r="G77" s="47"/>
    </row>
    <row r="78" spans="2:26" x14ac:dyDescent="0.25">
      <c r="B78" s="14" t="s">
        <v>28</v>
      </c>
      <c r="C78" s="15">
        <f>E8</f>
        <v>1437</v>
      </c>
      <c r="D78" s="45" t="s">
        <v>29</v>
      </c>
      <c r="E78" s="46"/>
      <c r="F78" s="46"/>
      <c r="G78" s="47"/>
    </row>
    <row r="79" spans="2:26" ht="15.75" thickBot="1" x14ac:dyDescent="0.3">
      <c r="B79" s="16" t="s">
        <v>30</v>
      </c>
      <c r="C79" s="17">
        <f>C43</f>
        <v>0</v>
      </c>
      <c r="D79" s="48" t="s">
        <v>31</v>
      </c>
      <c r="E79" s="49"/>
      <c r="F79" s="49"/>
      <c r="G79" s="50"/>
    </row>
    <row r="80" spans="2:26" ht="15.75" thickBot="1" x14ac:dyDescent="0.3"/>
    <row r="81" spans="2:3" ht="15.75" thickBot="1" x14ac:dyDescent="0.3">
      <c r="B81" s="18" t="s">
        <v>14</v>
      </c>
      <c r="C81" s="19" t="s">
        <v>15</v>
      </c>
    </row>
    <row r="82" spans="2:3" x14ac:dyDescent="0.25">
      <c r="B82" s="20">
        <v>0</v>
      </c>
      <c r="C82" s="13" t="e">
        <f t="shared" ref="C82:C97" si="5">($C$77-$C$78)/(1-EXP($B$97/-$C$79))*(1-EXP(B82/-$C$79))+$C$78</f>
        <v>#DIV/0!</v>
      </c>
    </row>
    <row r="83" spans="2:3" x14ac:dyDescent="0.25">
      <c r="B83" s="14">
        <v>1</v>
      </c>
      <c r="C83" s="13" t="e">
        <f t="shared" si="5"/>
        <v>#DIV/0!</v>
      </c>
    </row>
    <row r="84" spans="2:3" x14ac:dyDescent="0.25">
      <c r="B84" s="14">
        <v>2</v>
      </c>
      <c r="C84" s="13" t="e">
        <f t="shared" si="5"/>
        <v>#DIV/0!</v>
      </c>
    </row>
    <row r="85" spans="2:3" x14ac:dyDescent="0.25">
      <c r="B85" s="14">
        <v>4</v>
      </c>
      <c r="C85" s="13" t="e">
        <f t="shared" si="5"/>
        <v>#DIV/0!</v>
      </c>
    </row>
    <row r="86" spans="2:3" x14ac:dyDescent="0.25">
      <c r="B86" s="14">
        <v>6</v>
      </c>
      <c r="C86" s="13" t="e">
        <f t="shared" si="5"/>
        <v>#DIV/0!</v>
      </c>
    </row>
    <row r="87" spans="2:3" x14ac:dyDescent="0.25">
      <c r="B87" s="14">
        <v>8</v>
      </c>
      <c r="C87" s="13" t="e">
        <f t="shared" si="5"/>
        <v>#DIV/0!</v>
      </c>
    </row>
    <row r="88" spans="2:3" x14ac:dyDescent="0.25">
      <c r="B88" s="14">
        <v>10</v>
      </c>
      <c r="C88" s="13" t="e">
        <f t="shared" si="5"/>
        <v>#DIV/0!</v>
      </c>
    </row>
    <row r="89" spans="2:3" x14ac:dyDescent="0.25">
      <c r="B89" s="14">
        <v>20</v>
      </c>
      <c r="C89" s="13" t="e">
        <f t="shared" si="5"/>
        <v>#DIV/0!</v>
      </c>
    </row>
    <row r="90" spans="2:3" x14ac:dyDescent="0.25">
      <c r="B90" s="14">
        <v>30</v>
      </c>
      <c r="C90" s="13" t="e">
        <f t="shared" si="5"/>
        <v>#DIV/0!</v>
      </c>
    </row>
    <row r="91" spans="2:3" x14ac:dyDescent="0.25">
      <c r="B91" s="14">
        <v>40</v>
      </c>
      <c r="C91" s="13" t="e">
        <f t="shared" si="5"/>
        <v>#DIV/0!</v>
      </c>
    </row>
    <row r="92" spans="2:3" x14ac:dyDescent="0.25">
      <c r="B92" s="14">
        <v>50</v>
      </c>
      <c r="C92" s="13" t="e">
        <f t="shared" si="5"/>
        <v>#DIV/0!</v>
      </c>
    </row>
    <row r="93" spans="2:3" x14ac:dyDescent="0.25">
      <c r="B93" s="14">
        <v>60</v>
      </c>
      <c r="C93" s="13" t="e">
        <f t="shared" si="5"/>
        <v>#DIV/0!</v>
      </c>
    </row>
    <row r="94" spans="2:3" x14ac:dyDescent="0.25">
      <c r="B94" s="14">
        <v>70</v>
      </c>
      <c r="C94" s="13" t="e">
        <f t="shared" si="5"/>
        <v>#DIV/0!</v>
      </c>
    </row>
    <row r="95" spans="2:3" x14ac:dyDescent="0.25">
      <c r="B95" s="14">
        <v>80</v>
      </c>
      <c r="C95" s="13" t="e">
        <f t="shared" si="5"/>
        <v>#DIV/0!</v>
      </c>
    </row>
    <row r="96" spans="2:3" x14ac:dyDescent="0.25">
      <c r="B96" s="14">
        <v>90</v>
      </c>
      <c r="C96" s="13" t="e">
        <f t="shared" si="5"/>
        <v>#DIV/0!</v>
      </c>
    </row>
    <row r="97" spans="2:18" ht="15.75" thickBot="1" x14ac:dyDescent="0.3">
      <c r="B97" s="16">
        <v>100</v>
      </c>
      <c r="C97" s="13" t="e">
        <f t="shared" si="5"/>
        <v>#DIV/0!</v>
      </c>
    </row>
    <row r="107" spans="2:18" ht="15.75" thickBot="1" x14ac:dyDescent="0.3">
      <c r="B107" s="31" t="s">
        <v>24</v>
      </c>
    </row>
    <row r="108" spans="2:18" x14ac:dyDescent="0.25">
      <c r="B108" s="8" t="s">
        <v>14</v>
      </c>
      <c r="C108" s="9">
        <v>0</v>
      </c>
      <c r="D108" s="10">
        <v>1</v>
      </c>
      <c r="E108" s="10">
        <v>2</v>
      </c>
      <c r="F108" s="10">
        <v>4</v>
      </c>
      <c r="G108" s="10">
        <v>6</v>
      </c>
      <c r="H108" s="10">
        <v>8</v>
      </c>
      <c r="I108" s="10">
        <v>10</v>
      </c>
      <c r="J108" s="10">
        <v>20</v>
      </c>
      <c r="K108" s="10">
        <v>30</v>
      </c>
      <c r="L108" s="10">
        <v>40</v>
      </c>
      <c r="M108" s="10">
        <v>50</v>
      </c>
      <c r="N108" s="10">
        <v>60</v>
      </c>
      <c r="O108" s="10">
        <v>70</v>
      </c>
      <c r="P108" s="10">
        <v>80</v>
      </c>
      <c r="Q108" s="10">
        <v>90</v>
      </c>
      <c r="R108" s="11">
        <v>100</v>
      </c>
    </row>
    <row r="109" spans="2:18" ht="15.75" thickBot="1" x14ac:dyDescent="0.3">
      <c r="B109" s="12" t="s">
        <v>15</v>
      </c>
      <c r="C109" s="13" t="e">
        <f t="shared" ref="C109:R109" si="6">($C$41-$C$42)/(1-EXP($B$62/-$C$43))*(1-EXP(C108/-$C$43))+$C$42</f>
        <v>#DIV/0!</v>
      </c>
      <c r="D109" s="13" t="e">
        <f t="shared" si="6"/>
        <v>#DIV/0!</v>
      </c>
      <c r="E109" s="13" t="e">
        <f t="shared" si="6"/>
        <v>#DIV/0!</v>
      </c>
      <c r="F109" s="13" t="e">
        <f t="shared" si="6"/>
        <v>#DIV/0!</v>
      </c>
      <c r="G109" s="13" t="e">
        <f t="shared" si="6"/>
        <v>#DIV/0!</v>
      </c>
      <c r="H109" s="13" t="e">
        <f t="shared" si="6"/>
        <v>#DIV/0!</v>
      </c>
      <c r="I109" s="13" t="e">
        <f t="shared" si="6"/>
        <v>#DIV/0!</v>
      </c>
      <c r="J109" s="13" t="e">
        <f t="shared" si="6"/>
        <v>#DIV/0!</v>
      </c>
      <c r="K109" s="13" t="e">
        <f t="shared" si="6"/>
        <v>#DIV/0!</v>
      </c>
      <c r="L109" s="13" t="e">
        <f t="shared" si="6"/>
        <v>#DIV/0!</v>
      </c>
      <c r="M109" s="13" t="e">
        <f t="shared" si="6"/>
        <v>#DIV/0!</v>
      </c>
      <c r="N109" s="13" t="e">
        <f t="shared" si="6"/>
        <v>#DIV/0!</v>
      </c>
      <c r="O109" s="13" t="e">
        <f t="shared" si="6"/>
        <v>#DIV/0!</v>
      </c>
      <c r="P109" s="13" t="e">
        <f t="shared" si="6"/>
        <v>#DIV/0!</v>
      </c>
      <c r="Q109" s="13" t="e">
        <f t="shared" si="6"/>
        <v>#DIV/0!</v>
      </c>
      <c r="R109" s="13" t="e">
        <f t="shared" si="6"/>
        <v>#DIV/0!</v>
      </c>
    </row>
    <row r="111" spans="2:18" ht="15.75" thickBot="1" x14ac:dyDescent="0.3"/>
    <row r="112" spans="2:18" x14ac:dyDescent="0.25">
      <c r="B112" s="42" t="s">
        <v>32</v>
      </c>
      <c r="C112" s="43"/>
      <c r="D112" s="43"/>
      <c r="E112" s="43"/>
      <c r="F112" s="43"/>
      <c r="G112" s="44"/>
    </row>
    <row r="113" spans="2:7" x14ac:dyDescent="0.25">
      <c r="B113" s="14" t="s">
        <v>26</v>
      </c>
      <c r="C113" s="15">
        <f>G23</f>
        <v>5500</v>
      </c>
      <c r="D113" s="45" t="s">
        <v>27</v>
      </c>
      <c r="E113" s="46"/>
      <c r="F113" s="46"/>
      <c r="G113" s="47"/>
    </row>
    <row r="114" spans="2:7" x14ac:dyDescent="0.25">
      <c r="B114" s="14" t="s">
        <v>28</v>
      </c>
      <c r="C114" s="15">
        <f>G8</f>
        <v>1600</v>
      </c>
      <c r="D114" s="45" t="s">
        <v>29</v>
      </c>
      <c r="E114" s="46"/>
      <c r="F114" s="46"/>
      <c r="G114" s="47"/>
    </row>
    <row r="115" spans="2:7" ht="15.75" thickBot="1" x14ac:dyDescent="0.3">
      <c r="B115" s="16" t="s">
        <v>30</v>
      </c>
      <c r="C115" s="17">
        <f>C79</f>
        <v>0</v>
      </c>
      <c r="D115" s="48" t="s">
        <v>31</v>
      </c>
      <c r="E115" s="49"/>
      <c r="F115" s="49"/>
      <c r="G115" s="50"/>
    </row>
    <row r="116" spans="2:7" ht="15.75" thickBot="1" x14ac:dyDescent="0.3"/>
    <row r="117" spans="2:7" ht="15.75" thickBot="1" x14ac:dyDescent="0.3">
      <c r="B117" s="18" t="s">
        <v>14</v>
      </c>
      <c r="C117" s="19" t="s">
        <v>15</v>
      </c>
    </row>
    <row r="118" spans="2:7" x14ac:dyDescent="0.25">
      <c r="B118" s="20">
        <v>0</v>
      </c>
      <c r="C118" s="13" t="e">
        <f t="shared" ref="C118:C133" si="7">($C$113-$C$114)/(1-EXP($B$133/-$C$115))*(1-EXP(B118/-$C$115))+$C$114</f>
        <v>#DIV/0!</v>
      </c>
    </row>
    <row r="119" spans="2:7" x14ac:dyDescent="0.25">
      <c r="B119" s="14">
        <v>1</v>
      </c>
      <c r="C119" s="13" t="e">
        <f t="shared" si="7"/>
        <v>#DIV/0!</v>
      </c>
    </row>
    <row r="120" spans="2:7" x14ac:dyDescent="0.25">
      <c r="B120" s="14">
        <v>2</v>
      </c>
      <c r="C120" s="13" t="e">
        <f t="shared" si="7"/>
        <v>#DIV/0!</v>
      </c>
    </row>
    <row r="121" spans="2:7" x14ac:dyDescent="0.25">
      <c r="B121" s="14">
        <v>4</v>
      </c>
      <c r="C121" s="13" t="e">
        <f t="shared" si="7"/>
        <v>#DIV/0!</v>
      </c>
    </row>
    <row r="122" spans="2:7" x14ac:dyDescent="0.25">
      <c r="B122" s="14">
        <v>6</v>
      </c>
      <c r="C122" s="13" t="e">
        <f t="shared" si="7"/>
        <v>#DIV/0!</v>
      </c>
    </row>
    <row r="123" spans="2:7" x14ac:dyDescent="0.25">
      <c r="B123" s="14">
        <v>8</v>
      </c>
      <c r="C123" s="13" t="e">
        <f t="shared" si="7"/>
        <v>#DIV/0!</v>
      </c>
    </row>
    <row r="124" spans="2:7" x14ac:dyDescent="0.25">
      <c r="B124" s="14">
        <v>10</v>
      </c>
      <c r="C124" s="13" t="e">
        <f t="shared" si="7"/>
        <v>#DIV/0!</v>
      </c>
    </row>
    <row r="125" spans="2:7" x14ac:dyDescent="0.25">
      <c r="B125" s="14">
        <v>20</v>
      </c>
      <c r="C125" s="13" t="e">
        <f t="shared" si="7"/>
        <v>#DIV/0!</v>
      </c>
    </row>
    <row r="126" spans="2:7" x14ac:dyDescent="0.25">
      <c r="B126" s="14">
        <v>30</v>
      </c>
      <c r="C126" s="13" t="e">
        <f t="shared" si="7"/>
        <v>#DIV/0!</v>
      </c>
    </row>
    <row r="127" spans="2:7" x14ac:dyDescent="0.25">
      <c r="B127" s="14">
        <v>40</v>
      </c>
      <c r="C127" s="13" t="e">
        <f t="shared" si="7"/>
        <v>#DIV/0!</v>
      </c>
    </row>
    <row r="128" spans="2:7" x14ac:dyDescent="0.25">
      <c r="B128" s="14">
        <v>50</v>
      </c>
      <c r="C128" s="13" t="e">
        <f t="shared" si="7"/>
        <v>#DIV/0!</v>
      </c>
    </row>
    <row r="129" spans="2:18" x14ac:dyDescent="0.25">
      <c r="B129" s="14">
        <v>60</v>
      </c>
      <c r="C129" s="13" t="e">
        <f t="shared" si="7"/>
        <v>#DIV/0!</v>
      </c>
    </row>
    <row r="130" spans="2:18" x14ac:dyDescent="0.25">
      <c r="B130" s="14">
        <v>70</v>
      </c>
      <c r="C130" s="13" t="e">
        <f t="shared" si="7"/>
        <v>#DIV/0!</v>
      </c>
    </row>
    <row r="131" spans="2:18" x14ac:dyDescent="0.25">
      <c r="B131" s="14">
        <v>80</v>
      </c>
      <c r="C131" s="13" t="e">
        <f t="shared" si="7"/>
        <v>#DIV/0!</v>
      </c>
    </row>
    <row r="132" spans="2:18" x14ac:dyDescent="0.25">
      <c r="B132" s="14">
        <v>90</v>
      </c>
      <c r="C132" s="13" t="e">
        <f t="shared" si="7"/>
        <v>#DIV/0!</v>
      </c>
    </row>
    <row r="133" spans="2:18" ht="15.75" thickBot="1" x14ac:dyDescent="0.3">
      <c r="B133" s="16">
        <v>100</v>
      </c>
      <c r="C133" s="13" t="e">
        <f t="shared" si="7"/>
        <v>#DIV/0!</v>
      </c>
    </row>
    <row r="143" spans="2:18" ht="15.75" thickBot="1" x14ac:dyDescent="0.3">
      <c r="B143" s="31" t="s">
        <v>24</v>
      </c>
    </row>
    <row r="144" spans="2:18" x14ac:dyDescent="0.25">
      <c r="B144" s="8" t="s">
        <v>14</v>
      </c>
      <c r="C144" s="9">
        <v>0</v>
      </c>
      <c r="D144" s="10">
        <v>1</v>
      </c>
      <c r="E144" s="10">
        <v>2</v>
      </c>
      <c r="F144" s="10">
        <v>4</v>
      </c>
      <c r="G144" s="10">
        <v>6</v>
      </c>
      <c r="H144" s="10">
        <v>8</v>
      </c>
      <c r="I144" s="10">
        <v>10</v>
      </c>
      <c r="J144" s="10">
        <v>20</v>
      </c>
      <c r="K144" s="10">
        <v>30</v>
      </c>
      <c r="L144" s="10">
        <v>40</v>
      </c>
      <c r="M144" s="10">
        <v>50</v>
      </c>
      <c r="N144" s="10">
        <v>60</v>
      </c>
      <c r="O144" s="10">
        <v>70</v>
      </c>
      <c r="P144" s="10">
        <v>80</v>
      </c>
      <c r="Q144" s="10">
        <v>90</v>
      </c>
      <c r="R144" s="11">
        <v>100</v>
      </c>
    </row>
    <row r="145" spans="2:18" ht="15.75" thickBot="1" x14ac:dyDescent="0.3">
      <c r="B145" s="12" t="s">
        <v>15</v>
      </c>
      <c r="C145" s="13" t="e">
        <f t="shared" ref="C145:R145" si="8">($C$41-$C$42)/(1-EXP($B$62/-$C$43))*(1-EXP(C144/-$C$43))+$C$42</f>
        <v>#DIV/0!</v>
      </c>
      <c r="D145" s="13" t="e">
        <f t="shared" si="8"/>
        <v>#DIV/0!</v>
      </c>
      <c r="E145" s="13" t="e">
        <f t="shared" si="8"/>
        <v>#DIV/0!</v>
      </c>
      <c r="F145" s="13" t="e">
        <f t="shared" si="8"/>
        <v>#DIV/0!</v>
      </c>
      <c r="G145" s="13" t="e">
        <f t="shared" si="8"/>
        <v>#DIV/0!</v>
      </c>
      <c r="H145" s="13" t="e">
        <f t="shared" si="8"/>
        <v>#DIV/0!</v>
      </c>
      <c r="I145" s="13" t="e">
        <f t="shared" si="8"/>
        <v>#DIV/0!</v>
      </c>
      <c r="J145" s="13" t="e">
        <f t="shared" si="8"/>
        <v>#DIV/0!</v>
      </c>
      <c r="K145" s="13" t="e">
        <f t="shared" si="8"/>
        <v>#DIV/0!</v>
      </c>
      <c r="L145" s="13" t="e">
        <f t="shared" si="8"/>
        <v>#DIV/0!</v>
      </c>
      <c r="M145" s="13" t="e">
        <f t="shared" si="8"/>
        <v>#DIV/0!</v>
      </c>
      <c r="N145" s="13" t="e">
        <f t="shared" si="8"/>
        <v>#DIV/0!</v>
      </c>
      <c r="O145" s="13" t="e">
        <f t="shared" si="8"/>
        <v>#DIV/0!</v>
      </c>
      <c r="P145" s="13" t="e">
        <f t="shared" si="8"/>
        <v>#DIV/0!</v>
      </c>
      <c r="Q145" s="13" t="e">
        <f t="shared" si="8"/>
        <v>#DIV/0!</v>
      </c>
      <c r="R145" s="13" t="e">
        <f t="shared" si="8"/>
        <v>#DIV/0!</v>
      </c>
    </row>
    <row r="147" spans="2:18" ht="15.75" thickBot="1" x14ac:dyDescent="0.3"/>
    <row r="148" spans="2:18" x14ac:dyDescent="0.25">
      <c r="B148" s="42" t="s">
        <v>33</v>
      </c>
      <c r="C148" s="43"/>
      <c r="D148" s="43"/>
      <c r="E148" s="43"/>
      <c r="F148" s="43"/>
      <c r="G148" s="44"/>
    </row>
    <row r="149" spans="2:18" x14ac:dyDescent="0.25">
      <c r="B149" s="14" t="s">
        <v>26</v>
      </c>
      <c r="C149" s="15">
        <f>H23</f>
        <v>6000</v>
      </c>
      <c r="D149" s="45" t="s">
        <v>27</v>
      </c>
      <c r="E149" s="46"/>
      <c r="F149" s="46"/>
      <c r="G149" s="47"/>
    </row>
    <row r="150" spans="2:18" x14ac:dyDescent="0.25">
      <c r="B150" s="14" t="s">
        <v>28</v>
      </c>
      <c r="C150" s="15">
        <f>H8</f>
        <v>2100</v>
      </c>
      <c r="D150" s="45" t="s">
        <v>29</v>
      </c>
      <c r="E150" s="46"/>
      <c r="F150" s="46"/>
      <c r="G150" s="47"/>
    </row>
    <row r="151" spans="2:18" ht="15.75" thickBot="1" x14ac:dyDescent="0.3">
      <c r="B151" s="16" t="s">
        <v>30</v>
      </c>
      <c r="C151" s="17">
        <f>C115</f>
        <v>0</v>
      </c>
      <c r="D151" s="48" t="s">
        <v>31</v>
      </c>
      <c r="E151" s="49"/>
      <c r="F151" s="49"/>
      <c r="G151" s="50"/>
    </row>
    <row r="152" spans="2:18" ht="15.75" thickBot="1" x14ac:dyDescent="0.3"/>
    <row r="153" spans="2:18" ht="15.75" thickBot="1" x14ac:dyDescent="0.3">
      <c r="B153" s="18" t="s">
        <v>14</v>
      </c>
      <c r="C153" s="19" t="s">
        <v>15</v>
      </c>
    </row>
    <row r="154" spans="2:18" x14ac:dyDescent="0.25">
      <c r="B154" s="20">
        <v>0</v>
      </c>
      <c r="C154" s="13" t="e">
        <f t="shared" ref="C154:C169" si="9">($C$149-$C$150)/(1-EXP($B$169/-$C$151))*(1-EXP(B154/-$C$151))+$C$150</f>
        <v>#DIV/0!</v>
      </c>
    </row>
    <row r="155" spans="2:18" x14ac:dyDescent="0.25">
      <c r="B155" s="14">
        <v>1</v>
      </c>
      <c r="C155" s="13" t="e">
        <f t="shared" si="9"/>
        <v>#DIV/0!</v>
      </c>
    </row>
    <row r="156" spans="2:18" x14ac:dyDescent="0.25">
      <c r="B156" s="14">
        <v>2</v>
      </c>
      <c r="C156" s="13" t="e">
        <f t="shared" si="9"/>
        <v>#DIV/0!</v>
      </c>
    </row>
    <row r="157" spans="2:18" x14ac:dyDescent="0.25">
      <c r="B157" s="14">
        <v>4</v>
      </c>
      <c r="C157" s="13" t="e">
        <f t="shared" si="9"/>
        <v>#DIV/0!</v>
      </c>
    </row>
    <row r="158" spans="2:18" x14ac:dyDescent="0.25">
      <c r="B158" s="14">
        <v>6</v>
      </c>
      <c r="C158" s="13" t="e">
        <f t="shared" si="9"/>
        <v>#DIV/0!</v>
      </c>
    </row>
    <row r="159" spans="2:18" x14ac:dyDescent="0.25">
      <c r="B159" s="14">
        <v>8</v>
      </c>
      <c r="C159" s="13" t="e">
        <f t="shared" si="9"/>
        <v>#DIV/0!</v>
      </c>
    </row>
    <row r="160" spans="2:18" x14ac:dyDescent="0.25">
      <c r="B160" s="14">
        <v>10</v>
      </c>
      <c r="C160" s="13" t="e">
        <f t="shared" si="9"/>
        <v>#DIV/0!</v>
      </c>
    </row>
    <row r="161" spans="2:3" x14ac:dyDescent="0.25">
      <c r="B161" s="14">
        <v>20</v>
      </c>
      <c r="C161" s="13" t="e">
        <f t="shared" si="9"/>
        <v>#DIV/0!</v>
      </c>
    </row>
    <row r="162" spans="2:3" x14ac:dyDescent="0.25">
      <c r="B162" s="14">
        <v>30</v>
      </c>
      <c r="C162" s="13" t="e">
        <f t="shared" si="9"/>
        <v>#DIV/0!</v>
      </c>
    </row>
    <row r="163" spans="2:3" x14ac:dyDescent="0.25">
      <c r="B163" s="14">
        <v>40</v>
      </c>
      <c r="C163" s="13" t="e">
        <f t="shared" si="9"/>
        <v>#DIV/0!</v>
      </c>
    </row>
    <row r="164" spans="2:3" x14ac:dyDescent="0.25">
      <c r="B164" s="14">
        <v>50</v>
      </c>
      <c r="C164" s="13" t="e">
        <f t="shared" si="9"/>
        <v>#DIV/0!</v>
      </c>
    </row>
    <row r="165" spans="2:3" x14ac:dyDescent="0.25">
      <c r="B165" s="14">
        <v>60</v>
      </c>
      <c r="C165" s="13" t="e">
        <f t="shared" si="9"/>
        <v>#DIV/0!</v>
      </c>
    </row>
    <row r="166" spans="2:3" x14ac:dyDescent="0.25">
      <c r="B166" s="14">
        <v>70</v>
      </c>
      <c r="C166" s="13" t="e">
        <f t="shared" si="9"/>
        <v>#DIV/0!</v>
      </c>
    </row>
    <row r="167" spans="2:3" x14ac:dyDescent="0.25">
      <c r="B167" s="14">
        <v>80</v>
      </c>
      <c r="C167" s="13" t="e">
        <f t="shared" si="9"/>
        <v>#DIV/0!</v>
      </c>
    </row>
    <row r="168" spans="2:3" x14ac:dyDescent="0.25">
      <c r="B168" s="14">
        <v>90</v>
      </c>
      <c r="C168" s="13" t="e">
        <f t="shared" si="9"/>
        <v>#DIV/0!</v>
      </c>
    </row>
    <row r="169" spans="2:3" ht="15.75" thickBot="1" x14ac:dyDescent="0.3">
      <c r="B169" s="16">
        <v>100</v>
      </c>
      <c r="C169" s="13" t="e">
        <f t="shared" si="9"/>
        <v>#DIV/0!</v>
      </c>
    </row>
    <row r="179" spans="2:18" ht="15.75" thickBot="1" x14ac:dyDescent="0.3">
      <c r="B179" s="31" t="s">
        <v>24</v>
      </c>
    </row>
    <row r="180" spans="2:18" x14ac:dyDescent="0.25">
      <c r="B180" s="8" t="s">
        <v>14</v>
      </c>
      <c r="C180" s="9">
        <v>0</v>
      </c>
      <c r="D180" s="10">
        <v>1</v>
      </c>
      <c r="E180" s="10">
        <v>2</v>
      </c>
      <c r="F180" s="10">
        <v>4</v>
      </c>
      <c r="G180" s="10">
        <v>6</v>
      </c>
      <c r="H180" s="10">
        <v>8</v>
      </c>
      <c r="I180" s="10">
        <v>10</v>
      </c>
      <c r="J180" s="10">
        <v>20</v>
      </c>
      <c r="K180" s="10">
        <v>30</v>
      </c>
      <c r="L180" s="10">
        <v>40</v>
      </c>
      <c r="M180" s="10">
        <v>50</v>
      </c>
      <c r="N180" s="10">
        <v>60</v>
      </c>
      <c r="O180" s="10">
        <v>70</v>
      </c>
      <c r="P180" s="10">
        <v>80</v>
      </c>
      <c r="Q180" s="10">
        <v>90</v>
      </c>
      <c r="R180" s="11">
        <v>100</v>
      </c>
    </row>
    <row r="181" spans="2:18" ht="15.75" thickBot="1" x14ac:dyDescent="0.3">
      <c r="B181" s="12" t="s">
        <v>15</v>
      </c>
      <c r="C181" s="13" t="e">
        <f t="shared" ref="C181:R181" si="10">($C$41-$C$42)/(1-EXP($B$62/-$C$43))*(1-EXP(C180/-$C$43))+$C$42</f>
        <v>#DIV/0!</v>
      </c>
      <c r="D181" s="13" t="e">
        <f t="shared" si="10"/>
        <v>#DIV/0!</v>
      </c>
      <c r="E181" s="13" t="e">
        <f t="shared" si="10"/>
        <v>#DIV/0!</v>
      </c>
      <c r="F181" s="13" t="e">
        <f t="shared" si="10"/>
        <v>#DIV/0!</v>
      </c>
      <c r="G181" s="13" t="e">
        <f t="shared" si="10"/>
        <v>#DIV/0!</v>
      </c>
      <c r="H181" s="13" t="e">
        <f t="shared" si="10"/>
        <v>#DIV/0!</v>
      </c>
      <c r="I181" s="13" t="e">
        <f t="shared" si="10"/>
        <v>#DIV/0!</v>
      </c>
      <c r="J181" s="13" t="e">
        <f t="shared" si="10"/>
        <v>#DIV/0!</v>
      </c>
      <c r="K181" s="13" t="e">
        <f t="shared" si="10"/>
        <v>#DIV/0!</v>
      </c>
      <c r="L181" s="13" t="e">
        <f t="shared" si="10"/>
        <v>#DIV/0!</v>
      </c>
      <c r="M181" s="13" t="e">
        <f t="shared" si="10"/>
        <v>#DIV/0!</v>
      </c>
      <c r="N181" s="13" t="e">
        <f t="shared" si="10"/>
        <v>#DIV/0!</v>
      </c>
      <c r="O181" s="13" t="e">
        <f t="shared" si="10"/>
        <v>#DIV/0!</v>
      </c>
      <c r="P181" s="13" t="e">
        <f t="shared" si="10"/>
        <v>#DIV/0!</v>
      </c>
      <c r="Q181" s="13" t="e">
        <f t="shared" si="10"/>
        <v>#DIV/0!</v>
      </c>
      <c r="R181" s="13" t="e">
        <f t="shared" si="10"/>
        <v>#DIV/0!</v>
      </c>
    </row>
    <row r="183" spans="2:18" ht="15.75" thickBot="1" x14ac:dyDescent="0.3"/>
    <row r="184" spans="2:18" x14ac:dyDescent="0.25">
      <c r="B184" s="42" t="s">
        <v>34</v>
      </c>
      <c r="C184" s="43"/>
      <c r="D184" s="43"/>
      <c r="E184" s="43"/>
      <c r="F184" s="43"/>
      <c r="G184" s="44"/>
    </row>
    <row r="185" spans="2:18" x14ac:dyDescent="0.25">
      <c r="B185" s="14" t="s">
        <v>26</v>
      </c>
      <c r="C185" s="15">
        <f>J23</f>
        <v>6200</v>
      </c>
      <c r="D185" s="45" t="s">
        <v>27</v>
      </c>
      <c r="E185" s="46"/>
      <c r="F185" s="46"/>
      <c r="G185" s="47"/>
    </row>
    <row r="186" spans="2:18" x14ac:dyDescent="0.25">
      <c r="B186" s="14" t="s">
        <v>28</v>
      </c>
      <c r="C186" s="15">
        <f>J8</f>
        <v>2500</v>
      </c>
      <c r="D186" s="45" t="s">
        <v>29</v>
      </c>
      <c r="E186" s="46"/>
      <c r="F186" s="46"/>
      <c r="G186" s="47"/>
    </row>
    <row r="187" spans="2:18" ht="15.75" thickBot="1" x14ac:dyDescent="0.3">
      <c r="B187" s="16" t="s">
        <v>30</v>
      </c>
      <c r="C187" s="17">
        <f>C151</f>
        <v>0</v>
      </c>
      <c r="D187" s="48" t="s">
        <v>31</v>
      </c>
      <c r="E187" s="49"/>
      <c r="F187" s="49"/>
      <c r="G187" s="50"/>
    </row>
    <row r="188" spans="2:18" ht="15.75" thickBot="1" x14ac:dyDescent="0.3"/>
    <row r="189" spans="2:18" ht="15.75" thickBot="1" x14ac:dyDescent="0.3">
      <c r="B189" s="18" t="s">
        <v>14</v>
      </c>
      <c r="C189" s="19" t="s">
        <v>15</v>
      </c>
    </row>
    <row r="190" spans="2:18" x14ac:dyDescent="0.25">
      <c r="B190" s="20">
        <v>0</v>
      </c>
      <c r="C190" s="13" t="e">
        <f t="shared" ref="C190:C205" si="11">($C$185-$C$186)/(1-EXP($B$205/-$C$187))*(1-EXP(B190/-$C$187))+$C$186</f>
        <v>#DIV/0!</v>
      </c>
    </row>
    <row r="191" spans="2:18" x14ac:dyDescent="0.25">
      <c r="B191" s="14">
        <v>1</v>
      </c>
      <c r="C191" s="13" t="e">
        <f t="shared" si="11"/>
        <v>#DIV/0!</v>
      </c>
    </row>
    <row r="192" spans="2:18" x14ac:dyDescent="0.25">
      <c r="B192" s="14">
        <v>2</v>
      </c>
      <c r="C192" s="13" t="e">
        <f t="shared" si="11"/>
        <v>#DIV/0!</v>
      </c>
    </row>
    <row r="193" spans="2:3" x14ac:dyDescent="0.25">
      <c r="B193" s="14">
        <v>4</v>
      </c>
      <c r="C193" s="13" t="e">
        <f t="shared" si="11"/>
        <v>#DIV/0!</v>
      </c>
    </row>
    <row r="194" spans="2:3" x14ac:dyDescent="0.25">
      <c r="B194" s="14">
        <v>6</v>
      </c>
      <c r="C194" s="13" t="e">
        <f t="shared" si="11"/>
        <v>#DIV/0!</v>
      </c>
    </row>
    <row r="195" spans="2:3" x14ac:dyDescent="0.25">
      <c r="B195" s="14">
        <v>8</v>
      </c>
      <c r="C195" s="13" t="e">
        <f t="shared" si="11"/>
        <v>#DIV/0!</v>
      </c>
    </row>
    <row r="196" spans="2:3" x14ac:dyDescent="0.25">
      <c r="B196" s="14">
        <v>10</v>
      </c>
      <c r="C196" s="13" t="e">
        <f t="shared" si="11"/>
        <v>#DIV/0!</v>
      </c>
    </row>
    <row r="197" spans="2:3" x14ac:dyDescent="0.25">
      <c r="B197" s="14">
        <v>20</v>
      </c>
      <c r="C197" s="13" t="e">
        <f t="shared" si="11"/>
        <v>#DIV/0!</v>
      </c>
    </row>
    <row r="198" spans="2:3" x14ac:dyDescent="0.25">
      <c r="B198" s="14">
        <v>30</v>
      </c>
      <c r="C198" s="13" t="e">
        <f t="shared" si="11"/>
        <v>#DIV/0!</v>
      </c>
    </row>
    <row r="199" spans="2:3" x14ac:dyDescent="0.25">
      <c r="B199" s="14">
        <v>40</v>
      </c>
      <c r="C199" s="13" t="e">
        <f t="shared" si="11"/>
        <v>#DIV/0!</v>
      </c>
    </row>
    <row r="200" spans="2:3" x14ac:dyDescent="0.25">
      <c r="B200" s="14">
        <v>50</v>
      </c>
      <c r="C200" s="13" t="e">
        <f t="shared" si="11"/>
        <v>#DIV/0!</v>
      </c>
    </row>
    <row r="201" spans="2:3" x14ac:dyDescent="0.25">
      <c r="B201" s="14">
        <v>60</v>
      </c>
      <c r="C201" s="13" t="e">
        <f t="shared" si="11"/>
        <v>#DIV/0!</v>
      </c>
    </row>
    <row r="202" spans="2:3" x14ac:dyDescent="0.25">
      <c r="B202" s="14">
        <v>70</v>
      </c>
      <c r="C202" s="13" t="e">
        <f t="shared" si="11"/>
        <v>#DIV/0!</v>
      </c>
    </row>
    <row r="203" spans="2:3" x14ac:dyDescent="0.25">
      <c r="B203" s="14">
        <v>80</v>
      </c>
      <c r="C203" s="13" t="e">
        <f t="shared" si="11"/>
        <v>#DIV/0!</v>
      </c>
    </row>
    <row r="204" spans="2:3" x14ac:dyDescent="0.25">
      <c r="B204" s="14">
        <v>90</v>
      </c>
      <c r="C204" s="13" t="e">
        <f t="shared" si="11"/>
        <v>#DIV/0!</v>
      </c>
    </row>
    <row r="205" spans="2:3" ht="15.75" thickBot="1" x14ac:dyDescent="0.3">
      <c r="B205" s="16">
        <v>100</v>
      </c>
      <c r="C205" s="13" t="e">
        <f t="shared" si="11"/>
        <v>#DIV/0!</v>
      </c>
    </row>
    <row r="215" spans="2:18" ht="15.75" thickBot="1" x14ac:dyDescent="0.3">
      <c r="B215" s="31" t="s">
        <v>24</v>
      </c>
    </row>
    <row r="216" spans="2:18" x14ac:dyDescent="0.25">
      <c r="B216" s="8" t="s">
        <v>14</v>
      </c>
      <c r="C216" s="9">
        <v>0</v>
      </c>
      <c r="D216" s="10">
        <v>1</v>
      </c>
      <c r="E216" s="10">
        <v>2</v>
      </c>
      <c r="F216" s="10">
        <v>4</v>
      </c>
      <c r="G216" s="10">
        <v>6</v>
      </c>
      <c r="H216" s="10">
        <v>8</v>
      </c>
      <c r="I216" s="10">
        <v>10</v>
      </c>
      <c r="J216" s="10">
        <v>20</v>
      </c>
      <c r="K216" s="10">
        <v>30</v>
      </c>
      <c r="L216" s="10">
        <v>40</v>
      </c>
      <c r="M216" s="10">
        <v>50</v>
      </c>
      <c r="N216" s="10">
        <v>60</v>
      </c>
      <c r="O216" s="10">
        <v>70</v>
      </c>
      <c r="P216" s="10">
        <v>80</v>
      </c>
      <c r="Q216" s="10">
        <v>90</v>
      </c>
      <c r="R216" s="11">
        <v>100</v>
      </c>
    </row>
    <row r="217" spans="2:18" ht="15.75" thickBot="1" x14ac:dyDescent="0.3">
      <c r="B217" s="12" t="s">
        <v>15</v>
      </c>
      <c r="C217" s="13" t="e">
        <f t="shared" ref="C217:R217" si="12">($C$41-$C$42)/(1-EXP($B$62/-$C$43))*(1-EXP(C216/-$C$43))+$C$42</f>
        <v>#DIV/0!</v>
      </c>
      <c r="D217" s="13" t="e">
        <f t="shared" si="12"/>
        <v>#DIV/0!</v>
      </c>
      <c r="E217" s="13" t="e">
        <f t="shared" si="12"/>
        <v>#DIV/0!</v>
      </c>
      <c r="F217" s="13" t="e">
        <f t="shared" si="12"/>
        <v>#DIV/0!</v>
      </c>
      <c r="G217" s="13" t="e">
        <f t="shared" si="12"/>
        <v>#DIV/0!</v>
      </c>
      <c r="H217" s="13" t="e">
        <f t="shared" si="12"/>
        <v>#DIV/0!</v>
      </c>
      <c r="I217" s="13" t="e">
        <f t="shared" si="12"/>
        <v>#DIV/0!</v>
      </c>
      <c r="J217" s="13" t="e">
        <f t="shared" si="12"/>
        <v>#DIV/0!</v>
      </c>
      <c r="K217" s="13" t="e">
        <f t="shared" si="12"/>
        <v>#DIV/0!</v>
      </c>
      <c r="L217" s="13" t="e">
        <f t="shared" si="12"/>
        <v>#DIV/0!</v>
      </c>
      <c r="M217" s="13" t="e">
        <f t="shared" si="12"/>
        <v>#DIV/0!</v>
      </c>
      <c r="N217" s="13" t="e">
        <f t="shared" si="12"/>
        <v>#DIV/0!</v>
      </c>
      <c r="O217" s="13" t="e">
        <f t="shared" si="12"/>
        <v>#DIV/0!</v>
      </c>
      <c r="P217" s="13" t="e">
        <f t="shared" si="12"/>
        <v>#DIV/0!</v>
      </c>
      <c r="Q217" s="13" t="e">
        <f t="shared" si="12"/>
        <v>#DIV/0!</v>
      </c>
      <c r="R217" s="13" t="e">
        <f t="shared" si="12"/>
        <v>#DIV/0!</v>
      </c>
    </row>
    <row r="219" spans="2:18" ht="15.75" thickBot="1" x14ac:dyDescent="0.3"/>
    <row r="220" spans="2:18" x14ac:dyDescent="0.25">
      <c r="B220" s="42" t="s">
        <v>35</v>
      </c>
      <c r="C220" s="43"/>
      <c r="D220" s="43"/>
      <c r="E220" s="43"/>
      <c r="F220" s="43"/>
      <c r="G220" s="44"/>
    </row>
    <row r="221" spans="2:18" x14ac:dyDescent="0.25">
      <c r="B221" s="14" t="s">
        <v>26</v>
      </c>
      <c r="C221" s="15">
        <f>M23</f>
        <v>6200</v>
      </c>
      <c r="D221" s="45" t="s">
        <v>27</v>
      </c>
      <c r="E221" s="46"/>
      <c r="F221" s="46"/>
      <c r="G221" s="47"/>
    </row>
    <row r="222" spans="2:18" x14ac:dyDescent="0.25">
      <c r="B222" s="14" t="s">
        <v>28</v>
      </c>
      <c r="C222" s="15">
        <f>M8</f>
        <v>4000</v>
      </c>
      <c r="D222" s="45" t="s">
        <v>29</v>
      </c>
      <c r="E222" s="46"/>
      <c r="F222" s="46"/>
      <c r="G222" s="47"/>
    </row>
    <row r="223" spans="2:18" ht="15.75" thickBot="1" x14ac:dyDescent="0.3">
      <c r="B223" s="16" t="s">
        <v>30</v>
      </c>
      <c r="C223" s="17">
        <f>C187</f>
        <v>0</v>
      </c>
      <c r="D223" s="48" t="s">
        <v>31</v>
      </c>
      <c r="E223" s="49"/>
      <c r="F223" s="49"/>
      <c r="G223" s="50"/>
    </row>
    <row r="224" spans="2:18" ht="15.75" thickBot="1" x14ac:dyDescent="0.3"/>
    <row r="225" spans="2:3" ht="15.75" thickBot="1" x14ac:dyDescent="0.3">
      <c r="B225" s="18" t="s">
        <v>14</v>
      </c>
      <c r="C225" s="19" t="s">
        <v>15</v>
      </c>
    </row>
    <row r="226" spans="2:3" x14ac:dyDescent="0.25">
      <c r="B226" s="20">
        <v>0</v>
      </c>
      <c r="C226" s="13" t="e">
        <f t="shared" ref="C226:C241" si="13">($C$221-$C$222)/(1-EXP($B$241/-$C$223))*(1-EXP(B226/-$C$223))+$C$222</f>
        <v>#DIV/0!</v>
      </c>
    </row>
    <row r="227" spans="2:3" x14ac:dyDescent="0.25">
      <c r="B227" s="14">
        <v>1</v>
      </c>
      <c r="C227" s="13" t="e">
        <f t="shared" si="13"/>
        <v>#DIV/0!</v>
      </c>
    </row>
    <row r="228" spans="2:3" x14ac:dyDescent="0.25">
      <c r="B228" s="14">
        <v>2</v>
      </c>
      <c r="C228" s="13" t="e">
        <f t="shared" si="13"/>
        <v>#DIV/0!</v>
      </c>
    </row>
    <row r="229" spans="2:3" x14ac:dyDescent="0.25">
      <c r="B229" s="14">
        <v>4</v>
      </c>
      <c r="C229" s="13" t="e">
        <f t="shared" si="13"/>
        <v>#DIV/0!</v>
      </c>
    </row>
    <row r="230" spans="2:3" x14ac:dyDescent="0.25">
      <c r="B230" s="14">
        <v>6</v>
      </c>
      <c r="C230" s="13" t="e">
        <f t="shared" si="13"/>
        <v>#DIV/0!</v>
      </c>
    </row>
    <row r="231" spans="2:3" x14ac:dyDescent="0.25">
      <c r="B231" s="14">
        <v>8</v>
      </c>
      <c r="C231" s="13" t="e">
        <f t="shared" si="13"/>
        <v>#DIV/0!</v>
      </c>
    </row>
    <row r="232" spans="2:3" x14ac:dyDescent="0.25">
      <c r="B232" s="14">
        <v>10</v>
      </c>
      <c r="C232" s="13" t="e">
        <f t="shared" si="13"/>
        <v>#DIV/0!</v>
      </c>
    </row>
    <row r="233" spans="2:3" x14ac:dyDescent="0.25">
      <c r="B233" s="14">
        <v>20</v>
      </c>
      <c r="C233" s="13" t="e">
        <f t="shared" si="13"/>
        <v>#DIV/0!</v>
      </c>
    </row>
    <row r="234" spans="2:3" x14ac:dyDescent="0.25">
      <c r="B234" s="14">
        <v>30</v>
      </c>
      <c r="C234" s="13" t="e">
        <f t="shared" si="13"/>
        <v>#DIV/0!</v>
      </c>
    </row>
    <row r="235" spans="2:3" x14ac:dyDescent="0.25">
      <c r="B235" s="14">
        <v>40</v>
      </c>
      <c r="C235" s="13" t="e">
        <f t="shared" si="13"/>
        <v>#DIV/0!</v>
      </c>
    </row>
    <row r="236" spans="2:3" x14ac:dyDescent="0.25">
      <c r="B236" s="14">
        <v>50</v>
      </c>
      <c r="C236" s="13" t="e">
        <f t="shared" si="13"/>
        <v>#DIV/0!</v>
      </c>
    </row>
    <row r="237" spans="2:3" x14ac:dyDescent="0.25">
      <c r="B237" s="14">
        <v>60</v>
      </c>
      <c r="C237" s="13" t="e">
        <f t="shared" si="13"/>
        <v>#DIV/0!</v>
      </c>
    </row>
    <row r="238" spans="2:3" x14ac:dyDescent="0.25">
      <c r="B238" s="14">
        <v>70</v>
      </c>
      <c r="C238" s="13" t="e">
        <f t="shared" si="13"/>
        <v>#DIV/0!</v>
      </c>
    </row>
    <row r="239" spans="2:3" x14ac:dyDescent="0.25">
      <c r="B239" s="14">
        <v>80</v>
      </c>
      <c r="C239" s="13" t="e">
        <f t="shared" si="13"/>
        <v>#DIV/0!</v>
      </c>
    </row>
    <row r="240" spans="2:3" x14ac:dyDescent="0.25">
      <c r="B240" s="14">
        <v>90</v>
      </c>
      <c r="C240" s="13" t="e">
        <f t="shared" si="13"/>
        <v>#DIV/0!</v>
      </c>
    </row>
    <row r="241" spans="2:18" ht="15.75" thickBot="1" x14ac:dyDescent="0.3">
      <c r="B241" s="16">
        <v>100</v>
      </c>
      <c r="C241" s="13" t="e">
        <f t="shared" si="13"/>
        <v>#DIV/0!</v>
      </c>
    </row>
    <row r="251" spans="2:18" ht="15.75" thickBot="1" x14ac:dyDescent="0.3">
      <c r="B251" s="31" t="s">
        <v>24</v>
      </c>
    </row>
    <row r="252" spans="2:18" x14ac:dyDescent="0.25">
      <c r="B252" s="8" t="s">
        <v>14</v>
      </c>
      <c r="C252" s="9">
        <v>0</v>
      </c>
      <c r="D252" s="10">
        <v>1</v>
      </c>
      <c r="E252" s="10">
        <v>2</v>
      </c>
      <c r="F252" s="10">
        <v>4</v>
      </c>
      <c r="G252" s="10">
        <v>6</v>
      </c>
      <c r="H252" s="10">
        <v>8</v>
      </c>
      <c r="I252" s="10">
        <v>10</v>
      </c>
      <c r="J252" s="10">
        <v>20</v>
      </c>
      <c r="K252" s="10">
        <v>30</v>
      </c>
      <c r="L252" s="10">
        <v>40</v>
      </c>
      <c r="M252" s="10">
        <v>50</v>
      </c>
      <c r="N252" s="10">
        <v>60</v>
      </c>
      <c r="O252" s="10">
        <v>70</v>
      </c>
      <c r="P252" s="10">
        <v>80</v>
      </c>
      <c r="Q252" s="10">
        <v>90</v>
      </c>
      <c r="R252" s="11">
        <v>100</v>
      </c>
    </row>
    <row r="253" spans="2:18" ht="15.75" thickBot="1" x14ac:dyDescent="0.3">
      <c r="B253" s="12" t="s">
        <v>15</v>
      </c>
      <c r="C253" s="13" t="e">
        <f t="shared" ref="C253:R253" si="14">($C$41-$C$42)/(1-EXP($B$62/-$C$43))*(1-EXP(C252/-$C$43))+$C$42</f>
        <v>#DIV/0!</v>
      </c>
      <c r="D253" s="13" t="e">
        <f t="shared" si="14"/>
        <v>#DIV/0!</v>
      </c>
      <c r="E253" s="13" t="e">
        <f t="shared" si="14"/>
        <v>#DIV/0!</v>
      </c>
      <c r="F253" s="13" t="e">
        <f t="shared" si="14"/>
        <v>#DIV/0!</v>
      </c>
      <c r="G253" s="13" t="e">
        <f t="shared" si="14"/>
        <v>#DIV/0!</v>
      </c>
      <c r="H253" s="13" t="e">
        <f t="shared" si="14"/>
        <v>#DIV/0!</v>
      </c>
      <c r="I253" s="13" t="e">
        <f t="shared" si="14"/>
        <v>#DIV/0!</v>
      </c>
      <c r="J253" s="13" t="e">
        <f t="shared" si="14"/>
        <v>#DIV/0!</v>
      </c>
      <c r="K253" s="13" t="e">
        <f t="shared" si="14"/>
        <v>#DIV/0!</v>
      </c>
      <c r="L253" s="13" t="e">
        <f t="shared" si="14"/>
        <v>#DIV/0!</v>
      </c>
      <c r="M253" s="13" t="e">
        <f t="shared" si="14"/>
        <v>#DIV/0!</v>
      </c>
      <c r="N253" s="13" t="e">
        <f t="shared" si="14"/>
        <v>#DIV/0!</v>
      </c>
      <c r="O253" s="13" t="e">
        <f t="shared" si="14"/>
        <v>#DIV/0!</v>
      </c>
      <c r="P253" s="13" t="e">
        <f t="shared" si="14"/>
        <v>#DIV/0!</v>
      </c>
      <c r="Q253" s="13" t="e">
        <f t="shared" si="14"/>
        <v>#DIV/0!</v>
      </c>
      <c r="R253" s="13" t="e">
        <f t="shared" si="14"/>
        <v>#DIV/0!</v>
      </c>
    </row>
    <row r="255" spans="2:18" ht="15.75" thickBot="1" x14ac:dyDescent="0.3"/>
    <row r="256" spans="2:18" x14ac:dyDescent="0.25">
      <c r="B256" s="42" t="s">
        <v>36</v>
      </c>
      <c r="C256" s="43"/>
      <c r="D256" s="43"/>
      <c r="E256" s="43"/>
      <c r="F256" s="43"/>
      <c r="G256" s="44"/>
    </row>
    <row r="257" spans="2:7" x14ac:dyDescent="0.25">
      <c r="B257" s="14" t="s">
        <v>26</v>
      </c>
      <c r="C257" s="15">
        <f>K23</f>
        <v>6200</v>
      </c>
      <c r="D257" s="45" t="s">
        <v>27</v>
      </c>
      <c r="E257" s="46"/>
      <c r="F257" s="46"/>
      <c r="G257" s="47"/>
    </row>
    <row r="258" spans="2:7" x14ac:dyDescent="0.25">
      <c r="B258" s="14" t="s">
        <v>28</v>
      </c>
      <c r="C258" s="15">
        <f>K8</f>
        <v>3000</v>
      </c>
      <c r="D258" s="45" t="s">
        <v>29</v>
      </c>
      <c r="E258" s="46"/>
      <c r="F258" s="46"/>
      <c r="G258" s="47"/>
    </row>
    <row r="259" spans="2:7" ht="15.75" thickBot="1" x14ac:dyDescent="0.3">
      <c r="B259" s="16" t="s">
        <v>30</v>
      </c>
      <c r="C259" s="17">
        <f>C223</f>
        <v>0</v>
      </c>
      <c r="D259" s="48" t="s">
        <v>31</v>
      </c>
      <c r="E259" s="49"/>
      <c r="F259" s="49"/>
      <c r="G259" s="50"/>
    </row>
    <row r="260" spans="2:7" ht="15.75" thickBot="1" x14ac:dyDescent="0.3"/>
    <row r="261" spans="2:7" ht="15.75" thickBot="1" x14ac:dyDescent="0.3">
      <c r="B261" s="18" t="s">
        <v>14</v>
      </c>
      <c r="C261" s="19" t="s">
        <v>15</v>
      </c>
    </row>
    <row r="262" spans="2:7" x14ac:dyDescent="0.25">
      <c r="B262" s="20">
        <v>0</v>
      </c>
      <c r="C262" s="13" t="e">
        <f t="shared" ref="C262:C277" si="15">($C$257-$C$258)/(1-EXP($B$277/-$C$259))*(1-EXP(B262/-$C$259))+$C$258</f>
        <v>#DIV/0!</v>
      </c>
    </row>
    <row r="263" spans="2:7" x14ac:dyDescent="0.25">
      <c r="B263" s="14">
        <v>1</v>
      </c>
      <c r="C263" s="13" t="e">
        <f t="shared" si="15"/>
        <v>#DIV/0!</v>
      </c>
    </row>
    <row r="264" spans="2:7" x14ac:dyDescent="0.25">
      <c r="B264" s="14">
        <v>2</v>
      </c>
      <c r="C264" s="13" t="e">
        <f t="shared" si="15"/>
        <v>#DIV/0!</v>
      </c>
    </row>
    <row r="265" spans="2:7" x14ac:dyDescent="0.25">
      <c r="B265" s="14">
        <v>4</v>
      </c>
      <c r="C265" s="13" t="e">
        <f t="shared" si="15"/>
        <v>#DIV/0!</v>
      </c>
    </row>
    <row r="266" spans="2:7" x14ac:dyDescent="0.25">
      <c r="B266" s="14">
        <v>6</v>
      </c>
      <c r="C266" s="13" t="e">
        <f t="shared" si="15"/>
        <v>#DIV/0!</v>
      </c>
    </row>
    <row r="267" spans="2:7" x14ac:dyDescent="0.25">
      <c r="B267" s="14">
        <v>8</v>
      </c>
      <c r="C267" s="13" t="e">
        <f t="shared" si="15"/>
        <v>#DIV/0!</v>
      </c>
    </row>
    <row r="268" spans="2:7" x14ac:dyDescent="0.25">
      <c r="B268" s="14">
        <v>10</v>
      </c>
      <c r="C268" s="13" t="e">
        <f t="shared" si="15"/>
        <v>#DIV/0!</v>
      </c>
    </row>
    <row r="269" spans="2:7" x14ac:dyDescent="0.25">
      <c r="B269" s="14">
        <v>20</v>
      </c>
      <c r="C269" s="13" t="e">
        <f t="shared" si="15"/>
        <v>#DIV/0!</v>
      </c>
    </row>
    <row r="270" spans="2:7" x14ac:dyDescent="0.25">
      <c r="B270" s="14">
        <v>30</v>
      </c>
      <c r="C270" s="13" t="e">
        <f t="shared" si="15"/>
        <v>#DIV/0!</v>
      </c>
    </row>
    <row r="271" spans="2:7" x14ac:dyDescent="0.25">
      <c r="B271" s="14">
        <v>40</v>
      </c>
      <c r="C271" s="13" t="e">
        <f t="shared" si="15"/>
        <v>#DIV/0!</v>
      </c>
    </row>
    <row r="272" spans="2:7" x14ac:dyDescent="0.25">
      <c r="B272" s="14">
        <v>50</v>
      </c>
      <c r="C272" s="13" t="e">
        <f t="shared" si="15"/>
        <v>#DIV/0!</v>
      </c>
    </row>
    <row r="273" spans="2:18" x14ac:dyDescent="0.25">
      <c r="B273" s="14">
        <v>60</v>
      </c>
      <c r="C273" s="13" t="e">
        <f t="shared" si="15"/>
        <v>#DIV/0!</v>
      </c>
    </row>
    <row r="274" spans="2:18" x14ac:dyDescent="0.25">
      <c r="B274" s="14">
        <v>70</v>
      </c>
      <c r="C274" s="13" t="e">
        <f t="shared" si="15"/>
        <v>#DIV/0!</v>
      </c>
    </row>
    <row r="275" spans="2:18" x14ac:dyDescent="0.25">
      <c r="B275" s="14">
        <v>80</v>
      </c>
      <c r="C275" s="13" t="e">
        <f t="shared" si="15"/>
        <v>#DIV/0!</v>
      </c>
    </row>
    <row r="276" spans="2:18" x14ac:dyDescent="0.25">
      <c r="B276" s="14">
        <v>90</v>
      </c>
      <c r="C276" s="13" t="e">
        <f t="shared" si="15"/>
        <v>#DIV/0!</v>
      </c>
    </row>
    <row r="277" spans="2:18" ht="15.75" thickBot="1" x14ac:dyDescent="0.3">
      <c r="B277" s="16">
        <v>100</v>
      </c>
      <c r="C277" s="13" t="e">
        <f t="shared" si="15"/>
        <v>#DIV/0!</v>
      </c>
    </row>
    <row r="287" spans="2:18" ht="15.75" thickBot="1" x14ac:dyDescent="0.3">
      <c r="B287" s="31" t="s">
        <v>24</v>
      </c>
    </row>
    <row r="288" spans="2:18" x14ac:dyDescent="0.25">
      <c r="B288" s="8" t="s">
        <v>14</v>
      </c>
      <c r="C288" s="9">
        <v>0</v>
      </c>
      <c r="D288" s="10">
        <v>1</v>
      </c>
      <c r="E288" s="10">
        <v>2</v>
      </c>
      <c r="F288" s="10">
        <v>4</v>
      </c>
      <c r="G288" s="10">
        <v>6</v>
      </c>
      <c r="H288" s="10">
        <v>8</v>
      </c>
      <c r="I288" s="10">
        <v>10</v>
      </c>
      <c r="J288" s="10">
        <v>20</v>
      </c>
      <c r="K288" s="10">
        <v>30</v>
      </c>
      <c r="L288" s="10">
        <v>40</v>
      </c>
      <c r="M288" s="10">
        <v>50</v>
      </c>
      <c r="N288" s="10">
        <v>60</v>
      </c>
      <c r="O288" s="10">
        <v>70</v>
      </c>
      <c r="P288" s="10">
        <v>80</v>
      </c>
      <c r="Q288" s="10">
        <v>90</v>
      </c>
      <c r="R288" s="11">
        <v>100</v>
      </c>
    </row>
    <row r="289" spans="2:18" ht="15.75" thickBot="1" x14ac:dyDescent="0.3">
      <c r="B289" s="12" t="s">
        <v>15</v>
      </c>
      <c r="C289" s="13" t="e">
        <f t="shared" ref="C289:R289" si="16">($C$41-$C$42)/(1-EXP($B$62/-$C$43))*(1-EXP(C288/-$C$43))+$C$42</f>
        <v>#DIV/0!</v>
      </c>
      <c r="D289" s="13" t="e">
        <f t="shared" si="16"/>
        <v>#DIV/0!</v>
      </c>
      <c r="E289" s="13" t="e">
        <f t="shared" si="16"/>
        <v>#DIV/0!</v>
      </c>
      <c r="F289" s="13" t="e">
        <f t="shared" si="16"/>
        <v>#DIV/0!</v>
      </c>
      <c r="G289" s="13" t="e">
        <f t="shared" si="16"/>
        <v>#DIV/0!</v>
      </c>
      <c r="H289" s="13" t="e">
        <f t="shared" si="16"/>
        <v>#DIV/0!</v>
      </c>
      <c r="I289" s="13" t="e">
        <f t="shared" si="16"/>
        <v>#DIV/0!</v>
      </c>
      <c r="J289" s="13" t="e">
        <f t="shared" si="16"/>
        <v>#DIV/0!</v>
      </c>
      <c r="K289" s="13" t="e">
        <f t="shared" si="16"/>
        <v>#DIV/0!</v>
      </c>
      <c r="L289" s="13" t="e">
        <f t="shared" si="16"/>
        <v>#DIV/0!</v>
      </c>
      <c r="M289" s="13" t="e">
        <f t="shared" si="16"/>
        <v>#DIV/0!</v>
      </c>
      <c r="N289" s="13" t="e">
        <f t="shared" si="16"/>
        <v>#DIV/0!</v>
      </c>
      <c r="O289" s="13" t="e">
        <f t="shared" si="16"/>
        <v>#DIV/0!</v>
      </c>
      <c r="P289" s="13" t="e">
        <f t="shared" si="16"/>
        <v>#DIV/0!</v>
      </c>
      <c r="Q289" s="13" t="e">
        <f t="shared" si="16"/>
        <v>#DIV/0!</v>
      </c>
      <c r="R289" s="13" t="e">
        <f t="shared" si="16"/>
        <v>#DIV/0!</v>
      </c>
    </row>
    <row r="291" spans="2:18" ht="15.75" thickBot="1" x14ac:dyDescent="0.3"/>
    <row r="292" spans="2:18" x14ac:dyDescent="0.25">
      <c r="B292" s="42" t="s">
        <v>37</v>
      </c>
      <c r="C292" s="43"/>
      <c r="D292" s="43"/>
      <c r="E292" s="43"/>
      <c r="F292" s="43"/>
      <c r="G292" s="44"/>
    </row>
    <row r="293" spans="2:18" x14ac:dyDescent="0.25">
      <c r="B293" s="14" t="s">
        <v>26</v>
      </c>
      <c r="C293" s="15">
        <f>L23</f>
        <v>6200</v>
      </c>
      <c r="D293" s="45" t="s">
        <v>27</v>
      </c>
      <c r="E293" s="46"/>
      <c r="F293" s="46"/>
      <c r="G293" s="47"/>
    </row>
    <row r="294" spans="2:18" x14ac:dyDescent="0.25">
      <c r="B294" s="14" t="s">
        <v>28</v>
      </c>
      <c r="C294" s="15">
        <f>L8</f>
        <v>3400</v>
      </c>
      <c r="D294" s="45" t="s">
        <v>29</v>
      </c>
      <c r="E294" s="46"/>
      <c r="F294" s="46"/>
      <c r="G294" s="47"/>
    </row>
    <row r="295" spans="2:18" ht="15.75" thickBot="1" x14ac:dyDescent="0.3">
      <c r="B295" s="16" t="s">
        <v>30</v>
      </c>
      <c r="C295" s="17">
        <f>C259</f>
        <v>0</v>
      </c>
      <c r="D295" s="48" t="s">
        <v>31</v>
      </c>
      <c r="E295" s="49"/>
      <c r="F295" s="49"/>
      <c r="G295" s="50"/>
    </row>
    <row r="296" spans="2:18" ht="15.75" thickBot="1" x14ac:dyDescent="0.3"/>
    <row r="297" spans="2:18" ht="15.75" thickBot="1" x14ac:dyDescent="0.3">
      <c r="B297" s="18" t="s">
        <v>14</v>
      </c>
      <c r="C297" s="19" t="s">
        <v>15</v>
      </c>
    </row>
    <row r="298" spans="2:18" x14ac:dyDescent="0.25">
      <c r="B298" s="20">
        <v>0</v>
      </c>
      <c r="C298" s="13" t="e">
        <f t="shared" ref="C298:C313" si="17">($C$293-$C$294)/(1-EXP($B$313/-$C$295))*(1-EXP(B298/-$C$295))+$C$294</f>
        <v>#DIV/0!</v>
      </c>
    </row>
    <row r="299" spans="2:18" x14ac:dyDescent="0.25">
      <c r="B299" s="14">
        <v>1</v>
      </c>
      <c r="C299" s="13" t="e">
        <f t="shared" si="17"/>
        <v>#DIV/0!</v>
      </c>
    </row>
    <row r="300" spans="2:18" x14ac:dyDescent="0.25">
      <c r="B300" s="14">
        <v>2</v>
      </c>
      <c r="C300" s="13" t="e">
        <f t="shared" si="17"/>
        <v>#DIV/0!</v>
      </c>
    </row>
    <row r="301" spans="2:18" x14ac:dyDescent="0.25">
      <c r="B301" s="14">
        <v>4</v>
      </c>
      <c r="C301" s="13" t="e">
        <f t="shared" si="17"/>
        <v>#DIV/0!</v>
      </c>
    </row>
    <row r="302" spans="2:18" x14ac:dyDescent="0.25">
      <c r="B302" s="14">
        <v>6</v>
      </c>
      <c r="C302" s="13" t="e">
        <f t="shared" si="17"/>
        <v>#DIV/0!</v>
      </c>
    </row>
    <row r="303" spans="2:18" x14ac:dyDescent="0.25">
      <c r="B303" s="14">
        <v>8</v>
      </c>
      <c r="C303" s="13" t="e">
        <f t="shared" si="17"/>
        <v>#DIV/0!</v>
      </c>
    </row>
    <row r="304" spans="2:18" x14ac:dyDescent="0.25">
      <c r="B304" s="14">
        <v>10</v>
      </c>
      <c r="C304" s="13" t="e">
        <f t="shared" si="17"/>
        <v>#DIV/0!</v>
      </c>
    </row>
    <row r="305" spans="2:3" x14ac:dyDescent="0.25">
      <c r="B305" s="14">
        <v>20</v>
      </c>
      <c r="C305" s="13" t="e">
        <f t="shared" si="17"/>
        <v>#DIV/0!</v>
      </c>
    </row>
    <row r="306" spans="2:3" x14ac:dyDescent="0.25">
      <c r="B306" s="14">
        <v>30</v>
      </c>
      <c r="C306" s="13" t="e">
        <f t="shared" si="17"/>
        <v>#DIV/0!</v>
      </c>
    </row>
    <row r="307" spans="2:3" x14ac:dyDescent="0.25">
      <c r="B307" s="14">
        <v>40</v>
      </c>
      <c r="C307" s="13" t="e">
        <f t="shared" si="17"/>
        <v>#DIV/0!</v>
      </c>
    </row>
    <row r="308" spans="2:3" x14ac:dyDescent="0.25">
      <c r="B308" s="14">
        <v>50</v>
      </c>
      <c r="C308" s="13" t="e">
        <f t="shared" si="17"/>
        <v>#DIV/0!</v>
      </c>
    </row>
    <row r="309" spans="2:3" x14ac:dyDescent="0.25">
      <c r="B309" s="14">
        <v>60</v>
      </c>
      <c r="C309" s="13" t="e">
        <f t="shared" si="17"/>
        <v>#DIV/0!</v>
      </c>
    </row>
    <row r="310" spans="2:3" x14ac:dyDescent="0.25">
      <c r="B310" s="14">
        <v>70</v>
      </c>
      <c r="C310" s="13" t="e">
        <f t="shared" si="17"/>
        <v>#DIV/0!</v>
      </c>
    </row>
    <row r="311" spans="2:3" x14ac:dyDescent="0.25">
      <c r="B311" s="14">
        <v>80</v>
      </c>
      <c r="C311" s="13" t="e">
        <f t="shared" si="17"/>
        <v>#DIV/0!</v>
      </c>
    </row>
    <row r="312" spans="2:3" x14ac:dyDescent="0.25">
      <c r="B312" s="14">
        <v>90</v>
      </c>
      <c r="C312" s="13" t="e">
        <f t="shared" si="17"/>
        <v>#DIV/0!</v>
      </c>
    </row>
    <row r="313" spans="2:3" ht="15.75" thickBot="1" x14ac:dyDescent="0.3">
      <c r="B313" s="16">
        <v>100</v>
      </c>
      <c r="C313" s="13" t="e">
        <f t="shared" si="17"/>
        <v>#DIV/0!</v>
      </c>
    </row>
    <row r="323" spans="2:18" ht="15.75" thickBot="1" x14ac:dyDescent="0.3">
      <c r="B323" s="31" t="s">
        <v>24</v>
      </c>
    </row>
    <row r="324" spans="2:18" x14ac:dyDescent="0.25">
      <c r="B324" s="8" t="s">
        <v>14</v>
      </c>
      <c r="C324" s="9">
        <v>0</v>
      </c>
      <c r="D324" s="10">
        <v>1</v>
      </c>
      <c r="E324" s="10">
        <v>2</v>
      </c>
      <c r="F324" s="10">
        <v>4</v>
      </c>
      <c r="G324" s="10">
        <v>6</v>
      </c>
      <c r="H324" s="10">
        <v>8</v>
      </c>
      <c r="I324" s="10">
        <v>10</v>
      </c>
      <c r="J324" s="10">
        <v>20</v>
      </c>
      <c r="K324" s="10">
        <v>30</v>
      </c>
      <c r="L324" s="10">
        <v>40</v>
      </c>
      <c r="M324" s="10">
        <v>50</v>
      </c>
      <c r="N324" s="10">
        <v>60</v>
      </c>
      <c r="O324" s="10">
        <v>70</v>
      </c>
      <c r="P324" s="10">
        <v>80</v>
      </c>
      <c r="Q324" s="10">
        <v>90</v>
      </c>
      <c r="R324" s="11">
        <v>100</v>
      </c>
    </row>
    <row r="325" spans="2:18" ht="15.75" thickBot="1" x14ac:dyDescent="0.3">
      <c r="B325" s="12" t="s">
        <v>15</v>
      </c>
      <c r="C325" s="13" t="e">
        <f t="shared" ref="C325:R325" si="18">($C$41-$C$42)/(1-EXP($B$62/-$C$43))*(1-EXP(C324/-$C$43))+$C$42</f>
        <v>#DIV/0!</v>
      </c>
      <c r="D325" s="13" t="e">
        <f t="shared" si="18"/>
        <v>#DIV/0!</v>
      </c>
      <c r="E325" s="13" t="e">
        <f t="shared" si="18"/>
        <v>#DIV/0!</v>
      </c>
      <c r="F325" s="13" t="e">
        <f t="shared" si="18"/>
        <v>#DIV/0!</v>
      </c>
      <c r="G325" s="13" t="e">
        <f t="shared" si="18"/>
        <v>#DIV/0!</v>
      </c>
      <c r="H325" s="13" t="e">
        <f t="shared" si="18"/>
        <v>#DIV/0!</v>
      </c>
      <c r="I325" s="13" t="e">
        <f t="shared" si="18"/>
        <v>#DIV/0!</v>
      </c>
      <c r="J325" s="13" t="e">
        <f t="shared" si="18"/>
        <v>#DIV/0!</v>
      </c>
      <c r="K325" s="13" t="e">
        <f t="shared" si="18"/>
        <v>#DIV/0!</v>
      </c>
      <c r="L325" s="13" t="e">
        <f t="shared" si="18"/>
        <v>#DIV/0!</v>
      </c>
      <c r="M325" s="13" t="e">
        <f t="shared" si="18"/>
        <v>#DIV/0!</v>
      </c>
      <c r="N325" s="13" t="e">
        <f t="shared" si="18"/>
        <v>#DIV/0!</v>
      </c>
      <c r="O325" s="13" t="e">
        <f t="shared" si="18"/>
        <v>#DIV/0!</v>
      </c>
      <c r="P325" s="13" t="e">
        <f t="shared" si="18"/>
        <v>#DIV/0!</v>
      </c>
      <c r="Q325" s="13" t="e">
        <f t="shared" si="18"/>
        <v>#DIV/0!</v>
      </c>
      <c r="R325" s="13" t="e">
        <f t="shared" si="18"/>
        <v>#DIV/0!</v>
      </c>
    </row>
    <row r="327" spans="2:18" ht="15.75" thickBot="1" x14ac:dyDescent="0.3"/>
    <row r="328" spans="2:18" x14ac:dyDescent="0.25">
      <c r="B328" s="42" t="s">
        <v>38</v>
      </c>
      <c r="C328" s="43"/>
      <c r="D328" s="43"/>
      <c r="E328" s="43"/>
      <c r="F328" s="43"/>
      <c r="G328" s="44"/>
    </row>
    <row r="329" spans="2:18" x14ac:dyDescent="0.25">
      <c r="B329" s="14" t="s">
        <v>26</v>
      </c>
      <c r="C329" s="15">
        <f>F23</f>
        <v>5000</v>
      </c>
      <c r="D329" s="45" t="s">
        <v>27</v>
      </c>
      <c r="E329" s="46"/>
      <c r="F329" s="46"/>
      <c r="G329" s="47"/>
    </row>
    <row r="330" spans="2:18" x14ac:dyDescent="0.25">
      <c r="B330" s="14" t="s">
        <v>28</v>
      </c>
      <c r="C330" s="15">
        <f>F8</f>
        <v>1510</v>
      </c>
      <c r="D330" s="45" t="s">
        <v>29</v>
      </c>
      <c r="E330" s="46"/>
      <c r="F330" s="46"/>
      <c r="G330" s="47"/>
    </row>
    <row r="331" spans="2:18" ht="15.75" thickBot="1" x14ac:dyDescent="0.3">
      <c r="B331" s="16" t="s">
        <v>30</v>
      </c>
      <c r="C331" s="17">
        <f>C295</f>
        <v>0</v>
      </c>
      <c r="D331" s="48" t="s">
        <v>31</v>
      </c>
      <c r="E331" s="49"/>
      <c r="F331" s="49"/>
      <c r="G331" s="50"/>
    </row>
    <row r="332" spans="2:18" ht="15.75" thickBot="1" x14ac:dyDescent="0.3"/>
    <row r="333" spans="2:18" ht="15.75" thickBot="1" x14ac:dyDescent="0.3">
      <c r="B333" s="18" t="s">
        <v>14</v>
      </c>
      <c r="C333" s="19" t="s">
        <v>15</v>
      </c>
    </row>
    <row r="334" spans="2:18" x14ac:dyDescent="0.25">
      <c r="B334" s="20">
        <v>0</v>
      </c>
      <c r="C334" s="13" t="e">
        <f t="shared" ref="C334:C349" si="19">($C$329-$C$330)/(1-EXP($B$313/-$C$295))*(1-EXP(B334/-$C$295))+$C$330</f>
        <v>#DIV/0!</v>
      </c>
    </row>
    <row r="335" spans="2:18" x14ac:dyDescent="0.25">
      <c r="B335" s="14">
        <v>1</v>
      </c>
      <c r="C335" s="13" t="e">
        <f t="shared" si="19"/>
        <v>#DIV/0!</v>
      </c>
    </row>
    <row r="336" spans="2:18" x14ac:dyDescent="0.25">
      <c r="B336" s="14">
        <v>2</v>
      </c>
      <c r="C336" s="13" t="e">
        <f t="shared" si="19"/>
        <v>#DIV/0!</v>
      </c>
    </row>
    <row r="337" spans="2:3" x14ac:dyDescent="0.25">
      <c r="B337" s="14">
        <v>4</v>
      </c>
      <c r="C337" s="13" t="e">
        <f t="shared" si="19"/>
        <v>#DIV/0!</v>
      </c>
    </row>
    <row r="338" spans="2:3" x14ac:dyDescent="0.25">
      <c r="B338" s="14">
        <v>6</v>
      </c>
      <c r="C338" s="13" t="e">
        <f t="shared" si="19"/>
        <v>#DIV/0!</v>
      </c>
    </row>
    <row r="339" spans="2:3" x14ac:dyDescent="0.25">
      <c r="B339" s="14">
        <v>8</v>
      </c>
      <c r="C339" s="13" t="e">
        <f t="shared" si="19"/>
        <v>#DIV/0!</v>
      </c>
    </row>
    <row r="340" spans="2:3" x14ac:dyDescent="0.25">
      <c r="B340" s="14">
        <v>10</v>
      </c>
      <c r="C340" s="13" t="e">
        <f t="shared" si="19"/>
        <v>#DIV/0!</v>
      </c>
    </row>
    <row r="341" spans="2:3" x14ac:dyDescent="0.25">
      <c r="B341" s="14">
        <v>20</v>
      </c>
      <c r="C341" s="13" t="e">
        <f t="shared" si="19"/>
        <v>#DIV/0!</v>
      </c>
    </row>
    <row r="342" spans="2:3" x14ac:dyDescent="0.25">
      <c r="B342" s="14">
        <v>30</v>
      </c>
      <c r="C342" s="13" t="e">
        <f t="shared" si="19"/>
        <v>#DIV/0!</v>
      </c>
    </row>
    <row r="343" spans="2:3" x14ac:dyDescent="0.25">
      <c r="B343" s="14">
        <v>40</v>
      </c>
      <c r="C343" s="13" t="e">
        <f t="shared" si="19"/>
        <v>#DIV/0!</v>
      </c>
    </row>
    <row r="344" spans="2:3" x14ac:dyDescent="0.25">
      <c r="B344" s="14">
        <v>50</v>
      </c>
      <c r="C344" s="13" t="e">
        <f t="shared" si="19"/>
        <v>#DIV/0!</v>
      </c>
    </row>
    <row r="345" spans="2:3" x14ac:dyDescent="0.25">
      <c r="B345" s="14">
        <v>60</v>
      </c>
      <c r="C345" s="13" t="e">
        <f t="shared" si="19"/>
        <v>#DIV/0!</v>
      </c>
    </row>
    <row r="346" spans="2:3" x14ac:dyDescent="0.25">
      <c r="B346" s="14">
        <v>70</v>
      </c>
      <c r="C346" s="13" t="e">
        <f t="shared" si="19"/>
        <v>#DIV/0!</v>
      </c>
    </row>
    <row r="347" spans="2:3" x14ac:dyDescent="0.25">
      <c r="B347" s="14">
        <v>80</v>
      </c>
      <c r="C347" s="13" t="e">
        <f t="shared" si="19"/>
        <v>#DIV/0!</v>
      </c>
    </row>
    <row r="348" spans="2:3" x14ac:dyDescent="0.25">
      <c r="B348" s="14">
        <v>90</v>
      </c>
      <c r="C348" s="13" t="e">
        <f t="shared" si="19"/>
        <v>#DIV/0!</v>
      </c>
    </row>
    <row r="349" spans="2:3" ht="15.75" thickBot="1" x14ac:dyDescent="0.3">
      <c r="B349" s="16">
        <v>100</v>
      </c>
      <c r="C349" s="13" t="e">
        <f t="shared" si="19"/>
        <v>#DIV/0!</v>
      </c>
    </row>
    <row r="359" spans="2:18" ht="15.75" thickBot="1" x14ac:dyDescent="0.3">
      <c r="B359" s="31" t="s">
        <v>24</v>
      </c>
    </row>
    <row r="360" spans="2:18" x14ac:dyDescent="0.25">
      <c r="B360" s="8" t="s">
        <v>14</v>
      </c>
      <c r="C360" s="9">
        <v>0</v>
      </c>
      <c r="D360" s="10">
        <v>1</v>
      </c>
      <c r="E360" s="10">
        <v>2</v>
      </c>
      <c r="F360" s="10">
        <v>4</v>
      </c>
      <c r="G360" s="10">
        <v>6</v>
      </c>
      <c r="H360" s="10">
        <v>8</v>
      </c>
      <c r="I360" s="10">
        <v>10</v>
      </c>
      <c r="J360" s="10">
        <v>20</v>
      </c>
      <c r="K360" s="10">
        <v>30</v>
      </c>
      <c r="L360" s="10">
        <v>40</v>
      </c>
      <c r="M360" s="10">
        <v>50</v>
      </c>
      <c r="N360" s="10">
        <v>60</v>
      </c>
      <c r="O360" s="10">
        <v>70</v>
      </c>
      <c r="P360" s="10">
        <v>80</v>
      </c>
      <c r="Q360" s="10">
        <v>90</v>
      </c>
      <c r="R360" s="11">
        <v>100</v>
      </c>
    </row>
    <row r="361" spans="2:18" ht="15.75" thickBot="1" x14ac:dyDescent="0.3">
      <c r="B361" s="12" t="s">
        <v>15</v>
      </c>
      <c r="C361" s="13" t="e">
        <f t="shared" ref="C361:R361" si="20">($C$41-$C$42)/(1-EXP($B$62/-$C$43))*(1-EXP(C360/-$C$43))+$C$42</f>
        <v>#DIV/0!</v>
      </c>
      <c r="D361" s="13" t="e">
        <f t="shared" si="20"/>
        <v>#DIV/0!</v>
      </c>
      <c r="E361" s="13" t="e">
        <f t="shared" si="20"/>
        <v>#DIV/0!</v>
      </c>
      <c r="F361" s="13" t="e">
        <f t="shared" si="20"/>
        <v>#DIV/0!</v>
      </c>
      <c r="G361" s="13" t="e">
        <f t="shared" si="20"/>
        <v>#DIV/0!</v>
      </c>
      <c r="H361" s="13" t="e">
        <f t="shared" si="20"/>
        <v>#DIV/0!</v>
      </c>
      <c r="I361" s="13" t="e">
        <f t="shared" si="20"/>
        <v>#DIV/0!</v>
      </c>
      <c r="J361" s="13" t="e">
        <f t="shared" si="20"/>
        <v>#DIV/0!</v>
      </c>
      <c r="K361" s="13" t="e">
        <f t="shared" si="20"/>
        <v>#DIV/0!</v>
      </c>
      <c r="L361" s="13" t="e">
        <f t="shared" si="20"/>
        <v>#DIV/0!</v>
      </c>
      <c r="M361" s="13" t="e">
        <f t="shared" si="20"/>
        <v>#DIV/0!</v>
      </c>
      <c r="N361" s="13" t="e">
        <f t="shared" si="20"/>
        <v>#DIV/0!</v>
      </c>
      <c r="O361" s="13" t="e">
        <f t="shared" si="20"/>
        <v>#DIV/0!</v>
      </c>
      <c r="P361" s="13" t="e">
        <f t="shared" si="20"/>
        <v>#DIV/0!</v>
      </c>
      <c r="Q361" s="13" t="e">
        <f t="shared" si="20"/>
        <v>#DIV/0!</v>
      </c>
      <c r="R361" s="13" t="e">
        <f t="shared" si="20"/>
        <v>#DIV/0!</v>
      </c>
    </row>
  </sheetData>
  <mergeCells count="40">
    <mergeCell ref="D41:G41"/>
    <mergeCell ref="D5:M5"/>
    <mergeCell ref="D6:M6"/>
    <mergeCell ref="B9:B22"/>
    <mergeCell ref="B33:O34"/>
    <mergeCell ref="B40:G40"/>
    <mergeCell ref="D149:G149"/>
    <mergeCell ref="D42:G42"/>
    <mergeCell ref="D43:G43"/>
    <mergeCell ref="B76:G76"/>
    <mergeCell ref="D77:G77"/>
    <mergeCell ref="D78:G78"/>
    <mergeCell ref="D79:G79"/>
    <mergeCell ref="B112:G112"/>
    <mergeCell ref="D113:G113"/>
    <mergeCell ref="D114:G114"/>
    <mergeCell ref="D115:G115"/>
    <mergeCell ref="B148:G148"/>
    <mergeCell ref="D257:G257"/>
    <mergeCell ref="D150:G150"/>
    <mergeCell ref="D151:G151"/>
    <mergeCell ref="B184:G184"/>
    <mergeCell ref="D185:G185"/>
    <mergeCell ref="D186:G186"/>
    <mergeCell ref="D187:G187"/>
    <mergeCell ref="B220:G220"/>
    <mergeCell ref="D221:G221"/>
    <mergeCell ref="D222:G222"/>
    <mergeCell ref="D223:G223"/>
    <mergeCell ref="B256:G256"/>
    <mergeCell ref="B328:G328"/>
    <mergeCell ref="D329:G329"/>
    <mergeCell ref="D330:G330"/>
    <mergeCell ref="D331:G331"/>
    <mergeCell ref="D258:G258"/>
    <mergeCell ref="D259:G259"/>
    <mergeCell ref="B292:G292"/>
    <mergeCell ref="D293:G293"/>
    <mergeCell ref="D294:G294"/>
    <mergeCell ref="D295:G295"/>
  </mergeCells>
  <conditionalFormatting sqref="D54:D5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 G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M23 H23 J2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 G2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G2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M23 H2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 J23:M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M2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O2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 G8:H8 J8:M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 G8:H8 J8:M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 J8:M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 J8:M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M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8 D23:O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G9 G10:H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G9:G22 F10:F22 H10:H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H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I10:K22 M10:O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I10:K22 M10:O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I10:K22 M10:O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I10:K22 M10:O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I10:K22 M10:O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I10:K22 M10:O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I10:K22 M10:O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O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61"/>
  <sheetViews>
    <sheetView workbookViewId="0">
      <selection activeCell="I16" sqref="I16"/>
    </sheetView>
  </sheetViews>
  <sheetFormatPr defaultRowHeight="15" x14ac:dyDescent="0.25"/>
  <cols>
    <col min="1" max="1" width="22.7109375" bestFit="1" customWidth="1"/>
    <col min="2" max="2" width="11.140625" customWidth="1"/>
    <col min="3" max="3" width="9.140625" customWidth="1"/>
    <col min="4" max="18" width="9.5703125" bestFit="1" customWidth="1"/>
    <col min="19" max="19" width="9.140625" customWidth="1"/>
    <col min="20" max="20" width="3.7109375" bestFit="1" customWidth="1"/>
    <col min="21" max="21" width="5" bestFit="1" customWidth="1"/>
  </cols>
  <sheetData>
    <row r="2" spans="2:15" x14ac:dyDescent="0.25">
      <c r="B2" t="s">
        <v>0</v>
      </c>
      <c r="E2">
        <f>28*0.0254/2</f>
        <v>0.35559999999999997</v>
      </c>
      <c r="F2" t="s">
        <v>1</v>
      </c>
      <c r="G2" t="s">
        <v>2</v>
      </c>
      <c r="H2">
        <v>0.378</v>
      </c>
    </row>
    <row r="3" spans="2:15" x14ac:dyDescent="0.25">
      <c r="B3" t="s">
        <v>3</v>
      </c>
      <c r="E3">
        <v>1.68</v>
      </c>
      <c r="G3" t="s">
        <v>4</v>
      </c>
      <c r="H3">
        <v>2.6309999999999998</v>
      </c>
    </row>
    <row r="4" spans="2:15" x14ac:dyDescent="0.25">
      <c r="B4" t="s">
        <v>5</v>
      </c>
      <c r="E4">
        <v>10.4</v>
      </c>
    </row>
    <row r="5" spans="2:15" x14ac:dyDescent="0.25">
      <c r="D5" s="52" t="s">
        <v>6</v>
      </c>
      <c r="E5" s="52"/>
      <c r="F5" s="52"/>
      <c r="G5" s="52"/>
      <c r="H5" s="52"/>
      <c r="I5" s="52"/>
      <c r="J5" s="52"/>
      <c r="K5" s="52"/>
      <c r="L5" s="52"/>
      <c r="M5" s="52"/>
    </row>
    <row r="6" spans="2:15" x14ac:dyDescent="0.25">
      <c r="D6" s="52" t="s">
        <v>7</v>
      </c>
      <c r="E6" s="52"/>
      <c r="F6" s="52"/>
      <c r="G6" s="52"/>
      <c r="H6" s="52"/>
      <c r="I6" s="52"/>
      <c r="J6" s="52"/>
      <c r="K6" s="52"/>
      <c r="L6" s="52"/>
      <c r="M6" s="52"/>
    </row>
    <row r="7" spans="2:15" x14ac:dyDescent="0.25">
      <c r="D7" s="1">
        <v>0</v>
      </c>
      <c r="E7" s="1">
        <v>1</v>
      </c>
      <c r="F7" s="1">
        <v>3</v>
      </c>
      <c r="G7" s="1">
        <v>5</v>
      </c>
      <c r="H7" s="1">
        <v>10</v>
      </c>
      <c r="I7" s="1">
        <v>20</v>
      </c>
      <c r="J7" s="1">
        <v>30</v>
      </c>
      <c r="K7" s="1">
        <v>40</v>
      </c>
      <c r="L7" s="1">
        <v>50</v>
      </c>
      <c r="M7" s="1">
        <v>60</v>
      </c>
      <c r="N7" s="1">
        <v>70</v>
      </c>
      <c r="O7" s="1">
        <v>80</v>
      </c>
    </row>
    <row r="8" spans="2:15" ht="15" customHeight="1" x14ac:dyDescent="0.25">
      <c r="B8" s="2"/>
      <c r="C8">
        <v>0</v>
      </c>
      <c r="D8" s="4">
        <v>1403</v>
      </c>
      <c r="E8" s="4">
        <v>1437</v>
      </c>
      <c r="F8" s="1">
        <v>1510</v>
      </c>
      <c r="G8" s="4">
        <v>1600</v>
      </c>
      <c r="H8" s="4">
        <v>2100</v>
      </c>
      <c r="I8" s="1">
        <v>2450</v>
      </c>
      <c r="J8" s="4">
        <v>2500</v>
      </c>
      <c r="K8" s="21">
        <v>3000</v>
      </c>
      <c r="L8" s="21">
        <v>3400</v>
      </c>
      <c r="M8" s="4">
        <v>4000</v>
      </c>
      <c r="N8" s="4">
        <v>4000</v>
      </c>
      <c r="O8" s="4">
        <v>4000</v>
      </c>
    </row>
    <row r="9" spans="2:15" ht="15" customHeight="1" x14ac:dyDescent="0.25">
      <c r="B9" s="54" t="s">
        <v>8</v>
      </c>
      <c r="C9">
        <v>1</v>
      </c>
      <c r="D9" s="3">
        <v>1414.777308717142</v>
      </c>
      <c r="E9" s="3">
        <v>2010</v>
      </c>
      <c r="F9" s="3">
        <v>2110</v>
      </c>
      <c r="G9" s="3">
        <v>2212</v>
      </c>
      <c r="H9" s="3">
        <v>2416.779377071015</v>
      </c>
      <c r="I9" s="3">
        <v>2466.5526287322173</v>
      </c>
      <c r="J9" s="3">
        <v>2615.872383715825</v>
      </c>
      <c r="K9" s="3">
        <v>3014.0583970054449</v>
      </c>
      <c r="L9" s="3">
        <v>3412.2444102950649</v>
      </c>
      <c r="M9" s="3">
        <v>4009.5234302294948</v>
      </c>
      <c r="N9" s="3">
        <v>4009.5234302294948</v>
      </c>
      <c r="O9" s="3">
        <v>4009.5234302294948</v>
      </c>
    </row>
    <row r="10" spans="2:15" x14ac:dyDescent="0.25">
      <c r="B10" s="54"/>
      <c r="C10">
        <v>2</v>
      </c>
      <c r="D10" s="3">
        <v>1426.7240722110605</v>
      </c>
      <c r="E10" s="3">
        <v>2020</v>
      </c>
      <c r="F10" s="3">
        <v>2120</v>
      </c>
      <c r="G10" s="3">
        <v>2225</v>
      </c>
      <c r="H10" s="3">
        <v>2433.8001798925388</v>
      </c>
      <c r="I10" s="3">
        <v>2483.3434207048022</v>
      </c>
      <c r="J10" s="3">
        <v>2631.9731431415912</v>
      </c>
      <c r="K10" s="3">
        <v>3028.319069639695</v>
      </c>
      <c r="L10" s="3">
        <v>3424.6649961377989</v>
      </c>
      <c r="M10" s="3">
        <v>4019.1838858849546</v>
      </c>
      <c r="N10" s="3">
        <v>4019.1838858849546</v>
      </c>
      <c r="O10" s="3">
        <v>4019.1838858849546</v>
      </c>
    </row>
    <row r="11" spans="2:15" x14ac:dyDescent="0.25">
      <c r="B11" s="54"/>
      <c r="C11">
        <v>4</v>
      </c>
      <c r="D11" s="3">
        <v>1451.1357512358675</v>
      </c>
      <c r="E11" s="3">
        <v>2040</v>
      </c>
      <c r="F11" s="3">
        <v>2140</v>
      </c>
      <c r="G11" s="3">
        <v>2250</v>
      </c>
      <c r="H11" s="3">
        <v>2468.5800075366615</v>
      </c>
      <c r="I11" s="3">
        <v>2517.6532506780577</v>
      </c>
      <c r="J11" s="3">
        <v>2664.8729801022473</v>
      </c>
      <c r="K11" s="3">
        <v>3057.458925233419</v>
      </c>
      <c r="L11" s="3">
        <v>3450.0448703645907</v>
      </c>
      <c r="M11" s="3">
        <v>4038.9237880613482</v>
      </c>
      <c r="N11" s="3">
        <v>4038.9237880613482</v>
      </c>
      <c r="O11" s="3">
        <v>4038.9237880613482</v>
      </c>
    </row>
    <row r="12" spans="2:15" x14ac:dyDescent="0.25">
      <c r="B12" s="54"/>
      <c r="C12">
        <v>6</v>
      </c>
      <c r="D12" s="3">
        <v>1476.2549663313421</v>
      </c>
      <c r="E12" s="3">
        <v>2061</v>
      </c>
      <c r="F12" s="3">
        <v>2161</v>
      </c>
      <c r="G12" s="3">
        <v>2276</v>
      </c>
      <c r="H12" s="3">
        <v>2504.3678765598634</v>
      </c>
      <c r="I12" s="3">
        <v>2552.957499849595</v>
      </c>
      <c r="J12" s="3">
        <v>2698.7263697187896</v>
      </c>
      <c r="K12" s="3">
        <v>3087.4433560366424</v>
      </c>
      <c r="L12" s="3">
        <v>3476.1603423544948</v>
      </c>
      <c r="M12" s="3">
        <v>4059.2358218312738</v>
      </c>
      <c r="N12" s="3">
        <v>4059.2358218312738</v>
      </c>
      <c r="O12" s="3">
        <v>4059.2358218312738</v>
      </c>
    </row>
    <row r="13" spans="2:15" x14ac:dyDescent="0.25">
      <c r="B13" s="54"/>
      <c r="C13">
        <v>8</v>
      </c>
      <c r="D13" s="3">
        <v>1502.1022243741636</v>
      </c>
      <c r="E13" s="3">
        <v>2082</v>
      </c>
      <c r="F13" s="3">
        <v>2182</v>
      </c>
      <c r="G13" s="3">
        <v>2302</v>
      </c>
      <c r="H13" s="3">
        <v>2541.193003536544</v>
      </c>
      <c r="I13" s="3">
        <v>2589.2849899752396</v>
      </c>
      <c r="J13" s="3">
        <v>2733.5609492913254</v>
      </c>
      <c r="K13" s="3">
        <v>3118.2968408008883</v>
      </c>
      <c r="L13" s="3">
        <v>3503.0327323104511</v>
      </c>
      <c r="M13" s="3">
        <v>4080.1365695747954</v>
      </c>
      <c r="N13" s="3">
        <v>4080.1365695747954</v>
      </c>
      <c r="O13" s="3">
        <v>4080.1365695747954</v>
      </c>
    </row>
    <row r="14" spans="2:15" ht="15.75" thickBot="1" x14ac:dyDescent="0.3">
      <c r="B14" s="54"/>
      <c r="C14">
        <v>10</v>
      </c>
      <c r="D14" s="3">
        <v>1528.6986266022157</v>
      </c>
      <c r="E14" s="3">
        <v>2104</v>
      </c>
      <c r="F14" s="3">
        <v>2204</v>
      </c>
      <c r="G14" s="3">
        <v>2329</v>
      </c>
      <c r="H14" s="3">
        <v>2579.0854518398914</v>
      </c>
      <c r="I14" s="3">
        <v>2626.6653781663795</v>
      </c>
      <c r="J14" s="3">
        <v>2769.4051571458431</v>
      </c>
      <c r="K14" s="3">
        <v>3150.0445677577468</v>
      </c>
      <c r="L14" s="3">
        <v>3530.6839783696505</v>
      </c>
      <c r="M14" s="3">
        <v>4101.6430942875058</v>
      </c>
      <c r="N14" s="3">
        <v>4101.6430942875058</v>
      </c>
      <c r="O14" s="3">
        <v>4101.6430942875058</v>
      </c>
    </row>
    <row r="15" spans="2:15" ht="15.75" thickBot="1" x14ac:dyDescent="0.3">
      <c r="B15" s="54"/>
      <c r="C15">
        <v>20</v>
      </c>
      <c r="D15" s="3">
        <v>1673.7001621569227</v>
      </c>
      <c r="E15" s="3">
        <v>2129.3185817270814</v>
      </c>
      <c r="F15" s="3">
        <v>2229.3185817270814</v>
      </c>
      <c r="G15" s="3">
        <v>2329.3185817270814</v>
      </c>
      <c r="H15" s="28">
        <v>2785.6721601773638</v>
      </c>
      <c r="I15" s="3">
        <v>2830.460374229021</v>
      </c>
      <c r="J15" s="3">
        <v>2964.825016383993</v>
      </c>
      <c r="K15" s="3">
        <v>3323.1307287972509</v>
      </c>
      <c r="L15" s="3">
        <v>3681.4364412105087</v>
      </c>
      <c r="M15" s="3">
        <v>4218.8950098303958</v>
      </c>
      <c r="N15" s="3">
        <v>4218.8950098303958</v>
      </c>
      <c r="O15" s="3">
        <v>4218.8950098303958</v>
      </c>
    </row>
    <row r="16" spans="2:15" ht="15.75" thickBot="1" x14ac:dyDescent="0.3">
      <c r="B16" s="54"/>
      <c r="C16">
        <v>30</v>
      </c>
      <c r="D16" s="3">
        <v>1840.9688577788711</v>
      </c>
      <c r="E16" s="3">
        <v>2271.017130193884</v>
      </c>
      <c r="F16" s="3">
        <v>2371.017130193884</v>
      </c>
      <c r="G16" s="3">
        <v>2471.017130193884</v>
      </c>
      <c r="H16" s="30">
        <v>3023.9833553260773</v>
      </c>
      <c r="I16" s="28">
        <v>3065.5511478216708</v>
      </c>
      <c r="J16" s="3">
        <v>3190.2545253084518</v>
      </c>
      <c r="K16" s="3">
        <v>3522.7968652731997</v>
      </c>
      <c r="L16" s="3">
        <v>3855.3392052379486</v>
      </c>
      <c r="M16" s="3">
        <v>4354.1527151850705</v>
      </c>
      <c r="N16" s="3">
        <v>4354.1527151850705</v>
      </c>
      <c r="O16" s="3">
        <v>4354.1527151850705</v>
      </c>
    </row>
    <row r="17" spans="1:15" ht="15.75" thickBot="1" x14ac:dyDescent="0.3">
      <c r="B17" s="54"/>
      <c r="C17">
        <v>40</v>
      </c>
      <c r="D17" s="3">
        <v>2033.9241697901152</v>
      </c>
      <c r="E17" s="3">
        <v>2434.4756155326354</v>
      </c>
      <c r="F17" s="3">
        <v>2534.4756155326354</v>
      </c>
      <c r="G17" s="3">
        <v>2634.4756155326354</v>
      </c>
      <c r="H17" s="3">
        <v>3298.8908079412504</v>
      </c>
      <c r="I17" s="29">
        <v>3336.7436348609631</v>
      </c>
      <c r="J17" s="3">
        <v>3450.3021156201016</v>
      </c>
      <c r="K17" s="3">
        <v>3753.1247309778046</v>
      </c>
      <c r="L17" s="3">
        <v>4055.9473463355071</v>
      </c>
      <c r="M17" s="3">
        <v>4510.1812693720613</v>
      </c>
      <c r="N17" s="3">
        <v>4510.1812693720613</v>
      </c>
      <c r="O17" s="3">
        <v>4510.1812693720613</v>
      </c>
    </row>
    <row r="18" spans="1:15" x14ac:dyDescent="0.25">
      <c r="B18" s="54"/>
      <c r="C18">
        <v>50</v>
      </c>
      <c r="D18" s="3">
        <v>2256.5106633053501</v>
      </c>
      <c r="E18" s="3">
        <v>2623.0356023379941</v>
      </c>
      <c r="F18" s="3">
        <v>2723.0356023379941</v>
      </c>
      <c r="G18" s="3">
        <v>2823.0356023379941</v>
      </c>
      <c r="H18" s="3">
        <v>3616.0144221138989</v>
      </c>
      <c r="I18" s="3">
        <v>3649.5817947880355</v>
      </c>
      <c r="J18" s="3">
        <v>3750.2839128104451</v>
      </c>
      <c r="K18" s="3">
        <v>4018.8228942035371</v>
      </c>
      <c r="L18" s="3">
        <v>4287.361875596629</v>
      </c>
      <c r="M18" s="3">
        <v>4690.1703476862667</v>
      </c>
      <c r="N18" s="3">
        <v>4690.1703476862667</v>
      </c>
      <c r="O18" s="3">
        <v>4690.1703476862667</v>
      </c>
    </row>
    <row r="19" spans="1:15" x14ac:dyDescent="0.25">
      <c r="B19" s="54"/>
      <c r="C19">
        <v>60</v>
      </c>
      <c r="D19" s="3">
        <v>2513.278650560972</v>
      </c>
      <c r="E19" s="3">
        <v>2840.5518025545393</v>
      </c>
      <c r="F19" s="3">
        <v>2940.5518025545393</v>
      </c>
      <c r="G19" s="3">
        <v>3040.5518025545393</v>
      </c>
      <c r="H19" s="3">
        <v>3981.8371224780885</v>
      </c>
      <c r="I19" s="3">
        <v>4010.4609451473038</v>
      </c>
      <c r="J19" s="3">
        <v>4096.3324131549489</v>
      </c>
      <c r="K19" s="3">
        <v>4325.3229945086696</v>
      </c>
      <c r="L19" s="3">
        <v>4554.3135758623894</v>
      </c>
      <c r="M19" s="3">
        <v>4897.7994478929695</v>
      </c>
      <c r="N19" s="3">
        <v>4897.7994478929695</v>
      </c>
      <c r="O19" s="3">
        <v>4897.7994478929695</v>
      </c>
    </row>
    <row r="20" spans="1:15" x14ac:dyDescent="0.25">
      <c r="B20" s="54"/>
      <c r="C20">
        <v>70</v>
      </c>
      <c r="D20" s="3">
        <v>2809.4772124687306</v>
      </c>
      <c r="E20" s="3">
        <v>3091.4708769469416</v>
      </c>
      <c r="F20" s="3">
        <v>3191.4708769469416</v>
      </c>
      <c r="G20" s="3">
        <v>3291.4708769469416</v>
      </c>
      <c r="H20" s="3">
        <v>4403.83738395622</v>
      </c>
      <c r="I20" s="3">
        <v>4426.7585003892436</v>
      </c>
      <c r="J20" s="3">
        <v>4495.5218496883163</v>
      </c>
      <c r="K20" s="3">
        <v>4678.8907811525087</v>
      </c>
      <c r="L20" s="3">
        <v>4862.2597126167011</v>
      </c>
      <c r="M20" s="3">
        <v>5137.3131098129898</v>
      </c>
      <c r="N20" s="3">
        <v>5137.3131098129898</v>
      </c>
      <c r="O20" s="3">
        <v>5137.3131098129898</v>
      </c>
    </row>
    <row r="21" spans="1:15" x14ac:dyDescent="0.25">
      <c r="B21" s="54"/>
      <c r="C21">
        <v>80</v>
      </c>
      <c r="D21" s="3">
        <v>3151.1615050237924</v>
      </c>
      <c r="E21" s="3">
        <v>3380.9223377174985</v>
      </c>
      <c r="F21" s="3">
        <v>3480.9223377174985</v>
      </c>
      <c r="G21" s="3">
        <v>3580.9223377174985</v>
      </c>
      <c r="H21" s="3">
        <v>4890.6421134339744</v>
      </c>
      <c r="I21" s="3">
        <v>4906.9847875767591</v>
      </c>
      <c r="J21" s="3">
        <v>4956.0128100051115</v>
      </c>
      <c r="K21" s="3">
        <v>5086.754203147384</v>
      </c>
      <c r="L21" s="3">
        <v>5217.4955962896565</v>
      </c>
      <c r="M21" s="3">
        <v>5413.6076860030662</v>
      </c>
      <c r="N21" s="3">
        <v>5413.6076860030662</v>
      </c>
      <c r="O21" s="3">
        <v>5413.6076860030662</v>
      </c>
    </row>
    <row r="22" spans="1:15" x14ac:dyDescent="0.25">
      <c r="B22" s="54"/>
      <c r="C22">
        <v>90</v>
      </c>
      <c r="D22" s="3">
        <v>3545.316544220811</v>
      </c>
      <c r="E22" s="3">
        <v>3714.8234105836673</v>
      </c>
      <c r="F22" s="3">
        <v>3814.8234105836673</v>
      </c>
      <c r="G22" s="3">
        <v>3914.8234105836673</v>
      </c>
      <c r="H22" s="3">
        <v>5452.2030087088951</v>
      </c>
      <c r="I22" s="3">
        <v>5460.9570221047206</v>
      </c>
      <c r="J22" s="3">
        <v>5487.219062292198</v>
      </c>
      <c r="K22" s="3">
        <v>5557.2511694588047</v>
      </c>
      <c r="L22" s="3">
        <v>5627.2832766254105</v>
      </c>
      <c r="M22" s="3">
        <v>5732.3314373753192</v>
      </c>
      <c r="N22" s="3">
        <v>5732.3314373753192</v>
      </c>
      <c r="O22" s="3">
        <v>5732.3314373753192</v>
      </c>
    </row>
    <row r="23" spans="1:15" x14ac:dyDescent="0.25">
      <c r="A23" t="s">
        <v>9</v>
      </c>
      <c r="B23" s="2"/>
      <c r="C23">
        <v>100</v>
      </c>
      <c r="D23" s="4">
        <v>4000</v>
      </c>
      <c r="E23" s="4">
        <v>4300</v>
      </c>
      <c r="F23" s="1">
        <v>5000</v>
      </c>
      <c r="G23" s="4">
        <v>5500</v>
      </c>
      <c r="H23" s="4">
        <v>6000</v>
      </c>
      <c r="I23" s="1">
        <v>6200</v>
      </c>
      <c r="J23" s="4">
        <v>6200</v>
      </c>
      <c r="K23" s="4">
        <v>6200</v>
      </c>
      <c r="L23" s="4">
        <v>6200</v>
      </c>
      <c r="M23" s="4">
        <v>6200</v>
      </c>
      <c r="N23" s="4">
        <v>6200</v>
      </c>
      <c r="O23" s="4">
        <v>6200</v>
      </c>
    </row>
    <row r="24" spans="1:15" x14ac:dyDescent="0.25">
      <c r="C24" s="5" t="s">
        <v>10</v>
      </c>
      <c r="D24">
        <v>-60</v>
      </c>
      <c r="E24">
        <v>-60</v>
      </c>
      <c r="F24">
        <v>-60</v>
      </c>
      <c r="G24" s="1">
        <v>-60</v>
      </c>
      <c r="H24">
        <v>1000</v>
      </c>
      <c r="I24">
        <v>120</v>
      </c>
      <c r="J24">
        <v>120</v>
      </c>
      <c r="K24">
        <v>120</v>
      </c>
      <c r="L24">
        <v>120</v>
      </c>
      <c r="M24">
        <v>1000</v>
      </c>
      <c r="N24">
        <v>80</v>
      </c>
      <c r="O24">
        <v>60</v>
      </c>
    </row>
    <row r="25" spans="1:15" x14ac:dyDescent="0.25">
      <c r="B25" t="s">
        <v>11</v>
      </c>
      <c r="D25">
        <f t="shared" ref="D25:O25" si="0">D7*0.447/$E$2*$H$2*$E$3*$E$4*60/(2*PI())</f>
        <v>0</v>
      </c>
      <c r="E25">
        <f t="shared" si="0"/>
        <v>79.277797074454867</v>
      </c>
      <c r="F25">
        <f t="shared" si="0"/>
        <v>237.83339122336457</v>
      </c>
      <c r="G25">
        <f t="shared" si="0"/>
        <v>396.38898537227425</v>
      </c>
      <c r="H25">
        <f t="shared" si="0"/>
        <v>792.7779707445485</v>
      </c>
      <c r="I25">
        <f t="shared" si="0"/>
        <v>1585.555941489097</v>
      </c>
      <c r="J25">
        <f t="shared" si="0"/>
        <v>2378.3339122336456</v>
      </c>
      <c r="K25">
        <f t="shared" si="0"/>
        <v>3171.111882978194</v>
      </c>
      <c r="L25">
        <f t="shared" si="0"/>
        <v>3963.8898537227433</v>
      </c>
      <c r="M25">
        <f t="shared" si="0"/>
        <v>4756.6678244672912</v>
      </c>
      <c r="N25">
        <f t="shared" si="0"/>
        <v>5549.44579521184</v>
      </c>
      <c r="O25">
        <f t="shared" si="0"/>
        <v>6342.223765956388</v>
      </c>
    </row>
    <row r="26" spans="1:15" x14ac:dyDescent="0.25">
      <c r="B26" t="s">
        <v>12</v>
      </c>
      <c r="D26">
        <f t="shared" ref="D26:O26" si="1">D7*0.447/$E$2*$H$3*$E$3*$E$4*60/(2*PI())</f>
        <v>0</v>
      </c>
      <c r="E26">
        <f t="shared" si="1"/>
        <v>551.79863519283265</v>
      </c>
      <c r="F26">
        <f t="shared" si="1"/>
        <v>1655.3959055784976</v>
      </c>
      <c r="G26">
        <f t="shared" si="1"/>
        <v>2758.9931759641627</v>
      </c>
      <c r="H26">
        <f t="shared" si="1"/>
        <v>5517.9863519283253</v>
      </c>
      <c r="I26">
        <f t="shared" si="1"/>
        <v>11035.972703856651</v>
      </c>
      <c r="J26">
        <f t="shared" si="1"/>
        <v>16553.959055784977</v>
      </c>
      <c r="K26">
        <f t="shared" si="1"/>
        <v>22071.945407713301</v>
      </c>
      <c r="L26">
        <f t="shared" si="1"/>
        <v>27589.931759641637</v>
      </c>
      <c r="M26">
        <f t="shared" si="1"/>
        <v>33107.918111569954</v>
      </c>
      <c r="N26">
        <f t="shared" si="1"/>
        <v>38625.904463498278</v>
      </c>
      <c r="O26">
        <f t="shared" si="1"/>
        <v>44143.890815426603</v>
      </c>
    </row>
    <row r="28" spans="1:15" ht="15.75" thickBot="1" x14ac:dyDescent="0.3">
      <c r="B28" s="5" t="s">
        <v>13</v>
      </c>
    </row>
    <row r="29" spans="1:15" ht="15.75" thickBot="1" x14ac:dyDescent="0.3">
      <c r="B29" s="1" t="s">
        <v>14</v>
      </c>
      <c r="C29" s="24">
        <v>0</v>
      </c>
      <c r="D29" s="25">
        <v>5</v>
      </c>
      <c r="E29" s="25">
        <v>10</v>
      </c>
      <c r="F29" s="25">
        <v>20</v>
      </c>
      <c r="G29" s="25">
        <v>30</v>
      </c>
      <c r="H29" s="25">
        <v>40</v>
      </c>
      <c r="I29" s="25">
        <v>50</v>
      </c>
      <c r="J29" s="25">
        <v>60</v>
      </c>
      <c r="K29" s="25">
        <v>70</v>
      </c>
      <c r="L29" s="25">
        <v>80</v>
      </c>
      <c r="M29" s="25">
        <v>90</v>
      </c>
      <c r="N29" s="25">
        <v>100</v>
      </c>
    </row>
    <row r="30" spans="1:15" ht="15.75" thickBot="1" x14ac:dyDescent="0.3">
      <c r="B30" s="1" t="s">
        <v>15</v>
      </c>
      <c r="C30" s="26">
        <v>1600</v>
      </c>
      <c r="D30" s="27">
        <v>1700</v>
      </c>
      <c r="E30" s="27">
        <v>1900</v>
      </c>
      <c r="F30" s="27">
        <v>2300</v>
      </c>
      <c r="G30" s="27">
        <v>2400</v>
      </c>
      <c r="H30" s="27">
        <v>2900</v>
      </c>
      <c r="I30" s="27">
        <v>3000</v>
      </c>
      <c r="J30" s="27">
        <v>3400</v>
      </c>
      <c r="K30" s="27">
        <v>4000</v>
      </c>
      <c r="L30" s="27">
        <v>4000</v>
      </c>
      <c r="M30" s="27">
        <v>4000</v>
      </c>
      <c r="N30" s="27">
        <v>4000</v>
      </c>
    </row>
    <row r="31" spans="1:1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6.5" x14ac:dyDescent="0.25">
      <c r="B32" t="s">
        <v>16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ht="16.5" customHeight="1" x14ac:dyDescent="0.25">
      <c r="B33" s="55" t="s">
        <v>39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2:15" x14ac:dyDescent="0.2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40" spans="2:15" x14ac:dyDescent="0.25">
      <c r="B40" s="51"/>
      <c r="C40" s="51"/>
      <c r="D40" s="51"/>
      <c r="E40" s="51"/>
      <c r="F40" s="51"/>
      <c r="G40" s="51"/>
    </row>
    <row r="41" spans="2:15" x14ac:dyDescent="0.25">
      <c r="D41" s="51"/>
      <c r="E41" s="51"/>
      <c r="F41" s="51"/>
      <c r="G41" s="51"/>
    </row>
    <row r="42" spans="2:15" x14ac:dyDescent="0.25">
      <c r="D42" s="51"/>
      <c r="E42" s="51"/>
      <c r="F42" s="51"/>
      <c r="G42" s="51"/>
    </row>
    <row r="43" spans="2:15" ht="15.75" customHeight="1" x14ac:dyDescent="0.25">
      <c r="D43" s="51"/>
      <c r="E43" s="51"/>
      <c r="F43" s="51"/>
      <c r="G43" s="51"/>
    </row>
    <row r="44" spans="2:15" ht="15.75" customHeight="1" x14ac:dyDescent="0.25"/>
    <row r="62" spans="21:22" x14ac:dyDescent="0.25">
      <c r="U62" t="s">
        <v>17</v>
      </c>
      <c r="V62" t="s">
        <v>18</v>
      </c>
    </row>
    <row r="63" spans="21:22" x14ac:dyDescent="0.25">
      <c r="U63">
        <v>0</v>
      </c>
      <c r="V63" s="3">
        <f>D8</f>
        <v>1403</v>
      </c>
    </row>
    <row r="64" spans="21:22" x14ac:dyDescent="0.25">
      <c r="U64">
        <v>60</v>
      </c>
      <c r="V64" s="3">
        <f>M8</f>
        <v>4000</v>
      </c>
    </row>
    <row r="66" spans="2:26" x14ac:dyDescent="0.25">
      <c r="T66" t="s">
        <v>19</v>
      </c>
      <c r="W66">
        <f>E7</f>
        <v>1</v>
      </c>
      <c r="X66">
        <f>G7</f>
        <v>5</v>
      </c>
      <c r="Y66">
        <f>H7</f>
        <v>10</v>
      </c>
      <c r="Z66">
        <f>J7</f>
        <v>30</v>
      </c>
    </row>
    <row r="67" spans="2:26" x14ac:dyDescent="0.25">
      <c r="T67" t="s">
        <v>20</v>
      </c>
      <c r="U67">
        <f>INDEX(U63:U64,MATCH(W66,U63:U64,1))</f>
        <v>0</v>
      </c>
      <c r="W67">
        <f>$U$68+(W66-$U$67)*($U$70-$U$68)/($U$69-$U$67)</f>
        <v>1446.2833333333333</v>
      </c>
      <c r="X67">
        <f>$U$68+(X66-$U$67)*($U$70-$U$68)/($U$69-$U$67)</f>
        <v>1619.4166666666667</v>
      </c>
      <c r="Y67">
        <f>$U$68+(Y66-$U$67)*($U$70-$U$68)/($U$69-$U$67)</f>
        <v>1835.8333333333333</v>
      </c>
      <c r="Z67">
        <f>$U$68+(Z66-$U$67)*($U$70-$U$68)/($U$69-$U$67)</f>
        <v>2701.5</v>
      </c>
    </row>
    <row r="68" spans="2:26" x14ac:dyDescent="0.25">
      <c r="T68" t="s">
        <v>21</v>
      </c>
      <c r="U68">
        <f>INDEX(V63:V64,MATCH(W66,U63:U64,1))</f>
        <v>1403</v>
      </c>
    </row>
    <row r="69" spans="2:26" x14ac:dyDescent="0.25">
      <c r="T69" t="s">
        <v>22</v>
      </c>
      <c r="U69">
        <f>INDEX(U63:U64,MATCH(W66,U63:U64,1)+1)</f>
        <v>60</v>
      </c>
    </row>
    <row r="70" spans="2:26" x14ac:dyDescent="0.25">
      <c r="T70" t="s">
        <v>23</v>
      </c>
      <c r="U70">
        <f>INDEX(V63:V64,MATCH(W66,U63:U64,1)+1)</f>
        <v>4000</v>
      </c>
    </row>
    <row r="71" spans="2:26" ht="15.75" thickBot="1" x14ac:dyDescent="0.3">
      <c r="B71" t="s">
        <v>24</v>
      </c>
    </row>
    <row r="72" spans="2:26" x14ac:dyDescent="0.25">
      <c r="B72" s="8" t="s">
        <v>14</v>
      </c>
      <c r="C72" s="9">
        <v>0</v>
      </c>
      <c r="D72" s="10">
        <v>1</v>
      </c>
      <c r="E72" s="10">
        <v>2</v>
      </c>
      <c r="F72" s="10">
        <v>4</v>
      </c>
      <c r="G72" s="10">
        <v>6</v>
      </c>
      <c r="H72" s="10">
        <v>8</v>
      </c>
      <c r="I72" s="10">
        <v>10</v>
      </c>
      <c r="J72" s="10">
        <v>20</v>
      </c>
      <c r="K72" s="10">
        <v>30</v>
      </c>
      <c r="L72" s="10">
        <v>40</v>
      </c>
      <c r="M72" s="10">
        <v>50</v>
      </c>
      <c r="N72" s="10">
        <v>60</v>
      </c>
      <c r="O72" s="10">
        <v>70</v>
      </c>
      <c r="P72" s="10">
        <v>80</v>
      </c>
      <c r="Q72" s="10">
        <v>90</v>
      </c>
      <c r="R72" s="11">
        <v>100</v>
      </c>
    </row>
    <row r="73" spans="2:26" ht="15.75" thickBot="1" x14ac:dyDescent="0.3">
      <c r="B73" s="12" t="s">
        <v>15</v>
      </c>
      <c r="C73" s="13" t="e">
        <f t="shared" ref="C73:R73" si="2">($C$41-$C$42)/(1-EXP($B$62/-$C$43))*(1-EXP(C72/-$C$43))+$C$42</f>
        <v>#DIV/0!</v>
      </c>
      <c r="D73" s="13" t="e">
        <f t="shared" si="2"/>
        <v>#DIV/0!</v>
      </c>
      <c r="E73" s="13" t="e">
        <f t="shared" si="2"/>
        <v>#DIV/0!</v>
      </c>
      <c r="F73" s="13" t="e">
        <f t="shared" si="2"/>
        <v>#DIV/0!</v>
      </c>
      <c r="G73" s="13" t="e">
        <f t="shared" si="2"/>
        <v>#DIV/0!</v>
      </c>
      <c r="H73" s="13" t="e">
        <f t="shared" si="2"/>
        <v>#DIV/0!</v>
      </c>
      <c r="I73" s="13" t="e">
        <f t="shared" si="2"/>
        <v>#DIV/0!</v>
      </c>
      <c r="J73" s="13" t="e">
        <f t="shared" si="2"/>
        <v>#DIV/0!</v>
      </c>
      <c r="K73" s="13" t="e">
        <f t="shared" si="2"/>
        <v>#DIV/0!</v>
      </c>
      <c r="L73" s="13" t="e">
        <f t="shared" si="2"/>
        <v>#DIV/0!</v>
      </c>
      <c r="M73" s="13" t="e">
        <f t="shared" si="2"/>
        <v>#DIV/0!</v>
      </c>
      <c r="N73" s="13" t="e">
        <f t="shared" si="2"/>
        <v>#DIV/0!</v>
      </c>
      <c r="O73" s="13" t="e">
        <f t="shared" si="2"/>
        <v>#DIV/0!</v>
      </c>
      <c r="P73" s="13" t="e">
        <f t="shared" si="2"/>
        <v>#DIV/0!</v>
      </c>
      <c r="Q73" s="13" t="e">
        <f t="shared" si="2"/>
        <v>#DIV/0!</v>
      </c>
      <c r="R73" s="13" t="e">
        <f t="shared" si="2"/>
        <v>#DIV/0!</v>
      </c>
    </row>
    <row r="75" spans="2:26" ht="15.75" thickBot="1" x14ac:dyDescent="0.3"/>
    <row r="76" spans="2:26" x14ac:dyDescent="0.25">
      <c r="B76" s="42" t="s">
        <v>25</v>
      </c>
      <c r="C76" s="43"/>
      <c r="D76" s="43"/>
      <c r="E76" s="43"/>
      <c r="F76" s="43"/>
      <c r="G76" s="44"/>
    </row>
    <row r="77" spans="2:26" x14ac:dyDescent="0.25">
      <c r="B77" s="14" t="s">
        <v>26</v>
      </c>
      <c r="C77" s="15">
        <f>E23</f>
        <v>4300</v>
      </c>
      <c r="D77" s="56" t="s">
        <v>27</v>
      </c>
      <c r="E77" s="56"/>
      <c r="F77" s="56"/>
      <c r="G77" s="57"/>
    </row>
    <row r="78" spans="2:26" x14ac:dyDescent="0.25">
      <c r="B78" s="14" t="s">
        <v>28</v>
      </c>
      <c r="C78" s="15">
        <f>E8</f>
        <v>1437</v>
      </c>
      <c r="D78" s="56" t="s">
        <v>29</v>
      </c>
      <c r="E78" s="56"/>
      <c r="F78" s="56"/>
      <c r="G78" s="57"/>
    </row>
    <row r="79" spans="2:26" ht="15.75" thickBot="1" x14ac:dyDescent="0.3">
      <c r="B79" s="16" t="s">
        <v>30</v>
      </c>
      <c r="C79" s="17">
        <f>C43</f>
        <v>0</v>
      </c>
      <c r="D79" s="58" t="s">
        <v>31</v>
      </c>
      <c r="E79" s="58"/>
      <c r="F79" s="58"/>
      <c r="G79" s="59"/>
    </row>
    <row r="80" spans="2:26" ht="15.75" thickBot="1" x14ac:dyDescent="0.3"/>
    <row r="81" spans="2:3" ht="15.75" thickBot="1" x14ac:dyDescent="0.3">
      <c r="B81" s="18" t="s">
        <v>14</v>
      </c>
      <c r="C81" s="19" t="s">
        <v>15</v>
      </c>
    </row>
    <row r="82" spans="2:3" x14ac:dyDescent="0.25">
      <c r="B82" s="20">
        <v>0</v>
      </c>
      <c r="C82" s="13" t="e">
        <f t="shared" ref="C82:C97" si="3">($C$77-$C$78)/(1-EXP($B$97/-$C$79))*(1-EXP(B82/-$C$79))+$C$78</f>
        <v>#DIV/0!</v>
      </c>
    </row>
    <row r="83" spans="2:3" x14ac:dyDescent="0.25">
      <c r="B83" s="14">
        <v>1</v>
      </c>
      <c r="C83" s="13" t="e">
        <f t="shared" si="3"/>
        <v>#DIV/0!</v>
      </c>
    </row>
    <row r="84" spans="2:3" x14ac:dyDescent="0.25">
      <c r="B84" s="14">
        <v>2</v>
      </c>
      <c r="C84" s="13" t="e">
        <f t="shared" si="3"/>
        <v>#DIV/0!</v>
      </c>
    </row>
    <row r="85" spans="2:3" x14ac:dyDescent="0.25">
      <c r="B85" s="14">
        <v>4</v>
      </c>
      <c r="C85" s="13" t="e">
        <f t="shared" si="3"/>
        <v>#DIV/0!</v>
      </c>
    </row>
    <row r="86" spans="2:3" x14ac:dyDescent="0.25">
      <c r="B86" s="14">
        <v>6</v>
      </c>
      <c r="C86" s="13" t="e">
        <f t="shared" si="3"/>
        <v>#DIV/0!</v>
      </c>
    </row>
    <row r="87" spans="2:3" x14ac:dyDescent="0.25">
      <c r="B87" s="14">
        <v>8</v>
      </c>
      <c r="C87" s="13" t="e">
        <f t="shared" si="3"/>
        <v>#DIV/0!</v>
      </c>
    </row>
    <row r="88" spans="2:3" x14ac:dyDescent="0.25">
      <c r="B88" s="14">
        <v>10</v>
      </c>
      <c r="C88" s="13" t="e">
        <f t="shared" si="3"/>
        <v>#DIV/0!</v>
      </c>
    </row>
    <row r="89" spans="2:3" x14ac:dyDescent="0.25">
      <c r="B89" s="14">
        <v>20</v>
      </c>
      <c r="C89" s="13" t="e">
        <f t="shared" si="3"/>
        <v>#DIV/0!</v>
      </c>
    </row>
    <row r="90" spans="2:3" x14ac:dyDescent="0.25">
      <c r="B90" s="14">
        <v>30</v>
      </c>
      <c r="C90" s="13" t="e">
        <f t="shared" si="3"/>
        <v>#DIV/0!</v>
      </c>
    </row>
    <row r="91" spans="2:3" x14ac:dyDescent="0.25">
      <c r="B91" s="14">
        <v>40</v>
      </c>
      <c r="C91" s="13" t="e">
        <f t="shared" si="3"/>
        <v>#DIV/0!</v>
      </c>
    </row>
    <row r="92" spans="2:3" x14ac:dyDescent="0.25">
      <c r="B92" s="14">
        <v>50</v>
      </c>
      <c r="C92" s="13" t="e">
        <f t="shared" si="3"/>
        <v>#DIV/0!</v>
      </c>
    </row>
    <row r="93" spans="2:3" x14ac:dyDescent="0.25">
      <c r="B93" s="14">
        <v>60</v>
      </c>
      <c r="C93" s="13" t="e">
        <f t="shared" si="3"/>
        <v>#DIV/0!</v>
      </c>
    </row>
    <row r="94" spans="2:3" x14ac:dyDescent="0.25">
      <c r="B94" s="14">
        <v>70</v>
      </c>
      <c r="C94" s="13" t="e">
        <f t="shared" si="3"/>
        <v>#DIV/0!</v>
      </c>
    </row>
    <row r="95" spans="2:3" x14ac:dyDescent="0.25">
      <c r="B95" s="14">
        <v>80</v>
      </c>
      <c r="C95" s="13" t="e">
        <f t="shared" si="3"/>
        <v>#DIV/0!</v>
      </c>
    </row>
    <row r="96" spans="2:3" x14ac:dyDescent="0.25">
      <c r="B96" s="14">
        <v>90</v>
      </c>
      <c r="C96" s="13" t="e">
        <f t="shared" si="3"/>
        <v>#DIV/0!</v>
      </c>
    </row>
    <row r="97" spans="2:18" ht="15.75" thickBot="1" x14ac:dyDescent="0.3">
      <c r="B97" s="16">
        <v>100</v>
      </c>
      <c r="C97" s="13" t="e">
        <f t="shared" si="3"/>
        <v>#DIV/0!</v>
      </c>
    </row>
    <row r="107" spans="2:18" ht="15.75" thickBot="1" x14ac:dyDescent="0.3">
      <c r="B107" t="s">
        <v>24</v>
      </c>
    </row>
    <row r="108" spans="2:18" x14ac:dyDescent="0.25">
      <c r="B108" s="8" t="s">
        <v>14</v>
      </c>
      <c r="C108" s="9">
        <v>0</v>
      </c>
      <c r="D108" s="10">
        <v>1</v>
      </c>
      <c r="E108" s="10">
        <v>2</v>
      </c>
      <c r="F108" s="10">
        <v>4</v>
      </c>
      <c r="G108" s="10">
        <v>6</v>
      </c>
      <c r="H108" s="10">
        <v>8</v>
      </c>
      <c r="I108" s="10">
        <v>10</v>
      </c>
      <c r="J108" s="10">
        <v>20</v>
      </c>
      <c r="K108" s="10">
        <v>30</v>
      </c>
      <c r="L108" s="10">
        <v>40</v>
      </c>
      <c r="M108" s="10">
        <v>50</v>
      </c>
      <c r="N108" s="10">
        <v>60</v>
      </c>
      <c r="O108" s="10">
        <v>70</v>
      </c>
      <c r="P108" s="10">
        <v>80</v>
      </c>
      <c r="Q108" s="10">
        <v>90</v>
      </c>
      <c r="R108" s="11">
        <v>100</v>
      </c>
    </row>
    <row r="109" spans="2:18" ht="15.75" thickBot="1" x14ac:dyDescent="0.3">
      <c r="B109" s="12" t="s">
        <v>15</v>
      </c>
      <c r="C109" s="13" t="e">
        <f t="shared" ref="C109:R109" si="4">($C$41-$C$42)/(1-EXP($B$62/-$C$43))*(1-EXP(C108/-$C$43))+$C$42</f>
        <v>#DIV/0!</v>
      </c>
      <c r="D109" s="13" t="e">
        <f t="shared" si="4"/>
        <v>#DIV/0!</v>
      </c>
      <c r="E109" s="13" t="e">
        <f t="shared" si="4"/>
        <v>#DIV/0!</v>
      </c>
      <c r="F109" s="13" t="e">
        <f t="shared" si="4"/>
        <v>#DIV/0!</v>
      </c>
      <c r="G109" s="13" t="e">
        <f t="shared" si="4"/>
        <v>#DIV/0!</v>
      </c>
      <c r="H109" s="13" t="e">
        <f t="shared" si="4"/>
        <v>#DIV/0!</v>
      </c>
      <c r="I109" s="13" t="e">
        <f t="shared" si="4"/>
        <v>#DIV/0!</v>
      </c>
      <c r="J109" s="13" t="e">
        <f t="shared" si="4"/>
        <v>#DIV/0!</v>
      </c>
      <c r="K109" s="13" t="e">
        <f t="shared" si="4"/>
        <v>#DIV/0!</v>
      </c>
      <c r="L109" s="13" t="e">
        <f t="shared" si="4"/>
        <v>#DIV/0!</v>
      </c>
      <c r="M109" s="13" t="e">
        <f t="shared" si="4"/>
        <v>#DIV/0!</v>
      </c>
      <c r="N109" s="13" t="e">
        <f t="shared" si="4"/>
        <v>#DIV/0!</v>
      </c>
      <c r="O109" s="13" t="e">
        <f t="shared" si="4"/>
        <v>#DIV/0!</v>
      </c>
      <c r="P109" s="13" t="e">
        <f t="shared" si="4"/>
        <v>#DIV/0!</v>
      </c>
      <c r="Q109" s="13" t="e">
        <f t="shared" si="4"/>
        <v>#DIV/0!</v>
      </c>
      <c r="R109" s="13" t="e">
        <f t="shared" si="4"/>
        <v>#DIV/0!</v>
      </c>
    </row>
    <row r="111" spans="2:18" ht="15.75" thickBot="1" x14ac:dyDescent="0.3"/>
    <row r="112" spans="2:18" x14ac:dyDescent="0.25">
      <c r="B112" s="42" t="s">
        <v>32</v>
      </c>
      <c r="C112" s="43"/>
      <c r="D112" s="43"/>
      <c r="E112" s="43"/>
      <c r="F112" s="43"/>
      <c r="G112" s="44"/>
    </row>
    <row r="113" spans="2:7" x14ac:dyDescent="0.25">
      <c r="B113" s="14" t="s">
        <v>26</v>
      </c>
      <c r="C113" s="15">
        <f>G23</f>
        <v>5500</v>
      </c>
      <c r="D113" s="56" t="s">
        <v>27</v>
      </c>
      <c r="E113" s="56"/>
      <c r="F113" s="56"/>
      <c r="G113" s="57"/>
    </row>
    <row r="114" spans="2:7" x14ac:dyDescent="0.25">
      <c r="B114" s="14" t="s">
        <v>28</v>
      </c>
      <c r="C114" s="15">
        <f>G8</f>
        <v>1600</v>
      </c>
      <c r="D114" s="56" t="s">
        <v>29</v>
      </c>
      <c r="E114" s="56"/>
      <c r="F114" s="56"/>
      <c r="G114" s="57"/>
    </row>
    <row r="115" spans="2:7" ht="15.75" thickBot="1" x14ac:dyDescent="0.3">
      <c r="B115" s="16" t="s">
        <v>30</v>
      </c>
      <c r="C115" s="17">
        <f>C79</f>
        <v>0</v>
      </c>
      <c r="D115" s="58" t="s">
        <v>31</v>
      </c>
      <c r="E115" s="58"/>
      <c r="F115" s="58"/>
      <c r="G115" s="59"/>
    </row>
    <row r="116" spans="2:7" ht="15.75" thickBot="1" x14ac:dyDescent="0.3"/>
    <row r="117" spans="2:7" ht="15.75" thickBot="1" x14ac:dyDescent="0.3">
      <c r="B117" s="18" t="s">
        <v>14</v>
      </c>
      <c r="C117" s="19" t="s">
        <v>15</v>
      </c>
    </row>
    <row r="118" spans="2:7" x14ac:dyDescent="0.25">
      <c r="B118" s="20">
        <v>0</v>
      </c>
      <c r="C118" s="13" t="e">
        <f t="shared" ref="C118:C133" si="5">($C$113-$C$114)/(1-EXP($B$133/-$C$115))*(1-EXP(B118/-$C$115))+$C$114</f>
        <v>#DIV/0!</v>
      </c>
    </row>
    <row r="119" spans="2:7" x14ac:dyDescent="0.25">
      <c r="B119" s="14">
        <v>1</v>
      </c>
      <c r="C119" s="13" t="e">
        <f t="shared" si="5"/>
        <v>#DIV/0!</v>
      </c>
    </row>
    <row r="120" spans="2:7" x14ac:dyDescent="0.25">
      <c r="B120" s="14">
        <v>2</v>
      </c>
      <c r="C120" s="13" t="e">
        <f t="shared" si="5"/>
        <v>#DIV/0!</v>
      </c>
    </row>
    <row r="121" spans="2:7" x14ac:dyDescent="0.25">
      <c r="B121" s="14">
        <v>4</v>
      </c>
      <c r="C121" s="13" t="e">
        <f t="shared" si="5"/>
        <v>#DIV/0!</v>
      </c>
    </row>
    <row r="122" spans="2:7" x14ac:dyDescent="0.25">
      <c r="B122" s="14">
        <v>6</v>
      </c>
      <c r="C122" s="13" t="e">
        <f t="shared" si="5"/>
        <v>#DIV/0!</v>
      </c>
    </row>
    <row r="123" spans="2:7" x14ac:dyDescent="0.25">
      <c r="B123" s="14">
        <v>8</v>
      </c>
      <c r="C123" s="13" t="e">
        <f t="shared" si="5"/>
        <v>#DIV/0!</v>
      </c>
    </row>
    <row r="124" spans="2:7" x14ac:dyDescent="0.25">
      <c r="B124" s="14">
        <v>10</v>
      </c>
      <c r="C124" s="13" t="e">
        <f t="shared" si="5"/>
        <v>#DIV/0!</v>
      </c>
    </row>
    <row r="125" spans="2:7" x14ac:dyDescent="0.25">
      <c r="B125" s="14">
        <v>20</v>
      </c>
      <c r="C125" s="13" t="e">
        <f t="shared" si="5"/>
        <v>#DIV/0!</v>
      </c>
    </row>
    <row r="126" spans="2:7" x14ac:dyDescent="0.25">
      <c r="B126" s="14">
        <v>30</v>
      </c>
      <c r="C126" s="13" t="e">
        <f t="shared" si="5"/>
        <v>#DIV/0!</v>
      </c>
    </row>
    <row r="127" spans="2:7" x14ac:dyDescent="0.25">
      <c r="B127" s="14">
        <v>40</v>
      </c>
      <c r="C127" s="13" t="e">
        <f t="shared" si="5"/>
        <v>#DIV/0!</v>
      </c>
    </row>
    <row r="128" spans="2:7" x14ac:dyDescent="0.25">
      <c r="B128" s="14">
        <v>50</v>
      </c>
      <c r="C128" s="13" t="e">
        <f t="shared" si="5"/>
        <v>#DIV/0!</v>
      </c>
    </row>
    <row r="129" spans="2:18" x14ac:dyDescent="0.25">
      <c r="B129" s="14">
        <v>60</v>
      </c>
      <c r="C129" s="13" t="e">
        <f t="shared" si="5"/>
        <v>#DIV/0!</v>
      </c>
    </row>
    <row r="130" spans="2:18" x14ac:dyDescent="0.25">
      <c r="B130" s="14">
        <v>70</v>
      </c>
      <c r="C130" s="13" t="e">
        <f t="shared" si="5"/>
        <v>#DIV/0!</v>
      </c>
    </row>
    <row r="131" spans="2:18" x14ac:dyDescent="0.25">
      <c r="B131" s="14">
        <v>80</v>
      </c>
      <c r="C131" s="13" t="e">
        <f t="shared" si="5"/>
        <v>#DIV/0!</v>
      </c>
    </row>
    <row r="132" spans="2:18" x14ac:dyDescent="0.25">
      <c r="B132" s="14">
        <v>90</v>
      </c>
      <c r="C132" s="13" t="e">
        <f t="shared" si="5"/>
        <v>#DIV/0!</v>
      </c>
    </row>
    <row r="133" spans="2:18" ht="15.75" thickBot="1" x14ac:dyDescent="0.3">
      <c r="B133" s="16">
        <v>100</v>
      </c>
      <c r="C133" s="13" t="e">
        <f t="shared" si="5"/>
        <v>#DIV/0!</v>
      </c>
    </row>
    <row r="143" spans="2:18" ht="15.75" thickBot="1" x14ac:dyDescent="0.3">
      <c r="B143" t="s">
        <v>24</v>
      </c>
    </row>
    <row r="144" spans="2:18" x14ac:dyDescent="0.25">
      <c r="B144" s="8" t="s">
        <v>14</v>
      </c>
      <c r="C144" s="9">
        <v>0</v>
      </c>
      <c r="D144" s="10">
        <v>1</v>
      </c>
      <c r="E144" s="10">
        <v>2</v>
      </c>
      <c r="F144" s="10">
        <v>4</v>
      </c>
      <c r="G144" s="10">
        <v>6</v>
      </c>
      <c r="H144" s="10">
        <v>8</v>
      </c>
      <c r="I144" s="10">
        <v>10</v>
      </c>
      <c r="J144" s="10">
        <v>20</v>
      </c>
      <c r="K144" s="10">
        <v>30</v>
      </c>
      <c r="L144" s="10">
        <v>40</v>
      </c>
      <c r="M144" s="10">
        <v>50</v>
      </c>
      <c r="N144" s="10">
        <v>60</v>
      </c>
      <c r="O144" s="10">
        <v>70</v>
      </c>
      <c r="P144" s="10">
        <v>80</v>
      </c>
      <c r="Q144" s="10">
        <v>90</v>
      </c>
      <c r="R144" s="11">
        <v>100</v>
      </c>
    </row>
    <row r="145" spans="2:18" ht="15.75" thickBot="1" x14ac:dyDescent="0.3">
      <c r="B145" s="12" t="s">
        <v>15</v>
      </c>
      <c r="C145" s="13" t="e">
        <f t="shared" ref="C145:R145" si="6">($C$41-$C$42)/(1-EXP($B$62/-$C$43))*(1-EXP(C144/-$C$43))+$C$42</f>
        <v>#DIV/0!</v>
      </c>
      <c r="D145" s="13" t="e">
        <f t="shared" si="6"/>
        <v>#DIV/0!</v>
      </c>
      <c r="E145" s="13" t="e">
        <f t="shared" si="6"/>
        <v>#DIV/0!</v>
      </c>
      <c r="F145" s="13" t="e">
        <f t="shared" si="6"/>
        <v>#DIV/0!</v>
      </c>
      <c r="G145" s="13" t="e">
        <f t="shared" si="6"/>
        <v>#DIV/0!</v>
      </c>
      <c r="H145" s="13" t="e">
        <f t="shared" si="6"/>
        <v>#DIV/0!</v>
      </c>
      <c r="I145" s="13" t="e">
        <f t="shared" si="6"/>
        <v>#DIV/0!</v>
      </c>
      <c r="J145" s="13" t="e">
        <f t="shared" si="6"/>
        <v>#DIV/0!</v>
      </c>
      <c r="K145" s="13" t="e">
        <f t="shared" si="6"/>
        <v>#DIV/0!</v>
      </c>
      <c r="L145" s="13" t="e">
        <f t="shared" si="6"/>
        <v>#DIV/0!</v>
      </c>
      <c r="M145" s="13" t="e">
        <f t="shared" si="6"/>
        <v>#DIV/0!</v>
      </c>
      <c r="N145" s="13" t="e">
        <f t="shared" si="6"/>
        <v>#DIV/0!</v>
      </c>
      <c r="O145" s="13" t="e">
        <f t="shared" si="6"/>
        <v>#DIV/0!</v>
      </c>
      <c r="P145" s="13" t="e">
        <f t="shared" si="6"/>
        <v>#DIV/0!</v>
      </c>
      <c r="Q145" s="13" t="e">
        <f t="shared" si="6"/>
        <v>#DIV/0!</v>
      </c>
      <c r="R145" s="13" t="e">
        <f t="shared" si="6"/>
        <v>#DIV/0!</v>
      </c>
    </row>
    <row r="147" spans="2:18" ht="15.75" thickBot="1" x14ac:dyDescent="0.3"/>
    <row r="148" spans="2:18" x14ac:dyDescent="0.25">
      <c r="B148" s="42" t="s">
        <v>33</v>
      </c>
      <c r="C148" s="43"/>
      <c r="D148" s="43"/>
      <c r="E148" s="43"/>
      <c r="F148" s="43"/>
      <c r="G148" s="44"/>
    </row>
    <row r="149" spans="2:18" x14ac:dyDescent="0.25">
      <c r="B149" s="14" t="s">
        <v>26</v>
      </c>
      <c r="C149" s="15">
        <f>H23</f>
        <v>6000</v>
      </c>
      <c r="D149" s="56" t="s">
        <v>27</v>
      </c>
      <c r="E149" s="56"/>
      <c r="F149" s="56"/>
      <c r="G149" s="57"/>
    </row>
    <row r="150" spans="2:18" x14ac:dyDescent="0.25">
      <c r="B150" s="14" t="s">
        <v>28</v>
      </c>
      <c r="C150" s="15">
        <f>H8</f>
        <v>2100</v>
      </c>
      <c r="D150" s="56" t="s">
        <v>29</v>
      </c>
      <c r="E150" s="56"/>
      <c r="F150" s="56"/>
      <c r="G150" s="57"/>
    </row>
    <row r="151" spans="2:18" ht="15.75" thickBot="1" x14ac:dyDescent="0.3">
      <c r="B151" s="16" t="s">
        <v>30</v>
      </c>
      <c r="C151" s="17">
        <f>C115</f>
        <v>0</v>
      </c>
      <c r="D151" s="58" t="s">
        <v>31</v>
      </c>
      <c r="E151" s="58"/>
      <c r="F151" s="58"/>
      <c r="G151" s="59"/>
    </row>
    <row r="152" spans="2:18" ht="15.75" thickBot="1" x14ac:dyDescent="0.3"/>
    <row r="153" spans="2:18" ht="15.75" thickBot="1" x14ac:dyDescent="0.3">
      <c r="B153" s="18" t="s">
        <v>14</v>
      </c>
      <c r="C153" s="19" t="s">
        <v>15</v>
      </c>
    </row>
    <row r="154" spans="2:18" x14ac:dyDescent="0.25">
      <c r="B154" s="20">
        <v>0</v>
      </c>
      <c r="C154" s="13" t="e">
        <f t="shared" ref="C154:C169" si="7">($C$149-$C$150)/(1-EXP($B$169/-$C$151))*(1-EXP(B154/-$C$151))+$C$150</f>
        <v>#DIV/0!</v>
      </c>
    </row>
    <row r="155" spans="2:18" x14ac:dyDescent="0.25">
      <c r="B155" s="14">
        <v>1</v>
      </c>
      <c r="C155" s="13" t="e">
        <f t="shared" si="7"/>
        <v>#DIV/0!</v>
      </c>
    </row>
    <row r="156" spans="2:18" x14ac:dyDescent="0.25">
      <c r="B156" s="14">
        <v>2</v>
      </c>
      <c r="C156" s="13" t="e">
        <f t="shared" si="7"/>
        <v>#DIV/0!</v>
      </c>
    </row>
    <row r="157" spans="2:18" x14ac:dyDescent="0.25">
      <c r="B157" s="14">
        <v>4</v>
      </c>
      <c r="C157" s="13" t="e">
        <f t="shared" si="7"/>
        <v>#DIV/0!</v>
      </c>
    </row>
    <row r="158" spans="2:18" x14ac:dyDescent="0.25">
      <c r="B158" s="14">
        <v>6</v>
      </c>
      <c r="C158" s="13" t="e">
        <f t="shared" si="7"/>
        <v>#DIV/0!</v>
      </c>
    </row>
    <row r="159" spans="2:18" x14ac:dyDescent="0.25">
      <c r="B159" s="14">
        <v>8</v>
      </c>
      <c r="C159" s="13" t="e">
        <f t="shared" si="7"/>
        <v>#DIV/0!</v>
      </c>
    </row>
    <row r="160" spans="2:18" x14ac:dyDescent="0.25">
      <c r="B160" s="14">
        <v>10</v>
      </c>
      <c r="C160" s="13" t="e">
        <f t="shared" si="7"/>
        <v>#DIV/0!</v>
      </c>
    </row>
    <row r="161" spans="2:3" x14ac:dyDescent="0.25">
      <c r="B161" s="14">
        <v>20</v>
      </c>
      <c r="C161" s="13" t="e">
        <f t="shared" si="7"/>
        <v>#DIV/0!</v>
      </c>
    </row>
    <row r="162" spans="2:3" x14ac:dyDescent="0.25">
      <c r="B162" s="14">
        <v>30</v>
      </c>
      <c r="C162" s="13" t="e">
        <f t="shared" si="7"/>
        <v>#DIV/0!</v>
      </c>
    </row>
    <row r="163" spans="2:3" x14ac:dyDescent="0.25">
      <c r="B163" s="14">
        <v>40</v>
      </c>
      <c r="C163" s="13" t="e">
        <f t="shared" si="7"/>
        <v>#DIV/0!</v>
      </c>
    </row>
    <row r="164" spans="2:3" x14ac:dyDescent="0.25">
      <c r="B164" s="14">
        <v>50</v>
      </c>
      <c r="C164" s="13" t="e">
        <f t="shared" si="7"/>
        <v>#DIV/0!</v>
      </c>
    </row>
    <row r="165" spans="2:3" x14ac:dyDescent="0.25">
      <c r="B165" s="14">
        <v>60</v>
      </c>
      <c r="C165" s="13" t="e">
        <f t="shared" si="7"/>
        <v>#DIV/0!</v>
      </c>
    </row>
    <row r="166" spans="2:3" x14ac:dyDescent="0.25">
      <c r="B166" s="14">
        <v>70</v>
      </c>
      <c r="C166" s="13" t="e">
        <f t="shared" si="7"/>
        <v>#DIV/0!</v>
      </c>
    </row>
    <row r="167" spans="2:3" x14ac:dyDescent="0.25">
      <c r="B167" s="14">
        <v>80</v>
      </c>
      <c r="C167" s="13" t="e">
        <f t="shared" si="7"/>
        <v>#DIV/0!</v>
      </c>
    </row>
    <row r="168" spans="2:3" x14ac:dyDescent="0.25">
      <c r="B168" s="14">
        <v>90</v>
      </c>
      <c r="C168" s="13" t="e">
        <f t="shared" si="7"/>
        <v>#DIV/0!</v>
      </c>
    </row>
    <row r="169" spans="2:3" ht="15.75" thickBot="1" x14ac:dyDescent="0.3">
      <c r="B169" s="16">
        <v>100</v>
      </c>
      <c r="C169" s="13" t="e">
        <f t="shared" si="7"/>
        <v>#DIV/0!</v>
      </c>
    </row>
    <row r="179" spans="2:18" ht="15.75" thickBot="1" x14ac:dyDescent="0.3">
      <c r="B179" t="s">
        <v>24</v>
      </c>
    </row>
    <row r="180" spans="2:18" x14ac:dyDescent="0.25">
      <c r="B180" s="8" t="s">
        <v>14</v>
      </c>
      <c r="C180" s="9">
        <v>0</v>
      </c>
      <c r="D180" s="10">
        <v>1</v>
      </c>
      <c r="E180" s="10">
        <v>2</v>
      </c>
      <c r="F180" s="10">
        <v>4</v>
      </c>
      <c r="G180" s="10">
        <v>6</v>
      </c>
      <c r="H180" s="10">
        <v>8</v>
      </c>
      <c r="I180" s="10">
        <v>10</v>
      </c>
      <c r="J180" s="10">
        <v>20</v>
      </c>
      <c r="K180" s="10">
        <v>30</v>
      </c>
      <c r="L180" s="10">
        <v>40</v>
      </c>
      <c r="M180" s="10">
        <v>50</v>
      </c>
      <c r="N180" s="10">
        <v>60</v>
      </c>
      <c r="O180" s="10">
        <v>70</v>
      </c>
      <c r="P180" s="10">
        <v>80</v>
      </c>
      <c r="Q180" s="10">
        <v>90</v>
      </c>
      <c r="R180" s="11">
        <v>100</v>
      </c>
    </row>
    <row r="181" spans="2:18" ht="15.75" thickBot="1" x14ac:dyDescent="0.3">
      <c r="B181" s="12" t="s">
        <v>15</v>
      </c>
      <c r="C181" s="13" t="e">
        <f t="shared" ref="C181:R181" si="8">($C$41-$C$42)/(1-EXP($B$62/-$C$43))*(1-EXP(C180/-$C$43))+$C$42</f>
        <v>#DIV/0!</v>
      </c>
      <c r="D181" s="13" t="e">
        <f t="shared" si="8"/>
        <v>#DIV/0!</v>
      </c>
      <c r="E181" s="13" t="e">
        <f t="shared" si="8"/>
        <v>#DIV/0!</v>
      </c>
      <c r="F181" s="13" t="e">
        <f t="shared" si="8"/>
        <v>#DIV/0!</v>
      </c>
      <c r="G181" s="13" t="e">
        <f t="shared" si="8"/>
        <v>#DIV/0!</v>
      </c>
      <c r="H181" s="13" t="e">
        <f t="shared" si="8"/>
        <v>#DIV/0!</v>
      </c>
      <c r="I181" s="13" t="e">
        <f t="shared" si="8"/>
        <v>#DIV/0!</v>
      </c>
      <c r="J181" s="13" t="e">
        <f t="shared" si="8"/>
        <v>#DIV/0!</v>
      </c>
      <c r="K181" s="13" t="e">
        <f t="shared" si="8"/>
        <v>#DIV/0!</v>
      </c>
      <c r="L181" s="13" t="e">
        <f t="shared" si="8"/>
        <v>#DIV/0!</v>
      </c>
      <c r="M181" s="13" t="e">
        <f t="shared" si="8"/>
        <v>#DIV/0!</v>
      </c>
      <c r="N181" s="13" t="e">
        <f t="shared" si="8"/>
        <v>#DIV/0!</v>
      </c>
      <c r="O181" s="13" t="e">
        <f t="shared" si="8"/>
        <v>#DIV/0!</v>
      </c>
      <c r="P181" s="13" t="e">
        <f t="shared" si="8"/>
        <v>#DIV/0!</v>
      </c>
      <c r="Q181" s="13" t="e">
        <f t="shared" si="8"/>
        <v>#DIV/0!</v>
      </c>
      <c r="R181" s="13" t="e">
        <f t="shared" si="8"/>
        <v>#DIV/0!</v>
      </c>
    </row>
    <row r="183" spans="2:18" ht="15.75" thickBot="1" x14ac:dyDescent="0.3"/>
    <row r="184" spans="2:18" x14ac:dyDescent="0.25">
      <c r="B184" s="42" t="s">
        <v>34</v>
      </c>
      <c r="C184" s="43"/>
      <c r="D184" s="43"/>
      <c r="E184" s="43"/>
      <c r="F184" s="43"/>
      <c r="G184" s="44"/>
    </row>
    <row r="185" spans="2:18" x14ac:dyDescent="0.25">
      <c r="B185" s="14" t="s">
        <v>26</v>
      </c>
      <c r="C185" s="15">
        <f>J23</f>
        <v>6200</v>
      </c>
      <c r="D185" s="56" t="s">
        <v>27</v>
      </c>
      <c r="E185" s="56"/>
      <c r="F185" s="56"/>
      <c r="G185" s="57"/>
    </row>
    <row r="186" spans="2:18" x14ac:dyDescent="0.25">
      <c r="B186" s="14" t="s">
        <v>28</v>
      </c>
      <c r="C186" s="15">
        <f>J8</f>
        <v>2500</v>
      </c>
      <c r="D186" s="56" t="s">
        <v>29</v>
      </c>
      <c r="E186" s="56"/>
      <c r="F186" s="56"/>
      <c r="G186" s="57"/>
    </row>
    <row r="187" spans="2:18" ht="15.75" thickBot="1" x14ac:dyDescent="0.3">
      <c r="B187" s="16" t="s">
        <v>30</v>
      </c>
      <c r="C187" s="17">
        <f>C151</f>
        <v>0</v>
      </c>
      <c r="D187" s="58" t="s">
        <v>31</v>
      </c>
      <c r="E187" s="58"/>
      <c r="F187" s="58"/>
      <c r="G187" s="59"/>
    </row>
    <row r="188" spans="2:18" ht="15.75" thickBot="1" x14ac:dyDescent="0.3"/>
    <row r="189" spans="2:18" ht="15.75" thickBot="1" x14ac:dyDescent="0.3">
      <c r="B189" s="18" t="s">
        <v>14</v>
      </c>
      <c r="C189" s="19" t="s">
        <v>15</v>
      </c>
    </row>
    <row r="190" spans="2:18" x14ac:dyDescent="0.25">
      <c r="B190" s="20">
        <v>0</v>
      </c>
      <c r="C190" s="13" t="e">
        <f t="shared" ref="C190:C205" si="9">($C$185-$C$186)/(1-EXP($B$205/-$C$187))*(1-EXP(B190/-$C$187))+$C$186</f>
        <v>#DIV/0!</v>
      </c>
    </row>
    <row r="191" spans="2:18" x14ac:dyDescent="0.25">
      <c r="B191" s="14">
        <v>1</v>
      </c>
      <c r="C191" s="13" t="e">
        <f t="shared" si="9"/>
        <v>#DIV/0!</v>
      </c>
    </row>
    <row r="192" spans="2:18" x14ac:dyDescent="0.25">
      <c r="B192" s="14">
        <v>2</v>
      </c>
      <c r="C192" s="13" t="e">
        <f t="shared" si="9"/>
        <v>#DIV/0!</v>
      </c>
    </row>
    <row r="193" spans="2:3" x14ac:dyDescent="0.25">
      <c r="B193" s="14">
        <v>4</v>
      </c>
      <c r="C193" s="13" t="e">
        <f t="shared" si="9"/>
        <v>#DIV/0!</v>
      </c>
    </row>
    <row r="194" spans="2:3" x14ac:dyDescent="0.25">
      <c r="B194" s="14">
        <v>6</v>
      </c>
      <c r="C194" s="13" t="e">
        <f t="shared" si="9"/>
        <v>#DIV/0!</v>
      </c>
    </row>
    <row r="195" spans="2:3" x14ac:dyDescent="0.25">
      <c r="B195" s="14">
        <v>8</v>
      </c>
      <c r="C195" s="13" t="e">
        <f t="shared" si="9"/>
        <v>#DIV/0!</v>
      </c>
    </row>
    <row r="196" spans="2:3" x14ac:dyDescent="0.25">
      <c r="B196" s="14">
        <v>10</v>
      </c>
      <c r="C196" s="13" t="e">
        <f t="shared" si="9"/>
        <v>#DIV/0!</v>
      </c>
    </row>
    <row r="197" spans="2:3" x14ac:dyDescent="0.25">
      <c r="B197" s="14">
        <v>20</v>
      </c>
      <c r="C197" s="13" t="e">
        <f t="shared" si="9"/>
        <v>#DIV/0!</v>
      </c>
    </row>
    <row r="198" spans="2:3" x14ac:dyDescent="0.25">
      <c r="B198" s="14">
        <v>30</v>
      </c>
      <c r="C198" s="13" t="e">
        <f t="shared" si="9"/>
        <v>#DIV/0!</v>
      </c>
    </row>
    <row r="199" spans="2:3" x14ac:dyDescent="0.25">
      <c r="B199" s="14">
        <v>40</v>
      </c>
      <c r="C199" s="13" t="e">
        <f t="shared" si="9"/>
        <v>#DIV/0!</v>
      </c>
    </row>
    <row r="200" spans="2:3" x14ac:dyDescent="0.25">
      <c r="B200" s="14">
        <v>50</v>
      </c>
      <c r="C200" s="13" t="e">
        <f t="shared" si="9"/>
        <v>#DIV/0!</v>
      </c>
    </row>
    <row r="201" spans="2:3" x14ac:dyDescent="0.25">
      <c r="B201" s="14">
        <v>60</v>
      </c>
      <c r="C201" s="13" t="e">
        <f t="shared" si="9"/>
        <v>#DIV/0!</v>
      </c>
    </row>
    <row r="202" spans="2:3" x14ac:dyDescent="0.25">
      <c r="B202" s="14">
        <v>70</v>
      </c>
      <c r="C202" s="13" t="e">
        <f t="shared" si="9"/>
        <v>#DIV/0!</v>
      </c>
    </row>
    <row r="203" spans="2:3" x14ac:dyDescent="0.25">
      <c r="B203" s="14">
        <v>80</v>
      </c>
      <c r="C203" s="13" t="e">
        <f t="shared" si="9"/>
        <v>#DIV/0!</v>
      </c>
    </row>
    <row r="204" spans="2:3" x14ac:dyDescent="0.25">
      <c r="B204" s="14">
        <v>90</v>
      </c>
      <c r="C204" s="13" t="e">
        <f t="shared" si="9"/>
        <v>#DIV/0!</v>
      </c>
    </row>
    <row r="205" spans="2:3" ht="15.75" thickBot="1" x14ac:dyDescent="0.3">
      <c r="B205" s="16">
        <v>100</v>
      </c>
      <c r="C205" s="13" t="e">
        <f t="shared" si="9"/>
        <v>#DIV/0!</v>
      </c>
    </row>
    <row r="215" spans="2:18" ht="15.75" thickBot="1" x14ac:dyDescent="0.3">
      <c r="B215" t="s">
        <v>24</v>
      </c>
    </row>
    <row r="216" spans="2:18" x14ac:dyDescent="0.25">
      <c r="B216" s="8" t="s">
        <v>14</v>
      </c>
      <c r="C216" s="9">
        <v>0</v>
      </c>
      <c r="D216" s="10">
        <v>1</v>
      </c>
      <c r="E216" s="10">
        <v>2</v>
      </c>
      <c r="F216" s="10">
        <v>4</v>
      </c>
      <c r="G216" s="10">
        <v>6</v>
      </c>
      <c r="H216" s="10">
        <v>8</v>
      </c>
      <c r="I216" s="10">
        <v>10</v>
      </c>
      <c r="J216" s="10">
        <v>20</v>
      </c>
      <c r="K216" s="10">
        <v>30</v>
      </c>
      <c r="L216" s="10">
        <v>40</v>
      </c>
      <c r="M216" s="10">
        <v>50</v>
      </c>
      <c r="N216" s="10">
        <v>60</v>
      </c>
      <c r="O216" s="10">
        <v>70</v>
      </c>
      <c r="P216" s="10">
        <v>80</v>
      </c>
      <c r="Q216" s="10">
        <v>90</v>
      </c>
      <c r="R216" s="11">
        <v>100</v>
      </c>
    </row>
    <row r="217" spans="2:18" ht="15.75" thickBot="1" x14ac:dyDescent="0.3">
      <c r="B217" s="12" t="s">
        <v>15</v>
      </c>
      <c r="C217" s="13" t="e">
        <f t="shared" ref="C217:R217" si="10">($C$41-$C$42)/(1-EXP($B$62/-$C$43))*(1-EXP(C216/-$C$43))+$C$42</f>
        <v>#DIV/0!</v>
      </c>
      <c r="D217" s="13" t="e">
        <f t="shared" si="10"/>
        <v>#DIV/0!</v>
      </c>
      <c r="E217" s="13" t="e">
        <f t="shared" si="10"/>
        <v>#DIV/0!</v>
      </c>
      <c r="F217" s="13" t="e">
        <f t="shared" si="10"/>
        <v>#DIV/0!</v>
      </c>
      <c r="G217" s="13" t="e">
        <f t="shared" si="10"/>
        <v>#DIV/0!</v>
      </c>
      <c r="H217" s="13" t="e">
        <f t="shared" si="10"/>
        <v>#DIV/0!</v>
      </c>
      <c r="I217" s="13" t="e">
        <f t="shared" si="10"/>
        <v>#DIV/0!</v>
      </c>
      <c r="J217" s="13" t="e">
        <f t="shared" si="10"/>
        <v>#DIV/0!</v>
      </c>
      <c r="K217" s="13" t="e">
        <f t="shared" si="10"/>
        <v>#DIV/0!</v>
      </c>
      <c r="L217" s="13" t="e">
        <f t="shared" si="10"/>
        <v>#DIV/0!</v>
      </c>
      <c r="M217" s="13" t="e">
        <f t="shared" si="10"/>
        <v>#DIV/0!</v>
      </c>
      <c r="N217" s="13" t="e">
        <f t="shared" si="10"/>
        <v>#DIV/0!</v>
      </c>
      <c r="O217" s="13" t="e">
        <f t="shared" si="10"/>
        <v>#DIV/0!</v>
      </c>
      <c r="P217" s="13" t="e">
        <f t="shared" si="10"/>
        <v>#DIV/0!</v>
      </c>
      <c r="Q217" s="13" t="e">
        <f t="shared" si="10"/>
        <v>#DIV/0!</v>
      </c>
      <c r="R217" s="13" t="e">
        <f t="shared" si="10"/>
        <v>#DIV/0!</v>
      </c>
    </row>
    <row r="219" spans="2:18" ht="15.75" thickBot="1" x14ac:dyDescent="0.3"/>
    <row r="220" spans="2:18" x14ac:dyDescent="0.25">
      <c r="B220" s="42" t="s">
        <v>35</v>
      </c>
      <c r="C220" s="43"/>
      <c r="D220" s="43"/>
      <c r="E220" s="43"/>
      <c r="F220" s="43"/>
      <c r="G220" s="44"/>
    </row>
    <row r="221" spans="2:18" x14ac:dyDescent="0.25">
      <c r="B221" s="14" t="s">
        <v>26</v>
      </c>
      <c r="C221" s="15">
        <f>M23</f>
        <v>6200</v>
      </c>
      <c r="D221" s="56" t="s">
        <v>27</v>
      </c>
      <c r="E221" s="56"/>
      <c r="F221" s="56"/>
      <c r="G221" s="57"/>
    </row>
    <row r="222" spans="2:18" x14ac:dyDescent="0.25">
      <c r="B222" s="14" t="s">
        <v>28</v>
      </c>
      <c r="C222" s="15">
        <f>M8</f>
        <v>4000</v>
      </c>
      <c r="D222" s="56" t="s">
        <v>29</v>
      </c>
      <c r="E222" s="56"/>
      <c r="F222" s="56"/>
      <c r="G222" s="57"/>
    </row>
    <row r="223" spans="2:18" ht="15.75" thickBot="1" x14ac:dyDescent="0.3">
      <c r="B223" s="16" t="s">
        <v>30</v>
      </c>
      <c r="C223" s="17">
        <f>C187</f>
        <v>0</v>
      </c>
      <c r="D223" s="58" t="s">
        <v>31</v>
      </c>
      <c r="E223" s="58"/>
      <c r="F223" s="58"/>
      <c r="G223" s="59"/>
    </row>
    <row r="224" spans="2:18" ht="15.75" thickBot="1" x14ac:dyDescent="0.3"/>
    <row r="225" spans="2:3" ht="15.75" thickBot="1" x14ac:dyDescent="0.3">
      <c r="B225" s="18" t="s">
        <v>14</v>
      </c>
      <c r="C225" s="19" t="s">
        <v>15</v>
      </c>
    </row>
    <row r="226" spans="2:3" x14ac:dyDescent="0.25">
      <c r="B226" s="20">
        <v>0</v>
      </c>
      <c r="C226" s="13" t="e">
        <f t="shared" ref="C226:C241" si="11">($C$221-$C$222)/(1-EXP($B$241/-$C$223))*(1-EXP(B226/-$C$223))+$C$222</f>
        <v>#DIV/0!</v>
      </c>
    </row>
    <row r="227" spans="2:3" x14ac:dyDescent="0.25">
      <c r="B227" s="14">
        <v>1</v>
      </c>
      <c r="C227" s="13" t="e">
        <f t="shared" si="11"/>
        <v>#DIV/0!</v>
      </c>
    </row>
    <row r="228" spans="2:3" x14ac:dyDescent="0.25">
      <c r="B228" s="14">
        <v>2</v>
      </c>
      <c r="C228" s="13" t="e">
        <f t="shared" si="11"/>
        <v>#DIV/0!</v>
      </c>
    </row>
    <row r="229" spans="2:3" x14ac:dyDescent="0.25">
      <c r="B229" s="14">
        <v>4</v>
      </c>
      <c r="C229" s="13" t="e">
        <f t="shared" si="11"/>
        <v>#DIV/0!</v>
      </c>
    </row>
    <row r="230" spans="2:3" x14ac:dyDescent="0.25">
      <c r="B230" s="14">
        <v>6</v>
      </c>
      <c r="C230" s="13" t="e">
        <f t="shared" si="11"/>
        <v>#DIV/0!</v>
      </c>
    </row>
    <row r="231" spans="2:3" x14ac:dyDescent="0.25">
      <c r="B231" s="14">
        <v>8</v>
      </c>
      <c r="C231" s="13" t="e">
        <f t="shared" si="11"/>
        <v>#DIV/0!</v>
      </c>
    </row>
    <row r="232" spans="2:3" x14ac:dyDescent="0.25">
      <c r="B232" s="14">
        <v>10</v>
      </c>
      <c r="C232" s="13" t="e">
        <f t="shared" si="11"/>
        <v>#DIV/0!</v>
      </c>
    </row>
    <row r="233" spans="2:3" x14ac:dyDescent="0.25">
      <c r="B233" s="14">
        <v>20</v>
      </c>
      <c r="C233" s="13" t="e">
        <f t="shared" si="11"/>
        <v>#DIV/0!</v>
      </c>
    </row>
    <row r="234" spans="2:3" x14ac:dyDescent="0.25">
      <c r="B234" s="14">
        <v>30</v>
      </c>
      <c r="C234" s="13" t="e">
        <f t="shared" si="11"/>
        <v>#DIV/0!</v>
      </c>
    </row>
    <row r="235" spans="2:3" x14ac:dyDescent="0.25">
      <c r="B235" s="14">
        <v>40</v>
      </c>
      <c r="C235" s="13" t="e">
        <f t="shared" si="11"/>
        <v>#DIV/0!</v>
      </c>
    </row>
    <row r="236" spans="2:3" x14ac:dyDescent="0.25">
      <c r="B236" s="14">
        <v>50</v>
      </c>
      <c r="C236" s="13" t="e">
        <f t="shared" si="11"/>
        <v>#DIV/0!</v>
      </c>
    </row>
    <row r="237" spans="2:3" x14ac:dyDescent="0.25">
      <c r="B237" s="14">
        <v>60</v>
      </c>
      <c r="C237" s="13" t="e">
        <f t="shared" si="11"/>
        <v>#DIV/0!</v>
      </c>
    </row>
    <row r="238" spans="2:3" x14ac:dyDescent="0.25">
      <c r="B238" s="14">
        <v>70</v>
      </c>
      <c r="C238" s="13" t="e">
        <f t="shared" si="11"/>
        <v>#DIV/0!</v>
      </c>
    </row>
    <row r="239" spans="2:3" x14ac:dyDescent="0.25">
      <c r="B239" s="14">
        <v>80</v>
      </c>
      <c r="C239" s="13" t="e">
        <f t="shared" si="11"/>
        <v>#DIV/0!</v>
      </c>
    </row>
    <row r="240" spans="2:3" x14ac:dyDescent="0.25">
      <c r="B240" s="14">
        <v>90</v>
      </c>
      <c r="C240" s="13" t="e">
        <f t="shared" si="11"/>
        <v>#DIV/0!</v>
      </c>
    </row>
    <row r="241" spans="2:18" ht="15.75" thickBot="1" x14ac:dyDescent="0.3">
      <c r="B241" s="16">
        <v>100</v>
      </c>
      <c r="C241" s="13" t="e">
        <f t="shared" si="11"/>
        <v>#DIV/0!</v>
      </c>
    </row>
    <row r="251" spans="2:18" ht="15.75" thickBot="1" x14ac:dyDescent="0.3">
      <c r="B251" t="s">
        <v>24</v>
      </c>
    </row>
    <row r="252" spans="2:18" x14ac:dyDescent="0.25">
      <c r="B252" s="8" t="s">
        <v>14</v>
      </c>
      <c r="C252" s="9">
        <v>0</v>
      </c>
      <c r="D252" s="10">
        <v>1</v>
      </c>
      <c r="E252" s="10">
        <v>2</v>
      </c>
      <c r="F252" s="10">
        <v>4</v>
      </c>
      <c r="G252" s="10">
        <v>6</v>
      </c>
      <c r="H252" s="10">
        <v>8</v>
      </c>
      <c r="I252" s="10">
        <v>10</v>
      </c>
      <c r="J252" s="10">
        <v>20</v>
      </c>
      <c r="K252" s="10">
        <v>30</v>
      </c>
      <c r="L252" s="10">
        <v>40</v>
      </c>
      <c r="M252" s="10">
        <v>50</v>
      </c>
      <c r="N252" s="10">
        <v>60</v>
      </c>
      <c r="O252" s="10">
        <v>70</v>
      </c>
      <c r="P252" s="10">
        <v>80</v>
      </c>
      <c r="Q252" s="10">
        <v>90</v>
      </c>
      <c r="R252" s="11">
        <v>100</v>
      </c>
    </row>
    <row r="253" spans="2:18" ht="15.75" thickBot="1" x14ac:dyDescent="0.3">
      <c r="B253" s="12" t="s">
        <v>15</v>
      </c>
      <c r="C253" s="13" t="e">
        <f t="shared" ref="C253:R253" si="12">($C$41-$C$42)/(1-EXP($B$62/-$C$43))*(1-EXP(C252/-$C$43))+$C$42</f>
        <v>#DIV/0!</v>
      </c>
      <c r="D253" s="13" t="e">
        <f t="shared" si="12"/>
        <v>#DIV/0!</v>
      </c>
      <c r="E253" s="13" t="e">
        <f t="shared" si="12"/>
        <v>#DIV/0!</v>
      </c>
      <c r="F253" s="13" t="e">
        <f t="shared" si="12"/>
        <v>#DIV/0!</v>
      </c>
      <c r="G253" s="13" t="e">
        <f t="shared" si="12"/>
        <v>#DIV/0!</v>
      </c>
      <c r="H253" s="13" t="e">
        <f t="shared" si="12"/>
        <v>#DIV/0!</v>
      </c>
      <c r="I253" s="13" t="e">
        <f t="shared" si="12"/>
        <v>#DIV/0!</v>
      </c>
      <c r="J253" s="13" t="e">
        <f t="shared" si="12"/>
        <v>#DIV/0!</v>
      </c>
      <c r="K253" s="13" t="e">
        <f t="shared" si="12"/>
        <v>#DIV/0!</v>
      </c>
      <c r="L253" s="13" t="e">
        <f t="shared" si="12"/>
        <v>#DIV/0!</v>
      </c>
      <c r="M253" s="13" t="e">
        <f t="shared" si="12"/>
        <v>#DIV/0!</v>
      </c>
      <c r="N253" s="13" t="e">
        <f t="shared" si="12"/>
        <v>#DIV/0!</v>
      </c>
      <c r="O253" s="13" t="e">
        <f t="shared" si="12"/>
        <v>#DIV/0!</v>
      </c>
      <c r="P253" s="13" t="e">
        <f t="shared" si="12"/>
        <v>#DIV/0!</v>
      </c>
      <c r="Q253" s="13" t="e">
        <f t="shared" si="12"/>
        <v>#DIV/0!</v>
      </c>
      <c r="R253" s="13" t="e">
        <f t="shared" si="12"/>
        <v>#DIV/0!</v>
      </c>
    </row>
    <row r="255" spans="2:18" ht="15.75" thickBot="1" x14ac:dyDescent="0.3"/>
    <row r="256" spans="2:18" x14ac:dyDescent="0.25">
      <c r="B256" s="42" t="s">
        <v>36</v>
      </c>
      <c r="C256" s="43"/>
      <c r="D256" s="43"/>
      <c r="E256" s="43"/>
      <c r="F256" s="43"/>
      <c r="G256" s="44"/>
    </row>
    <row r="257" spans="2:7" x14ac:dyDescent="0.25">
      <c r="B257" s="14" t="s">
        <v>26</v>
      </c>
      <c r="C257" s="15">
        <f>K23</f>
        <v>6200</v>
      </c>
      <c r="D257" s="56" t="s">
        <v>27</v>
      </c>
      <c r="E257" s="56"/>
      <c r="F257" s="56"/>
      <c r="G257" s="57"/>
    </row>
    <row r="258" spans="2:7" x14ac:dyDescent="0.25">
      <c r="B258" s="14" t="s">
        <v>28</v>
      </c>
      <c r="C258" s="15">
        <f>K8</f>
        <v>3000</v>
      </c>
      <c r="D258" s="56" t="s">
        <v>29</v>
      </c>
      <c r="E258" s="56"/>
      <c r="F258" s="56"/>
      <c r="G258" s="57"/>
    </row>
    <row r="259" spans="2:7" ht="15.75" thickBot="1" x14ac:dyDescent="0.3">
      <c r="B259" s="16" t="s">
        <v>30</v>
      </c>
      <c r="C259" s="17">
        <f>C223</f>
        <v>0</v>
      </c>
      <c r="D259" s="58" t="s">
        <v>31</v>
      </c>
      <c r="E259" s="58"/>
      <c r="F259" s="58"/>
      <c r="G259" s="59"/>
    </row>
    <row r="260" spans="2:7" ht="15.75" thickBot="1" x14ac:dyDescent="0.3"/>
    <row r="261" spans="2:7" ht="15.75" thickBot="1" x14ac:dyDescent="0.3">
      <c r="B261" s="18" t="s">
        <v>14</v>
      </c>
      <c r="C261" s="19" t="s">
        <v>15</v>
      </c>
    </row>
    <row r="262" spans="2:7" x14ac:dyDescent="0.25">
      <c r="B262" s="20">
        <v>0</v>
      </c>
      <c r="C262" s="13" t="e">
        <f t="shared" ref="C262:C277" si="13">($C$257-$C$258)/(1-EXP($B$277/-$C$259))*(1-EXP(B262/-$C$259))+$C$258</f>
        <v>#DIV/0!</v>
      </c>
    </row>
    <row r="263" spans="2:7" x14ac:dyDescent="0.25">
      <c r="B263" s="14">
        <v>1</v>
      </c>
      <c r="C263" s="13" t="e">
        <f t="shared" si="13"/>
        <v>#DIV/0!</v>
      </c>
    </row>
    <row r="264" spans="2:7" x14ac:dyDescent="0.25">
      <c r="B264" s="14">
        <v>2</v>
      </c>
      <c r="C264" s="13" t="e">
        <f t="shared" si="13"/>
        <v>#DIV/0!</v>
      </c>
    </row>
    <row r="265" spans="2:7" x14ac:dyDescent="0.25">
      <c r="B265" s="14">
        <v>4</v>
      </c>
      <c r="C265" s="13" t="e">
        <f t="shared" si="13"/>
        <v>#DIV/0!</v>
      </c>
    </row>
    <row r="266" spans="2:7" x14ac:dyDescent="0.25">
      <c r="B266" s="14">
        <v>6</v>
      </c>
      <c r="C266" s="13" t="e">
        <f t="shared" si="13"/>
        <v>#DIV/0!</v>
      </c>
    </row>
    <row r="267" spans="2:7" x14ac:dyDescent="0.25">
      <c r="B267" s="14">
        <v>8</v>
      </c>
      <c r="C267" s="13" t="e">
        <f t="shared" si="13"/>
        <v>#DIV/0!</v>
      </c>
    </row>
    <row r="268" spans="2:7" x14ac:dyDescent="0.25">
      <c r="B268" s="14">
        <v>10</v>
      </c>
      <c r="C268" s="13" t="e">
        <f t="shared" si="13"/>
        <v>#DIV/0!</v>
      </c>
    </row>
    <row r="269" spans="2:7" x14ac:dyDescent="0.25">
      <c r="B269" s="14">
        <v>20</v>
      </c>
      <c r="C269" s="13" t="e">
        <f t="shared" si="13"/>
        <v>#DIV/0!</v>
      </c>
    </row>
    <row r="270" spans="2:7" x14ac:dyDescent="0.25">
      <c r="B270" s="14">
        <v>30</v>
      </c>
      <c r="C270" s="13" t="e">
        <f t="shared" si="13"/>
        <v>#DIV/0!</v>
      </c>
    </row>
    <row r="271" spans="2:7" x14ac:dyDescent="0.25">
      <c r="B271" s="14">
        <v>40</v>
      </c>
      <c r="C271" s="13" t="e">
        <f t="shared" si="13"/>
        <v>#DIV/0!</v>
      </c>
    </row>
    <row r="272" spans="2:7" x14ac:dyDescent="0.25">
      <c r="B272" s="14">
        <v>50</v>
      </c>
      <c r="C272" s="13" t="e">
        <f t="shared" si="13"/>
        <v>#DIV/0!</v>
      </c>
    </row>
    <row r="273" spans="2:18" x14ac:dyDescent="0.25">
      <c r="B273" s="14">
        <v>60</v>
      </c>
      <c r="C273" s="13" t="e">
        <f t="shared" si="13"/>
        <v>#DIV/0!</v>
      </c>
    </row>
    <row r="274" spans="2:18" x14ac:dyDescent="0.25">
      <c r="B274" s="14">
        <v>70</v>
      </c>
      <c r="C274" s="13" t="e">
        <f t="shared" si="13"/>
        <v>#DIV/0!</v>
      </c>
    </row>
    <row r="275" spans="2:18" x14ac:dyDescent="0.25">
      <c r="B275" s="14">
        <v>80</v>
      </c>
      <c r="C275" s="13" t="e">
        <f t="shared" si="13"/>
        <v>#DIV/0!</v>
      </c>
    </row>
    <row r="276" spans="2:18" x14ac:dyDescent="0.25">
      <c r="B276" s="14">
        <v>90</v>
      </c>
      <c r="C276" s="13" t="e">
        <f t="shared" si="13"/>
        <v>#DIV/0!</v>
      </c>
    </row>
    <row r="277" spans="2:18" ht="15.75" thickBot="1" x14ac:dyDescent="0.3">
      <c r="B277" s="16">
        <v>100</v>
      </c>
      <c r="C277" s="13" t="e">
        <f t="shared" si="13"/>
        <v>#DIV/0!</v>
      </c>
    </row>
    <row r="287" spans="2:18" ht="15.75" thickBot="1" x14ac:dyDescent="0.3">
      <c r="B287" t="s">
        <v>24</v>
      </c>
    </row>
    <row r="288" spans="2:18" x14ac:dyDescent="0.25">
      <c r="B288" s="8" t="s">
        <v>14</v>
      </c>
      <c r="C288" s="9">
        <v>0</v>
      </c>
      <c r="D288" s="10">
        <v>1</v>
      </c>
      <c r="E288" s="10">
        <v>2</v>
      </c>
      <c r="F288" s="10">
        <v>4</v>
      </c>
      <c r="G288" s="10">
        <v>6</v>
      </c>
      <c r="H288" s="10">
        <v>8</v>
      </c>
      <c r="I288" s="10">
        <v>10</v>
      </c>
      <c r="J288" s="10">
        <v>20</v>
      </c>
      <c r="K288" s="10">
        <v>30</v>
      </c>
      <c r="L288" s="10">
        <v>40</v>
      </c>
      <c r="M288" s="10">
        <v>50</v>
      </c>
      <c r="N288" s="10">
        <v>60</v>
      </c>
      <c r="O288" s="10">
        <v>70</v>
      </c>
      <c r="P288" s="10">
        <v>80</v>
      </c>
      <c r="Q288" s="10">
        <v>90</v>
      </c>
      <c r="R288" s="11">
        <v>100</v>
      </c>
    </row>
    <row r="289" spans="2:18" ht="15.75" thickBot="1" x14ac:dyDescent="0.3">
      <c r="B289" s="12" t="s">
        <v>15</v>
      </c>
      <c r="C289" s="13" t="e">
        <f t="shared" ref="C289:R289" si="14">($C$41-$C$42)/(1-EXP($B$62/-$C$43))*(1-EXP(C288/-$C$43))+$C$42</f>
        <v>#DIV/0!</v>
      </c>
      <c r="D289" s="13" t="e">
        <f t="shared" si="14"/>
        <v>#DIV/0!</v>
      </c>
      <c r="E289" s="13" t="e">
        <f t="shared" si="14"/>
        <v>#DIV/0!</v>
      </c>
      <c r="F289" s="13" t="e">
        <f t="shared" si="14"/>
        <v>#DIV/0!</v>
      </c>
      <c r="G289" s="13" t="e">
        <f t="shared" si="14"/>
        <v>#DIV/0!</v>
      </c>
      <c r="H289" s="13" t="e">
        <f t="shared" si="14"/>
        <v>#DIV/0!</v>
      </c>
      <c r="I289" s="13" t="e">
        <f t="shared" si="14"/>
        <v>#DIV/0!</v>
      </c>
      <c r="J289" s="13" t="e">
        <f t="shared" si="14"/>
        <v>#DIV/0!</v>
      </c>
      <c r="K289" s="13" t="e">
        <f t="shared" si="14"/>
        <v>#DIV/0!</v>
      </c>
      <c r="L289" s="13" t="e">
        <f t="shared" si="14"/>
        <v>#DIV/0!</v>
      </c>
      <c r="M289" s="13" t="e">
        <f t="shared" si="14"/>
        <v>#DIV/0!</v>
      </c>
      <c r="N289" s="13" t="e">
        <f t="shared" si="14"/>
        <v>#DIV/0!</v>
      </c>
      <c r="O289" s="13" t="e">
        <f t="shared" si="14"/>
        <v>#DIV/0!</v>
      </c>
      <c r="P289" s="13" t="e">
        <f t="shared" si="14"/>
        <v>#DIV/0!</v>
      </c>
      <c r="Q289" s="13" t="e">
        <f t="shared" si="14"/>
        <v>#DIV/0!</v>
      </c>
      <c r="R289" s="13" t="e">
        <f t="shared" si="14"/>
        <v>#DIV/0!</v>
      </c>
    </row>
    <row r="291" spans="2:18" ht="15.75" thickBot="1" x14ac:dyDescent="0.3"/>
    <row r="292" spans="2:18" x14ac:dyDescent="0.25">
      <c r="B292" s="42" t="s">
        <v>37</v>
      </c>
      <c r="C292" s="43"/>
      <c r="D292" s="43"/>
      <c r="E292" s="43"/>
      <c r="F292" s="43"/>
      <c r="G292" s="44"/>
    </row>
    <row r="293" spans="2:18" x14ac:dyDescent="0.25">
      <c r="B293" s="14" t="s">
        <v>26</v>
      </c>
      <c r="C293" s="15">
        <f>L23</f>
        <v>6200</v>
      </c>
      <c r="D293" s="56" t="s">
        <v>27</v>
      </c>
      <c r="E293" s="56"/>
      <c r="F293" s="56"/>
      <c r="G293" s="57"/>
    </row>
    <row r="294" spans="2:18" x14ac:dyDescent="0.25">
      <c r="B294" s="14" t="s">
        <v>28</v>
      </c>
      <c r="C294" s="15">
        <f>L8</f>
        <v>3400</v>
      </c>
      <c r="D294" s="56" t="s">
        <v>29</v>
      </c>
      <c r="E294" s="56"/>
      <c r="F294" s="56"/>
      <c r="G294" s="57"/>
    </row>
    <row r="295" spans="2:18" ht="15.75" thickBot="1" x14ac:dyDescent="0.3">
      <c r="B295" s="16" t="s">
        <v>30</v>
      </c>
      <c r="C295" s="17">
        <f>C259</f>
        <v>0</v>
      </c>
      <c r="D295" s="58" t="s">
        <v>31</v>
      </c>
      <c r="E295" s="58"/>
      <c r="F295" s="58"/>
      <c r="G295" s="59"/>
    </row>
    <row r="296" spans="2:18" ht="15.75" thickBot="1" x14ac:dyDescent="0.3"/>
    <row r="297" spans="2:18" ht="15.75" thickBot="1" x14ac:dyDescent="0.3">
      <c r="B297" s="18" t="s">
        <v>14</v>
      </c>
      <c r="C297" s="19" t="s">
        <v>15</v>
      </c>
    </row>
    <row r="298" spans="2:18" x14ac:dyDescent="0.25">
      <c r="B298" s="20">
        <v>0</v>
      </c>
      <c r="C298" s="13" t="e">
        <f t="shared" ref="C298:C313" si="15">($C$293-$C$294)/(1-EXP($B$313/-$C$295))*(1-EXP(B298/-$C$295))+$C$294</f>
        <v>#DIV/0!</v>
      </c>
    </row>
    <row r="299" spans="2:18" x14ac:dyDescent="0.25">
      <c r="B299" s="14">
        <v>1</v>
      </c>
      <c r="C299" s="13" t="e">
        <f t="shared" si="15"/>
        <v>#DIV/0!</v>
      </c>
    </row>
    <row r="300" spans="2:18" x14ac:dyDescent="0.25">
      <c r="B300" s="14">
        <v>2</v>
      </c>
      <c r="C300" s="13" t="e">
        <f t="shared" si="15"/>
        <v>#DIV/0!</v>
      </c>
    </row>
    <row r="301" spans="2:18" x14ac:dyDescent="0.25">
      <c r="B301" s="14">
        <v>4</v>
      </c>
      <c r="C301" s="13" t="e">
        <f t="shared" si="15"/>
        <v>#DIV/0!</v>
      </c>
    </row>
    <row r="302" spans="2:18" x14ac:dyDescent="0.25">
      <c r="B302" s="14">
        <v>6</v>
      </c>
      <c r="C302" s="13" t="e">
        <f t="shared" si="15"/>
        <v>#DIV/0!</v>
      </c>
    </row>
    <row r="303" spans="2:18" x14ac:dyDescent="0.25">
      <c r="B303" s="14">
        <v>8</v>
      </c>
      <c r="C303" s="13" t="e">
        <f t="shared" si="15"/>
        <v>#DIV/0!</v>
      </c>
    </row>
    <row r="304" spans="2:18" x14ac:dyDescent="0.25">
      <c r="B304" s="14">
        <v>10</v>
      </c>
      <c r="C304" s="13" t="e">
        <f t="shared" si="15"/>
        <v>#DIV/0!</v>
      </c>
    </row>
    <row r="305" spans="2:3" x14ac:dyDescent="0.25">
      <c r="B305" s="14">
        <v>20</v>
      </c>
      <c r="C305" s="13" t="e">
        <f t="shared" si="15"/>
        <v>#DIV/0!</v>
      </c>
    </row>
    <row r="306" spans="2:3" x14ac:dyDescent="0.25">
      <c r="B306" s="14">
        <v>30</v>
      </c>
      <c r="C306" s="13" t="e">
        <f t="shared" si="15"/>
        <v>#DIV/0!</v>
      </c>
    </row>
    <row r="307" spans="2:3" x14ac:dyDescent="0.25">
      <c r="B307" s="14">
        <v>40</v>
      </c>
      <c r="C307" s="13" t="e">
        <f t="shared" si="15"/>
        <v>#DIV/0!</v>
      </c>
    </row>
    <row r="308" spans="2:3" x14ac:dyDescent="0.25">
      <c r="B308" s="14">
        <v>50</v>
      </c>
      <c r="C308" s="13" t="e">
        <f t="shared" si="15"/>
        <v>#DIV/0!</v>
      </c>
    </row>
    <row r="309" spans="2:3" x14ac:dyDescent="0.25">
      <c r="B309" s="14">
        <v>60</v>
      </c>
      <c r="C309" s="13" t="e">
        <f t="shared" si="15"/>
        <v>#DIV/0!</v>
      </c>
    </row>
    <row r="310" spans="2:3" x14ac:dyDescent="0.25">
      <c r="B310" s="14">
        <v>70</v>
      </c>
      <c r="C310" s="13" t="e">
        <f t="shared" si="15"/>
        <v>#DIV/0!</v>
      </c>
    </row>
    <row r="311" spans="2:3" x14ac:dyDescent="0.25">
      <c r="B311" s="14">
        <v>80</v>
      </c>
      <c r="C311" s="13" t="e">
        <f t="shared" si="15"/>
        <v>#DIV/0!</v>
      </c>
    </row>
    <row r="312" spans="2:3" x14ac:dyDescent="0.25">
      <c r="B312" s="14">
        <v>90</v>
      </c>
      <c r="C312" s="13" t="e">
        <f t="shared" si="15"/>
        <v>#DIV/0!</v>
      </c>
    </row>
    <row r="313" spans="2:3" ht="15.75" thickBot="1" x14ac:dyDescent="0.3">
      <c r="B313" s="16">
        <v>100</v>
      </c>
      <c r="C313" s="13" t="e">
        <f t="shared" si="15"/>
        <v>#DIV/0!</v>
      </c>
    </row>
    <row r="323" spans="2:18" ht="15.75" thickBot="1" x14ac:dyDescent="0.3">
      <c r="B323" t="s">
        <v>24</v>
      </c>
    </row>
    <row r="324" spans="2:18" x14ac:dyDescent="0.25">
      <c r="B324" s="8" t="s">
        <v>14</v>
      </c>
      <c r="C324" s="9">
        <v>0</v>
      </c>
      <c r="D324" s="10">
        <v>1</v>
      </c>
      <c r="E324" s="10">
        <v>2</v>
      </c>
      <c r="F324" s="10">
        <v>4</v>
      </c>
      <c r="G324" s="10">
        <v>6</v>
      </c>
      <c r="H324" s="10">
        <v>8</v>
      </c>
      <c r="I324" s="10">
        <v>10</v>
      </c>
      <c r="J324" s="10">
        <v>20</v>
      </c>
      <c r="K324" s="10">
        <v>30</v>
      </c>
      <c r="L324" s="10">
        <v>40</v>
      </c>
      <c r="M324" s="10">
        <v>50</v>
      </c>
      <c r="N324" s="10">
        <v>60</v>
      </c>
      <c r="O324" s="10">
        <v>70</v>
      </c>
      <c r="P324" s="10">
        <v>80</v>
      </c>
      <c r="Q324" s="10">
        <v>90</v>
      </c>
      <c r="R324" s="11">
        <v>100</v>
      </c>
    </row>
    <row r="325" spans="2:18" ht="15.75" thickBot="1" x14ac:dyDescent="0.3">
      <c r="B325" s="12" t="s">
        <v>15</v>
      </c>
      <c r="C325" s="13" t="e">
        <f t="shared" ref="C325:R325" si="16">($C$41-$C$42)/(1-EXP($B$62/-$C$43))*(1-EXP(C324/-$C$43))+$C$42</f>
        <v>#DIV/0!</v>
      </c>
      <c r="D325" s="13" t="e">
        <f t="shared" si="16"/>
        <v>#DIV/0!</v>
      </c>
      <c r="E325" s="13" t="e">
        <f t="shared" si="16"/>
        <v>#DIV/0!</v>
      </c>
      <c r="F325" s="13" t="e">
        <f t="shared" si="16"/>
        <v>#DIV/0!</v>
      </c>
      <c r="G325" s="13" t="e">
        <f t="shared" si="16"/>
        <v>#DIV/0!</v>
      </c>
      <c r="H325" s="13" t="e">
        <f t="shared" si="16"/>
        <v>#DIV/0!</v>
      </c>
      <c r="I325" s="13" t="e">
        <f t="shared" si="16"/>
        <v>#DIV/0!</v>
      </c>
      <c r="J325" s="13" t="e">
        <f t="shared" si="16"/>
        <v>#DIV/0!</v>
      </c>
      <c r="K325" s="13" t="e">
        <f t="shared" si="16"/>
        <v>#DIV/0!</v>
      </c>
      <c r="L325" s="13" t="e">
        <f t="shared" si="16"/>
        <v>#DIV/0!</v>
      </c>
      <c r="M325" s="13" t="e">
        <f t="shared" si="16"/>
        <v>#DIV/0!</v>
      </c>
      <c r="N325" s="13" t="e">
        <f t="shared" si="16"/>
        <v>#DIV/0!</v>
      </c>
      <c r="O325" s="13" t="e">
        <f t="shared" si="16"/>
        <v>#DIV/0!</v>
      </c>
      <c r="P325" s="13" t="e">
        <f t="shared" si="16"/>
        <v>#DIV/0!</v>
      </c>
      <c r="Q325" s="13" t="e">
        <f t="shared" si="16"/>
        <v>#DIV/0!</v>
      </c>
      <c r="R325" s="13" t="e">
        <f t="shared" si="16"/>
        <v>#DIV/0!</v>
      </c>
    </row>
    <row r="327" spans="2:18" ht="15.75" thickBot="1" x14ac:dyDescent="0.3"/>
    <row r="328" spans="2:18" x14ac:dyDescent="0.25">
      <c r="B328" s="42" t="s">
        <v>38</v>
      </c>
      <c r="C328" s="43"/>
      <c r="D328" s="43"/>
      <c r="E328" s="43"/>
      <c r="F328" s="43"/>
      <c r="G328" s="44"/>
    </row>
    <row r="329" spans="2:18" x14ac:dyDescent="0.25">
      <c r="B329" s="14" t="s">
        <v>26</v>
      </c>
      <c r="C329" s="15">
        <f>F23</f>
        <v>5000</v>
      </c>
      <c r="D329" s="56" t="s">
        <v>27</v>
      </c>
      <c r="E329" s="56"/>
      <c r="F329" s="56"/>
      <c r="G329" s="57"/>
    </row>
    <row r="330" spans="2:18" x14ac:dyDescent="0.25">
      <c r="B330" s="14" t="s">
        <v>28</v>
      </c>
      <c r="C330" s="15">
        <f>F8</f>
        <v>1510</v>
      </c>
      <c r="D330" s="56" t="s">
        <v>29</v>
      </c>
      <c r="E330" s="56"/>
      <c r="F330" s="56"/>
      <c r="G330" s="57"/>
    </row>
    <row r="331" spans="2:18" ht="15.75" thickBot="1" x14ac:dyDescent="0.3">
      <c r="B331" s="16" t="s">
        <v>30</v>
      </c>
      <c r="C331" s="17">
        <f>C295</f>
        <v>0</v>
      </c>
      <c r="D331" s="58" t="s">
        <v>31</v>
      </c>
      <c r="E331" s="58"/>
      <c r="F331" s="58"/>
      <c r="G331" s="59"/>
    </row>
    <row r="332" spans="2:18" ht="15.75" thickBot="1" x14ac:dyDescent="0.3"/>
    <row r="333" spans="2:18" ht="15.75" thickBot="1" x14ac:dyDescent="0.3">
      <c r="B333" s="18" t="s">
        <v>14</v>
      </c>
      <c r="C333" s="19" t="s">
        <v>15</v>
      </c>
    </row>
    <row r="334" spans="2:18" x14ac:dyDescent="0.25">
      <c r="B334" s="20">
        <v>0</v>
      </c>
      <c r="C334" s="13" t="e">
        <f t="shared" ref="C334:C349" si="17">($C$329-$C$330)/(1-EXP($B$313/-$C$295))*(1-EXP(B334/-$C$295))+$C$330</f>
        <v>#DIV/0!</v>
      </c>
    </row>
    <row r="335" spans="2:18" x14ac:dyDescent="0.25">
      <c r="B335" s="14">
        <v>1</v>
      </c>
      <c r="C335" s="13" t="e">
        <f t="shared" si="17"/>
        <v>#DIV/0!</v>
      </c>
    </row>
    <row r="336" spans="2:18" x14ac:dyDescent="0.25">
      <c r="B336" s="14">
        <v>2</v>
      </c>
      <c r="C336" s="13" t="e">
        <f t="shared" si="17"/>
        <v>#DIV/0!</v>
      </c>
    </row>
    <row r="337" spans="2:3" x14ac:dyDescent="0.25">
      <c r="B337" s="14">
        <v>4</v>
      </c>
      <c r="C337" s="13" t="e">
        <f t="shared" si="17"/>
        <v>#DIV/0!</v>
      </c>
    </row>
    <row r="338" spans="2:3" x14ac:dyDescent="0.25">
      <c r="B338" s="14">
        <v>6</v>
      </c>
      <c r="C338" s="13" t="e">
        <f t="shared" si="17"/>
        <v>#DIV/0!</v>
      </c>
    </row>
    <row r="339" spans="2:3" x14ac:dyDescent="0.25">
      <c r="B339" s="14">
        <v>8</v>
      </c>
      <c r="C339" s="13" t="e">
        <f t="shared" si="17"/>
        <v>#DIV/0!</v>
      </c>
    </row>
    <row r="340" spans="2:3" x14ac:dyDescent="0.25">
      <c r="B340" s="14">
        <v>10</v>
      </c>
      <c r="C340" s="13" t="e">
        <f t="shared" si="17"/>
        <v>#DIV/0!</v>
      </c>
    </row>
    <row r="341" spans="2:3" x14ac:dyDescent="0.25">
      <c r="B341" s="14">
        <v>20</v>
      </c>
      <c r="C341" s="13" t="e">
        <f t="shared" si="17"/>
        <v>#DIV/0!</v>
      </c>
    </row>
    <row r="342" spans="2:3" x14ac:dyDescent="0.25">
      <c r="B342" s="14">
        <v>30</v>
      </c>
      <c r="C342" s="13" t="e">
        <f t="shared" si="17"/>
        <v>#DIV/0!</v>
      </c>
    </row>
    <row r="343" spans="2:3" x14ac:dyDescent="0.25">
      <c r="B343" s="14">
        <v>40</v>
      </c>
      <c r="C343" s="13" t="e">
        <f t="shared" si="17"/>
        <v>#DIV/0!</v>
      </c>
    </row>
    <row r="344" spans="2:3" x14ac:dyDescent="0.25">
      <c r="B344" s="14">
        <v>50</v>
      </c>
      <c r="C344" s="13" t="e">
        <f t="shared" si="17"/>
        <v>#DIV/0!</v>
      </c>
    </row>
    <row r="345" spans="2:3" x14ac:dyDescent="0.25">
      <c r="B345" s="14">
        <v>60</v>
      </c>
      <c r="C345" s="13" t="e">
        <f t="shared" si="17"/>
        <v>#DIV/0!</v>
      </c>
    </row>
    <row r="346" spans="2:3" x14ac:dyDescent="0.25">
      <c r="B346" s="14">
        <v>70</v>
      </c>
      <c r="C346" s="13" t="e">
        <f t="shared" si="17"/>
        <v>#DIV/0!</v>
      </c>
    </row>
    <row r="347" spans="2:3" x14ac:dyDescent="0.25">
      <c r="B347" s="14">
        <v>80</v>
      </c>
      <c r="C347" s="13" t="e">
        <f t="shared" si="17"/>
        <v>#DIV/0!</v>
      </c>
    </row>
    <row r="348" spans="2:3" x14ac:dyDescent="0.25">
      <c r="B348" s="14">
        <v>90</v>
      </c>
      <c r="C348" s="13" t="e">
        <f t="shared" si="17"/>
        <v>#DIV/0!</v>
      </c>
    </row>
    <row r="349" spans="2:3" ht="15.75" thickBot="1" x14ac:dyDescent="0.3">
      <c r="B349" s="16">
        <v>100</v>
      </c>
      <c r="C349" s="13" t="e">
        <f t="shared" si="17"/>
        <v>#DIV/0!</v>
      </c>
    </row>
    <row r="359" spans="2:18" ht="15.75" thickBot="1" x14ac:dyDescent="0.3">
      <c r="B359" t="s">
        <v>24</v>
      </c>
    </row>
    <row r="360" spans="2:18" x14ac:dyDescent="0.25">
      <c r="B360" s="8" t="s">
        <v>14</v>
      </c>
      <c r="C360" s="9">
        <v>0</v>
      </c>
      <c r="D360" s="10">
        <v>1</v>
      </c>
      <c r="E360" s="10">
        <v>2</v>
      </c>
      <c r="F360" s="10">
        <v>4</v>
      </c>
      <c r="G360" s="10">
        <v>6</v>
      </c>
      <c r="H360" s="10">
        <v>8</v>
      </c>
      <c r="I360" s="10">
        <v>10</v>
      </c>
      <c r="J360" s="10">
        <v>20</v>
      </c>
      <c r="K360" s="10">
        <v>30</v>
      </c>
      <c r="L360" s="10">
        <v>40</v>
      </c>
      <c r="M360" s="10">
        <v>50</v>
      </c>
      <c r="N360" s="10">
        <v>60</v>
      </c>
      <c r="O360" s="10">
        <v>70</v>
      </c>
      <c r="P360" s="10">
        <v>80</v>
      </c>
      <c r="Q360" s="10">
        <v>90</v>
      </c>
      <c r="R360" s="11">
        <v>100</v>
      </c>
    </row>
    <row r="361" spans="2:18" ht="15.75" thickBot="1" x14ac:dyDescent="0.3">
      <c r="B361" s="12" t="s">
        <v>15</v>
      </c>
      <c r="C361" s="13" t="e">
        <f t="shared" ref="C361:R361" si="18">($C$41-$C$42)/(1-EXP($B$62/-$C$43))*(1-EXP(C360/-$C$43))+$C$42</f>
        <v>#DIV/0!</v>
      </c>
      <c r="D361" s="13" t="e">
        <f t="shared" si="18"/>
        <v>#DIV/0!</v>
      </c>
      <c r="E361" s="13" t="e">
        <f t="shared" si="18"/>
        <v>#DIV/0!</v>
      </c>
      <c r="F361" s="13" t="e">
        <f t="shared" si="18"/>
        <v>#DIV/0!</v>
      </c>
      <c r="G361" s="13" t="e">
        <f t="shared" si="18"/>
        <v>#DIV/0!</v>
      </c>
      <c r="H361" s="13" t="e">
        <f t="shared" si="18"/>
        <v>#DIV/0!</v>
      </c>
      <c r="I361" s="13" t="e">
        <f t="shared" si="18"/>
        <v>#DIV/0!</v>
      </c>
      <c r="J361" s="13" t="e">
        <f t="shared" si="18"/>
        <v>#DIV/0!</v>
      </c>
      <c r="K361" s="13" t="e">
        <f t="shared" si="18"/>
        <v>#DIV/0!</v>
      </c>
      <c r="L361" s="13" t="e">
        <f t="shared" si="18"/>
        <v>#DIV/0!</v>
      </c>
      <c r="M361" s="13" t="e">
        <f t="shared" si="18"/>
        <v>#DIV/0!</v>
      </c>
      <c r="N361" s="13" t="e">
        <f t="shared" si="18"/>
        <v>#DIV/0!</v>
      </c>
      <c r="O361" s="13" t="e">
        <f t="shared" si="18"/>
        <v>#DIV/0!</v>
      </c>
      <c r="P361" s="13" t="e">
        <f t="shared" si="18"/>
        <v>#DIV/0!</v>
      </c>
      <c r="Q361" s="13" t="e">
        <f t="shared" si="18"/>
        <v>#DIV/0!</v>
      </c>
      <c r="R361" s="13" t="e">
        <f t="shared" si="18"/>
        <v>#DIV/0!</v>
      </c>
    </row>
  </sheetData>
  <mergeCells count="40">
    <mergeCell ref="B328:G328"/>
    <mergeCell ref="D329:G329"/>
    <mergeCell ref="D330:G330"/>
    <mergeCell ref="D331:G331"/>
    <mergeCell ref="D258:G258"/>
    <mergeCell ref="D259:G259"/>
    <mergeCell ref="B292:G292"/>
    <mergeCell ref="D293:G293"/>
    <mergeCell ref="D294:G294"/>
    <mergeCell ref="D295:G295"/>
    <mergeCell ref="D257:G257"/>
    <mergeCell ref="D150:G150"/>
    <mergeCell ref="D151:G151"/>
    <mergeCell ref="B184:G184"/>
    <mergeCell ref="D185:G185"/>
    <mergeCell ref="D186:G186"/>
    <mergeCell ref="D187:G187"/>
    <mergeCell ref="B220:G220"/>
    <mergeCell ref="D221:G221"/>
    <mergeCell ref="D222:G222"/>
    <mergeCell ref="D223:G223"/>
    <mergeCell ref="B256:G256"/>
    <mergeCell ref="D149:G149"/>
    <mergeCell ref="D42:G42"/>
    <mergeCell ref="D43:G43"/>
    <mergeCell ref="B76:G76"/>
    <mergeCell ref="D77:G77"/>
    <mergeCell ref="D78:G78"/>
    <mergeCell ref="D79:G79"/>
    <mergeCell ref="B112:G112"/>
    <mergeCell ref="D113:G113"/>
    <mergeCell ref="D114:G114"/>
    <mergeCell ref="D115:G115"/>
    <mergeCell ref="B148:G148"/>
    <mergeCell ref="D41:G41"/>
    <mergeCell ref="D5:M5"/>
    <mergeCell ref="D6:M6"/>
    <mergeCell ref="B9:B22"/>
    <mergeCell ref="B33:O34"/>
    <mergeCell ref="B40:G40"/>
  </mergeCells>
  <conditionalFormatting sqref="D54:D5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L8 D8:E23 G8:H22 J8:J22 M8:M22 G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M23 H23 J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 G8:H22 J8:M22 G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22 J8:M22 D23:G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M23 H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23 J8:M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M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61"/>
  <sheetViews>
    <sheetView workbookViewId="0">
      <selection activeCell="I12" sqref="I12"/>
    </sheetView>
  </sheetViews>
  <sheetFormatPr defaultRowHeight="15" x14ac:dyDescent="0.25"/>
  <cols>
    <col min="1" max="1" width="22.7109375" style="22" bestFit="1" customWidth="1"/>
    <col min="2" max="2" width="11.140625" style="22" customWidth="1"/>
    <col min="3" max="3" width="9.140625" style="22" customWidth="1"/>
    <col min="4" max="18" width="9.5703125" style="22" bestFit="1" customWidth="1"/>
    <col min="19" max="19" width="9.140625" style="22" customWidth="1"/>
    <col min="20" max="20" width="3.7109375" style="22" bestFit="1" customWidth="1"/>
    <col min="21" max="21" width="5" style="22" bestFit="1" customWidth="1"/>
    <col min="22" max="16384" width="9.140625" style="22"/>
  </cols>
  <sheetData>
    <row r="2" spans="2:15" x14ac:dyDescent="0.25">
      <c r="B2" s="22" t="s">
        <v>0</v>
      </c>
      <c r="E2" s="22">
        <f>28*0.0254/2</f>
        <v>0.35559999999999997</v>
      </c>
      <c r="F2" s="22" t="s">
        <v>1</v>
      </c>
      <c r="G2" s="22" t="s">
        <v>2</v>
      </c>
      <c r="H2" s="22">
        <v>0.378</v>
      </c>
    </row>
    <row r="3" spans="2:15" x14ac:dyDescent="0.25">
      <c r="B3" s="22" t="s">
        <v>3</v>
      </c>
      <c r="E3" s="22">
        <v>1.68</v>
      </c>
      <c r="G3" s="22" t="s">
        <v>4</v>
      </c>
      <c r="H3" s="22">
        <v>2.6309999999999998</v>
      </c>
    </row>
    <row r="4" spans="2:15" x14ac:dyDescent="0.25">
      <c r="B4" s="22" t="s">
        <v>5</v>
      </c>
      <c r="E4" s="22">
        <v>10.4</v>
      </c>
    </row>
    <row r="5" spans="2:15" x14ac:dyDescent="0.25">
      <c r="D5" s="52" t="s">
        <v>6</v>
      </c>
      <c r="E5" s="52"/>
      <c r="F5" s="52"/>
      <c r="G5" s="52"/>
      <c r="H5" s="52"/>
      <c r="I5" s="52"/>
      <c r="J5" s="52"/>
      <c r="K5" s="52"/>
      <c r="L5" s="52"/>
      <c r="M5" s="52"/>
    </row>
    <row r="6" spans="2:15" x14ac:dyDescent="0.25">
      <c r="D6" s="53" t="s">
        <v>7</v>
      </c>
      <c r="E6" s="53"/>
      <c r="F6" s="53"/>
      <c r="G6" s="53"/>
      <c r="H6" s="53"/>
      <c r="I6" s="53"/>
      <c r="J6" s="53"/>
      <c r="K6" s="53"/>
      <c r="L6" s="53"/>
      <c r="M6" s="53"/>
    </row>
    <row r="7" spans="2:15" x14ac:dyDescent="0.25">
      <c r="D7" s="1">
        <v>0</v>
      </c>
      <c r="E7" s="1">
        <v>1</v>
      </c>
      <c r="F7" s="1">
        <v>3</v>
      </c>
      <c r="G7" s="1">
        <v>5</v>
      </c>
      <c r="H7" s="1">
        <v>10</v>
      </c>
      <c r="I7" s="1">
        <v>20</v>
      </c>
      <c r="J7" s="1">
        <v>30</v>
      </c>
      <c r="K7" s="1">
        <v>40</v>
      </c>
      <c r="L7" s="1">
        <v>50</v>
      </c>
      <c r="M7" s="1">
        <v>60</v>
      </c>
      <c r="N7" s="1">
        <v>70</v>
      </c>
      <c r="O7" s="1">
        <v>80</v>
      </c>
    </row>
    <row r="8" spans="2:15" ht="15" customHeight="1" x14ac:dyDescent="0.25">
      <c r="B8" s="2"/>
      <c r="C8" s="22">
        <v>0</v>
      </c>
      <c r="D8" s="4">
        <v>1403</v>
      </c>
      <c r="E8" s="4">
        <v>1437</v>
      </c>
      <c r="F8" s="1">
        <v>1510</v>
      </c>
      <c r="G8" s="4">
        <v>1600</v>
      </c>
      <c r="H8" s="34">
        <v>2100</v>
      </c>
      <c r="I8" s="35">
        <v>2200</v>
      </c>
      <c r="J8" s="34">
        <v>2500</v>
      </c>
      <c r="K8" s="36">
        <v>3000</v>
      </c>
      <c r="L8" s="36">
        <v>3400</v>
      </c>
      <c r="M8" s="4">
        <v>4000</v>
      </c>
      <c r="N8" s="4">
        <v>4500</v>
      </c>
      <c r="O8" s="4">
        <v>5000</v>
      </c>
    </row>
    <row r="9" spans="2:15" ht="15" customHeight="1" x14ac:dyDescent="0.25">
      <c r="B9" s="54" t="s">
        <v>8</v>
      </c>
      <c r="C9" s="22">
        <v>1</v>
      </c>
      <c r="D9" s="33">
        <v>1415</v>
      </c>
      <c r="E9" s="33">
        <v>2010</v>
      </c>
      <c r="F9" s="33">
        <v>2050</v>
      </c>
      <c r="G9" s="33">
        <v>2125</v>
      </c>
      <c r="H9" s="33">
        <v>2200</v>
      </c>
      <c r="I9" s="33">
        <v>2400</v>
      </c>
      <c r="J9" s="33">
        <v>2600</v>
      </c>
      <c r="K9" s="33">
        <v>3000</v>
      </c>
      <c r="L9" s="33">
        <v>3500</v>
      </c>
      <c r="M9" s="33">
        <v>4000</v>
      </c>
      <c r="N9" s="33">
        <v>4500</v>
      </c>
      <c r="O9" s="33">
        <v>5000</v>
      </c>
    </row>
    <row r="10" spans="2:15" x14ac:dyDescent="0.25">
      <c r="B10" s="54"/>
      <c r="C10" s="22">
        <v>2</v>
      </c>
      <c r="D10" s="3">
        <v>1415</v>
      </c>
      <c r="E10" s="3">
        <v>2022</v>
      </c>
      <c r="F10" s="3">
        <v>2062</v>
      </c>
      <c r="G10" s="3">
        <v>2137</v>
      </c>
      <c r="H10" s="37">
        <v>2212</v>
      </c>
      <c r="I10" s="37">
        <v>2412</v>
      </c>
      <c r="J10" s="37">
        <v>2612</v>
      </c>
      <c r="K10" s="3">
        <f t="shared" ref="K10:K18" si="0">(K$20-K$9)/(1-EXP($C$20/-K$24))*(1-EXP($C10/-K$24))+K$9</f>
        <v>3026.4704484784716</v>
      </c>
      <c r="L10" s="3">
        <f t="shared" ref="L10:O22" si="1">(L$23-L$9)/(1-EXP($C$23/-L$24))*(1-EXP($C10/-L$24))+L$9</f>
        <v>3545.6510776978816</v>
      </c>
      <c r="M10" s="3">
        <f t="shared" si="1"/>
        <v>4034.0830007952522</v>
      </c>
      <c r="N10" s="3">
        <f t="shared" si="1"/>
        <v>4535.6926240906041</v>
      </c>
      <c r="O10" s="3">
        <f t="shared" si="1"/>
        <v>5025.19479347572</v>
      </c>
    </row>
    <row r="11" spans="2:15" x14ac:dyDescent="0.25">
      <c r="B11" s="54"/>
      <c r="C11" s="22">
        <v>4</v>
      </c>
      <c r="D11" s="3">
        <v>1415</v>
      </c>
      <c r="E11" s="3">
        <v>2034</v>
      </c>
      <c r="F11" s="3">
        <v>2074</v>
      </c>
      <c r="G11" s="3">
        <v>2149</v>
      </c>
      <c r="H11" s="37">
        <v>2224</v>
      </c>
      <c r="I11" s="37">
        <v>2424</v>
      </c>
      <c r="J11" s="37">
        <v>2624</v>
      </c>
      <c r="K11" s="3">
        <f t="shared" si="0"/>
        <v>3053.117956155018</v>
      </c>
      <c r="L11" s="3">
        <f t="shared" si="1"/>
        <v>3591.607512640277</v>
      </c>
      <c r="M11" s="3">
        <f t="shared" si="1"/>
        <v>4068.5085414432269</v>
      </c>
      <c r="N11" s="3">
        <f t="shared" si="1"/>
        <v>4571.3139342707082</v>
      </c>
      <c r="O11" s="3">
        <f t="shared" si="1"/>
        <v>5050.3392477204998</v>
      </c>
    </row>
    <row r="12" spans="2:15" x14ac:dyDescent="0.25">
      <c r="B12" s="54"/>
      <c r="C12" s="22">
        <v>6</v>
      </c>
      <c r="D12" s="3">
        <v>1415</v>
      </c>
      <c r="E12" s="3">
        <v>2046</v>
      </c>
      <c r="F12" s="3">
        <v>2086</v>
      </c>
      <c r="G12" s="3">
        <v>2161</v>
      </c>
      <c r="H12" s="37">
        <v>2236</v>
      </c>
      <c r="I12" s="37">
        <v>2436</v>
      </c>
      <c r="J12" s="37">
        <v>2636</v>
      </c>
      <c r="K12" s="3">
        <f t="shared" si="0"/>
        <v>3079.9437073677018</v>
      </c>
      <c r="L12" s="3">
        <f t="shared" si="1"/>
        <v>3637.8713473429743</v>
      </c>
      <c r="M12" s="3">
        <f t="shared" si="1"/>
        <v>4103.2800645266771</v>
      </c>
      <c r="N12" s="3">
        <f t="shared" si="1"/>
        <v>4606.864073025602</v>
      </c>
      <c r="O12" s="3">
        <f t="shared" si="1"/>
        <v>5075.4334633121898</v>
      </c>
    </row>
    <row r="13" spans="2:15" x14ac:dyDescent="0.25">
      <c r="B13" s="54"/>
      <c r="C13" s="22">
        <v>8</v>
      </c>
      <c r="D13" s="3">
        <v>1415</v>
      </c>
      <c r="E13" s="3">
        <v>2058</v>
      </c>
      <c r="F13" s="3">
        <v>2098</v>
      </c>
      <c r="G13" s="3">
        <v>2173</v>
      </c>
      <c r="H13" s="37">
        <v>2248</v>
      </c>
      <c r="I13" s="37">
        <v>2448</v>
      </c>
      <c r="J13" s="37">
        <v>2648</v>
      </c>
      <c r="K13" s="3">
        <f t="shared" si="0"/>
        <v>3106.9488943765473</v>
      </c>
      <c r="L13" s="3">
        <f t="shared" si="1"/>
        <v>3684.4446379840178</v>
      </c>
      <c r="M13" s="3">
        <f t="shared" si="1"/>
        <v>4138.4010472268865</v>
      </c>
      <c r="N13" s="3">
        <f t="shared" si="1"/>
        <v>4642.3431825558864</v>
      </c>
      <c r="O13" s="3">
        <f t="shared" si="1"/>
        <v>5100.477540627684</v>
      </c>
    </row>
    <row r="14" spans="2:15" x14ac:dyDescent="0.25">
      <c r="B14" s="54"/>
      <c r="C14" s="22">
        <v>10</v>
      </c>
      <c r="D14" s="3">
        <v>1415</v>
      </c>
      <c r="E14" s="3">
        <v>2070</v>
      </c>
      <c r="F14" s="3">
        <v>2110</v>
      </c>
      <c r="G14" s="3">
        <v>2185</v>
      </c>
      <c r="H14" s="37">
        <v>2260</v>
      </c>
      <c r="I14" s="37">
        <v>2460</v>
      </c>
      <c r="J14" s="37">
        <v>2660</v>
      </c>
      <c r="K14" s="3">
        <f t="shared" si="0"/>
        <v>3134.1347174165344</v>
      </c>
      <c r="L14" s="3">
        <f t="shared" si="1"/>
        <v>3731.3294544951036</v>
      </c>
      <c r="M14" s="3">
        <f t="shared" si="1"/>
        <v>4173.875001671393</v>
      </c>
      <c r="N14" s="3">
        <f t="shared" si="1"/>
        <v>4677.7514047780469</v>
      </c>
      <c r="O14" s="3">
        <f t="shared" si="1"/>
        <v>5125.4715798433272</v>
      </c>
    </row>
    <row r="15" spans="2:15" x14ac:dyDescent="0.25">
      <c r="B15" s="54"/>
      <c r="C15" s="22">
        <v>20</v>
      </c>
      <c r="D15" s="3">
        <v>1415</v>
      </c>
      <c r="E15" s="3">
        <v>2130</v>
      </c>
      <c r="F15" s="3">
        <v>2170</v>
      </c>
      <c r="G15" s="3">
        <v>2245</v>
      </c>
      <c r="H15" s="37">
        <v>2320</v>
      </c>
      <c r="I15" s="37">
        <v>2520</v>
      </c>
      <c r="J15" s="37">
        <v>2720</v>
      </c>
      <c r="K15" s="3">
        <f t="shared" si="0"/>
        <v>3272.8159463060133</v>
      </c>
      <c r="L15" s="3">
        <f>(L$23-L$9)/(1-EXP($C$23/-L$24))*(1-EXP($C15/-L$24))+L$9</f>
        <v>3970.4998471093522</v>
      </c>
      <c r="M15" s="3">
        <f t="shared" si="1"/>
        <v>4356.6647653108612</v>
      </c>
      <c r="N15" s="3">
        <f t="shared" si="1"/>
        <v>4853.7341535272362</v>
      </c>
      <c r="O15" s="3">
        <f t="shared" si="1"/>
        <v>5249.6946966074611</v>
      </c>
    </row>
    <row r="16" spans="2:15" x14ac:dyDescent="0.25">
      <c r="B16" s="54"/>
      <c r="C16" s="22">
        <v>30</v>
      </c>
      <c r="D16" s="3">
        <v>1415</v>
      </c>
      <c r="E16" s="3">
        <v>2190</v>
      </c>
      <c r="F16" s="3">
        <v>2230</v>
      </c>
      <c r="G16" s="3">
        <v>2305</v>
      </c>
      <c r="H16" s="37">
        <v>2380</v>
      </c>
      <c r="I16" s="37">
        <v>2580</v>
      </c>
      <c r="J16" s="37">
        <v>2780</v>
      </c>
      <c r="K16" s="3">
        <f t="shared" si="0"/>
        <v>3416.1977911909034</v>
      </c>
      <c r="L16" s="3">
        <f t="shared" si="1"/>
        <v>4217.776947330347</v>
      </c>
      <c r="M16" s="3">
        <f t="shared" si="1"/>
        <v>4548.8263605384391</v>
      </c>
      <c r="N16" s="3">
        <f t="shared" si="1"/>
        <v>5027.9658446690901</v>
      </c>
      <c r="O16" s="3">
        <f t="shared" si="1"/>
        <v>5372.6817727075932</v>
      </c>
    </row>
    <row r="17" spans="1:15" x14ac:dyDescent="0.25">
      <c r="B17" s="54"/>
      <c r="C17" s="22">
        <v>40</v>
      </c>
      <c r="D17" s="3">
        <v>1415</v>
      </c>
      <c r="E17" s="3">
        <v>2250</v>
      </c>
      <c r="F17" s="3">
        <v>2290</v>
      </c>
      <c r="G17" s="3">
        <v>2365</v>
      </c>
      <c r="H17" s="37">
        <v>2440</v>
      </c>
      <c r="I17" s="37">
        <v>2640</v>
      </c>
      <c r="J17" s="37">
        <v>2840</v>
      </c>
      <c r="K17" s="3">
        <f t="shared" si="0"/>
        <v>3564.4395799839517</v>
      </c>
      <c r="L17" s="3">
        <f t="shared" si="1"/>
        <v>4473.435532932639</v>
      </c>
      <c r="M17" s="3">
        <f t="shared" si="1"/>
        <v>4750.8402914347007</v>
      </c>
      <c r="N17" s="3">
        <f t="shared" si="1"/>
        <v>5200.46390151792</v>
      </c>
      <c r="O17" s="3">
        <f t="shared" si="1"/>
        <v>5494.4451069538254</v>
      </c>
    </row>
    <row r="18" spans="1:15" x14ac:dyDescent="0.25">
      <c r="B18" s="54"/>
      <c r="C18" s="22">
        <v>50</v>
      </c>
      <c r="D18" s="3">
        <v>1500</v>
      </c>
      <c r="E18" s="3">
        <v>2310</v>
      </c>
      <c r="F18" s="3">
        <v>2350</v>
      </c>
      <c r="G18" s="3">
        <v>2425</v>
      </c>
      <c r="H18" s="37">
        <v>2500</v>
      </c>
      <c r="I18" s="37">
        <v>2700</v>
      </c>
      <c r="J18" s="37">
        <v>2900</v>
      </c>
      <c r="K18" s="3">
        <f t="shared" si="0"/>
        <v>3717.7060410355957</v>
      </c>
      <c r="L18" s="3">
        <f t="shared" si="1"/>
        <v>4737.7596953146394</v>
      </c>
      <c r="M18" s="3">
        <f t="shared" si="1"/>
        <v>4963.2116980512437</v>
      </c>
      <c r="N18" s="3">
        <f t="shared" si="1"/>
        <v>5371.2455740231571</v>
      </c>
      <c r="O18" s="3">
        <f t="shared" si="1"/>
        <v>5614.996875781052</v>
      </c>
    </row>
    <row r="19" spans="1:15" x14ac:dyDescent="0.25">
      <c r="B19" s="54"/>
      <c r="C19" s="22">
        <v>60</v>
      </c>
      <c r="D19" s="3">
        <v>2000</v>
      </c>
      <c r="E19" s="3">
        <v>2370</v>
      </c>
      <c r="F19" s="3">
        <v>2600</v>
      </c>
      <c r="G19" s="3">
        <v>2900</v>
      </c>
      <c r="H19" s="37">
        <v>3200</v>
      </c>
      <c r="I19" s="37">
        <v>3320</v>
      </c>
      <c r="J19" s="37">
        <v>3320</v>
      </c>
      <c r="K19" s="3">
        <f t="shared" ref="K19" si="2">(K$20-K$9)/(1-EXP($C$20/-K$24))*(1-EXP($C19/-K$24))+K$9</f>
        <v>3876.1674861824099</v>
      </c>
      <c r="L19" s="3">
        <f t="shared" si="1"/>
        <v>5011.0431551849606</v>
      </c>
      <c r="M19" s="3">
        <f t="shared" si="1"/>
        <v>5186.4716195239362</v>
      </c>
      <c r="N19" s="3">
        <f t="shared" si="1"/>
        <v>5540.3279404943733</v>
      </c>
      <c r="O19" s="3">
        <f t="shared" si="1"/>
        <v>5734.3491344666163</v>
      </c>
    </row>
    <row r="20" spans="1:15" x14ac:dyDescent="0.25">
      <c r="B20" s="54"/>
      <c r="C20" s="22">
        <v>70</v>
      </c>
      <c r="D20" s="3">
        <v>2500</v>
      </c>
      <c r="E20" s="3">
        <v>2710</v>
      </c>
      <c r="F20" s="3">
        <v>3200</v>
      </c>
      <c r="G20" s="3">
        <v>3550</v>
      </c>
      <c r="H20" s="37">
        <v>3900</v>
      </c>
      <c r="I20" s="37">
        <v>4040</v>
      </c>
      <c r="J20" s="37">
        <v>4040</v>
      </c>
      <c r="K20" s="37">
        <v>4040</v>
      </c>
      <c r="L20" s="3">
        <f t="shared" si="1"/>
        <v>5293.5895889489675</v>
      </c>
      <c r="M20" s="3">
        <f t="shared" si="1"/>
        <v>5421.1783219473573</v>
      </c>
      <c r="N20" s="3">
        <f t="shared" si="1"/>
        <v>5707.7279093091156</v>
      </c>
      <c r="O20" s="3">
        <f t="shared" si="1"/>
        <v>5852.5138183358458</v>
      </c>
    </row>
    <row r="21" spans="1:15" x14ac:dyDescent="0.25">
      <c r="B21" s="54"/>
      <c r="C21" s="22">
        <v>80</v>
      </c>
      <c r="D21" s="3">
        <v>3000</v>
      </c>
      <c r="E21" s="3">
        <v>3240</v>
      </c>
      <c r="F21" s="3">
        <v>3800</v>
      </c>
      <c r="G21" s="3">
        <v>4200</v>
      </c>
      <c r="H21" s="37">
        <v>4600</v>
      </c>
      <c r="I21" s="37">
        <v>4760</v>
      </c>
      <c r="J21" s="37">
        <v>4760</v>
      </c>
      <c r="K21" s="37">
        <v>4760</v>
      </c>
      <c r="L21" s="3">
        <f t="shared" si="1"/>
        <v>5585.7129661582621</v>
      </c>
      <c r="M21" s="3">
        <f t="shared" si="1"/>
        <v>5667.9186943308305</v>
      </c>
      <c r="N21" s="3">
        <f t="shared" si="1"/>
        <v>5873.4622206037693</v>
      </c>
      <c r="O21" s="3">
        <f t="shared" si="1"/>
        <v>5969.5027439556015</v>
      </c>
    </row>
    <row r="22" spans="1:15" x14ac:dyDescent="0.25">
      <c r="B22" s="54"/>
      <c r="C22" s="22">
        <v>90</v>
      </c>
      <c r="D22" s="3">
        <v>3500</v>
      </c>
      <c r="E22" s="3">
        <v>3770</v>
      </c>
      <c r="F22" s="3">
        <v>4400</v>
      </c>
      <c r="G22" s="3">
        <v>4850</v>
      </c>
      <c r="H22" s="37">
        <v>5300</v>
      </c>
      <c r="I22" s="37">
        <v>5480</v>
      </c>
      <c r="J22" s="37">
        <v>5480</v>
      </c>
      <c r="K22" s="37">
        <v>5480</v>
      </c>
      <c r="L22" s="3">
        <f t="shared" si="1"/>
        <v>5887.7378983980325</v>
      </c>
      <c r="M22" s="3">
        <f t="shared" si="1"/>
        <v>5927.3097161266314</v>
      </c>
      <c r="N22" s="3">
        <f t="shared" si="1"/>
        <v>6037.5474479475724</v>
      </c>
      <c r="O22" s="3">
        <f t="shared" si="1"/>
        <v>6085.3276103159333</v>
      </c>
    </row>
    <row r="23" spans="1:15" x14ac:dyDescent="0.25">
      <c r="A23" s="22" t="s">
        <v>9</v>
      </c>
      <c r="B23" s="2"/>
      <c r="C23" s="22">
        <v>100</v>
      </c>
      <c r="D23" s="4">
        <v>4000</v>
      </c>
      <c r="E23" s="4">
        <v>4300</v>
      </c>
      <c r="F23" s="1">
        <v>5000</v>
      </c>
      <c r="G23" s="4">
        <v>5500</v>
      </c>
      <c r="H23" s="4">
        <v>6000</v>
      </c>
      <c r="I23" s="1">
        <v>6200</v>
      </c>
      <c r="J23" s="4">
        <v>6200</v>
      </c>
      <c r="K23" s="4">
        <v>6200</v>
      </c>
      <c r="L23" s="4">
        <v>6200</v>
      </c>
      <c r="M23" s="4">
        <v>6200</v>
      </c>
      <c r="N23" s="4">
        <v>6200</v>
      </c>
      <c r="O23" s="4">
        <v>6200</v>
      </c>
    </row>
    <row r="24" spans="1:15" x14ac:dyDescent="0.25">
      <c r="C24" s="5" t="s">
        <v>10</v>
      </c>
      <c r="D24" s="22">
        <v>-20</v>
      </c>
      <c r="E24" s="23">
        <v>-20</v>
      </c>
      <c r="F24" s="23">
        <v>-20</v>
      </c>
      <c r="G24" s="23">
        <v>-20</v>
      </c>
      <c r="H24" s="22">
        <v>-40</v>
      </c>
      <c r="I24" s="22">
        <v>-30</v>
      </c>
      <c r="J24" s="22">
        <v>-40</v>
      </c>
      <c r="K24" s="22">
        <v>-300</v>
      </c>
      <c r="L24" s="22">
        <v>-300</v>
      </c>
      <c r="M24" s="22">
        <v>-200</v>
      </c>
      <c r="N24" s="22">
        <v>1000</v>
      </c>
      <c r="O24" s="22">
        <v>1000</v>
      </c>
    </row>
    <row r="25" spans="1:15" x14ac:dyDescent="0.25">
      <c r="B25" s="22" t="s">
        <v>11</v>
      </c>
      <c r="D25" s="22">
        <f t="shared" ref="D25:O25" si="3">D7*0.447/$E$2*$H$2*$E$3*$E$4*60/(2*PI())</f>
        <v>0</v>
      </c>
      <c r="E25" s="22">
        <f t="shared" si="3"/>
        <v>79.277797074454867</v>
      </c>
      <c r="F25" s="22">
        <f t="shared" si="3"/>
        <v>237.83339122336457</v>
      </c>
      <c r="G25" s="22">
        <f t="shared" si="3"/>
        <v>396.38898537227425</v>
      </c>
      <c r="H25" s="22">
        <f t="shared" si="3"/>
        <v>792.7779707445485</v>
      </c>
      <c r="I25" s="22">
        <f t="shared" si="3"/>
        <v>1585.555941489097</v>
      </c>
      <c r="J25" s="22">
        <f t="shared" si="3"/>
        <v>2378.3339122336456</v>
      </c>
      <c r="K25" s="22">
        <f t="shared" si="3"/>
        <v>3171.111882978194</v>
      </c>
      <c r="L25" s="22">
        <f t="shared" si="3"/>
        <v>3963.8898537227433</v>
      </c>
      <c r="M25" s="22">
        <f t="shared" si="3"/>
        <v>4756.6678244672912</v>
      </c>
      <c r="N25" s="22">
        <f t="shared" si="3"/>
        <v>5549.44579521184</v>
      </c>
      <c r="O25" s="22">
        <f t="shared" si="3"/>
        <v>6342.223765956388</v>
      </c>
    </row>
    <row r="26" spans="1:15" x14ac:dyDescent="0.25">
      <c r="B26" s="22" t="s">
        <v>12</v>
      </c>
      <c r="D26" s="22">
        <f t="shared" ref="D26:O26" si="4">D7*0.447/$E$2*$H$3*$E$3*$E$4*60/(2*PI())</f>
        <v>0</v>
      </c>
      <c r="E26" s="22">
        <f t="shared" si="4"/>
        <v>551.79863519283265</v>
      </c>
      <c r="F26" s="22">
        <f t="shared" si="4"/>
        <v>1655.3959055784976</v>
      </c>
      <c r="G26" s="22">
        <f t="shared" si="4"/>
        <v>2758.9931759641627</v>
      </c>
      <c r="H26" s="22">
        <f t="shared" si="4"/>
        <v>5517.9863519283253</v>
      </c>
      <c r="I26" s="22">
        <f t="shared" si="4"/>
        <v>11035.972703856651</v>
      </c>
      <c r="J26" s="22">
        <f t="shared" si="4"/>
        <v>16553.959055784977</v>
      </c>
      <c r="K26" s="22">
        <f t="shared" si="4"/>
        <v>22071.945407713301</v>
      </c>
      <c r="L26" s="22">
        <f t="shared" si="4"/>
        <v>27589.931759641637</v>
      </c>
      <c r="M26" s="22">
        <f t="shared" si="4"/>
        <v>33107.918111569954</v>
      </c>
      <c r="N26" s="22">
        <f t="shared" si="4"/>
        <v>38625.904463498278</v>
      </c>
      <c r="O26" s="22">
        <f t="shared" si="4"/>
        <v>44143.890815426603</v>
      </c>
    </row>
    <row r="28" spans="1:15" ht="15.75" thickBot="1" x14ac:dyDescent="0.3">
      <c r="B28" s="5" t="s">
        <v>13</v>
      </c>
    </row>
    <row r="29" spans="1:15" ht="15.75" thickBot="1" x14ac:dyDescent="0.3">
      <c r="B29" s="1" t="s">
        <v>14</v>
      </c>
      <c r="C29" s="24">
        <v>0</v>
      </c>
      <c r="D29" s="25">
        <v>5</v>
      </c>
      <c r="E29" s="25">
        <v>10</v>
      </c>
      <c r="F29" s="25">
        <v>20</v>
      </c>
      <c r="G29" s="25">
        <v>30</v>
      </c>
      <c r="H29" s="25">
        <v>40</v>
      </c>
      <c r="I29" s="25">
        <v>50</v>
      </c>
      <c r="J29" s="25">
        <v>60</v>
      </c>
      <c r="K29" s="25">
        <v>70</v>
      </c>
      <c r="L29" s="25">
        <v>80</v>
      </c>
      <c r="M29" s="25">
        <v>90</v>
      </c>
      <c r="N29" s="25">
        <v>100</v>
      </c>
    </row>
    <row r="30" spans="1:15" ht="15.75" thickBot="1" x14ac:dyDescent="0.3">
      <c r="B30" s="1" t="s">
        <v>15</v>
      </c>
      <c r="C30" s="26">
        <v>1403</v>
      </c>
      <c r="D30" s="32">
        <f>AVERAGE(C30,E30)</f>
        <v>1489.7386621791072</v>
      </c>
      <c r="E30" s="32">
        <v>1576.4773243582144</v>
      </c>
      <c r="F30" s="32">
        <v>1765.030530703265</v>
      </c>
      <c r="G30" s="32">
        <v>1969.9697742299127</v>
      </c>
      <c r="H30" s="32">
        <v>2192.7190679248433</v>
      </c>
      <c r="I30" s="32">
        <v>2434.826177269857</v>
      </c>
      <c r="J30" s="32">
        <v>2697.9733748348312</v>
      </c>
      <c r="K30" s="32">
        <v>2983.9891294883646</v>
      </c>
      <c r="L30" s="32">
        <v>3294.8608114481603</v>
      </c>
      <c r="M30" s="32">
        <v>3632.7485014517379</v>
      </c>
      <c r="N30" s="32">
        <v>4000</v>
      </c>
    </row>
    <row r="31" spans="1:1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6.5" x14ac:dyDescent="0.25">
      <c r="B32" s="22" t="s">
        <v>16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ht="16.5" customHeight="1" x14ac:dyDescent="0.25">
      <c r="B33" s="55" t="s">
        <v>40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2:15" x14ac:dyDescent="0.2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40" spans="2:15" x14ac:dyDescent="0.25">
      <c r="B40" s="51"/>
      <c r="C40" s="51"/>
      <c r="D40" s="51"/>
      <c r="E40" s="51"/>
      <c r="F40" s="51"/>
      <c r="G40" s="51"/>
    </row>
    <row r="41" spans="2:15" x14ac:dyDescent="0.25">
      <c r="D41" s="51"/>
      <c r="E41" s="51"/>
      <c r="F41" s="51"/>
      <c r="G41" s="51"/>
    </row>
    <row r="42" spans="2:15" x14ac:dyDescent="0.25">
      <c r="D42" s="51"/>
      <c r="E42" s="51"/>
      <c r="F42" s="51"/>
      <c r="G42" s="51"/>
    </row>
    <row r="43" spans="2:15" ht="15.75" customHeight="1" x14ac:dyDescent="0.25">
      <c r="D43" s="51"/>
      <c r="E43" s="51"/>
      <c r="F43" s="51"/>
      <c r="G43" s="51"/>
    </row>
    <row r="44" spans="2:15" ht="15.75" customHeight="1" x14ac:dyDescent="0.25"/>
    <row r="62" spans="21:22" x14ac:dyDescent="0.25">
      <c r="U62" s="22" t="s">
        <v>17</v>
      </c>
      <c r="V62" s="22" t="s">
        <v>18</v>
      </c>
    </row>
    <row r="63" spans="21:22" x14ac:dyDescent="0.25">
      <c r="U63" s="22">
        <v>0</v>
      </c>
      <c r="V63" s="3">
        <f>D8</f>
        <v>1403</v>
      </c>
    </row>
    <row r="64" spans="21:22" x14ac:dyDescent="0.25">
      <c r="U64" s="22">
        <v>60</v>
      </c>
      <c r="V64" s="3">
        <f>M8</f>
        <v>4000</v>
      </c>
    </row>
    <row r="66" spans="2:26" x14ac:dyDescent="0.25">
      <c r="T66" s="22" t="s">
        <v>19</v>
      </c>
      <c r="W66" s="22">
        <f>E7</f>
        <v>1</v>
      </c>
      <c r="X66" s="22">
        <f>G7</f>
        <v>5</v>
      </c>
      <c r="Y66" s="22">
        <f>H7</f>
        <v>10</v>
      </c>
      <c r="Z66" s="22">
        <f>J7</f>
        <v>30</v>
      </c>
    </row>
    <row r="67" spans="2:26" x14ac:dyDescent="0.25">
      <c r="T67" s="22" t="s">
        <v>20</v>
      </c>
      <c r="U67" s="22">
        <f>INDEX(U63:U64,MATCH(W66,U63:U64,1))</f>
        <v>0</v>
      </c>
      <c r="W67" s="22">
        <f>$U$68+(W66-$U$67)*($U$70-$U$68)/($U$69-$U$67)</f>
        <v>1446.2833333333333</v>
      </c>
      <c r="X67" s="22">
        <f>$U$68+(X66-$U$67)*($U$70-$U$68)/($U$69-$U$67)</f>
        <v>1619.4166666666667</v>
      </c>
      <c r="Y67" s="22">
        <f>$U$68+(Y66-$U$67)*($U$70-$U$68)/($U$69-$U$67)</f>
        <v>1835.8333333333333</v>
      </c>
      <c r="Z67" s="22">
        <f>$U$68+(Z66-$U$67)*($U$70-$U$68)/($U$69-$U$67)</f>
        <v>2701.5</v>
      </c>
    </row>
    <row r="68" spans="2:26" x14ac:dyDescent="0.25">
      <c r="T68" s="22" t="s">
        <v>21</v>
      </c>
      <c r="U68" s="22">
        <f>INDEX(V63:V64,MATCH(W66,U63:U64,1))</f>
        <v>1403</v>
      </c>
    </row>
    <row r="69" spans="2:26" x14ac:dyDescent="0.25">
      <c r="T69" s="22" t="s">
        <v>22</v>
      </c>
      <c r="U69" s="22">
        <f>INDEX(U63:U64,MATCH(W66,U63:U64,1)+1)</f>
        <v>60</v>
      </c>
    </row>
    <row r="70" spans="2:26" x14ac:dyDescent="0.25">
      <c r="T70" s="22" t="s">
        <v>23</v>
      </c>
      <c r="U70" s="22">
        <f>INDEX(V63:V64,MATCH(W66,U63:U64,1)+1)</f>
        <v>4000</v>
      </c>
    </row>
    <row r="71" spans="2:26" ht="15.75" thickBot="1" x14ac:dyDescent="0.3">
      <c r="B71" s="22" t="s">
        <v>24</v>
      </c>
    </row>
    <row r="72" spans="2:26" x14ac:dyDescent="0.25">
      <c r="B72" s="8" t="s">
        <v>14</v>
      </c>
      <c r="C72" s="9">
        <v>0</v>
      </c>
      <c r="D72" s="10">
        <v>1</v>
      </c>
      <c r="E72" s="10">
        <v>2</v>
      </c>
      <c r="F72" s="10">
        <v>4</v>
      </c>
      <c r="G72" s="10">
        <v>6</v>
      </c>
      <c r="H72" s="10">
        <v>8</v>
      </c>
      <c r="I72" s="10">
        <v>10</v>
      </c>
      <c r="J72" s="10">
        <v>20</v>
      </c>
      <c r="K72" s="10">
        <v>30</v>
      </c>
      <c r="L72" s="10">
        <v>40</v>
      </c>
      <c r="M72" s="10">
        <v>50</v>
      </c>
      <c r="N72" s="10">
        <v>60</v>
      </c>
      <c r="O72" s="10">
        <v>70</v>
      </c>
      <c r="P72" s="10">
        <v>80</v>
      </c>
      <c r="Q72" s="10">
        <v>90</v>
      </c>
      <c r="R72" s="11">
        <v>100</v>
      </c>
    </row>
    <row r="73" spans="2:26" ht="15.75" thickBot="1" x14ac:dyDescent="0.3">
      <c r="B73" s="12" t="s">
        <v>15</v>
      </c>
      <c r="C73" s="13" t="e">
        <f t="shared" ref="C73:R73" si="5">($C$41-$C$42)/(1-EXP($B$62/-$C$43))*(1-EXP(C72/-$C$43))+$C$42</f>
        <v>#DIV/0!</v>
      </c>
      <c r="D73" s="13" t="e">
        <f t="shared" si="5"/>
        <v>#DIV/0!</v>
      </c>
      <c r="E73" s="13" t="e">
        <f t="shared" si="5"/>
        <v>#DIV/0!</v>
      </c>
      <c r="F73" s="13" t="e">
        <f t="shared" si="5"/>
        <v>#DIV/0!</v>
      </c>
      <c r="G73" s="13" t="e">
        <f t="shared" si="5"/>
        <v>#DIV/0!</v>
      </c>
      <c r="H73" s="13" t="e">
        <f t="shared" si="5"/>
        <v>#DIV/0!</v>
      </c>
      <c r="I73" s="13" t="e">
        <f t="shared" si="5"/>
        <v>#DIV/0!</v>
      </c>
      <c r="J73" s="13" t="e">
        <f t="shared" si="5"/>
        <v>#DIV/0!</v>
      </c>
      <c r="K73" s="13" t="e">
        <f t="shared" si="5"/>
        <v>#DIV/0!</v>
      </c>
      <c r="L73" s="13" t="e">
        <f t="shared" si="5"/>
        <v>#DIV/0!</v>
      </c>
      <c r="M73" s="13" t="e">
        <f t="shared" si="5"/>
        <v>#DIV/0!</v>
      </c>
      <c r="N73" s="13" t="e">
        <f t="shared" si="5"/>
        <v>#DIV/0!</v>
      </c>
      <c r="O73" s="13" t="e">
        <f t="shared" si="5"/>
        <v>#DIV/0!</v>
      </c>
      <c r="P73" s="13" t="e">
        <f t="shared" si="5"/>
        <v>#DIV/0!</v>
      </c>
      <c r="Q73" s="13" t="e">
        <f t="shared" si="5"/>
        <v>#DIV/0!</v>
      </c>
      <c r="R73" s="13" t="e">
        <f t="shared" si="5"/>
        <v>#DIV/0!</v>
      </c>
    </row>
    <row r="75" spans="2:26" ht="15.75" thickBot="1" x14ac:dyDescent="0.3"/>
    <row r="76" spans="2:26" x14ac:dyDescent="0.25">
      <c r="B76" s="42" t="s">
        <v>25</v>
      </c>
      <c r="C76" s="43"/>
      <c r="D76" s="43"/>
      <c r="E76" s="43"/>
      <c r="F76" s="43"/>
      <c r="G76" s="44"/>
    </row>
    <row r="77" spans="2:26" x14ac:dyDescent="0.25">
      <c r="B77" s="14" t="s">
        <v>26</v>
      </c>
      <c r="C77" s="15">
        <f>E23</f>
        <v>4300</v>
      </c>
      <c r="D77" s="45" t="s">
        <v>27</v>
      </c>
      <c r="E77" s="46"/>
      <c r="F77" s="46"/>
      <c r="G77" s="47"/>
    </row>
    <row r="78" spans="2:26" x14ac:dyDescent="0.25">
      <c r="B78" s="14" t="s">
        <v>28</v>
      </c>
      <c r="C78" s="15">
        <f>E8</f>
        <v>1437</v>
      </c>
      <c r="D78" s="45" t="s">
        <v>29</v>
      </c>
      <c r="E78" s="46"/>
      <c r="F78" s="46"/>
      <c r="G78" s="47"/>
    </row>
    <row r="79" spans="2:26" ht="15.75" thickBot="1" x14ac:dyDescent="0.3">
      <c r="B79" s="16" t="s">
        <v>30</v>
      </c>
      <c r="C79" s="17">
        <f>C43</f>
        <v>0</v>
      </c>
      <c r="D79" s="48" t="s">
        <v>31</v>
      </c>
      <c r="E79" s="49"/>
      <c r="F79" s="49"/>
      <c r="G79" s="50"/>
    </row>
    <row r="80" spans="2:26" ht="15.75" thickBot="1" x14ac:dyDescent="0.3"/>
    <row r="81" spans="2:3" ht="15.75" thickBot="1" x14ac:dyDescent="0.3">
      <c r="B81" s="18" t="s">
        <v>14</v>
      </c>
      <c r="C81" s="19" t="s">
        <v>15</v>
      </c>
    </row>
    <row r="82" spans="2:3" x14ac:dyDescent="0.25">
      <c r="B82" s="20">
        <v>0</v>
      </c>
      <c r="C82" s="13" t="e">
        <f t="shared" ref="C82:C97" si="6">($C$77-$C$78)/(1-EXP($B$97/-$C$79))*(1-EXP(B82/-$C$79))+$C$78</f>
        <v>#DIV/0!</v>
      </c>
    </row>
    <row r="83" spans="2:3" x14ac:dyDescent="0.25">
      <c r="B83" s="14">
        <v>1</v>
      </c>
      <c r="C83" s="13" t="e">
        <f t="shared" si="6"/>
        <v>#DIV/0!</v>
      </c>
    </row>
    <row r="84" spans="2:3" x14ac:dyDescent="0.25">
      <c r="B84" s="14">
        <v>2</v>
      </c>
      <c r="C84" s="13" t="e">
        <f t="shared" si="6"/>
        <v>#DIV/0!</v>
      </c>
    </row>
    <row r="85" spans="2:3" x14ac:dyDescent="0.25">
      <c r="B85" s="14">
        <v>4</v>
      </c>
      <c r="C85" s="13" t="e">
        <f t="shared" si="6"/>
        <v>#DIV/0!</v>
      </c>
    </row>
    <row r="86" spans="2:3" x14ac:dyDescent="0.25">
      <c r="B86" s="14">
        <v>6</v>
      </c>
      <c r="C86" s="13" t="e">
        <f t="shared" si="6"/>
        <v>#DIV/0!</v>
      </c>
    </row>
    <row r="87" spans="2:3" x14ac:dyDescent="0.25">
      <c r="B87" s="14">
        <v>8</v>
      </c>
      <c r="C87" s="13" t="e">
        <f t="shared" si="6"/>
        <v>#DIV/0!</v>
      </c>
    </row>
    <row r="88" spans="2:3" x14ac:dyDescent="0.25">
      <c r="B88" s="14">
        <v>10</v>
      </c>
      <c r="C88" s="13" t="e">
        <f t="shared" si="6"/>
        <v>#DIV/0!</v>
      </c>
    </row>
    <row r="89" spans="2:3" x14ac:dyDescent="0.25">
      <c r="B89" s="14">
        <v>20</v>
      </c>
      <c r="C89" s="13" t="e">
        <f t="shared" si="6"/>
        <v>#DIV/0!</v>
      </c>
    </row>
    <row r="90" spans="2:3" x14ac:dyDescent="0.25">
      <c r="B90" s="14">
        <v>30</v>
      </c>
      <c r="C90" s="13" t="e">
        <f t="shared" si="6"/>
        <v>#DIV/0!</v>
      </c>
    </row>
    <row r="91" spans="2:3" x14ac:dyDescent="0.25">
      <c r="B91" s="14">
        <v>40</v>
      </c>
      <c r="C91" s="13" t="e">
        <f t="shared" si="6"/>
        <v>#DIV/0!</v>
      </c>
    </row>
    <row r="92" spans="2:3" x14ac:dyDescent="0.25">
      <c r="B92" s="14">
        <v>50</v>
      </c>
      <c r="C92" s="13" t="e">
        <f t="shared" si="6"/>
        <v>#DIV/0!</v>
      </c>
    </row>
    <row r="93" spans="2:3" x14ac:dyDescent="0.25">
      <c r="B93" s="14">
        <v>60</v>
      </c>
      <c r="C93" s="13" t="e">
        <f t="shared" si="6"/>
        <v>#DIV/0!</v>
      </c>
    </row>
    <row r="94" spans="2:3" x14ac:dyDescent="0.25">
      <c r="B94" s="14">
        <v>70</v>
      </c>
      <c r="C94" s="13" t="e">
        <f t="shared" si="6"/>
        <v>#DIV/0!</v>
      </c>
    </row>
    <row r="95" spans="2:3" x14ac:dyDescent="0.25">
      <c r="B95" s="14">
        <v>80</v>
      </c>
      <c r="C95" s="13" t="e">
        <f t="shared" si="6"/>
        <v>#DIV/0!</v>
      </c>
    </row>
    <row r="96" spans="2:3" x14ac:dyDescent="0.25">
      <c r="B96" s="14">
        <v>90</v>
      </c>
      <c r="C96" s="13" t="e">
        <f t="shared" si="6"/>
        <v>#DIV/0!</v>
      </c>
    </row>
    <row r="97" spans="2:18" ht="15.75" thickBot="1" x14ac:dyDescent="0.3">
      <c r="B97" s="16">
        <v>100</v>
      </c>
      <c r="C97" s="13" t="e">
        <f t="shared" si="6"/>
        <v>#DIV/0!</v>
      </c>
    </row>
    <row r="107" spans="2:18" ht="15.75" thickBot="1" x14ac:dyDescent="0.3">
      <c r="B107" s="22" t="s">
        <v>24</v>
      </c>
    </row>
    <row r="108" spans="2:18" x14ac:dyDescent="0.25">
      <c r="B108" s="8" t="s">
        <v>14</v>
      </c>
      <c r="C108" s="9">
        <v>0</v>
      </c>
      <c r="D108" s="10">
        <v>1</v>
      </c>
      <c r="E108" s="10">
        <v>2</v>
      </c>
      <c r="F108" s="10">
        <v>4</v>
      </c>
      <c r="G108" s="10">
        <v>6</v>
      </c>
      <c r="H108" s="10">
        <v>8</v>
      </c>
      <c r="I108" s="10">
        <v>10</v>
      </c>
      <c r="J108" s="10">
        <v>20</v>
      </c>
      <c r="K108" s="10">
        <v>30</v>
      </c>
      <c r="L108" s="10">
        <v>40</v>
      </c>
      <c r="M108" s="10">
        <v>50</v>
      </c>
      <c r="N108" s="10">
        <v>60</v>
      </c>
      <c r="O108" s="10">
        <v>70</v>
      </c>
      <c r="P108" s="10">
        <v>80</v>
      </c>
      <c r="Q108" s="10">
        <v>90</v>
      </c>
      <c r="R108" s="11">
        <v>100</v>
      </c>
    </row>
    <row r="109" spans="2:18" ht="15.75" thickBot="1" x14ac:dyDescent="0.3">
      <c r="B109" s="12" t="s">
        <v>15</v>
      </c>
      <c r="C109" s="13" t="e">
        <f t="shared" ref="C109:R109" si="7">($C$41-$C$42)/(1-EXP($B$62/-$C$43))*(1-EXP(C108/-$C$43))+$C$42</f>
        <v>#DIV/0!</v>
      </c>
      <c r="D109" s="13" t="e">
        <f t="shared" si="7"/>
        <v>#DIV/0!</v>
      </c>
      <c r="E109" s="13" t="e">
        <f t="shared" si="7"/>
        <v>#DIV/0!</v>
      </c>
      <c r="F109" s="13" t="e">
        <f t="shared" si="7"/>
        <v>#DIV/0!</v>
      </c>
      <c r="G109" s="13" t="e">
        <f t="shared" si="7"/>
        <v>#DIV/0!</v>
      </c>
      <c r="H109" s="13" t="e">
        <f t="shared" si="7"/>
        <v>#DIV/0!</v>
      </c>
      <c r="I109" s="13" t="e">
        <f t="shared" si="7"/>
        <v>#DIV/0!</v>
      </c>
      <c r="J109" s="13" t="e">
        <f t="shared" si="7"/>
        <v>#DIV/0!</v>
      </c>
      <c r="K109" s="13" t="e">
        <f t="shared" si="7"/>
        <v>#DIV/0!</v>
      </c>
      <c r="L109" s="13" t="e">
        <f t="shared" si="7"/>
        <v>#DIV/0!</v>
      </c>
      <c r="M109" s="13" t="e">
        <f t="shared" si="7"/>
        <v>#DIV/0!</v>
      </c>
      <c r="N109" s="13" t="e">
        <f t="shared" si="7"/>
        <v>#DIV/0!</v>
      </c>
      <c r="O109" s="13" t="e">
        <f t="shared" si="7"/>
        <v>#DIV/0!</v>
      </c>
      <c r="P109" s="13" t="e">
        <f t="shared" si="7"/>
        <v>#DIV/0!</v>
      </c>
      <c r="Q109" s="13" t="e">
        <f t="shared" si="7"/>
        <v>#DIV/0!</v>
      </c>
      <c r="R109" s="13" t="e">
        <f t="shared" si="7"/>
        <v>#DIV/0!</v>
      </c>
    </row>
    <row r="111" spans="2:18" ht="15.75" thickBot="1" x14ac:dyDescent="0.3"/>
    <row r="112" spans="2:18" x14ac:dyDescent="0.25">
      <c r="B112" s="42" t="s">
        <v>32</v>
      </c>
      <c r="C112" s="43"/>
      <c r="D112" s="43"/>
      <c r="E112" s="43"/>
      <c r="F112" s="43"/>
      <c r="G112" s="44"/>
    </row>
    <row r="113" spans="2:7" x14ac:dyDescent="0.25">
      <c r="B113" s="14" t="s">
        <v>26</v>
      </c>
      <c r="C113" s="15">
        <f>G23</f>
        <v>5500</v>
      </c>
      <c r="D113" s="45" t="s">
        <v>27</v>
      </c>
      <c r="E113" s="46"/>
      <c r="F113" s="46"/>
      <c r="G113" s="47"/>
    </row>
    <row r="114" spans="2:7" x14ac:dyDescent="0.25">
      <c r="B114" s="14" t="s">
        <v>28</v>
      </c>
      <c r="C114" s="15">
        <f>G8</f>
        <v>1600</v>
      </c>
      <c r="D114" s="45" t="s">
        <v>29</v>
      </c>
      <c r="E114" s="46"/>
      <c r="F114" s="46"/>
      <c r="G114" s="47"/>
    </row>
    <row r="115" spans="2:7" ht="15.75" thickBot="1" x14ac:dyDescent="0.3">
      <c r="B115" s="16" t="s">
        <v>30</v>
      </c>
      <c r="C115" s="17">
        <f>C79</f>
        <v>0</v>
      </c>
      <c r="D115" s="48" t="s">
        <v>31</v>
      </c>
      <c r="E115" s="49"/>
      <c r="F115" s="49"/>
      <c r="G115" s="50"/>
    </row>
    <row r="116" spans="2:7" ht="15.75" thickBot="1" x14ac:dyDescent="0.3"/>
    <row r="117" spans="2:7" ht="15.75" thickBot="1" x14ac:dyDescent="0.3">
      <c r="B117" s="18" t="s">
        <v>14</v>
      </c>
      <c r="C117" s="19" t="s">
        <v>15</v>
      </c>
    </row>
    <row r="118" spans="2:7" x14ac:dyDescent="0.25">
      <c r="B118" s="20">
        <v>0</v>
      </c>
      <c r="C118" s="13" t="e">
        <f t="shared" ref="C118:C133" si="8">($C$113-$C$114)/(1-EXP($B$133/-$C$115))*(1-EXP(B118/-$C$115))+$C$114</f>
        <v>#DIV/0!</v>
      </c>
    </row>
    <row r="119" spans="2:7" x14ac:dyDescent="0.25">
      <c r="B119" s="14">
        <v>1</v>
      </c>
      <c r="C119" s="13" t="e">
        <f t="shared" si="8"/>
        <v>#DIV/0!</v>
      </c>
    </row>
    <row r="120" spans="2:7" x14ac:dyDescent="0.25">
      <c r="B120" s="14">
        <v>2</v>
      </c>
      <c r="C120" s="13" t="e">
        <f t="shared" si="8"/>
        <v>#DIV/0!</v>
      </c>
    </row>
    <row r="121" spans="2:7" x14ac:dyDescent="0.25">
      <c r="B121" s="14">
        <v>4</v>
      </c>
      <c r="C121" s="13" t="e">
        <f t="shared" si="8"/>
        <v>#DIV/0!</v>
      </c>
    </row>
    <row r="122" spans="2:7" x14ac:dyDescent="0.25">
      <c r="B122" s="14">
        <v>6</v>
      </c>
      <c r="C122" s="13" t="e">
        <f t="shared" si="8"/>
        <v>#DIV/0!</v>
      </c>
    </row>
    <row r="123" spans="2:7" x14ac:dyDescent="0.25">
      <c r="B123" s="14">
        <v>8</v>
      </c>
      <c r="C123" s="13" t="e">
        <f t="shared" si="8"/>
        <v>#DIV/0!</v>
      </c>
    </row>
    <row r="124" spans="2:7" x14ac:dyDescent="0.25">
      <c r="B124" s="14">
        <v>10</v>
      </c>
      <c r="C124" s="13" t="e">
        <f t="shared" si="8"/>
        <v>#DIV/0!</v>
      </c>
    </row>
    <row r="125" spans="2:7" x14ac:dyDescent="0.25">
      <c r="B125" s="14">
        <v>20</v>
      </c>
      <c r="C125" s="13" t="e">
        <f t="shared" si="8"/>
        <v>#DIV/0!</v>
      </c>
    </row>
    <row r="126" spans="2:7" x14ac:dyDescent="0.25">
      <c r="B126" s="14">
        <v>30</v>
      </c>
      <c r="C126" s="13" t="e">
        <f t="shared" si="8"/>
        <v>#DIV/0!</v>
      </c>
    </row>
    <row r="127" spans="2:7" x14ac:dyDescent="0.25">
      <c r="B127" s="14">
        <v>40</v>
      </c>
      <c r="C127" s="13" t="e">
        <f t="shared" si="8"/>
        <v>#DIV/0!</v>
      </c>
    </row>
    <row r="128" spans="2:7" x14ac:dyDescent="0.25">
      <c r="B128" s="14">
        <v>50</v>
      </c>
      <c r="C128" s="13" t="e">
        <f t="shared" si="8"/>
        <v>#DIV/0!</v>
      </c>
    </row>
    <row r="129" spans="2:18" x14ac:dyDescent="0.25">
      <c r="B129" s="14">
        <v>60</v>
      </c>
      <c r="C129" s="13" t="e">
        <f t="shared" si="8"/>
        <v>#DIV/0!</v>
      </c>
    </row>
    <row r="130" spans="2:18" x14ac:dyDescent="0.25">
      <c r="B130" s="14">
        <v>70</v>
      </c>
      <c r="C130" s="13" t="e">
        <f t="shared" si="8"/>
        <v>#DIV/0!</v>
      </c>
    </row>
    <row r="131" spans="2:18" x14ac:dyDescent="0.25">
      <c r="B131" s="14">
        <v>80</v>
      </c>
      <c r="C131" s="13" t="e">
        <f t="shared" si="8"/>
        <v>#DIV/0!</v>
      </c>
    </row>
    <row r="132" spans="2:18" x14ac:dyDescent="0.25">
      <c r="B132" s="14">
        <v>90</v>
      </c>
      <c r="C132" s="13" t="e">
        <f t="shared" si="8"/>
        <v>#DIV/0!</v>
      </c>
    </row>
    <row r="133" spans="2:18" ht="15.75" thickBot="1" x14ac:dyDescent="0.3">
      <c r="B133" s="16">
        <v>100</v>
      </c>
      <c r="C133" s="13" t="e">
        <f t="shared" si="8"/>
        <v>#DIV/0!</v>
      </c>
    </row>
    <row r="143" spans="2:18" ht="15.75" thickBot="1" x14ac:dyDescent="0.3">
      <c r="B143" s="22" t="s">
        <v>24</v>
      </c>
    </row>
    <row r="144" spans="2:18" x14ac:dyDescent="0.25">
      <c r="B144" s="8" t="s">
        <v>14</v>
      </c>
      <c r="C144" s="9">
        <v>0</v>
      </c>
      <c r="D144" s="10">
        <v>1</v>
      </c>
      <c r="E144" s="10">
        <v>2</v>
      </c>
      <c r="F144" s="10">
        <v>4</v>
      </c>
      <c r="G144" s="10">
        <v>6</v>
      </c>
      <c r="H144" s="10">
        <v>8</v>
      </c>
      <c r="I144" s="10">
        <v>10</v>
      </c>
      <c r="J144" s="10">
        <v>20</v>
      </c>
      <c r="K144" s="10">
        <v>30</v>
      </c>
      <c r="L144" s="10">
        <v>40</v>
      </c>
      <c r="M144" s="10">
        <v>50</v>
      </c>
      <c r="N144" s="10">
        <v>60</v>
      </c>
      <c r="O144" s="10">
        <v>70</v>
      </c>
      <c r="P144" s="10">
        <v>80</v>
      </c>
      <c r="Q144" s="10">
        <v>90</v>
      </c>
      <c r="R144" s="11">
        <v>100</v>
      </c>
    </row>
    <row r="145" spans="2:18" ht="15.75" thickBot="1" x14ac:dyDescent="0.3">
      <c r="B145" s="12" t="s">
        <v>15</v>
      </c>
      <c r="C145" s="13" t="e">
        <f t="shared" ref="C145:R145" si="9">($C$41-$C$42)/(1-EXP($B$62/-$C$43))*(1-EXP(C144/-$C$43))+$C$42</f>
        <v>#DIV/0!</v>
      </c>
      <c r="D145" s="13" t="e">
        <f t="shared" si="9"/>
        <v>#DIV/0!</v>
      </c>
      <c r="E145" s="13" t="e">
        <f t="shared" si="9"/>
        <v>#DIV/0!</v>
      </c>
      <c r="F145" s="13" t="e">
        <f t="shared" si="9"/>
        <v>#DIV/0!</v>
      </c>
      <c r="G145" s="13" t="e">
        <f t="shared" si="9"/>
        <v>#DIV/0!</v>
      </c>
      <c r="H145" s="13" t="e">
        <f t="shared" si="9"/>
        <v>#DIV/0!</v>
      </c>
      <c r="I145" s="13" t="e">
        <f t="shared" si="9"/>
        <v>#DIV/0!</v>
      </c>
      <c r="J145" s="13" t="e">
        <f t="shared" si="9"/>
        <v>#DIV/0!</v>
      </c>
      <c r="K145" s="13" t="e">
        <f t="shared" si="9"/>
        <v>#DIV/0!</v>
      </c>
      <c r="L145" s="13" t="e">
        <f t="shared" si="9"/>
        <v>#DIV/0!</v>
      </c>
      <c r="M145" s="13" t="e">
        <f t="shared" si="9"/>
        <v>#DIV/0!</v>
      </c>
      <c r="N145" s="13" t="e">
        <f t="shared" si="9"/>
        <v>#DIV/0!</v>
      </c>
      <c r="O145" s="13" t="e">
        <f t="shared" si="9"/>
        <v>#DIV/0!</v>
      </c>
      <c r="P145" s="13" t="e">
        <f t="shared" si="9"/>
        <v>#DIV/0!</v>
      </c>
      <c r="Q145" s="13" t="e">
        <f t="shared" si="9"/>
        <v>#DIV/0!</v>
      </c>
      <c r="R145" s="13" t="e">
        <f t="shared" si="9"/>
        <v>#DIV/0!</v>
      </c>
    </row>
    <row r="147" spans="2:18" ht="15.75" thickBot="1" x14ac:dyDescent="0.3"/>
    <row r="148" spans="2:18" x14ac:dyDescent="0.25">
      <c r="B148" s="42" t="s">
        <v>33</v>
      </c>
      <c r="C148" s="43"/>
      <c r="D148" s="43"/>
      <c r="E148" s="43"/>
      <c r="F148" s="43"/>
      <c r="G148" s="44"/>
    </row>
    <row r="149" spans="2:18" x14ac:dyDescent="0.25">
      <c r="B149" s="14" t="s">
        <v>26</v>
      </c>
      <c r="C149" s="15">
        <f>H23</f>
        <v>6000</v>
      </c>
      <c r="D149" s="45" t="s">
        <v>27</v>
      </c>
      <c r="E149" s="46"/>
      <c r="F149" s="46"/>
      <c r="G149" s="47"/>
    </row>
    <row r="150" spans="2:18" x14ac:dyDescent="0.25">
      <c r="B150" s="14" t="s">
        <v>28</v>
      </c>
      <c r="C150" s="15">
        <f>H8</f>
        <v>2100</v>
      </c>
      <c r="D150" s="45" t="s">
        <v>29</v>
      </c>
      <c r="E150" s="46"/>
      <c r="F150" s="46"/>
      <c r="G150" s="47"/>
    </row>
    <row r="151" spans="2:18" ht="15.75" thickBot="1" x14ac:dyDescent="0.3">
      <c r="B151" s="16" t="s">
        <v>30</v>
      </c>
      <c r="C151" s="17">
        <f>C115</f>
        <v>0</v>
      </c>
      <c r="D151" s="48" t="s">
        <v>31</v>
      </c>
      <c r="E151" s="49"/>
      <c r="F151" s="49"/>
      <c r="G151" s="50"/>
    </row>
    <row r="152" spans="2:18" ht="15.75" thickBot="1" x14ac:dyDescent="0.3"/>
    <row r="153" spans="2:18" ht="15.75" thickBot="1" x14ac:dyDescent="0.3">
      <c r="B153" s="18" t="s">
        <v>14</v>
      </c>
      <c r="C153" s="19" t="s">
        <v>15</v>
      </c>
    </row>
    <row r="154" spans="2:18" x14ac:dyDescent="0.25">
      <c r="B154" s="20">
        <v>0</v>
      </c>
      <c r="C154" s="13" t="e">
        <f t="shared" ref="C154:C169" si="10">($C$149-$C$150)/(1-EXP($B$169/-$C$151))*(1-EXP(B154/-$C$151))+$C$150</f>
        <v>#DIV/0!</v>
      </c>
    </row>
    <row r="155" spans="2:18" x14ac:dyDescent="0.25">
      <c r="B155" s="14">
        <v>1</v>
      </c>
      <c r="C155" s="13" t="e">
        <f t="shared" si="10"/>
        <v>#DIV/0!</v>
      </c>
    </row>
    <row r="156" spans="2:18" x14ac:dyDescent="0.25">
      <c r="B156" s="14">
        <v>2</v>
      </c>
      <c r="C156" s="13" t="e">
        <f t="shared" si="10"/>
        <v>#DIV/0!</v>
      </c>
    </row>
    <row r="157" spans="2:18" x14ac:dyDescent="0.25">
      <c r="B157" s="14">
        <v>4</v>
      </c>
      <c r="C157" s="13" t="e">
        <f t="shared" si="10"/>
        <v>#DIV/0!</v>
      </c>
    </row>
    <row r="158" spans="2:18" x14ac:dyDescent="0.25">
      <c r="B158" s="14">
        <v>6</v>
      </c>
      <c r="C158" s="13" t="e">
        <f t="shared" si="10"/>
        <v>#DIV/0!</v>
      </c>
    </row>
    <row r="159" spans="2:18" x14ac:dyDescent="0.25">
      <c r="B159" s="14">
        <v>8</v>
      </c>
      <c r="C159" s="13" t="e">
        <f t="shared" si="10"/>
        <v>#DIV/0!</v>
      </c>
    </row>
    <row r="160" spans="2:18" x14ac:dyDescent="0.25">
      <c r="B160" s="14">
        <v>10</v>
      </c>
      <c r="C160" s="13" t="e">
        <f t="shared" si="10"/>
        <v>#DIV/0!</v>
      </c>
    </row>
    <row r="161" spans="2:3" x14ac:dyDescent="0.25">
      <c r="B161" s="14">
        <v>20</v>
      </c>
      <c r="C161" s="13" t="e">
        <f t="shared" si="10"/>
        <v>#DIV/0!</v>
      </c>
    </row>
    <row r="162" spans="2:3" x14ac:dyDescent="0.25">
      <c r="B162" s="14">
        <v>30</v>
      </c>
      <c r="C162" s="13" t="e">
        <f t="shared" si="10"/>
        <v>#DIV/0!</v>
      </c>
    </row>
    <row r="163" spans="2:3" x14ac:dyDescent="0.25">
      <c r="B163" s="14">
        <v>40</v>
      </c>
      <c r="C163" s="13" t="e">
        <f t="shared" si="10"/>
        <v>#DIV/0!</v>
      </c>
    </row>
    <row r="164" spans="2:3" x14ac:dyDescent="0.25">
      <c r="B164" s="14">
        <v>50</v>
      </c>
      <c r="C164" s="13" t="e">
        <f t="shared" si="10"/>
        <v>#DIV/0!</v>
      </c>
    </row>
    <row r="165" spans="2:3" x14ac:dyDescent="0.25">
      <c r="B165" s="14">
        <v>60</v>
      </c>
      <c r="C165" s="13" t="e">
        <f t="shared" si="10"/>
        <v>#DIV/0!</v>
      </c>
    </row>
    <row r="166" spans="2:3" x14ac:dyDescent="0.25">
      <c r="B166" s="14">
        <v>70</v>
      </c>
      <c r="C166" s="13" t="e">
        <f t="shared" si="10"/>
        <v>#DIV/0!</v>
      </c>
    </row>
    <row r="167" spans="2:3" x14ac:dyDescent="0.25">
      <c r="B167" s="14">
        <v>80</v>
      </c>
      <c r="C167" s="13" t="e">
        <f t="shared" si="10"/>
        <v>#DIV/0!</v>
      </c>
    </row>
    <row r="168" spans="2:3" x14ac:dyDescent="0.25">
      <c r="B168" s="14">
        <v>90</v>
      </c>
      <c r="C168" s="13" t="e">
        <f t="shared" si="10"/>
        <v>#DIV/0!</v>
      </c>
    </row>
    <row r="169" spans="2:3" ht="15.75" thickBot="1" x14ac:dyDescent="0.3">
      <c r="B169" s="16">
        <v>100</v>
      </c>
      <c r="C169" s="13" t="e">
        <f t="shared" si="10"/>
        <v>#DIV/0!</v>
      </c>
    </row>
    <row r="179" spans="2:18" ht="15.75" thickBot="1" x14ac:dyDescent="0.3">
      <c r="B179" s="22" t="s">
        <v>24</v>
      </c>
    </row>
    <row r="180" spans="2:18" x14ac:dyDescent="0.25">
      <c r="B180" s="8" t="s">
        <v>14</v>
      </c>
      <c r="C180" s="9">
        <v>0</v>
      </c>
      <c r="D180" s="10">
        <v>1</v>
      </c>
      <c r="E180" s="10">
        <v>2</v>
      </c>
      <c r="F180" s="10">
        <v>4</v>
      </c>
      <c r="G180" s="10">
        <v>6</v>
      </c>
      <c r="H180" s="10">
        <v>8</v>
      </c>
      <c r="I180" s="10">
        <v>10</v>
      </c>
      <c r="J180" s="10">
        <v>20</v>
      </c>
      <c r="K180" s="10">
        <v>30</v>
      </c>
      <c r="L180" s="10">
        <v>40</v>
      </c>
      <c r="M180" s="10">
        <v>50</v>
      </c>
      <c r="N180" s="10">
        <v>60</v>
      </c>
      <c r="O180" s="10">
        <v>70</v>
      </c>
      <c r="P180" s="10">
        <v>80</v>
      </c>
      <c r="Q180" s="10">
        <v>90</v>
      </c>
      <c r="R180" s="11">
        <v>100</v>
      </c>
    </row>
    <row r="181" spans="2:18" ht="15.75" thickBot="1" x14ac:dyDescent="0.3">
      <c r="B181" s="12" t="s">
        <v>15</v>
      </c>
      <c r="C181" s="13" t="e">
        <f t="shared" ref="C181:R181" si="11">($C$41-$C$42)/(1-EXP($B$62/-$C$43))*(1-EXP(C180/-$C$43))+$C$42</f>
        <v>#DIV/0!</v>
      </c>
      <c r="D181" s="13" t="e">
        <f t="shared" si="11"/>
        <v>#DIV/0!</v>
      </c>
      <c r="E181" s="13" t="e">
        <f t="shared" si="11"/>
        <v>#DIV/0!</v>
      </c>
      <c r="F181" s="13" t="e">
        <f t="shared" si="11"/>
        <v>#DIV/0!</v>
      </c>
      <c r="G181" s="13" t="e">
        <f t="shared" si="11"/>
        <v>#DIV/0!</v>
      </c>
      <c r="H181" s="13" t="e">
        <f t="shared" si="11"/>
        <v>#DIV/0!</v>
      </c>
      <c r="I181" s="13" t="e">
        <f t="shared" si="11"/>
        <v>#DIV/0!</v>
      </c>
      <c r="J181" s="13" t="e">
        <f t="shared" si="11"/>
        <v>#DIV/0!</v>
      </c>
      <c r="K181" s="13" t="e">
        <f t="shared" si="11"/>
        <v>#DIV/0!</v>
      </c>
      <c r="L181" s="13" t="e">
        <f t="shared" si="11"/>
        <v>#DIV/0!</v>
      </c>
      <c r="M181" s="13" t="e">
        <f t="shared" si="11"/>
        <v>#DIV/0!</v>
      </c>
      <c r="N181" s="13" t="e">
        <f t="shared" si="11"/>
        <v>#DIV/0!</v>
      </c>
      <c r="O181" s="13" t="e">
        <f t="shared" si="11"/>
        <v>#DIV/0!</v>
      </c>
      <c r="P181" s="13" t="e">
        <f t="shared" si="11"/>
        <v>#DIV/0!</v>
      </c>
      <c r="Q181" s="13" t="e">
        <f t="shared" si="11"/>
        <v>#DIV/0!</v>
      </c>
      <c r="R181" s="13" t="e">
        <f t="shared" si="11"/>
        <v>#DIV/0!</v>
      </c>
    </row>
    <row r="183" spans="2:18" ht="15.75" thickBot="1" x14ac:dyDescent="0.3"/>
    <row r="184" spans="2:18" x14ac:dyDescent="0.25">
      <c r="B184" s="42" t="s">
        <v>34</v>
      </c>
      <c r="C184" s="43"/>
      <c r="D184" s="43"/>
      <c r="E184" s="43"/>
      <c r="F184" s="43"/>
      <c r="G184" s="44"/>
    </row>
    <row r="185" spans="2:18" x14ac:dyDescent="0.25">
      <c r="B185" s="14" t="s">
        <v>26</v>
      </c>
      <c r="C185" s="15">
        <f>J23</f>
        <v>6200</v>
      </c>
      <c r="D185" s="45" t="s">
        <v>27</v>
      </c>
      <c r="E185" s="46"/>
      <c r="F185" s="46"/>
      <c r="G185" s="47"/>
    </row>
    <row r="186" spans="2:18" x14ac:dyDescent="0.25">
      <c r="B186" s="14" t="s">
        <v>28</v>
      </c>
      <c r="C186" s="15">
        <f>J8</f>
        <v>2500</v>
      </c>
      <c r="D186" s="45" t="s">
        <v>29</v>
      </c>
      <c r="E186" s="46"/>
      <c r="F186" s="46"/>
      <c r="G186" s="47"/>
    </row>
    <row r="187" spans="2:18" ht="15.75" thickBot="1" x14ac:dyDescent="0.3">
      <c r="B187" s="16" t="s">
        <v>30</v>
      </c>
      <c r="C187" s="17">
        <f>C151</f>
        <v>0</v>
      </c>
      <c r="D187" s="48" t="s">
        <v>31</v>
      </c>
      <c r="E187" s="49"/>
      <c r="F187" s="49"/>
      <c r="G187" s="50"/>
    </row>
    <row r="188" spans="2:18" ht="15.75" thickBot="1" x14ac:dyDescent="0.3"/>
    <row r="189" spans="2:18" ht="15.75" thickBot="1" x14ac:dyDescent="0.3">
      <c r="B189" s="18" t="s">
        <v>14</v>
      </c>
      <c r="C189" s="19" t="s">
        <v>15</v>
      </c>
    </row>
    <row r="190" spans="2:18" x14ac:dyDescent="0.25">
      <c r="B190" s="20">
        <v>0</v>
      </c>
      <c r="C190" s="13" t="e">
        <f t="shared" ref="C190:C205" si="12">($C$185-$C$186)/(1-EXP($B$205/-$C$187))*(1-EXP(B190/-$C$187))+$C$186</f>
        <v>#DIV/0!</v>
      </c>
    </row>
    <row r="191" spans="2:18" x14ac:dyDescent="0.25">
      <c r="B191" s="14">
        <v>1</v>
      </c>
      <c r="C191" s="13" t="e">
        <f t="shared" si="12"/>
        <v>#DIV/0!</v>
      </c>
    </row>
    <row r="192" spans="2:18" x14ac:dyDescent="0.25">
      <c r="B192" s="14">
        <v>2</v>
      </c>
      <c r="C192" s="13" t="e">
        <f t="shared" si="12"/>
        <v>#DIV/0!</v>
      </c>
    </row>
    <row r="193" spans="2:3" x14ac:dyDescent="0.25">
      <c r="B193" s="14">
        <v>4</v>
      </c>
      <c r="C193" s="13" t="e">
        <f t="shared" si="12"/>
        <v>#DIV/0!</v>
      </c>
    </row>
    <row r="194" spans="2:3" x14ac:dyDescent="0.25">
      <c r="B194" s="14">
        <v>6</v>
      </c>
      <c r="C194" s="13" t="e">
        <f t="shared" si="12"/>
        <v>#DIV/0!</v>
      </c>
    </row>
    <row r="195" spans="2:3" x14ac:dyDescent="0.25">
      <c r="B195" s="14">
        <v>8</v>
      </c>
      <c r="C195" s="13" t="e">
        <f t="shared" si="12"/>
        <v>#DIV/0!</v>
      </c>
    </row>
    <row r="196" spans="2:3" x14ac:dyDescent="0.25">
      <c r="B196" s="14">
        <v>10</v>
      </c>
      <c r="C196" s="13" t="e">
        <f t="shared" si="12"/>
        <v>#DIV/0!</v>
      </c>
    </row>
    <row r="197" spans="2:3" x14ac:dyDescent="0.25">
      <c r="B197" s="14">
        <v>20</v>
      </c>
      <c r="C197" s="13" t="e">
        <f t="shared" si="12"/>
        <v>#DIV/0!</v>
      </c>
    </row>
    <row r="198" spans="2:3" x14ac:dyDescent="0.25">
      <c r="B198" s="14">
        <v>30</v>
      </c>
      <c r="C198" s="13" t="e">
        <f t="shared" si="12"/>
        <v>#DIV/0!</v>
      </c>
    </row>
    <row r="199" spans="2:3" x14ac:dyDescent="0.25">
      <c r="B199" s="14">
        <v>40</v>
      </c>
      <c r="C199" s="13" t="e">
        <f t="shared" si="12"/>
        <v>#DIV/0!</v>
      </c>
    </row>
    <row r="200" spans="2:3" x14ac:dyDescent="0.25">
      <c r="B200" s="14">
        <v>50</v>
      </c>
      <c r="C200" s="13" t="e">
        <f t="shared" si="12"/>
        <v>#DIV/0!</v>
      </c>
    </row>
    <row r="201" spans="2:3" x14ac:dyDescent="0.25">
      <c r="B201" s="14">
        <v>60</v>
      </c>
      <c r="C201" s="13" t="e">
        <f t="shared" si="12"/>
        <v>#DIV/0!</v>
      </c>
    </row>
    <row r="202" spans="2:3" x14ac:dyDescent="0.25">
      <c r="B202" s="14">
        <v>70</v>
      </c>
      <c r="C202" s="13" t="e">
        <f t="shared" si="12"/>
        <v>#DIV/0!</v>
      </c>
    </row>
    <row r="203" spans="2:3" x14ac:dyDescent="0.25">
      <c r="B203" s="14">
        <v>80</v>
      </c>
      <c r="C203" s="13" t="e">
        <f t="shared" si="12"/>
        <v>#DIV/0!</v>
      </c>
    </row>
    <row r="204" spans="2:3" x14ac:dyDescent="0.25">
      <c r="B204" s="14">
        <v>90</v>
      </c>
      <c r="C204" s="13" t="e">
        <f t="shared" si="12"/>
        <v>#DIV/0!</v>
      </c>
    </row>
    <row r="205" spans="2:3" ht="15.75" thickBot="1" x14ac:dyDescent="0.3">
      <c r="B205" s="16">
        <v>100</v>
      </c>
      <c r="C205" s="13" t="e">
        <f t="shared" si="12"/>
        <v>#DIV/0!</v>
      </c>
    </row>
    <row r="215" spans="2:18" ht="15.75" thickBot="1" x14ac:dyDescent="0.3">
      <c r="B215" s="22" t="s">
        <v>24</v>
      </c>
    </row>
    <row r="216" spans="2:18" x14ac:dyDescent="0.25">
      <c r="B216" s="8" t="s">
        <v>14</v>
      </c>
      <c r="C216" s="9">
        <v>0</v>
      </c>
      <c r="D216" s="10">
        <v>1</v>
      </c>
      <c r="E216" s="10">
        <v>2</v>
      </c>
      <c r="F216" s="10">
        <v>4</v>
      </c>
      <c r="G216" s="10">
        <v>6</v>
      </c>
      <c r="H216" s="10">
        <v>8</v>
      </c>
      <c r="I216" s="10">
        <v>10</v>
      </c>
      <c r="J216" s="10">
        <v>20</v>
      </c>
      <c r="K216" s="10">
        <v>30</v>
      </c>
      <c r="L216" s="10">
        <v>40</v>
      </c>
      <c r="M216" s="10">
        <v>50</v>
      </c>
      <c r="N216" s="10">
        <v>60</v>
      </c>
      <c r="O216" s="10">
        <v>70</v>
      </c>
      <c r="P216" s="10">
        <v>80</v>
      </c>
      <c r="Q216" s="10">
        <v>90</v>
      </c>
      <c r="R216" s="11">
        <v>100</v>
      </c>
    </row>
    <row r="217" spans="2:18" ht="15.75" thickBot="1" x14ac:dyDescent="0.3">
      <c r="B217" s="12" t="s">
        <v>15</v>
      </c>
      <c r="C217" s="13" t="e">
        <f t="shared" ref="C217:R217" si="13">($C$41-$C$42)/(1-EXP($B$62/-$C$43))*(1-EXP(C216/-$C$43))+$C$42</f>
        <v>#DIV/0!</v>
      </c>
      <c r="D217" s="13" t="e">
        <f t="shared" si="13"/>
        <v>#DIV/0!</v>
      </c>
      <c r="E217" s="13" t="e">
        <f t="shared" si="13"/>
        <v>#DIV/0!</v>
      </c>
      <c r="F217" s="13" t="e">
        <f t="shared" si="13"/>
        <v>#DIV/0!</v>
      </c>
      <c r="G217" s="13" t="e">
        <f t="shared" si="13"/>
        <v>#DIV/0!</v>
      </c>
      <c r="H217" s="13" t="e">
        <f t="shared" si="13"/>
        <v>#DIV/0!</v>
      </c>
      <c r="I217" s="13" t="e">
        <f t="shared" si="13"/>
        <v>#DIV/0!</v>
      </c>
      <c r="J217" s="13" t="e">
        <f t="shared" si="13"/>
        <v>#DIV/0!</v>
      </c>
      <c r="K217" s="13" t="e">
        <f t="shared" si="13"/>
        <v>#DIV/0!</v>
      </c>
      <c r="L217" s="13" t="e">
        <f t="shared" si="13"/>
        <v>#DIV/0!</v>
      </c>
      <c r="M217" s="13" t="e">
        <f t="shared" si="13"/>
        <v>#DIV/0!</v>
      </c>
      <c r="N217" s="13" t="e">
        <f t="shared" si="13"/>
        <v>#DIV/0!</v>
      </c>
      <c r="O217" s="13" t="e">
        <f t="shared" si="13"/>
        <v>#DIV/0!</v>
      </c>
      <c r="P217" s="13" t="e">
        <f t="shared" si="13"/>
        <v>#DIV/0!</v>
      </c>
      <c r="Q217" s="13" t="e">
        <f t="shared" si="13"/>
        <v>#DIV/0!</v>
      </c>
      <c r="R217" s="13" t="e">
        <f t="shared" si="13"/>
        <v>#DIV/0!</v>
      </c>
    </row>
    <row r="219" spans="2:18" ht="15.75" thickBot="1" x14ac:dyDescent="0.3"/>
    <row r="220" spans="2:18" x14ac:dyDescent="0.25">
      <c r="B220" s="42" t="s">
        <v>35</v>
      </c>
      <c r="C220" s="43"/>
      <c r="D220" s="43"/>
      <c r="E220" s="43"/>
      <c r="F220" s="43"/>
      <c r="G220" s="44"/>
    </row>
    <row r="221" spans="2:18" x14ac:dyDescent="0.25">
      <c r="B221" s="14" t="s">
        <v>26</v>
      </c>
      <c r="C221" s="15">
        <f>M23</f>
        <v>6200</v>
      </c>
      <c r="D221" s="45" t="s">
        <v>27</v>
      </c>
      <c r="E221" s="46"/>
      <c r="F221" s="46"/>
      <c r="G221" s="47"/>
    </row>
    <row r="222" spans="2:18" x14ac:dyDescent="0.25">
      <c r="B222" s="14" t="s">
        <v>28</v>
      </c>
      <c r="C222" s="15">
        <f>M8</f>
        <v>4000</v>
      </c>
      <c r="D222" s="45" t="s">
        <v>29</v>
      </c>
      <c r="E222" s="46"/>
      <c r="F222" s="46"/>
      <c r="G222" s="47"/>
    </row>
    <row r="223" spans="2:18" ht="15.75" thickBot="1" x14ac:dyDescent="0.3">
      <c r="B223" s="16" t="s">
        <v>30</v>
      </c>
      <c r="C223" s="17">
        <f>C187</f>
        <v>0</v>
      </c>
      <c r="D223" s="48" t="s">
        <v>31</v>
      </c>
      <c r="E223" s="49"/>
      <c r="F223" s="49"/>
      <c r="G223" s="50"/>
    </row>
    <row r="224" spans="2:18" ht="15.75" thickBot="1" x14ac:dyDescent="0.3"/>
    <row r="225" spans="2:3" ht="15.75" thickBot="1" x14ac:dyDescent="0.3">
      <c r="B225" s="18" t="s">
        <v>14</v>
      </c>
      <c r="C225" s="19" t="s">
        <v>15</v>
      </c>
    </row>
    <row r="226" spans="2:3" x14ac:dyDescent="0.25">
      <c r="B226" s="20">
        <v>0</v>
      </c>
      <c r="C226" s="13" t="e">
        <f t="shared" ref="C226:C241" si="14">($C$221-$C$222)/(1-EXP($B$241/-$C$223))*(1-EXP(B226/-$C$223))+$C$222</f>
        <v>#DIV/0!</v>
      </c>
    </row>
    <row r="227" spans="2:3" x14ac:dyDescent="0.25">
      <c r="B227" s="14">
        <v>1</v>
      </c>
      <c r="C227" s="13" t="e">
        <f t="shared" si="14"/>
        <v>#DIV/0!</v>
      </c>
    </row>
    <row r="228" spans="2:3" x14ac:dyDescent="0.25">
      <c r="B228" s="14">
        <v>2</v>
      </c>
      <c r="C228" s="13" t="e">
        <f t="shared" si="14"/>
        <v>#DIV/0!</v>
      </c>
    </row>
    <row r="229" spans="2:3" x14ac:dyDescent="0.25">
      <c r="B229" s="14">
        <v>4</v>
      </c>
      <c r="C229" s="13" t="e">
        <f t="shared" si="14"/>
        <v>#DIV/0!</v>
      </c>
    </row>
    <row r="230" spans="2:3" x14ac:dyDescent="0.25">
      <c r="B230" s="14">
        <v>6</v>
      </c>
      <c r="C230" s="13" t="e">
        <f t="shared" si="14"/>
        <v>#DIV/0!</v>
      </c>
    </row>
    <row r="231" spans="2:3" x14ac:dyDescent="0.25">
      <c r="B231" s="14">
        <v>8</v>
      </c>
      <c r="C231" s="13" t="e">
        <f t="shared" si="14"/>
        <v>#DIV/0!</v>
      </c>
    </row>
    <row r="232" spans="2:3" x14ac:dyDescent="0.25">
      <c r="B232" s="14">
        <v>10</v>
      </c>
      <c r="C232" s="13" t="e">
        <f t="shared" si="14"/>
        <v>#DIV/0!</v>
      </c>
    </row>
    <row r="233" spans="2:3" x14ac:dyDescent="0.25">
      <c r="B233" s="14">
        <v>20</v>
      </c>
      <c r="C233" s="13" t="e">
        <f t="shared" si="14"/>
        <v>#DIV/0!</v>
      </c>
    </row>
    <row r="234" spans="2:3" x14ac:dyDescent="0.25">
      <c r="B234" s="14">
        <v>30</v>
      </c>
      <c r="C234" s="13" t="e">
        <f t="shared" si="14"/>
        <v>#DIV/0!</v>
      </c>
    </row>
    <row r="235" spans="2:3" x14ac:dyDescent="0.25">
      <c r="B235" s="14">
        <v>40</v>
      </c>
      <c r="C235" s="13" t="e">
        <f t="shared" si="14"/>
        <v>#DIV/0!</v>
      </c>
    </row>
    <row r="236" spans="2:3" x14ac:dyDescent="0.25">
      <c r="B236" s="14">
        <v>50</v>
      </c>
      <c r="C236" s="13" t="e">
        <f t="shared" si="14"/>
        <v>#DIV/0!</v>
      </c>
    </row>
    <row r="237" spans="2:3" x14ac:dyDescent="0.25">
      <c r="B237" s="14">
        <v>60</v>
      </c>
      <c r="C237" s="13" t="e">
        <f t="shared" si="14"/>
        <v>#DIV/0!</v>
      </c>
    </row>
    <row r="238" spans="2:3" x14ac:dyDescent="0.25">
      <c r="B238" s="14">
        <v>70</v>
      </c>
      <c r="C238" s="13" t="e">
        <f t="shared" si="14"/>
        <v>#DIV/0!</v>
      </c>
    </row>
    <row r="239" spans="2:3" x14ac:dyDescent="0.25">
      <c r="B239" s="14">
        <v>80</v>
      </c>
      <c r="C239" s="13" t="e">
        <f t="shared" si="14"/>
        <v>#DIV/0!</v>
      </c>
    </row>
    <row r="240" spans="2:3" x14ac:dyDescent="0.25">
      <c r="B240" s="14">
        <v>90</v>
      </c>
      <c r="C240" s="13" t="e">
        <f t="shared" si="14"/>
        <v>#DIV/0!</v>
      </c>
    </row>
    <row r="241" spans="2:18" ht="15.75" thickBot="1" x14ac:dyDescent="0.3">
      <c r="B241" s="16">
        <v>100</v>
      </c>
      <c r="C241" s="13" t="e">
        <f t="shared" si="14"/>
        <v>#DIV/0!</v>
      </c>
    </row>
    <row r="251" spans="2:18" ht="15.75" thickBot="1" x14ac:dyDescent="0.3">
      <c r="B251" s="22" t="s">
        <v>24</v>
      </c>
    </row>
    <row r="252" spans="2:18" x14ac:dyDescent="0.25">
      <c r="B252" s="8" t="s">
        <v>14</v>
      </c>
      <c r="C252" s="9">
        <v>0</v>
      </c>
      <c r="D252" s="10">
        <v>1</v>
      </c>
      <c r="E252" s="10">
        <v>2</v>
      </c>
      <c r="F252" s="10">
        <v>4</v>
      </c>
      <c r="G252" s="10">
        <v>6</v>
      </c>
      <c r="H252" s="10">
        <v>8</v>
      </c>
      <c r="I252" s="10">
        <v>10</v>
      </c>
      <c r="J252" s="10">
        <v>20</v>
      </c>
      <c r="K252" s="10">
        <v>30</v>
      </c>
      <c r="L252" s="10">
        <v>40</v>
      </c>
      <c r="M252" s="10">
        <v>50</v>
      </c>
      <c r="N252" s="10">
        <v>60</v>
      </c>
      <c r="O252" s="10">
        <v>70</v>
      </c>
      <c r="P252" s="10">
        <v>80</v>
      </c>
      <c r="Q252" s="10">
        <v>90</v>
      </c>
      <c r="R252" s="11">
        <v>100</v>
      </c>
    </row>
    <row r="253" spans="2:18" ht="15.75" thickBot="1" x14ac:dyDescent="0.3">
      <c r="B253" s="12" t="s">
        <v>15</v>
      </c>
      <c r="C253" s="13" t="e">
        <f t="shared" ref="C253:R253" si="15">($C$41-$C$42)/(1-EXP($B$62/-$C$43))*(1-EXP(C252/-$C$43))+$C$42</f>
        <v>#DIV/0!</v>
      </c>
      <c r="D253" s="13" t="e">
        <f t="shared" si="15"/>
        <v>#DIV/0!</v>
      </c>
      <c r="E253" s="13" t="e">
        <f t="shared" si="15"/>
        <v>#DIV/0!</v>
      </c>
      <c r="F253" s="13" t="e">
        <f t="shared" si="15"/>
        <v>#DIV/0!</v>
      </c>
      <c r="G253" s="13" t="e">
        <f t="shared" si="15"/>
        <v>#DIV/0!</v>
      </c>
      <c r="H253" s="13" t="e">
        <f t="shared" si="15"/>
        <v>#DIV/0!</v>
      </c>
      <c r="I253" s="13" t="e">
        <f t="shared" si="15"/>
        <v>#DIV/0!</v>
      </c>
      <c r="J253" s="13" t="e">
        <f t="shared" si="15"/>
        <v>#DIV/0!</v>
      </c>
      <c r="K253" s="13" t="e">
        <f t="shared" si="15"/>
        <v>#DIV/0!</v>
      </c>
      <c r="L253" s="13" t="e">
        <f t="shared" si="15"/>
        <v>#DIV/0!</v>
      </c>
      <c r="M253" s="13" t="e">
        <f t="shared" si="15"/>
        <v>#DIV/0!</v>
      </c>
      <c r="N253" s="13" t="e">
        <f t="shared" si="15"/>
        <v>#DIV/0!</v>
      </c>
      <c r="O253" s="13" t="e">
        <f t="shared" si="15"/>
        <v>#DIV/0!</v>
      </c>
      <c r="P253" s="13" t="e">
        <f t="shared" si="15"/>
        <v>#DIV/0!</v>
      </c>
      <c r="Q253" s="13" t="e">
        <f t="shared" si="15"/>
        <v>#DIV/0!</v>
      </c>
      <c r="R253" s="13" t="e">
        <f t="shared" si="15"/>
        <v>#DIV/0!</v>
      </c>
    </row>
    <row r="255" spans="2:18" ht="15.75" thickBot="1" x14ac:dyDescent="0.3"/>
    <row r="256" spans="2:18" x14ac:dyDescent="0.25">
      <c r="B256" s="42" t="s">
        <v>36</v>
      </c>
      <c r="C256" s="43"/>
      <c r="D256" s="43"/>
      <c r="E256" s="43"/>
      <c r="F256" s="43"/>
      <c r="G256" s="44"/>
    </row>
    <row r="257" spans="2:7" x14ac:dyDescent="0.25">
      <c r="B257" s="14" t="s">
        <v>26</v>
      </c>
      <c r="C257" s="15">
        <f>K23</f>
        <v>6200</v>
      </c>
      <c r="D257" s="45" t="s">
        <v>27</v>
      </c>
      <c r="E257" s="46"/>
      <c r="F257" s="46"/>
      <c r="G257" s="47"/>
    </row>
    <row r="258" spans="2:7" x14ac:dyDescent="0.25">
      <c r="B258" s="14" t="s">
        <v>28</v>
      </c>
      <c r="C258" s="15">
        <f>K8</f>
        <v>3000</v>
      </c>
      <c r="D258" s="45" t="s">
        <v>29</v>
      </c>
      <c r="E258" s="46"/>
      <c r="F258" s="46"/>
      <c r="G258" s="47"/>
    </row>
    <row r="259" spans="2:7" ht="15.75" thickBot="1" x14ac:dyDescent="0.3">
      <c r="B259" s="16" t="s">
        <v>30</v>
      </c>
      <c r="C259" s="17">
        <f>C223</f>
        <v>0</v>
      </c>
      <c r="D259" s="48" t="s">
        <v>31</v>
      </c>
      <c r="E259" s="49"/>
      <c r="F259" s="49"/>
      <c r="G259" s="50"/>
    </row>
    <row r="260" spans="2:7" ht="15.75" thickBot="1" x14ac:dyDescent="0.3"/>
    <row r="261" spans="2:7" ht="15.75" thickBot="1" x14ac:dyDescent="0.3">
      <c r="B261" s="18" t="s">
        <v>14</v>
      </c>
      <c r="C261" s="19" t="s">
        <v>15</v>
      </c>
    </row>
    <row r="262" spans="2:7" x14ac:dyDescent="0.25">
      <c r="B262" s="20">
        <v>0</v>
      </c>
      <c r="C262" s="13" t="e">
        <f t="shared" ref="C262:C277" si="16">($C$257-$C$258)/(1-EXP($B$277/-$C$259))*(1-EXP(B262/-$C$259))+$C$258</f>
        <v>#DIV/0!</v>
      </c>
    </row>
    <row r="263" spans="2:7" x14ac:dyDescent="0.25">
      <c r="B263" s="14">
        <v>1</v>
      </c>
      <c r="C263" s="13" t="e">
        <f t="shared" si="16"/>
        <v>#DIV/0!</v>
      </c>
    </row>
    <row r="264" spans="2:7" x14ac:dyDescent="0.25">
      <c r="B264" s="14">
        <v>2</v>
      </c>
      <c r="C264" s="13" t="e">
        <f t="shared" si="16"/>
        <v>#DIV/0!</v>
      </c>
    </row>
    <row r="265" spans="2:7" x14ac:dyDescent="0.25">
      <c r="B265" s="14">
        <v>4</v>
      </c>
      <c r="C265" s="13" t="e">
        <f t="shared" si="16"/>
        <v>#DIV/0!</v>
      </c>
    </row>
    <row r="266" spans="2:7" x14ac:dyDescent="0.25">
      <c r="B266" s="14">
        <v>6</v>
      </c>
      <c r="C266" s="13" t="e">
        <f t="shared" si="16"/>
        <v>#DIV/0!</v>
      </c>
    </row>
    <row r="267" spans="2:7" x14ac:dyDescent="0.25">
      <c r="B267" s="14">
        <v>8</v>
      </c>
      <c r="C267" s="13" t="e">
        <f t="shared" si="16"/>
        <v>#DIV/0!</v>
      </c>
    </row>
    <row r="268" spans="2:7" x14ac:dyDescent="0.25">
      <c r="B268" s="14">
        <v>10</v>
      </c>
      <c r="C268" s="13" t="e">
        <f t="shared" si="16"/>
        <v>#DIV/0!</v>
      </c>
    </row>
    <row r="269" spans="2:7" x14ac:dyDescent="0.25">
      <c r="B269" s="14">
        <v>20</v>
      </c>
      <c r="C269" s="13" t="e">
        <f t="shared" si="16"/>
        <v>#DIV/0!</v>
      </c>
    </row>
    <row r="270" spans="2:7" x14ac:dyDescent="0.25">
      <c r="B270" s="14">
        <v>30</v>
      </c>
      <c r="C270" s="13" t="e">
        <f t="shared" si="16"/>
        <v>#DIV/0!</v>
      </c>
    </row>
    <row r="271" spans="2:7" x14ac:dyDescent="0.25">
      <c r="B271" s="14">
        <v>40</v>
      </c>
      <c r="C271" s="13" t="e">
        <f t="shared" si="16"/>
        <v>#DIV/0!</v>
      </c>
    </row>
    <row r="272" spans="2:7" x14ac:dyDescent="0.25">
      <c r="B272" s="14">
        <v>50</v>
      </c>
      <c r="C272" s="13" t="e">
        <f t="shared" si="16"/>
        <v>#DIV/0!</v>
      </c>
    </row>
    <row r="273" spans="2:18" x14ac:dyDescent="0.25">
      <c r="B273" s="14">
        <v>60</v>
      </c>
      <c r="C273" s="13" t="e">
        <f t="shared" si="16"/>
        <v>#DIV/0!</v>
      </c>
    </row>
    <row r="274" spans="2:18" x14ac:dyDescent="0.25">
      <c r="B274" s="14">
        <v>70</v>
      </c>
      <c r="C274" s="13" t="e">
        <f t="shared" si="16"/>
        <v>#DIV/0!</v>
      </c>
    </row>
    <row r="275" spans="2:18" x14ac:dyDescent="0.25">
      <c r="B275" s="14">
        <v>80</v>
      </c>
      <c r="C275" s="13" t="e">
        <f t="shared" si="16"/>
        <v>#DIV/0!</v>
      </c>
    </row>
    <row r="276" spans="2:18" x14ac:dyDescent="0.25">
      <c r="B276" s="14">
        <v>90</v>
      </c>
      <c r="C276" s="13" t="e">
        <f t="shared" si="16"/>
        <v>#DIV/0!</v>
      </c>
    </row>
    <row r="277" spans="2:18" ht="15.75" thickBot="1" x14ac:dyDescent="0.3">
      <c r="B277" s="16">
        <v>100</v>
      </c>
      <c r="C277" s="13" t="e">
        <f t="shared" si="16"/>
        <v>#DIV/0!</v>
      </c>
    </row>
    <row r="287" spans="2:18" ht="15.75" thickBot="1" x14ac:dyDescent="0.3">
      <c r="B287" s="22" t="s">
        <v>24</v>
      </c>
    </row>
    <row r="288" spans="2:18" x14ac:dyDescent="0.25">
      <c r="B288" s="8" t="s">
        <v>14</v>
      </c>
      <c r="C288" s="9">
        <v>0</v>
      </c>
      <c r="D288" s="10">
        <v>1</v>
      </c>
      <c r="E288" s="10">
        <v>2</v>
      </c>
      <c r="F288" s="10">
        <v>4</v>
      </c>
      <c r="G288" s="10">
        <v>6</v>
      </c>
      <c r="H288" s="10">
        <v>8</v>
      </c>
      <c r="I288" s="10">
        <v>10</v>
      </c>
      <c r="J288" s="10">
        <v>20</v>
      </c>
      <c r="K288" s="10">
        <v>30</v>
      </c>
      <c r="L288" s="10">
        <v>40</v>
      </c>
      <c r="M288" s="10">
        <v>50</v>
      </c>
      <c r="N288" s="10">
        <v>60</v>
      </c>
      <c r="O288" s="10">
        <v>70</v>
      </c>
      <c r="P288" s="10">
        <v>80</v>
      </c>
      <c r="Q288" s="10">
        <v>90</v>
      </c>
      <c r="R288" s="11">
        <v>100</v>
      </c>
    </row>
    <row r="289" spans="2:18" ht="15.75" thickBot="1" x14ac:dyDescent="0.3">
      <c r="B289" s="12" t="s">
        <v>15</v>
      </c>
      <c r="C289" s="13" t="e">
        <f t="shared" ref="C289:R289" si="17">($C$41-$C$42)/(1-EXP($B$62/-$C$43))*(1-EXP(C288/-$C$43))+$C$42</f>
        <v>#DIV/0!</v>
      </c>
      <c r="D289" s="13" t="e">
        <f t="shared" si="17"/>
        <v>#DIV/0!</v>
      </c>
      <c r="E289" s="13" t="e">
        <f t="shared" si="17"/>
        <v>#DIV/0!</v>
      </c>
      <c r="F289" s="13" t="e">
        <f t="shared" si="17"/>
        <v>#DIV/0!</v>
      </c>
      <c r="G289" s="13" t="e">
        <f t="shared" si="17"/>
        <v>#DIV/0!</v>
      </c>
      <c r="H289" s="13" t="e">
        <f t="shared" si="17"/>
        <v>#DIV/0!</v>
      </c>
      <c r="I289" s="13" t="e">
        <f t="shared" si="17"/>
        <v>#DIV/0!</v>
      </c>
      <c r="J289" s="13" t="e">
        <f t="shared" si="17"/>
        <v>#DIV/0!</v>
      </c>
      <c r="K289" s="13" t="e">
        <f t="shared" si="17"/>
        <v>#DIV/0!</v>
      </c>
      <c r="L289" s="13" t="e">
        <f t="shared" si="17"/>
        <v>#DIV/0!</v>
      </c>
      <c r="M289" s="13" t="e">
        <f t="shared" si="17"/>
        <v>#DIV/0!</v>
      </c>
      <c r="N289" s="13" t="e">
        <f t="shared" si="17"/>
        <v>#DIV/0!</v>
      </c>
      <c r="O289" s="13" t="e">
        <f t="shared" si="17"/>
        <v>#DIV/0!</v>
      </c>
      <c r="P289" s="13" t="e">
        <f t="shared" si="17"/>
        <v>#DIV/0!</v>
      </c>
      <c r="Q289" s="13" t="e">
        <f t="shared" si="17"/>
        <v>#DIV/0!</v>
      </c>
      <c r="R289" s="13" t="e">
        <f t="shared" si="17"/>
        <v>#DIV/0!</v>
      </c>
    </row>
    <row r="291" spans="2:18" ht="15.75" thickBot="1" x14ac:dyDescent="0.3"/>
    <row r="292" spans="2:18" x14ac:dyDescent="0.25">
      <c r="B292" s="42" t="s">
        <v>37</v>
      </c>
      <c r="C292" s="43"/>
      <c r="D292" s="43"/>
      <c r="E292" s="43"/>
      <c r="F292" s="43"/>
      <c r="G292" s="44"/>
    </row>
    <row r="293" spans="2:18" x14ac:dyDescent="0.25">
      <c r="B293" s="14" t="s">
        <v>26</v>
      </c>
      <c r="C293" s="15">
        <f>L23</f>
        <v>6200</v>
      </c>
      <c r="D293" s="45" t="s">
        <v>27</v>
      </c>
      <c r="E293" s="46"/>
      <c r="F293" s="46"/>
      <c r="G293" s="47"/>
    </row>
    <row r="294" spans="2:18" x14ac:dyDescent="0.25">
      <c r="B294" s="14" t="s">
        <v>28</v>
      </c>
      <c r="C294" s="15">
        <f>L8</f>
        <v>3400</v>
      </c>
      <c r="D294" s="45" t="s">
        <v>29</v>
      </c>
      <c r="E294" s="46"/>
      <c r="F294" s="46"/>
      <c r="G294" s="47"/>
    </row>
    <row r="295" spans="2:18" ht="15.75" thickBot="1" x14ac:dyDescent="0.3">
      <c r="B295" s="16" t="s">
        <v>30</v>
      </c>
      <c r="C295" s="17">
        <f>C259</f>
        <v>0</v>
      </c>
      <c r="D295" s="48" t="s">
        <v>31</v>
      </c>
      <c r="E295" s="49"/>
      <c r="F295" s="49"/>
      <c r="G295" s="50"/>
    </row>
    <row r="296" spans="2:18" ht="15.75" thickBot="1" x14ac:dyDescent="0.3"/>
    <row r="297" spans="2:18" ht="15.75" thickBot="1" x14ac:dyDescent="0.3">
      <c r="B297" s="18" t="s">
        <v>14</v>
      </c>
      <c r="C297" s="19" t="s">
        <v>15</v>
      </c>
    </row>
    <row r="298" spans="2:18" x14ac:dyDescent="0.25">
      <c r="B298" s="20">
        <v>0</v>
      </c>
      <c r="C298" s="13" t="e">
        <f t="shared" ref="C298:C313" si="18">($C$293-$C$294)/(1-EXP($B$313/-$C$295))*(1-EXP(B298/-$C$295))+$C$294</f>
        <v>#DIV/0!</v>
      </c>
    </row>
    <row r="299" spans="2:18" x14ac:dyDescent="0.25">
      <c r="B299" s="14">
        <v>1</v>
      </c>
      <c r="C299" s="13" t="e">
        <f t="shared" si="18"/>
        <v>#DIV/0!</v>
      </c>
    </row>
    <row r="300" spans="2:18" x14ac:dyDescent="0.25">
      <c r="B300" s="14">
        <v>2</v>
      </c>
      <c r="C300" s="13" t="e">
        <f t="shared" si="18"/>
        <v>#DIV/0!</v>
      </c>
    </row>
    <row r="301" spans="2:18" x14ac:dyDescent="0.25">
      <c r="B301" s="14">
        <v>4</v>
      </c>
      <c r="C301" s="13" t="e">
        <f t="shared" si="18"/>
        <v>#DIV/0!</v>
      </c>
    </row>
    <row r="302" spans="2:18" x14ac:dyDescent="0.25">
      <c r="B302" s="14">
        <v>6</v>
      </c>
      <c r="C302" s="13" t="e">
        <f t="shared" si="18"/>
        <v>#DIV/0!</v>
      </c>
    </row>
    <row r="303" spans="2:18" x14ac:dyDescent="0.25">
      <c r="B303" s="14">
        <v>8</v>
      </c>
      <c r="C303" s="13" t="e">
        <f t="shared" si="18"/>
        <v>#DIV/0!</v>
      </c>
    </row>
    <row r="304" spans="2:18" x14ac:dyDescent="0.25">
      <c r="B304" s="14">
        <v>10</v>
      </c>
      <c r="C304" s="13" t="e">
        <f t="shared" si="18"/>
        <v>#DIV/0!</v>
      </c>
    </row>
    <row r="305" spans="2:3" x14ac:dyDescent="0.25">
      <c r="B305" s="14">
        <v>20</v>
      </c>
      <c r="C305" s="13" t="e">
        <f t="shared" si="18"/>
        <v>#DIV/0!</v>
      </c>
    </row>
    <row r="306" spans="2:3" x14ac:dyDescent="0.25">
      <c r="B306" s="14">
        <v>30</v>
      </c>
      <c r="C306" s="13" t="e">
        <f t="shared" si="18"/>
        <v>#DIV/0!</v>
      </c>
    </row>
    <row r="307" spans="2:3" x14ac:dyDescent="0.25">
      <c r="B307" s="14">
        <v>40</v>
      </c>
      <c r="C307" s="13" t="e">
        <f t="shared" si="18"/>
        <v>#DIV/0!</v>
      </c>
    </row>
    <row r="308" spans="2:3" x14ac:dyDescent="0.25">
      <c r="B308" s="14">
        <v>50</v>
      </c>
      <c r="C308" s="13" t="e">
        <f t="shared" si="18"/>
        <v>#DIV/0!</v>
      </c>
    </row>
    <row r="309" spans="2:3" x14ac:dyDescent="0.25">
      <c r="B309" s="14">
        <v>60</v>
      </c>
      <c r="C309" s="13" t="e">
        <f t="shared" si="18"/>
        <v>#DIV/0!</v>
      </c>
    </row>
    <row r="310" spans="2:3" x14ac:dyDescent="0.25">
      <c r="B310" s="14">
        <v>70</v>
      </c>
      <c r="C310" s="13" t="e">
        <f t="shared" si="18"/>
        <v>#DIV/0!</v>
      </c>
    </row>
    <row r="311" spans="2:3" x14ac:dyDescent="0.25">
      <c r="B311" s="14">
        <v>80</v>
      </c>
      <c r="C311" s="13" t="e">
        <f t="shared" si="18"/>
        <v>#DIV/0!</v>
      </c>
    </row>
    <row r="312" spans="2:3" x14ac:dyDescent="0.25">
      <c r="B312" s="14">
        <v>90</v>
      </c>
      <c r="C312" s="13" t="e">
        <f t="shared" si="18"/>
        <v>#DIV/0!</v>
      </c>
    </row>
    <row r="313" spans="2:3" ht="15.75" thickBot="1" x14ac:dyDescent="0.3">
      <c r="B313" s="16">
        <v>100</v>
      </c>
      <c r="C313" s="13" t="e">
        <f t="shared" si="18"/>
        <v>#DIV/0!</v>
      </c>
    </row>
    <row r="323" spans="2:18" ht="15.75" thickBot="1" x14ac:dyDescent="0.3">
      <c r="B323" s="22" t="s">
        <v>24</v>
      </c>
    </row>
    <row r="324" spans="2:18" x14ac:dyDescent="0.25">
      <c r="B324" s="8" t="s">
        <v>14</v>
      </c>
      <c r="C324" s="9">
        <v>0</v>
      </c>
      <c r="D324" s="10">
        <v>1</v>
      </c>
      <c r="E324" s="10">
        <v>2</v>
      </c>
      <c r="F324" s="10">
        <v>4</v>
      </c>
      <c r="G324" s="10">
        <v>6</v>
      </c>
      <c r="H324" s="10">
        <v>8</v>
      </c>
      <c r="I324" s="10">
        <v>10</v>
      </c>
      <c r="J324" s="10">
        <v>20</v>
      </c>
      <c r="K324" s="10">
        <v>30</v>
      </c>
      <c r="L324" s="10">
        <v>40</v>
      </c>
      <c r="M324" s="10">
        <v>50</v>
      </c>
      <c r="N324" s="10">
        <v>60</v>
      </c>
      <c r="O324" s="10">
        <v>70</v>
      </c>
      <c r="P324" s="10">
        <v>80</v>
      </c>
      <c r="Q324" s="10">
        <v>90</v>
      </c>
      <c r="R324" s="11">
        <v>100</v>
      </c>
    </row>
    <row r="325" spans="2:18" ht="15.75" thickBot="1" x14ac:dyDescent="0.3">
      <c r="B325" s="12" t="s">
        <v>15</v>
      </c>
      <c r="C325" s="13" t="e">
        <f t="shared" ref="C325:R325" si="19">($C$41-$C$42)/(1-EXP($B$62/-$C$43))*(1-EXP(C324/-$C$43))+$C$42</f>
        <v>#DIV/0!</v>
      </c>
      <c r="D325" s="13" t="e">
        <f t="shared" si="19"/>
        <v>#DIV/0!</v>
      </c>
      <c r="E325" s="13" t="e">
        <f t="shared" si="19"/>
        <v>#DIV/0!</v>
      </c>
      <c r="F325" s="13" t="e">
        <f t="shared" si="19"/>
        <v>#DIV/0!</v>
      </c>
      <c r="G325" s="13" t="e">
        <f t="shared" si="19"/>
        <v>#DIV/0!</v>
      </c>
      <c r="H325" s="13" t="e">
        <f t="shared" si="19"/>
        <v>#DIV/0!</v>
      </c>
      <c r="I325" s="13" t="e">
        <f t="shared" si="19"/>
        <v>#DIV/0!</v>
      </c>
      <c r="J325" s="13" t="e">
        <f t="shared" si="19"/>
        <v>#DIV/0!</v>
      </c>
      <c r="K325" s="13" t="e">
        <f t="shared" si="19"/>
        <v>#DIV/0!</v>
      </c>
      <c r="L325" s="13" t="e">
        <f t="shared" si="19"/>
        <v>#DIV/0!</v>
      </c>
      <c r="M325" s="13" t="e">
        <f t="shared" si="19"/>
        <v>#DIV/0!</v>
      </c>
      <c r="N325" s="13" t="e">
        <f t="shared" si="19"/>
        <v>#DIV/0!</v>
      </c>
      <c r="O325" s="13" t="e">
        <f t="shared" si="19"/>
        <v>#DIV/0!</v>
      </c>
      <c r="P325" s="13" t="e">
        <f t="shared" si="19"/>
        <v>#DIV/0!</v>
      </c>
      <c r="Q325" s="13" t="e">
        <f t="shared" si="19"/>
        <v>#DIV/0!</v>
      </c>
      <c r="R325" s="13" t="e">
        <f t="shared" si="19"/>
        <v>#DIV/0!</v>
      </c>
    </row>
    <row r="327" spans="2:18" ht="15.75" thickBot="1" x14ac:dyDescent="0.3"/>
    <row r="328" spans="2:18" x14ac:dyDescent="0.25">
      <c r="B328" s="42" t="s">
        <v>38</v>
      </c>
      <c r="C328" s="43"/>
      <c r="D328" s="43"/>
      <c r="E328" s="43"/>
      <c r="F328" s="43"/>
      <c r="G328" s="44"/>
    </row>
    <row r="329" spans="2:18" x14ac:dyDescent="0.25">
      <c r="B329" s="14" t="s">
        <v>26</v>
      </c>
      <c r="C329" s="15">
        <f>F23</f>
        <v>5000</v>
      </c>
      <c r="D329" s="45" t="s">
        <v>27</v>
      </c>
      <c r="E329" s="46"/>
      <c r="F329" s="46"/>
      <c r="G329" s="47"/>
    </row>
    <row r="330" spans="2:18" x14ac:dyDescent="0.25">
      <c r="B330" s="14" t="s">
        <v>28</v>
      </c>
      <c r="C330" s="15">
        <f>F8</f>
        <v>1510</v>
      </c>
      <c r="D330" s="45" t="s">
        <v>29</v>
      </c>
      <c r="E330" s="46"/>
      <c r="F330" s="46"/>
      <c r="G330" s="47"/>
    </row>
    <row r="331" spans="2:18" ht="15.75" thickBot="1" x14ac:dyDescent="0.3">
      <c r="B331" s="16" t="s">
        <v>30</v>
      </c>
      <c r="C331" s="17">
        <f>C295</f>
        <v>0</v>
      </c>
      <c r="D331" s="48" t="s">
        <v>31</v>
      </c>
      <c r="E331" s="49"/>
      <c r="F331" s="49"/>
      <c r="G331" s="50"/>
    </row>
    <row r="332" spans="2:18" ht="15.75" thickBot="1" x14ac:dyDescent="0.3"/>
    <row r="333" spans="2:18" ht="15.75" thickBot="1" x14ac:dyDescent="0.3">
      <c r="B333" s="18" t="s">
        <v>14</v>
      </c>
      <c r="C333" s="19" t="s">
        <v>15</v>
      </c>
    </row>
    <row r="334" spans="2:18" x14ac:dyDescent="0.25">
      <c r="B334" s="20">
        <v>0</v>
      </c>
      <c r="C334" s="13" t="e">
        <f t="shared" ref="C334:C349" si="20">($C$329-$C$330)/(1-EXP($B$313/-$C$295))*(1-EXP(B334/-$C$295))+$C$330</f>
        <v>#DIV/0!</v>
      </c>
    </row>
    <row r="335" spans="2:18" x14ac:dyDescent="0.25">
      <c r="B335" s="14">
        <v>1</v>
      </c>
      <c r="C335" s="13" t="e">
        <f t="shared" si="20"/>
        <v>#DIV/0!</v>
      </c>
    </row>
    <row r="336" spans="2:18" x14ac:dyDescent="0.25">
      <c r="B336" s="14">
        <v>2</v>
      </c>
      <c r="C336" s="13" t="e">
        <f t="shared" si="20"/>
        <v>#DIV/0!</v>
      </c>
    </row>
    <row r="337" spans="2:3" x14ac:dyDescent="0.25">
      <c r="B337" s="14">
        <v>4</v>
      </c>
      <c r="C337" s="13" t="e">
        <f t="shared" si="20"/>
        <v>#DIV/0!</v>
      </c>
    </row>
    <row r="338" spans="2:3" x14ac:dyDescent="0.25">
      <c r="B338" s="14">
        <v>6</v>
      </c>
      <c r="C338" s="13" t="e">
        <f t="shared" si="20"/>
        <v>#DIV/0!</v>
      </c>
    </row>
    <row r="339" spans="2:3" x14ac:dyDescent="0.25">
      <c r="B339" s="14">
        <v>8</v>
      </c>
      <c r="C339" s="13" t="e">
        <f t="shared" si="20"/>
        <v>#DIV/0!</v>
      </c>
    </row>
    <row r="340" spans="2:3" x14ac:dyDescent="0.25">
      <c r="B340" s="14">
        <v>10</v>
      </c>
      <c r="C340" s="13" t="e">
        <f t="shared" si="20"/>
        <v>#DIV/0!</v>
      </c>
    </row>
    <row r="341" spans="2:3" x14ac:dyDescent="0.25">
      <c r="B341" s="14">
        <v>20</v>
      </c>
      <c r="C341" s="13" t="e">
        <f t="shared" si="20"/>
        <v>#DIV/0!</v>
      </c>
    </row>
    <row r="342" spans="2:3" x14ac:dyDescent="0.25">
      <c r="B342" s="14">
        <v>30</v>
      </c>
      <c r="C342" s="13" t="e">
        <f t="shared" si="20"/>
        <v>#DIV/0!</v>
      </c>
    </row>
    <row r="343" spans="2:3" x14ac:dyDescent="0.25">
      <c r="B343" s="14">
        <v>40</v>
      </c>
      <c r="C343" s="13" t="e">
        <f t="shared" si="20"/>
        <v>#DIV/0!</v>
      </c>
    </row>
    <row r="344" spans="2:3" x14ac:dyDescent="0.25">
      <c r="B344" s="14">
        <v>50</v>
      </c>
      <c r="C344" s="13" t="e">
        <f t="shared" si="20"/>
        <v>#DIV/0!</v>
      </c>
    </row>
    <row r="345" spans="2:3" x14ac:dyDescent="0.25">
      <c r="B345" s="14">
        <v>60</v>
      </c>
      <c r="C345" s="13" t="e">
        <f t="shared" si="20"/>
        <v>#DIV/0!</v>
      </c>
    </row>
    <row r="346" spans="2:3" x14ac:dyDescent="0.25">
      <c r="B346" s="14">
        <v>70</v>
      </c>
      <c r="C346" s="13" t="e">
        <f t="shared" si="20"/>
        <v>#DIV/0!</v>
      </c>
    </row>
    <row r="347" spans="2:3" x14ac:dyDescent="0.25">
      <c r="B347" s="14">
        <v>80</v>
      </c>
      <c r="C347" s="13" t="e">
        <f t="shared" si="20"/>
        <v>#DIV/0!</v>
      </c>
    </row>
    <row r="348" spans="2:3" x14ac:dyDescent="0.25">
      <c r="B348" s="14">
        <v>90</v>
      </c>
      <c r="C348" s="13" t="e">
        <f t="shared" si="20"/>
        <v>#DIV/0!</v>
      </c>
    </row>
    <row r="349" spans="2:3" ht="15.75" thickBot="1" x14ac:dyDescent="0.3">
      <c r="B349" s="16">
        <v>100</v>
      </c>
      <c r="C349" s="13" t="e">
        <f t="shared" si="20"/>
        <v>#DIV/0!</v>
      </c>
    </row>
    <row r="359" spans="2:18" ht="15.75" thickBot="1" x14ac:dyDescent="0.3">
      <c r="B359" s="22" t="s">
        <v>24</v>
      </c>
    </row>
    <row r="360" spans="2:18" x14ac:dyDescent="0.25">
      <c r="B360" s="8" t="s">
        <v>14</v>
      </c>
      <c r="C360" s="9">
        <v>0</v>
      </c>
      <c r="D360" s="10">
        <v>1</v>
      </c>
      <c r="E360" s="10">
        <v>2</v>
      </c>
      <c r="F360" s="10">
        <v>4</v>
      </c>
      <c r="G360" s="10">
        <v>6</v>
      </c>
      <c r="H360" s="10">
        <v>8</v>
      </c>
      <c r="I360" s="10">
        <v>10</v>
      </c>
      <c r="J360" s="10">
        <v>20</v>
      </c>
      <c r="K360" s="10">
        <v>30</v>
      </c>
      <c r="L360" s="10">
        <v>40</v>
      </c>
      <c r="M360" s="10">
        <v>50</v>
      </c>
      <c r="N360" s="10">
        <v>60</v>
      </c>
      <c r="O360" s="10">
        <v>70</v>
      </c>
      <c r="P360" s="10">
        <v>80</v>
      </c>
      <c r="Q360" s="10">
        <v>90</v>
      </c>
      <c r="R360" s="11">
        <v>100</v>
      </c>
    </row>
    <row r="361" spans="2:18" ht="15.75" thickBot="1" x14ac:dyDescent="0.3">
      <c r="B361" s="12" t="s">
        <v>15</v>
      </c>
      <c r="C361" s="13" t="e">
        <f t="shared" ref="C361:R361" si="21">($C$41-$C$42)/(1-EXP($B$62/-$C$43))*(1-EXP(C360/-$C$43))+$C$42</f>
        <v>#DIV/0!</v>
      </c>
      <c r="D361" s="13" t="e">
        <f t="shared" si="21"/>
        <v>#DIV/0!</v>
      </c>
      <c r="E361" s="13" t="e">
        <f t="shared" si="21"/>
        <v>#DIV/0!</v>
      </c>
      <c r="F361" s="13" t="e">
        <f t="shared" si="21"/>
        <v>#DIV/0!</v>
      </c>
      <c r="G361" s="13" t="e">
        <f t="shared" si="21"/>
        <v>#DIV/0!</v>
      </c>
      <c r="H361" s="13" t="e">
        <f t="shared" si="21"/>
        <v>#DIV/0!</v>
      </c>
      <c r="I361" s="13" t="e">
        <f t="shared" si="21"/>
        <v>#DIV/0!</v>
      </c>
      <c r="J361" s="13" t="e">
        <f t="shared" si="21"/>
        <v>#DIV/0!</v>
      </c>
      <c r="K361" s="13" t="e">
        <f t="shared" si="21"/>
        <v>#DIV/0!</v>
      </c>
      <c r="L361" s="13" t="e">
        <f t="shared" si="21"/>
        <v>#DIV/0!</v>
      </c>
      <c r="M361" s="13" t="e">
        <f t="shared" si="21"/>
        <v>#DIV/0!</v>
      </c>
      <c r="N361" s="13" t="e">
        <f t="shared" si="21"/>
        <v>#DIV/0!</v>
      </c>
      <c r="O361" s="13" t="e">
        <f t="shared" si="21"/>
        <v>#DIV/0!</v>
      </c>
      <c r="P361" s="13" t="e">
        <f t="shared" si="21"/>
        <v>#DIV/0!</v>
      </c>
      <c r="Q361" s="13" t="e">
        <f t="shared" si="21"/>
        <v>#DIV/0!</v>
      </c>
      <c r="R361" s="13" t="e">
        <f t="shared" si="21"/>
        <v>#DIV/0!</v>
      </c>
    </row>
  </sheetData>
  <mergeCells count="40">
    <mergeCell ref="D41:G41"/>
    <mergeCell ref="D5:M5"/>
    <mergeCell ref="D6:M6"/>
    <mergeCell ref="B9:B22"/>
    <mergeCell ref="B33:O34"/>
    <mergeCell ref="B40:G40"/>
    <mergeCell ref="D149:G149"/>
    <mergeCell ref="D42:G42"/>
    <mergeCell ref="D43:G43"/>
    <mergeCell ref="B76:G76"/>
    <mergeCell ref="D77:G77"/>
    <mergeCell ref="D78:G78"/>
    <mergeCell ref="D79:G79"/>
    <mergeCell ref="B112:G112"/>
    <mergeCell ref="D113:G113"/>
    <mergeCell ref="D114:G114"/>
    <mergeCell ref="D115:G115"/>
    <mergeCell ref="B148:G148"/>
    <mergeCell ref="D257:G257"/>
    <mergeCell ref="D150:G150"/>
    <mergeCell ref="D151:G151"/>
    <mergeCell ref="B184:G184"/>
    <mergeCell ref="D185:G185"/>
    <mergeCell ref="D186:G186"/>
    <mergeCell ref="D187:G187"/>
    <mergeCell ref="B220:G220"/>
    <mergeCell ref="D221:G221"/>
    <mergeCell ref="D222:G222"/>
    <mergeCell ref="D223:G223"/>
    <mergeCell ref="B256:G256"/>
    <mergeCell ref="B328:G328"/>
    <mergeCell ref="D329:G329"/>
    <mergeCell ref="D330:G330"/>
    <mergeCell ref="D331:G331"/>
    <mergeCell ref="D258:G258"/>
    <mergeCell ref="D259:G259"/>
    <mergeCell ref="B292:G292"/>
    <mergeCell ref="D293:G293"/>
    <mergeCell ref="D294:G294"/>
    <mergeCell ref="D295:G295"/>
  </mergeCells>
  <conditionalFormatting sqref="D54:D5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 G2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M23 H23 J2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 G2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G2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M23 H2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 J23:M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M2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O2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 G8:H8 J8:M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 G8:H8 J8:M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 J8:M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 J8:M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M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8 D23:O2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G9 G10:H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G9:G22 F10:F22 H10:H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H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6 I10:O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6 I10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6 I10:O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6 I10:O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6 I10:O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6 I10:O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6 I10:O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61"/>
  <sheetViews>
    <sheetView workbookViewId="0">
      <selection activeCell="I10" sqref="I10"/>
    </sheetView>
  </sheetViews>
  <sheetFormatPr defaultRowHeight="15" x14ac:dyDescent="0.25"/>
  <cols>
    <col min="1" max="1" width="22.7109375" style="38" bestFit="1" customWidth="1"/>
    <col min="2" max="2" width="11.140625" style="38" customWidth="1"/>
    <col min="3" max="3" width="9.140625" style="38" customWidth="1"/>
    <col min="4" max="18" width="9.5703125" style="38" bestFit="1" customWidth="1"/>
    <col min="19" max="19" width="9.140625" style="38" customWidth="1"/>
    <col min="20" max="20" width="3.7109375" style="38" bestFit="1" customWidth="1"/>
    <col min="21" max="21" width="5" style="38" bestFit="1" customWidth="1"/>
    <col min="22" max="16384" width="9.140625" style="38"/>
  </cols>
  <sheetData>
    <row r="2" spans="2:15" x14ac:dyDescent="0.25">
      <c r="B2" s="38" t="s">
        <v>0</v>
      </c>
      <c r="E2" s="38">
        <f>28*0.0254/2</f>
        <v>0.35559999999999997</v>
      </c>
      <c r="F2" s="38" t="s">
        <v>1</v>
      </c>
      <c r="G2" s="38" t="s">
        <v>2</v>
      </c>
      <c r="H2" s="38">
        <v>0.378</v>
      </c>
    </row>
    <row r="3" spans="2:15" x14ac:dyDescent="0.25">
      <c r="B3" s="38" t="s">
        <v>3</v>
      </c>
      <c r="E3" s="38">
        <v>1.68</v>
      </c>
      <c r="G3" s="38" t="s">
        <v>4</v>
      </c>
      <c r="H3" s="38">
        <v>2.6309999999999998</v>
      </c>
    </row>
    <row r="4" spans="2:15" x14ac:dyDescent="0.25">
      <c r="B4" s="38" t="s">
        <v>5</v>
      </c>
      <c r="E4" s="38">
        <v>10.4</v>
      </c>
    </row>
    <row r="5" spans="2:15" x14ac:dyDescent="0.25">
      <c r="D5" s="52" t="s">
        <v>6</v>
      </c>
      <c r="E5" s="52"/>
      <c r="F5" s="52"/>
      <c r="G5" s="52"/>
      <c r="H5" s="52"/>
      <c r="I5" s="52"/>
      <c r="J5" s="52"/>
      <c r="K5" s="52"/>
      <c r="L5" s="52"/>
      <c r="M5" s="52"/>
    </row>
    <row r="6" spans="2:15" x14ac:dyDescent="0.25">
      <c r="D6" s="53" t="s">
        <v>7</v>
      </c>
      <c r="E6" s="53"/>
      <c r="F6" s="53"/>
      <c r="G6" s="53"/>
      <c r="H6" s="53"/>
      <c r="I6" s="53"/>
      <c r="J6" s="53"/>
      <c r="K6" s="53"/>
      <c r="L6" s="53"/>
      <c r="M6" s="53"/>
    </row>
    <row r="7" spans="2:15" x14ac:dyDescent="0.25">
      <c r="D7" s="35">
        <v>0</v>
      </c>
      <c r="E7" s="35">
        <v>1</v>
      </c>
      <c r="F7" s="35">
        <v>3</v>
      </c>
      <c r="G7" s="35">
        <v>5</v>
      </c>
      <c r="H7" s="35">
        <v>10</v>
      </c>
      <c r="I7" s="35">
        <v>20</v>
      </c>
      <c r="J7" s="35">
        <v>30</v>
      </c>
      <c r="K7" s="35">
        <v>40</v>
      </c>
      <c r="L7" s="35">
        <v>50</v>
      </c>
      <c r="M7" s="35">
        <v>60</v>
      </c>
      <c r="N7" s="35">
        <v>70</v>
      </c>
      <c r="O7" s="35">
        <v>80</v>
      </c>
    </row>
    <row r="8" spans="2:15" ht="15" customHeight="1" x14ac:dyDescent="0.25">
      <c r="B8" s="2"/>
      <c r="C8" s="38">
        <v>0</v>
      </c>
      <c r="D8" s="6">
        <v>1400</v>
      </c>
      <c r="E8" s="6">
        <v>1437</v>
      </c>
      <c r="F8" s="6">
        <f>AVERAGE(E8,G8)</f>
        <v>1618.5</v>
      </c>
      <c r="G8" s="6">
        <v>1800</v>
      </c>
      <c r="H8" s="6">
        <v>2200</v>
      </c>
      <c r="I8" s="37">
        <v>3500</v>
      </c>
      <c r="J8" s="37">
        <v>4000</v>
      </c>
      <c r="K8" s="37">
        <v>4500</v>
      </c>
      <c r="L8" s="39">
        <f>AVERAGE(K8,M8)</f>
        <v>4750</v>
      </c>
      <c r="M8" s="37">
        <v>5000</v>
      </c>
      <c r="N8" s="37">
        <v>5000</v>
      </c>
      <c r="O8" s="37">
        <v>5000</v>
      </c>
    </row>
    <row r="9" spans="2:15" ht="15" customHeight="1" x14ac:dyDescent="0.25">
      <c r="B9" s="54" t="s">
        <v>8</v>
      </c>
      <c r="C9" s="38">
        <v>1</v>
      </c>
      <c r="D9" s="6">
        <v>1917</v>
      </c>
      <c r="E9" s="6">
        <v>2017</v>
      </c>
      <c r="F9" s="6">
        <f>AVERAGE(E9,G9)</f>
        <v>2218</v>
      </c>
      <c r="G9" s="6">
        <v>2419</v>
      </c>
      <c r="H9" s="6">
        <v>2833</v>
      </c>
      <c r="I9" s="37">
        <f>($C9-$C$8)/($C$23-$C$8)*($I$23-$I$8)+$I$8</f>
        <v>3540</v>
      </c>
      <c r="J9" s="37">
        <f t="shared" ref="J9:O9" si="0">($C9-$C$8)/($C$23-$C$8)*(J$23-J$8)+J$8</f>
        <v>4035</v>
      </c>
      <c r="K9" s="37">
        <f t="shared" si="0"/>
        <v>4530</v>
      </c>
      <c r="L9" s="37">
        <f t="shared" si="0"/>
        <v>4777.5</v>
      </c>
      <c r="M9" s="37">
        <f t="shared" si="0"/>
        <v>5025</v>
      </c>
      <c r="N9" s="37">
        <f t="shared" si="0"/>
        <v>5025</v>
      </c>
      <c r="O9" s="37">
        <f t="shared" si="0"/>
        <v>5025</v>
      </c>
    </row>
    <row r="10" spans="2:15" x14ac:dyDescent="0.25">
      <c r="B10" s="54"/>
      <c r="C10" s="38">
        <v>2</v>
      </c>
      <c r="D10" s="6">
        <v>1934</v>
      </c>
      <c r="E10" s="6">
        <v>2034</v>
      </c>
      <c r="F10" s="6">
        <f t="shared" ref="F10:F23" si="1">AVERAGE(E10,G10)</f>
        <v>2236</v>
      </c>
      <c r="G10" s="6">
        <v>2438</v>
      </c>
      <c r="H10" s="6">
        <v>2866</v>
      </c>
      <c r="I10" s="37">
        <f t="shared" ref="I10:I22" si="2">($C10-$C$8)/($C$23-$C$8)*($I$23-$I$8)+$I$8</f>
        <v>3580</v>
      </c>
      <c r="J10" s="37">
        <f t="shared" ref="J10:O22" si="3">($C10-$C$8)/($C$23-$C$8)*(J$23-J$8)+J$8</f>
        <v>4070</v>
      </c>
      <c r="K10" s="37">
        <f t="shared" si="3"/>
        <v>4560</v>
      </c>
      <c r="L10" s="37">
        <f t="shared" si="3"/>
        <v>4805</v>
      </c>
      <c r="M10" s="37">
        <f t="shared" si="3"/>
        <v>5050</v>
      </c>
      <c r="N10" s="37">
        <f t="shared" si="3"/>
        <v>5050</v>
      </c>
      <c r="O10" s="37">
        <f t="shared" si="3"/>
        <v>5050</v>
      </c>
    </row>
    <row r="11" spans="2:15" x14ac:dyDescent="0.25">
      <c r="B11" s="54"/>
      <c r="C11" s="38">
        <v>4</v>
      </c>
      <c r="D11" s="6">
        <v>1968</v>
      </c>
      <c r="E11" s="6">
        <v>2068</v>
      </c>
      <c r="F11" s="6">
        <f t="shared" si="1"/>
        <v>2272</v>
      </c>
      <c r="G11" s="6">
        <v>2476</v>
      </c>
      <c r="H11" s="6">
        <v>2932</v>
      </c>
      <c r="I11" s="37">
        <f t="shared" si="2"/>
        <v>3660</v>
      </c>
      <c r="J11" s="37">
        <f t="shared" si="3"/>
        <v>4140</v>
      </c>
      <c r="K11" s="37">
        <f t="shared" si="3"/>
        <v>4620</v>
      </c>
      <c r="L11" s="37">
        <f t="shared" si="3"/>
        <v>4860</v>
      </c>
      <c r="M11" s="37">
        <f t="shared" si="3"/>
        <v>5100</v>
      </c>
      <c r="N11" s="37">
        <f t="shared" si="3"/>
        <v>5100</v>
      </c>
      <c r="O11" s="37">
        <f t="shared" si="3"/>
        <v>5100</v>
      </c>
    </row>
    <row r="12" spans="2:15" x14ac:dyDescent="0.25">
      <c r="B12" s="54"/>
      <c r="C12" s="38">
        <v>6</v>
      </c>
      <c r="D12" s="6">
        <v>2002</v>
      </c>
      <c r="E12" s="6">
        <v>2102</v>
      </c>
      <c r="F12" s="6">
        <f t="shared" si="1"/>
        <v>2308</v>
      </c>
      <c r="G12" s="6">
        <v>2514</v>
      </c>
      <c r="H12" s="6">
        <v>2998</v>
      </c>
      <c r="I12" s="37">
        <f t="shared" si="2"/>
        <v>3740</v>
      </c>
      <c r="J12" s="37">
        <f t="shared" si="3"/>
        <v>4210</v>
      </c>
      <c r="K12" s="37">
        <f t="shared" si="3"/>
        <v>4680</v>
      </c>
      <c r="L12" s="37">
        <f t="shared" si="3"/>
        <v>4915</v>
      </c>
      <c r="M12" s="37">
        <f t="shared" si="3"/>
        <v>5150</v>
      </c>
      <c r="N12" s="37">
        <f t="shared" si="3"/>
        <v>5150</v>
      </c>
      <c r="O12" s="37">
        <f t="shared" si="3"/>
        <v>5150</v>
      </c>
    </row>
    <row r="13" spans="2:15" x14ac:dyDescent="0.25">
      <c r="B13" s="54"/>
      <c r="C13" s="38">
        <v>8</v>
      </c>
      <c r="D13" s="6">
        <v>2036</v>
      </c>
      <c r="E13" s="6">
        <v>2136</v>
      </c>
      <c r="F13" s="6">
        <f t="shared" si="1"/>
        <v>2344</v>
      </c>
      <c r="G13" s="6">
        <v>2552</v>
      </c>
      <c r="H13" s="6">
        <v>3064</v>
      </c>
      <c r="I13" s="37">
        <f t="shared" si="2"/>
        <v>3820</v>
      </c>
      <c r="J13" s="37">
        <f t="shared" si="3"/>
        <v>4280</v>
      </c>
      <c r="K13" s="37">
        <f t="shared" si="3"/>
        <v>4740</v>
      </c>
      <c r="L13" s="37">
        <f t="shared" si="3"/>
        <v>4970</v>
      </c>
      <c r="M13" s="37">
        <f t="shared" si="3"/>
        <v>5200</v>
      </c>
      <c r="N13" s="37">
        <f t="shared" si="3"/>
        <v>5200</v>
      </c>
      <c r="O13" s="37">
        <f t="shared" si="3"/>
        <v>5200</v>
      </c>
    </row>
    <row r="14" spans="2:15" x14ac:dyDescent="0.25">
      <c r="B14" s="54"/>
      <c r="C14" s="38">
        <v>10</v>
      </c>
      <c r="D14" s="6">
        <v>1910</v>
      </c>
      <c r="E14" s="6">
        <v>1970</v>
      </c>
      <c r="F14" s="6">
        <f t="shared" si="1"/>
        <v>2180</v>
      </c>
      <c r="G14" s="6">
        <v>2390</v>
      </c>
      <c r="H14" s="6">
        <v>3130</v>
      </c>
      <c r="I14" s="37">
        <f t="shared" si="2"/>
        <v>3900</v>
      </c>
      <c r="J14" s="37">
        <f t="shared" si="3"/>
        <v>4350</v>
      </c>
      <c r="K14" s="37">
        <f t="shared" si="3"/>
        <v>4800</v>
      </c>
      <c r="L14" s="37">
        <f t="shared" si="3"/>
        <v>5025</v>
      </c>
      <c r="M14" s="37">
        <f t="shared" si="3"/>
        <v>5250</v>
      </c>
      <c r="N14" s="37">
        <f t="shared" si="3"/>
        <v>5250</v>
      </c>
      <c r="O14" s="37">
        <f t="shared" si="3"/>
        <v>5250</v>
      </c>
    </row>
    <row r="15" spans="2:15" x14ac:dyDescent="0.25">
      <c r="B15" s="54"/>
      <c r="C15" s="38">
        <v>20</v>
      </c>
      <c r="D15" s="6">
        <v>1910</v>
      </c>
      <c r="E15" s="6">
        <v>2010</v>
      </c>
      <c r="F15" s="6">
        <f t="shared" si="1"/>
        <v>2225</v>
      </c>
      <c r="G15" s="6">
        <v>2440</v>
      </c>
      <c r="H15" s="37">
        <v>3230.4120411944787</v>
      </c>
      <c r="I15" s="37">
        <f t="shared" si="2"/>
        <v>4300</v>
      </c>
      <c r="J15" s="37">
        <f t="shared" si="3"/>
        <v>4700</v>
      </c>
      <c r="K15" s="37">
        <f t="shared" si="3"/>
        <v>5100</v>
      </c>
      <c r="L15" s="37">
        <f t="shared" si="3"/>
        <v>5300</v>
      </c>
      <c r="M15" s="37">
        <f t="shared" si="3"/>
        <v>5500</v>
      </c>
      <c r="N15" s="37">
        <f t="shared" si="3"/>
        <v>5500</v>
      </c>
      <c r="O15" s="37">
        <f t="shared" si="3"/>
        <v>5500</v>
      </c>
    </row>
    <row r="16" spans="2:15" x14ac:dyDescent="0.25">
      <c r="B16" s="54"/>
      <c r="C16" s="38">
        <v>30</v>
      </c>
      <c r="D16" s="6">
        <v>1910</v>
      </c>
      <c r="E16" s="6">
        <v>2296</v>
      </c>
      <c r="F16" s="6">
        <f t="shared" si="1"/>
        <v>2528</v>
      </c>
      <c r="G16" s="6">
        <v>2760</v>
      </c>
      <c r="H16" s="37">
        <f>($C16-$C$15)/($C$23-$C$15)*($H$23-$H$15)+$H$15</f>
        <v>3745.3605360451688</v>
      </c>
      <c r="I16" s="37">
        <f t="shared" si="2"/>
        <v>4700</v>
      </c>
      <c r="J16" s="37">
        <f t="shared" si="3"/>
        <v>5050</v>
      </c>
      <c r="K16" s="37">
        <f t="shared" si="3"/>
        <v>5400</v>
      </c>
      <c r="L16" s="37">
        <f t="shared" si="3"/>
        <v>5575</v>
      </c>
      <c r="M16" s="37">
        <f t="shared" si="3"/>
        <v>5750</v>
      </c>
      <c r="N16" s="37">
        <f t="shared" si="3"/>
        <v>5750</v>
      </c>
      <c r="O16" s="37">
        <f t="shared" si="3"/>
        <v>5750</v>
      </c>
    </row>
    <row r="17" spans="1:15" x14ac:dyDescent="0.25">
      <c r="B17" s="54"/>
      <c r="C17" s="38">
        <v>40</v>
      </c>
      <c r="D17" s="6">
        <v>2080</v>
      </c>
      <c r="E17" s="6">
        <v>2583</v>
      </c>
      <c r="F17" s="6">
        <f t="shared" si="1"/>
        <v>2831.5</v>
      </c>
      <c r="G17" s="6">
        <v>3080</v>
      </c>
      <c r="H17" s="37">
        <f t="shared" ref="H17:H22" si="4">($C17-$C$15)/($C$23-$C$15)*($H$23-$H$15)+$H$15</f>
        <v>4260.309030895859</v>
      </c>
      <c r="I17" s="37">
        <f t="shared" si="2"/>
        <v>5100</v>
      </c>
      <c r="J17" s="37">
        <f t="shared" si="3"/>
        <v>5400</v>
      </c>
      <c r="K17" s="37">
        <f t="shared" si="3"/>
        <v>5700</v>
      </c>
      <c r="L17" s="37">
        <f t="shared" si="3"/>
        <v>5850</v>
      </c>
      <c r="M17" s="37">
        <f t="shared" si="3"/>
        <v>6000</v>
      </c>
      <c r="N17" s="37">
        <f t="shared" si="3"/>
        <v>6000</v>
      </c>
      <c r="O17" s="37">
        <f t="shared" si="3"/>
        <v>6000</v>
      </c>
    </row>
    <row r="18" spans="1:15" x14ac:dyDescent="0.25">
      <c r="B18" s="54"/>
      <c r="C18" s="38">
        <v>50</v>
      </c>
      <c r="D18" s="6">
        <v>2250</v>
      </c>
      <c r="E18" s="6">
        <v>2869</v>
      </c>
      <c r="F18" s="6">
        <f t="shared" si="1"/>
        <v>3134.5</v>
      </c>
      <c r="G18" s="6">
        <v>3400</v>
      </c>
      <c r="H18" s="37">
        <f t="shared" si="4"/>
        <v>4775.2575257465487</v>
      </c>
      <c r="I18" s="37">
        <f t="shared" si="2"/>
        <v>5500</v>
      </c>
      <c r="J18" s="37">
        <f t="shared" si="3"/>
        <v>5750</v>
      </c>
      <c r="K18" s="37">
        <f t="shared" si="3"/>
        <v>6000</v>
      </c>
      <c r="L18" s="37">
        <f t="shared" si="3"/>
        <v>6125</v>
      </c>
      <c r="M18" s="37">
        <f t="shared" si="3"/>
        <v>6250</v>
      </c>
      <c r="N18" s="37">
        <f t="shared" si="3"/>
        <v>6250</v>
      </c>
      <c r="O18" s="37">
        <f t="shared" si="3"/>
        <v>6250</v>
      </c>
    </row>
    <row r="19" spans="1:15" x14ac:dyDescent="0.25">
      <c r="B19" s="54"/>
      <c r="C19" s="38">
        <v>60</v>
      </c>
      <c r="D19" s="6">
        <v>2420</v>
      </c>
      <c r="E19" s="6">
        <v>3155</v>
      </c>
      <c r="F19" s="6">
        <f t="shared" si="1"/>
        <v>3437.5</v>
      </c>
      <c r="G19" s="6">
        <v>3720</v>
      </c>
      <c r="H19" s="37">
        <f t="shared" si="4"/>
        <v>5290.2060205972393</v>
      </c>
      <c r="I19" s="37">
        <f t="shared" si="2"/>
        <v>5900</v>
      </c>
      <c r="J19" s="37">
        <f t="shared" si="3"/>
        <v>6100</v>
      </c>
      <c r="K19" s="37">
        <f t="shared" si="3"/>
        <v>6300</v>
      </c>
      <c r="L19" s="37">
        <f t="shared" si="3"/>
        <v>6400</v>
      </c>
      <c r="M19" s="37">
        <f t="shared" si="3"/>
        <v>6500</v>
      </c>
      <c r="N19" s="37">
        <f t="shared" si="3"/>
        <v>6500</v>
      </c>
      <c r="O19" s="37">
        <f t="shared" si="3"/>
        <v>6500</v>
      </c>
    </row>
    <row r="20" spans="1:15" x14ac:dyDescent="0.25">
      <c r="B20" s="54"/>
      <c r="C20" s="38">
        <v>70</v>
      </c>
      <c r="D20" s="6">
        <v>2590</v>
      </c>
      <c r="E20" s="6">
        <v>3441</v>
      </c>
      <c r="F20" s="6">
        <f t="shared" si="1"/>
        <v>3740.5</v>
      </c>
      <c r="G20" s="6">
        <v>4040</v>
      </c>
      <c r="H20" s="37">
        <f t="shared" si="4"/>
        <v>5805.15451544793</v>
      </c>
      <c r="I20" s="37">
        <f t="shared" si="2"/>
        <v>6300</v>
      </c>
      <c r="J20" s="37">
        <f t="shared" si="3"/>
        <v>6450</v>
      </c>
      <c r="K20" s="37">
        <f t="shared" si="3"/>
        <v>6600</v>
      </c>
      <c r="L20" s="37">
        <f t="shared" si="3"/>
        <v>6675</v>
      </c>
      <c r="M20" s="37">
        <f t="shared" si="3"/>
        <v>6750</v>
      </c>
      <c r="N20" s="37">
        <f t="shared" si="3"/>
        <v>6750</v>
      </c>
      <c r="O20" s="37">
        <f t="shared" si="3"/>
        <v>6750</v>
      </c>
    </row>
    <row r="21" spans="1:15" x14ac:dyDescent="0.25">
      <c r="B21" s="54"/>
      <c r="C21" s="38">
        <v>80</v>
      </c>
      <c r="D21" s="6">
        <v>2760</v>
      </c>
      <c r="E21" s="6">
        <v>3728</v>
      </c>
      <c r="F21" s="6">
        <f t="shared" si="1"/>
        <v>4044</v>
      </c>
      <c r="G21" s="6">
        <v>4360</v>
      </c>
      <c r="H21" s="37">
        <f t="shared" si="4"/>
        <v>6320.1030102986197</v>
      </c>
      <c r="I21" s="37">
        <f t="shared" si="2"/>
        <v>6700</v>
      </c>
      <c r="J21" s="37">
        <f t="shared" si="3"/>
        <v>6800</v>
      </c>
      <c r="K21" s="37">
        <f t="shared" si="3"/>
        <v>6900</v>
      </c>
      <c r="L21" s="37">
        <f t="shared" si="3"/>
        <v>6950</v>
      </c>
      <c r="M21" s="37">
        <f t="shared" si="3"/>
        <v>7000</v>
      </c>
      <c r="N21" s="37">
        <f t="shared" si="3"/>
        <v>7000</v>
      </c>
      <c r="O21" s="37">
        <f t="shared" si="3"/>
        <v>7000</v>
      </c>
    </row>
    <row r="22" spans="1:15" x14ac:dyDescent="0.25">
      <c r="B22" s="54"/>
      <c r="C22" s="38">
        <v>90</v>
      </c>
      <c r="D22" s="6">
        <v>2930</v>
      </c>
      <c r="E22" s="6">
        <v>4014</v>
      </c>
      <c r="F22" s="6">
        <f t="shared" si="1"/>
        <v>4347</v>
      </c>
      <c r="G22" s="6">
        <v>4680</v>
      </c>
      <c r="H22" s="37">
        <f t="shared" si="4"/>
        <v>6835.0515051493094</v>
      </c>
      <c r="I22" s="37">
        <f t="shared" si="2"/>
        <v>7100</v>
      </c>
      <c r="J22" s="37">
        <f t="shared" si="3"/>
        <v>7150</v>
      </c>
      <c r="K22" s="37">
        <f t="shared" si="3"/>
        <v>7200</v>
      </c>
      <c r="L22" s="37">
        <f t="shared" si="3"/>
        <v>7225</v>
      </c>
      <c r="M22" s="37">
        <f t="shared" si="3"/>
        <v>7250</v>
      </c>
      <c r="N22" s="37">
        <f t="shared" si="3"/>
        <v>7250</v>
      </c>
      <c r="O22" s="37">
        <f t="shared" si="3"/>
        <v>7250</v>
      </c>
    </row>
    <row r="23" spans="1:15" x14ac:dyDescent="0.25">
      <c r="A23" s="38" t="s">
        <v>9</v>
      </c>
      <c r="B23" s="2"/>
      <c r="C23" s="38">
        <v>100</v>
      </c>
      <c r="D23" s="6">
        <v>3100</v>
      </c>
      <c r="E23" s="6">
        <v>4300</v>
      </c>
      <c r="F23" s="6">
        <f t="shared" si="1"/>
        <v>4650</v>
      </c>
      <c r="G23" s="6">
        <v>5000</v>
      </c>
      <c r="H23" s="37">
        <v>7350</v>
      </c>
      <c r="I23" s="37">
        <v>7500</v>
      </c>
      <c r="J23" s="37">
        <v>7500</v>
      </c>
      <c r="K23" s="37">
        <v>7500</v>
      </c>
      <c r="L23" s="39">
        <f t="shared" ref="L23" si="5">AVERAGE(K23,M23)</f>
        <v>7500</v>
      </c>
      <c r="M23" s="37">
        <v>7500</v>
      </c>
      <c r="N23" s="37">
        <v>7500</v>
      </c>
      <c r="O23" s="37">
        <v>7500</v>
      </c>
    </row>
    <row r="24" spans="1:15" x14ac:dyDescent="0.25">
      <c r="C24" s="5" t="s">
        <v>10</v>
      </c>
      <c r="D24" s="38">
        <v>-20</v>
      </c>
      <c r="E24" s="38">
        <v>-20</v>
      </c>
      <c r="F24" s="38">
        <v>-20</v>
      </c>
      <c r="G24" s="38">
        <v>-20</v>
      </c>
      <c r="H24" s="38">
        <v>-40</v>
      </c>
      <c r="I24" s="38">
        <v>-30</v>
      </c>
      <c r="J24" s="38">
        <v>-40</v>
      </c>
      <c r="K24" s="38">
        <v>-300</v>
      </c>
      <c r="L24" s="38">
        <v>-300</v>
      </c>
      <c r="M24" s="38">
        <v>-200</v>
      </c>
      <c r="N24" s="38">
        <v>1000</v>
      </c>
      <c r="O24" s="38">
        <v>1000</v>
      </c>
    </row>
    <row r="25" spans="1:15" x14ac:dyDescent="0.25">
      <c r="B25" s="38" t="s">
        <v>11</v>
      </c>
      <c r="D25" s="38">
        <f t="shared" ref="D25:O25" si="6">D7*0.447/$E$2*$H$2*$E$3*$E$4*60/(2*PI())</f>
        <v>0</v>
      </c>
      <c r="E25" s="38">
        <f t="shared" si="6"/>
        <v>79.277797074454867</v>
      </c>
      <c r="F25" s="38">
        <f t="shared" si="6"/>
        <v>237.83339122336457</v>
      </c>
      <c r="G25" s="38">
        <f t="shared" si="6"/>
        <v>396.38898537227425</v>
      </c>
      <c r="H25" s="38">
        <f t="shared" si="6"/>
        <v>792.7779707445485</v>
      </c>
      <c r="I25" s="38">
        <f t="shared" si="6"/>
        <v>1585.555941489097</v>
      </c>
      <c r="J25" s="38">
        <f t="shared" si="6"/>
        <v>2378.3339122336456</v>
      </c>
      <c r="K25" s="38">
        <f t="shared" si="6"/>
        <v>3171.111882978194</v>
      </c>
      <c r="L25" s="38">
        <f t="shared" si="6"/>
        <v>3963.8898537227433</v>
      </c>
      <c r="M25" s="38">
        <f t="shared" si="6"/>
        <v>4756.6678244672912</v>
      </c>
      <c r="N25" s="38">
        <f t="shared" si="6"/>
        <v>5549.44579521184</v>
      </c>
      <c r="O25" s="38">
        <f t="shared" si="6"/>
        <v>6342.223765956388</v>
      </c>
    </row>
    <row r="26" spans="1:15" x14ac:dyDescent="0.25">
      <c r="B26" s="38" t="s">
        <v>12</v>
      </c>
      <c r="D26" s="38">
        <f t="shared" ref="D26:O26" si="7">D7*0.447/$E$2*$H$3*$E$3*$E$4*60/(2*PI())</f>
        <v>0</v>
      </c>
      <c r="E26" s="38">
        <f t="shared" si="7"/>
        <v>551.79863519283265</v>
      </c>
      <c r="F26" s="38">
        <f t="shared" si="7"/>
        <v>1655.3959055784976</v>
      </c>
      <c r="G26" s="38">
        <f t="shared" si="7"/>
        <v>2758.9931759641627</v>
      </c>
      <c r="H26" s="38">
        <f t="shared" si="7"/>
        <v>5517.9863519283253</v>
      </c>
      <c r="I26" s="38">
        <f t="shared" si="7"/>
        <v>11035.972703856651</v>
      </c>
      <c r="J26" s="38">
        <f t="shared" si="7"/>
        <v>16553.959055784977</v>
      </c>
      <c r="K26" s="38">
        <f t="shared" si="7"/>
        <v>22071.945407713301</v>
      </c>
      <c r="L26" s="38">
        <f t="shared" si="7"/>
        <v>27589.931759641637</v>
      </c>
      <c r="M26" s="38">
        <f t="shared" si="7"/>
        <v>33107.918111569954</v>
      </c>
      <c r="N26" s="38">
        <f t="shared" si="7"/>
        <v>38625.904463498278</v>
      </c>
      <c r="O26" s="38">
        <f t="shared" si="7"/>
        <v>44143.890815426603</v>
      </c>
    </row>
    <row r="28" spans="1:15" ht="15.75" thickBot="1" x14ac:dyDescent="0.3">
      <c r="B28" s="5" t="s">
        <v>13</v>
      </c>
    </row>
    <row r="29" spans="1:15" ht="15.75" thickBot="1" x14ac:dyDescent="0.3">
      <c r="B29" s="1" t="s">
        <v>14</v>
      </c>
      <c r="C29" s="24">
        <v>0</v>
      </c>
      <c r="D29" s="25">
        <v>5</v>
      </c>
      <c r="E29" s="25">
        <v>10</v>
      </c>
      <c r="F29" s="25">
        <v>20</v>
      </c>
      <c r="G29" s="25">
        <v>30</v>
      </c>
      <c r="H29" s="25">
        <v>40</v>
      </c>
      <c r="I29" s="25">
        <v>50</v>
      </c>
      <c r="J29" s="25">
        <v>60</v>
      </c>
      <c r="K29" s="25">
        <v>70</v>
      </c>
      <c r="L29" s="25">
        <v>80</v>
      </c>
      <c r="M29" s="25">
        <v>90</v>
      </c>
      <c r="N29" s="25">
        <v>100</v>
      </c>
    </row>
    <row r="30" spans="1:15" ht="15.75" thickBot="1" x14ac:dyDescent="0.3">
      <c r="B30" s="1" t="s">
        <v>15</v>
      </c>
      <c r="C30" s="26">
        <v>1403</v>
      </c>
      <c r="D30" s="32">
        <f>AVERAGE(C30,E30)</f>
        <v>1489.7386621791072</v>
      </c>
      <c r="E30" s="32">
        <v>1576.4773243582144</v>
      </c>
      <c r="F30" s="32">
        <v>1765.030530703265</v>
      </c>
      <c r="G30" s="32">
        <v>1969.9697742299127</v>
      </c>
      <c r="H30" s="32">
        <v>2192.7190679248433</v>
      </c>
      <c r="I30" s="32">
        <v>2434.826177269857</v>
      </c>
      <c r="J30" s="32">
        <v>2697.9733748348312</v>
      </c>
      <c r="K30" s="32">
        <v>2983.9891294883646</v>
      </c>
      <c r="L30" s="32">
        <v>3294.8608114481603</v>
      </c>
      <c r="M30" s="32">
        <v>3632.7485014517379</v>
      </c>
      <c r="N30" s="32">
        <v>4000</v>
      </c>
    </row>
    <row r="31" spans="1:1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6.5" x14ac:dyDescent="0.25">
      <c r="B32" s="38" t="s">
        <v>16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ht="16.5" customHeight="1" x14ac:dyDescent="0.25">
      <c r="B33" s="55" t="s">
        <v>40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2:15" x14ac:dyDescent="0.2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40" spans="2:15" x14ac:dyDescent="0.25">
      <c r="B40" s="51"/>
      <c r="C40" s="51"/>
      <c r="D40" s="51"/>
      <c r="E40" s="51"/>
      <c r="F40" s="51"/>
      <c r="G40" s="51"/>
    </row>
    <row r="41" spans="2:15" x14ac:dyDescent="0.25">
      <c r="D41" s="51"/>
      <c r="E41" s="51"/>
      <c r="F41" s="51"/>
      <c r="G41" s="51"/>
    </row>
    <row r="42" spans="2:15" x14ac:dyDescent="0.25">
      <c r="D42" s="51"/>
      <c r="E42" s="51"/>
      <c r="F42" s="51"/>
      <c r="G42" s="51"/>
    </row>
    <row r="43" spans="2:15" ht="15.75" customHeight="1" x14ac:dyDescent="0.25">
      <c r="D43" s="51"/>
      <c r="E43" s="51"/>
      <c r="F43" s="51"/>
      <c r="G43" s="51"/>
    </row>
    <row r="44" spans="2:15" ht="15.75" customHeight="1" x14ac:dyDescent="0.25"/>
    <row r="62" spans="21:22" x14ac:dyDescent="0.25">
      <c r="U62" s="38" t="s">
        <v>17</v>
      </c>
      <c r="V62" s="38" t="s">
        <v>18</v>
      </c>
    </row>
    <row r="63" spans="21:22" x14ac:dyDescent="0.25">
      <c r="U63" s="38">
        <v>0</v>
      </c>
      <c r="V63" s="3">
        <f>D8</f>
        <v>1400</v>
      </c>
    </row>
    <row r="64" spans="21:22" x14ac:dyDescent="0.25">
      <c r="U64" s="38">
        <v>60</v>
      </c>
      <c r="V64" s="3">
        <f>M8</f>
        <v>5000</v>
      </c>
    </row>
    <row r="66" spans="2:26" x14ac:dyDescent="0.25">
      <c r="T66" s="38" t="s">
        <v>19</v>
      </c>
      <c r="W66" s="38">
        <f>E7</f>
        <v>1</v>
      </c>
      <c r="X66" s="38">
        <f>G7</f>
        <v>5</v>
      </c>
      <c r="Y66" s="38">
        <f>H7</f>
        <v>10</v>
      </c>
      <c r="Z66" s="38">
        <f>J7</f>
        <v>30</v>
      </c>
    </row>
    <row r="67" spans="2:26" x14ac:dyDescent="0.25">
      <c r="T67" s="38" t="s">
        <v>20</v>
      </c>
      <c r="U67" s="38">
        <f>INDEX(U63:U64,MATCH(W66,U63:U64,1))</f>
        <v>0</v>
      </c>
      <c r="W67" s="38">
        <f>$U$68+(W66-$U$67)*($U$70-$U$68)/($U$69-$U$67)</f>
        <v>1460</v>
      </c>
      <c r="X67" s="38">
        <f>$U$68+(X66-$U$67)*($U$70-$U$68)/($U$69-$U$67)</f>
        <v>1700</v>
      </c>
      <c r="Y67" s="38">
        <f>$U$68+(Y66-$U$67)*($U$70-$U$68)/($U$69-$U$67)</f>
        <v>2000</v>
      </c>
      <c r="Z67" s="38">
        <f>$U$68+(Z66-$U$67)*($U$70-$U$68)/($U$69-$U$67)</f>
        <v>3200</v>
      </c>
    </row>
    <row r="68" spans="2:26" x14ac:dyDescent="0.25">
      <c r="T68" s="38" t="s">
        <v>21</v>
      </c>
      <c r="U68" s="38">
        <f>INDEX(V63:V64,MATCH(W66,U63:U64,1))</f>
        <v>1400</v>
      </c>
    </row>
    <row r="69" spans="2:26" x14ac:dyDescent="0.25">
      <c r="T69" s="38" t="s">
        <v>22</v>
      </c>
      <c r="U69" s="38">
        <f>INDEX(U63:U64,MATCH(W66,U63:U64,1)+1)</f>
        <v>60</v>
      </c>
    </row>
    <row r="70" spans="2:26" x14ac:dyDescent="0.25">
      <c r="T70" s="38" t="s">
        <v>23</v>
      </c>
      <c r="U70" s="38">
        <f>INDEX(V63:V64,MATCH(W66,U63:U64,1)+1)</f>
        <v>5000</v>
      </c>
    </row>
    <row r="71" spans="2:26" ht="15.75" thickBot="1" x14ac:dyDescent="0.3">
      <c r="B71" s="38" t="s">
        <v>24</v>
      </c>
    </row>
    <row r="72" spans="2:26" x14ac:dyDescent="0.25">
      <c r="B72" s="8" t="s">
        <v>14</v>
      </c>
      <c r="C72" s="9">
        <v>0</v>
      </c>
      <c r="D72" s="10">
        <v>1</v>
      </c>
      <c r="E72" s="10">
        <v>2</v>
      </c>
      <c r="F72" s="10">
        <v>4</v>
      </c>
      <c r="G72" s="10">
        <v>6</v>
      </c>
      <c r="H72" s="10">
        <v>8</v>
      </c>
      <c r="I72" s="10">
        <v>10</v>
      </c>
      <c r="J72" s="10">
        <v>20</v>
      </c>
      <c r="K72" s="10">
        <v>30</v>
      </c>
      <c r="L72" s="10">
        <v>40</v>
      </c>
      <c r="M72" s="10">
        <v>50</v>
      </c>
      <c r="N72" s="10">
        <v>60</v>
      </c>
      <c r="O72" s="10">
        <v>70</v>
      </c>
      <c r="P72" s="10">
        <v>80</v>
      </c>
      <c r="Q72" s="10">
        <v>90</v>
      </c>
      <c r="R72" s="11">
        <v>100</v>
      </c>
    </row>
    <row r="73" spans="2:26" ht="15.75" thickBot="1" x14ac:dyDescent="0.3">
      <c r="B73" s="12" t="s">
        <v>15</v>
      </c>
      <c r="C73" s="13" t="e">
        <f t="shared" ref="C73:R73" si="8">($C$41-$C$42)/(1-EXP($B$62/-$C$43))*(1-EXP(C72/-$C$43))+$C$42</f>
        <v>#DIV/0!</v>
      </c>
      <c r="D73" s="13" t="e">
        <f t="shared" si="8"/>
        <v>#DIV/0!</v>
      </c>
      <c r="E73" s="13" t="e">
        <f t="shared" si="8"/>
        <v>#DIV/0!</v>
      </c>
      <c r="F73" s="13" t="e">
        <f t="shared" si="8"/>
        <v>#DIV/0!</v>
      </c>
      <c r="G73" s="13" t="e">
        <f t="shared" si="8"/>
        <v>#DIV/0!</v>
      </c>
      <c r="H73" s="13" t="e">
        <f t="shared" si="8"/>
        <v>#DIV/0!</v>
      </c>
      <c r="I73" s="13" t="e">
        <f t="shared" si="8"/>
        <v>#DIV/0!</v>
      </c>
      <c r="J73" s="13" t="e">
        <f t="shared" si="8"/>
        <v>#DIV/0!</v>
      </c>
      <c r="K73" s="13" t="e">
        <f t="shared" si="8"/>
        <v>#DIV/0!</v>
      </c>
      <c r="L73" s="13" t="e">
        <f t="shared" si="8"/>
        <v>#DIV/0!</v>
      </c>
      <c r="M73" s="13" t="e">
        <f t="shared" si="8"/>
        <v>#DIV/0!</v>
      </c>
      <c r="N73" s="13" t="e">
        <f t="shared" si="8"/>
        <v>#DIV/0!</v>
      </c>
      <c r="O73" s="13" t="e">
        <f t="shared" si="8"/>
        <v>#DIV/0!</v>
      </c>
      <c r="P73" s="13" t="e">
        <f t="shared" si="8"/>
        <v>#DIV/0!</v>
      </c>
      <c r="Q73" s="13" t="e">
        <f t="shared" si="8"/>
        <v>#DIV/0!</v>
      </c>
      <c r="R73" s="13" t="e">
        <f t="shared" si="8"/>
        <v>#DIV/0!</v>
      </c>
    </row>
    <row r="75" spans="2:26" ht="15.75" thickBot="1" x14ac:dyDescent="0.3"/>
    <row r="76" spans="2:26" x14ac:dyDescent="0.25">
      <c r="B76" s="42" t="s">
        <v>25</v>
      </c>
      <c r="C76" s="43"/>
      <c r="D76" s="43"/>
      <c r="E76" s="43"/>
      <c r="F76" s="43"/>
      <c r="G76" s="44"/>
    </row>
    <row r="77" spans="2:26" x14ac:dyDescent="0.25">
      <c r="B77" s="14" t="s">
        <v>26</v>
      </c>
      <c r="C77" s="15">
        <f>E23</f>
        <v>4300</v>
      </c>
      <c r="D77" s="45" t="s">
        <v>27</v>
      </c>
      <c r="E77" s="46"/>
      <c r="F77" s="46"/>
      <c r="G77" s="47"/>
    </row>
    <row r="78" spans="2:26" x14ac:dyDescent="0.25">
      <c r="B78" s="14" t="s">
        <v>28</v>
      </c>
      <c r="C78" s="15">
        <f>E8</f>
        <v>1437</v>
      </c>
      <c r="D78" s="45" t="s">
        <v>29</v>
      </c>
      <c r="E78" s="46"/>
      <c r="F78" s="46"/>
      <c r="G78" s="47"/>
    </row>
    <row r="79" spans="2:26" ht="15.75" thickBot="1" x14ac:dyDescent="0.3">
      <c r="B79" s="16" t="s">
        <v>30</v>
      </c>
      <c r="C79" s="17">
        <f>C43</f>
        <v>0</v>
      </c>
      <c r="D79" s="48" t="s">
        <v>31</v>
      </c>
      <c r="E79" s="49"/>
      <c r="F79" s="49"/>
      <c r="G79" s="50"/>
    </row>
    <row r="80" spans="2:26" ht="15.75" thickBot="1" x14ac:dyDescent="0.3"/>
    <row r="81" spans="2:3" ht="15.75" thickBot="1" x14ac:dyDescent="0.3">
      <c r="B81" s="18" t="s">
        <v>14</v>
      </c>
      <c r="C81" s="19" t="s">
        <v>15</v>
      </c>
    </row>
    <row r="82" spans="2:3" x14ac:dyDescent="0.25">
      <c r="B82" s="20">
        <v>0</v>
      </c>
      <c r="C82" s="13" t="e">
        <f t="shared" ref="C82:C97" si="9">($C$77-$C$78)/(1-EXP($B$97/-$C$79))*(1-EXP(B82/-$C$79))+$C$78</f>
        <v>#DIV/0!</v>
      </c>
    </row>
    <row r="83" spans="2:3" x14ac:dyDescent="0.25">
      <c r="B83" s="14">
        <v>1</v>
      </c>
      <c r="C83" s="13" t="e">
        <f t="shared" si="9"/>
        <v>#DIV/0!</v>
      </c>
    </row>
    <row r="84" spans="2:3" x14ac:dyDescent="0.25">
      <c r="B84" s="14">
        <v>2</v>
      </c>
      <c r="C84" s="13" t="e">
        <f t="shared" si="9"/>
        <v>#DIV/0!</v>
      </c>
    </row>
    <row r="85" spans="2:3" x14ac:dyDescent="0.25">
      <c r="B85" s="14">
        <v>4</v>
      </c>
      <c r="C85" s="13" t="e">
        <f t="shared" si="9"/>
        <v>#DIV/0!</v>
      </c>
    </row>
    <row r="86" spans="2:3" x14ac:dyDescent="0.25">
      <c r="B86" s="14">
        <v>6</v>
      </c>
      <c r="C86" s="13" t="e">
        <f t="shared" si="9"/>
        <v>#DIV/0!</v>
      </c>
    </row>
    <row r="87" spans="2:3" x14ac:dyDescent="0.25">
      <c r="B87" s="14">
        <v>8</v>
      </c>
      <c r="C87" s="13" t="e">
        <f t="shared" si="9"/>
        <v>#DIV/0!</v>
      </c>
    </row>
    <row r="88" spans="2:3" x14ac:dyDescent="0.25">
      <c r="B88" s="14">
        <v>10</v>
      </c>
      <c r="C88" s="13" t="e">
        <f t="shared" si="9"/>
        <v>#DIV/0!</v>
      </c>
    </row>
    <row r="89" spans="2:3" x14ac:dyDescent="0.25">
      <c r="B89" s="14">
        <v>20</v>
      </c>
      <c r="C89" s="13" t="e">
        <f t="shared" si="9"/>
        <v>#DIV/0!</v>
      </c>
    </row>
    <row r="90" spans="2:3" x14ac:dyDescent="0.25">
      <c r="B90" s="14">
        <v>30</v>
      </c>
      <c r="C90" s="13" t="e">
        <f t="shared" si="9"/>
        <v>#DIV/0!</v>
      </c>
    </row>
    <row r="91" spans="2:3" x14ac:dyDescent="0.25">
      <c r="B91" s="14">
        <v>40</v>
      </c>
      <c r="C91" s="13" t="e">
        <f t="shared" si="9"/>
        <v>#DIV/0!</v>
      </c>
    </row>
    <row r="92" spans="2:3" x14ac:dyDescent="0.25">
      <c r="B92" s="14">
        <v>50</v>
      </c>
      <c r="C92" s="13" t="e">
        <f t="shared" si="9"/>
        <v>#DIV/0!</v>
      </c>
    </row>
    <row r="93" spans="2:3" x14ac:dyDescent="0.25">
      <c r="B93" s="14">
        <v>60</v>
      </c>
      <c r="C93" s="13" t="e">
        <f t="shared" si="9"/>
        <v>#DIV/0!</v>
      </c>
    </row>
    <row r="94" spans="2:3" x14ac:dyDescent="0.25">
      <c r="B94" s="14">
        <v>70</v>
      </c>
      <c r="C94" s="13" t="e">
        <f t="shared" si="9"/>
        <v>#DIV/0!</v>
      </c>
    </row>
    <row r="95" spans="2:3" x14ac:dyDescent="0.25">
      <c r="B95" s="14">
        <v>80</v>
      </c>
      <c r="C95" s="13" t="e">
        <f t="shared" si="9"/>
        <v>#DIV/0!</v>
      </c>
    </row>
    <row r="96" spans="2:3" x14ac:dyDescent="0.25">
      <c r="B96" s="14">
        <v>90</v>
      </c>
      <c r="C96" s="13" t="e">
        <f t="shared" si="9"/>
        <v>#DIV/0!</v>
      </c>
    </row>
    <row r="97" spans="2:18" ht="15.75" thickBot="1" x14ac:dyDescent="0.3">
      <c r="B97" s="16">
        <v>100</v>
      </c>
      <c r="C97" s="13" t="e">
        <f t="shared" si="9"/>
        <v>#DIV/0!</v>
      </c>
    </row>
    <row r="107" spans="2:18" ht="15.75" thickBot="1" x14ac:dyDescent="0.3">
      <c r="B107" s="38" t="s">
        <v>24</v>
      </c>
    </row>
    <row r="108" spans="2:18" x14ac:dyDescent="0.25">
      <c r="B108" s="8" t="s">
        <v>14</v>
      </c>
      <c r="C108" s="9">
        <v>0</v>
      </c>
      <c r="D108" s="10">
        <v>1</v>
      </c>
      <c r="E108" s="10">
        <v>2</v>
      </c>
      <c r="F108" s="10">
        <v>4</v>
      </c>
      <c r="G108" s="10">
        <v>6</v>
      </c>
      <c r="H108" s="10">
        <v>8</v>
      </c>
      <c r="I108" s="10">
        <v>10</v>
      </c>
      <c r="J108" s="10">
        <v>20</v>
      </c>
      <c r="K108" s="10">
        <v>30</v>
      </c>
      <c r="L108" s="10">
        <v>40</v>
      </c>
      <c r="M108" s="10">
        <v>50</v>
      </c>
      <c r="N108" s="10">
        <v>60</v>
      </c>
      <c r="O108" s="10">
        <v>70</v>
      </c>
      <c r="P108" s="10">
        <v>80</v>
      </c>
      <c r="Q108" s="10">
        <v>90</v>
      </c>
      <c r="R108" s="11">
        <v>100</v>
      </c>
    </row>
    <row r="109" spans="2:18" ht="15.75" thickBot="1" x14ac:dyDescent="0.3">
      <c r="B109" s="12" t="s">
        <v>15</v>
      </c>
      <c r="C109" s="13" t="e">
        <f t="shared" ref="C109:R109" si="10">($C$41-$C$42)/(1-EXP($B$62/-$C$43))*(1-EXP(C108/-$C$43))+$C$42</f>
        <v>#DIV/0!</v>
      </c>
      <c r="D109" s="13" t="e">
        <f t="shared" si="10"/>
        <v>#DIV/0!</v>
      </c>
      <c r="E109" s="13" t="e">
        <f t="shared" si="10"/>
        <v>#DIV/0!</v>
      </c>
      <c r="F109" s="13" t="e">
        <f t="shared" si="10"/>
        <v>#DIV/0!</v>
      </c>
      <c r="G109" s="13" t="e">
        <f t="shared" si="10"/>
        <v>#DIV/0!</v>
      </c>
      <c r="H109" s="13" t="e">
        <f t="shared" si="10"/>
        <v>#DIV/0!</v>
      </c>
      <c r="I109" s="13" t="e">
        <f t="shared" si="10"/>
        <v>#DIV/0!</v>
      </c>
      <c r="J109" s="13" t="e">
        <f t="shared" si="10"/>
        <v>#DIV/0!</v>
      </c>
      <c r="K109" s="13" t="e">
        <f t="shared" si="10"/>
        <v>#DIV/0!</v>
      </c>
      <c r="L109" s="13" t="e">
        <f t="shared" si="10"/>
        <v>#DIV/0!</v>
      </c>
      <c r="M109" s="13" t="e">
        <f t="shared" si="10"/>
        <v>#DIV/0!</v>
      </c>
      <c r="N109" s="13" t="e">
        <f t="shared" si="10"/>
        <v>#DIV/0!</v>
      </c>
      <c r="O109" s="13" t="e">
        <f t="shared" si="10"/>
        <v>#DIV/0!</v>
      </c>
      <c r="P109" s="13" t="e">
        <f t="shared" si="10"/>
        <v>#DIV/0!</v>
      </c>
      <c r="Q109" s="13" t="e">
        <f t="shared" si="10"/>
        <v>#DIV/0!</v>
      </c>
      <c r="R109" s="13" t="e">
        <f t="shared" si="10"/>
        <v>#DIV/0!</v>
      </c>
    </row>
    <row r="111" spans="2:18" ht="15.75" thickBot="1" x14ac:dyDescent="0.3"/>
    <row r="112" spans="2:18" x14ac:dyDescent="0.25">
      <c r="B112" s="42" t="s">
        <v>32</v>
      </c>
      <c r="C112" s="43"/>
      <c r="D112" s="43"/>
      <c r="E112" s="43"/>
      <c r="F112" s="43"/>
      <c r="G112" s="44"/>
    </row>
    <row r="113" spans="2:7" x14ac:dyDescent="0.25">
      <c r="B113" s="14" t="s">
        <v>26</v>
      </c>
      <c r="C113" s="15">
        <f>G23</f>
        <v>5000</v>
      </c>
      <c r="D113" s="45" t="s">
        <v>27</v>
      </c>
      <c r="E113" s="46"/>
      <c r="F113" s="46"/>
      <c r="G113" s="47"/>
    </row>
    <row r="114" spans="2:7" x14ac:dyDescent="0.25">
      <c r="B114" s="14" t="s">
        <v>28</v>
      </c>
      <c r="C114" s="15">
        <f>G8</f>
        <v>1800</v>
      </c>
      <c r="D114" s="45" t="s">
        <v>29</v>
      </c>
      <c r="E114" s="46"/>
      <c r="F114" s="46"/>
      <c r="G114" s="47"/>
    </row>
    <row r="115" spans="2:7" ht="15.75" thickBot="1" x14ac:dyDescent="0.3">
      <c r="B115" s="16" t="s">
        <v>30</v>
      </c>
      <c r="C115" s="17">
        <f>C79</f>
        <v>0</v>
      </c>
      <c r="D115" s="48" t="s">
        <v>31</v>
      </c>
      <c r="E115" s="49"/>
      <c r="F115" s="49"/>
      <c r="G115" s="50"/>
    </row>
    <row r="116" spans="2:7" ht="15.75" thickBot="1" x14ac:dyDescent="0.3"/>
    <row r="117" spans="2:7" ht="15.75" thickBot="1" x14ac:dyDescent="0.3">
      <c r="B117" s="18" t="s">
        <v>14</v>
      </c>
      <c r="C117" s="19" t="s">
        <v>15</v>
      </c>
    </row>
    <row r="118" spans="2:7" x14ac:dyDescent="0.25">
      <c r="B118" s="20">
        <v>0</v>
      </c>
      <c r="C118" s="13" t="e">
        <f t="shared" ref="C118:C133" si="11">($C$113-$C$114)/(1-EXP($B$133/-$C$115))*(1-EXP(B118/-$C$115))+$C$114</f>
        <v>#DIV/0!</v>
      </c>
    </row>
    <row r="119" spans="2:7" x14ac:dyDescent="0.25">
      <c r="B119" s="14">
        <v>1</v>
      </c>
      <c r="C119" s="13" t="e">
        <f t="shared" si="11"/>
        <v>#DIV/0!</v>
      </c>
    </row>
    <row r="120" spans="2:7" x14ac:dyDescent="0.25">
      <c r="B120" s="14">
        <v>2</v>
      </c>
      <c r="C120" s="13" t="e">
        <f t="shared" si="11"/>
        <v>#DIV/0!</v>
      </c>
    </row>
    <row r="121" spans="2:7" x14ac:dyDescent="0.25">
      <c r="B121" s="14">
        <v>4</v>
      </c>
      <c r="C121" s="13" t="e">
        <f t="shared" si="11"/>
        <v>#DIV/0!</v>
      </c>
    </row>
    <row r="122" spans="2:7" x14ac:dyDescent="0.25">
      <c r="B122" s="14">
        <v>6</v>
      </c>
      <c r="C122" s="13" t="e">
        <f t="shared" si="11"/>
        <v>#DIV/0!</v>
      </c>
    </row>
    <row r="123" spans="2:7" x14ac:dyDescent="0.25">
      <c r="B123" s="14">
        <v>8</v>
      </c>
      <c r="C123" s="13" t="e">
        <f t="shared" si="11"/>
        <v>#DIV/0!</v>
      </c>
    </row>
    <row r="124" spans="2:7" x14ac:dyDescent="0.25">
      <c r="B124" s="14">
        <v>10</v>
      </c>
      <c r="C124" s="13" t="e">
        <f t="shared" si="11"/>
        <v>#DIV/0!</v>
      </c>
    </row>
    <row r="125" spans="2:7" x14ac:dyDescent="0.25">
      <c r="B125" s="14">
        <v>20</v>
      </c>
      <c r="C125" s="13" t="e">
        <f t="shared" si="11"/>
        <v>#DIV/0!</v>
      </c>
    </row>
    <row r="126" spans="2:7" x14ac:dyDescent="0.25">
      <c r="B126" s="14">
        <v>30</v>
      </c>
      <c r="C126" s="13" t="e">
        <f t="shared" si="11"/>
        <v>#DIV/0!</v>
      </c>
    </row>
    <row r="127" spans="2:7" x14ac:dyDescent="0.25">
      <c r="B127" s="14">
        <v>40</v>
      </c>
      <c r="C127" s="13" t="e">
        <f t="shared" si="11"/>
        <v>#DIV/0!</v>
      </c>
    </row>
    <row r="128" spans="2:7" x14ac:dyDescent="0.25">
      <c r="B128" s="14">
        <v>50</v>
      </c>
      <c r="C128" s="13" t="e">
        <f t="shared" si="11"/>
        <v>#DIV/0!</v>
      </c>
    </row>
    <row r="129" spans="2:18" x14ac:dyDescent="0.25">
      <c r="B129" s="14">
        <v>60</v>
      </c>
      <c r="C129" s="13" t="e">
        <f t="shared" si="11"/>
        <v>#DIV/0!</v>
      </c>
    </row>
    <row r="130" spans="2:18" x14ac:dyDescent="0.25">
      <c r="B130" s="14">
        <v>70</v>
      </c>
      <c r="C130" s="13" t="e">
        <f t="shared" si="11"/>
        <v>#DIV/0!</v>
      </c>
    </row>
    <row r="131" spans="2:18" x14ac:dyDescent="0.25">
      <c r="B131" s="14">
        <v>80</v>
      </c>
      <c r="C131" s="13" t="e">
        <f t="shared" si="11"/>
        <v>#DIV/0!</v>
      </c>
    </row>
    <row r="132" spans="2:18" x14ac:dyDescent="0.25">
      <c r="B132" s="14">
        <v>90</v>
      </c>
      <c r="C132" s="13" t="e">
        <f t="shared" si="11"/>
        <v>#DIV/0!</v>
      </c>
    </row>
    <row r="133" spans="2:18" ht="15.75" thickBot="1" x14ac:dyDescent="0.3">
      <c r="B133" s="16">
        <v>100</v>
      </c>
      <c r="C133" s="13" t="e">
        <f t="shared" si="11"/>
        <v>#DIV/0!</v>
      </c>
    </row>
    <row r="143" spans="2:18" ht="15.75" thickBot="1" x14ac:dyDescent="0.3">
      <c r="B143" s="38" t="s">
        <v>24</v>
      </c>
    </row>
    <row r="144" spans="2:18" x14ac:dyDescent="0.25">
      <c r="B144" s="8" t="s">
        <v>14</v>
      </c>
      <c r="C144" s="9">
        <v>0</v>
      </c>
      <c r="D144" s="10">
        <v>1</v>
      </c>
      <c r="E144" s="10">
        <v>2</v>
      </c>
      <c r="F144" s="10">
        <v>4</v>
      </c>
      <c r="G144" s="10">
        <v>6</v>
      </c>
      <c r="H144" s="10">
        <v>8</v>
      </c>
      <c r="I144" s="10">
        <v>10</v>
      </c>
      <c r="J144" s="10">
        <v>20</v>
      </c>
      <c r="K144" s="10">
        <v>30</v>
      </c>
      <c r="L144" s="10">
        <v>40</v>
      </c>
      <c r="M144" s="10">
        <v>50</v>
      </c>
      <c r="N144" s="10">
        <v>60</v>
      </c>
      <c r="O144" s="10">
        <v>70</v>
      </c>
      <c r="P144" s="10">
        <v>80</v>
      </c>
      <c r="Q144" s="10">
        <v>90</v>
      </c>
      <c r="R144" s="11">
        <v>100</v>
      </c>
    </row>
    <row r="145" spans="2:18" ht="15.75" thickBot="1" x14ac:dyDescent="0.3">
      <c r="B145" s="12" t="s">
        <v>15</v>
      </c>
      <c r="C145" s="13" t="e">
        <f t="shared" ref="C145:R145" si="12">($C$41-$C$42)/(1-EXP($B$62/-$C$43))*(1-EXP(C144/-$C$43))+$C$42</f>
        <v>#DIV/0!</v>
      </c>
      <c r="D145" s="13" t="e">
        <f t="shared" si="12"/>
        <v>#DIV/0!</v>
      </c>
      <c r="E145" s="13" t="e">
        <f t="shared" si="12"/>
        <v>#DIV/0!</v>
      </c>
      <c r="F145" s="13" t="e">
        <f t="shared" si="12"/>
        <v>#DIV/0!</v>
      </c>
      <c r="G145" s="13" t="e">
        <f t="shared" si="12"/>
        <v>#DIV/0!</v>
      </c>
      <c r="H145" s="13" t="e">
        <f t="shared" si="12"/>
        <v>#DIV/0!</v>
      </c>
      <c r="I145" s="13" t="e">
        <f t="shared" si="12"/>
        <v>#DIV/0!</v>
      </c>
      <c r="J145" s="13" t="e">
        <f t="shared" si="12"/>
        <v>#DIV/0!</v>
      </c>
      <c r="K145" s="13" t="e">
        <f t="shared" si="12"/>
        <v>#DIV/0!</v>
      </c>
      <c r="L145" s="13" t="e">
        <f t="shared" si="12"/>
        <v>#DIV/0!</v>
      </c>
      <c r="M145" s="13" t="e">
        <f t="shared" si="12"/>
        <v>#DIV/0!</v>
      </c>
      <c r="N145" s="13" t="e">
        <f t="shared" si="12"/>
        <v>#DIV/0!</v>
      </c>
      <c r="O145" s="13" t="e">
        <f t="shared" si="12"/>
        <v>#DIV/0!</v>
      </c>
      <c r="P145" s="13" t="e">
        <f t="shared" si="12"/>
        <v>#DIV/0!</v>
      </c>
      <c r="Q145" s="13" t="e">
        <f t="shared" si="12"/>
        <v>#DIV/0!</v>
      </c>
      <c r="R145" s="13" t="e">
        <f t="shared" si="12"/>
        <v>#DIV/0!</v>
      </c>
    </row>
    <row r="147" spans="2:18" ht="15.75" thickBot="1" x14ac:dyDescent="0.3"/>
    <row r="148" spans="2:18" x14ac:dyDescent="0.25">
      <c r="B148" s="42" t="s">
        <v>33</v>
      </c>
      <c r="C148" s="43"/>
      <c r="D148" s="43"/>
      <c r="E148" s="43"/>
      <c r="F148" s="43"/>
      <c r="G148" s="44"/>
    </row>
    <row r="149" spans="2:18" x14ac:dyDescent="0.25">
      <c r="B149" s="14" t="s">
        <v>26</v>
      </c>
      <c r="C149" s="15">
        <f>H23</f>
        <v>7350</v>
      </c>
      <c r="D149" s="45" t="s">
        <v>27</v>
      </c>
      <c r="E149" s="46"/>
      <c r="F149" s="46"/>
      <c r="G149" s="47"/>
    </row>
    <row r="150" spans="2:18" x14ac:dyDescent="0.25">
      <c r="B150" s="14" t="s">
        <v>28</v>
      </c>
      <c r="C150" s="15">
        <f>H8</f>
        <v>2200</v>
      </c>
      <c r="D150" s="45" t="s">
        <v>29</v>
      </c>
      <c r="E150" s="46"/>
      <c r="F150" s="46"/>
      <c r="G150" s="47"/>
    </row>
    <row r="151" spans="2:18" ht="15.75" thickBot="1" x14ac:dyDescent="0.3">
      <c r="B151" s="16" t="s">
        <v>30</v>
      </c>
      <c r="C151" s="17">
        <f>C115</f>
        <v>0</v>
      </c>
      <c r="D151" s="48" t="s">
        <v>31</v>
      </c>
      <c r="E151" s="49"/>
      <c r="F151" s="49"/>
      <c r="G151" s="50"/>
    </row>
    <row r="152" spans="2:18" ht="15.75" thickBot="1" x14ac:dyDescent="0.3"/>
    <row r="153" spans="2:18" ht="15.75" thickBot="1" x14ac:dyDescent="0.3">
      <c r="B153" s="18" t="s">
        <v>14</v>
      </c>
      <c r="C153" s="19" t="s">
        <v>15</v>
      </c>
    </row>
    <row r="154" spans="2:18" x14ac:dyDescent="0.25">
      <c r="B154" s="20">
        <v>0</v>
      </c>
      <c r="C154" s="13" t="e">
        <f t="shared" ref="C154:C169" si="13">($C$149-$C$150)/(1-EXP($B$169/-$C$151))*(1-EXP(B154/-$C$151))+$C$150</f>
        <v>#DIV/0!</v>
      </c>
    </row>
    <row r="155" spans="2:18" x14ac:dyDescent="0.25">
      <c r="B155" s="14">
        <v>1</v>
      </c>
      <c r="C155" s="13" t="e">
        <f t="shared" si="13"/>
        <v>#DIV/0!</v>
      </c>
    </row>
    <row r="156" spans="2:18" x14ac:dyDescent="0.25">
      <c r="B156" s="14">
        <v>2</v>
      </c>
      <c r="C156" s="13" t="e">
        <f t="shared" si="13"/>
        <v>#DIV/0!</v>
      </c>
    </row>
    <row r="157" spans="2:18" x14ac:dyDescent="0.25">
      <c r="B157" s="14">
        <v>4</v>
      </c>
      <c r="C157" s="13" t="e">
        <f t="shared" si="13"/>
        <v>#DIV/0!</v>
      </c>
    </row>
    <row r="158" spans="2:18" x14ac:dyDescent="0.25">
      <c r="B158" s="14">
        <v>6</v>
      </c>
      <c r="C158" s="13" t="e">
        <f t="shared" si="13"/>
        <v>#DIV/0!</v>
      </c>
    </row>
    <row r="159" spans="2:18" x14ac:dyDescent="0.25">
      <c r="B159" s="14">
        <v>8</v>
      </c>
      <c r="C159" s="13" t="e">
        <f t="shared" si="13"/>
        <v>#DIV/0!</v>
      </c>
    </row>
    <row r="160" spans="2:18" x14ac:dyDescent="0.25">
      <c r="B160" s="14">
        <v>10</v>
      </c>
      <c r="C160" s="13" t="e">
        <f t="shared" si="13"/>
        <v>#DIV/0!</v>
      </c>
    </row>
    <row r="161" spans="2:3" x14ac:dyDescent="0.25">
      <c r="B161" s="14">
        <v>20</v>
      </c>
      <c r="C161" s="13" t="e">
        <f t="shared" si="13"/>
        <v>#DIV/0!</v>
      </c>
    </row>
    <row r="162" spans="2:3" x14ac:dyDescent="0.25">
      <c r="B162" s="14">
        <v>30</v>
      </c>
      <c r="C162" s="13" t="e">
        <f t="shared" si="13"/>
        <v>#DIV/0!</v>
      </c>
    </row>
    <row r="163" spans="2:3" x14ac:dyDescent="0.25">
      <c r="B163" s="14">
        <v>40</v>
      </c>
      <c r="C163" s="13" t="e">
        <f t="shared" si="13"/>
        <v>#DIV/0!</v>
      </c>
    </row>
    <row r="164" spans="2:3" x14ac:dyDescent="0.25">
      <c r="B164" s="14">
        <v>50</v>
      </c>
      <c r="C164" s="13" t="e">
        <f t="shared" si="13"/>
        <v>#DIV/0!</v>
      </c>
    </row>
    <row r="165" spans="2:3" x14ac:dyDescent="0.25">
      <c r="B165" s="14">
        <v>60</v>
      </c>
      <c r="C165" s="13" t="e">
        <f t="shared" si="13"/>
        <v>#DIV/0!</v>
      </c>
    </row>
    <row r="166" spans="2:3" x14ac:dyDescent="0.25">
      <c r="B166" s="14">
        <v>70</v>
      </c>
      <c r="C166" s="13" t="e">
        <f t="shared" si="13"/>
        <v>#DIV/0!</v>
      </c>
    </row>
    <row r="167" spans="2:3" x14ac:dyDescent="0.25">
      <c r="B167" s="14">
        <v>80</v>
      </c>
      <c r="C167" s="13" t="e">
        <f t="shared" si="13"/>
        <v>#DIV/0!</v>
      </c>
    </row>
    <row r="168" spans="2:3" x14ac:dyDescent="0.25">
      <c r="B168" s="14">
        <v>90</v>
      </c>
      <c r="C168" s="13" t="e">
        <f t="shared" si="13"/>
        <v>#DIV/0!</v>
      </c>
    </row>
    <row r="169" spans="2:3" ht="15.75" thickBot="1" x14ac:dyDescent="0.3">
      <c r="B169" s="16">
        <v>100</v>
      </c>
      <c r="C169" s="13" t="e">
        <f t="shared" si="13"/>
        <v>#DIV/0!</v>
      </c>
    </row>
    <row r="179" spans="2:18" ht="15.75" thickBot="1" x14ac:dyDescent="0.3">
      <c r="B179" s="38" t="s">
        <v>24</v>
      </c>
    </row>
    <row r="180" spans="2:18" x14ac:dyDescent="0.25">
      <c r="B180" s="8" t="s">
        <v>14</v>
      </c>
      <c r="C180" s="9">
        <v>0</v>
      </c>
      <c r="D180" s="10">
        <v>1</v>
      </c>
      <c r="E180" s="10">
        <v>2</v>
      </c>
      <c r="F180" s="10">
        <v>4</v>
      </c>
      <c r="G180" s="10">
        <v>6</v>
      </c>
      <c r="H180" s="10">
        <v>8</v>
      </c>
      <c r="I180" s="10">
        <v>10</v>
      </c>
      <c r="J180" s="10">
        <v>20</v>
      </c>
      <c r="K180" s="10">
        <v>30</v>
      </c>
      <c r="L180" s="10">
        <v>40</v>
      </c>
      <c r="M180" s="10">
        <v>50</v>
      </c>
      <c r="N180" s="10">
        <v>60</v>
      </c>
      <c r="O180" s="10">
        <v>70</v>
      </c>
      <c r="P180" s="10">
        <v>80</v>
      </c>
      <c r="Q180" s="10">
        <v>90</v>
      </c>
      <c r="R180" s="11">
        <v>100</v>
      </c>
    </row>
    <row r="181" spans="2:18" ht="15.75" thickBot="1" x14ac:dyDescent="0.3">
      <c r="B181" s="12" t="s">
        <v>15</v>
      </c>
      <c r="C181" s="13" t="e">
        <f t="shared" ref="C181:R181" si="14">($C$41-$C$42)/(1-EXP($B$62/-$C$43))*(1-EXP(C180/-$C$43))+$C$42</f>
        <v>#DIV/0!</v>
      </c>
      <c r="D181" s="13" t="e">
        <f t="shared" si="14"/>
        <v>#DIV/0!</v>
      </c>
      <c r="E181" s="13" t="e">
        <f t="shared" si="14"/>
        <v>#DIV/0!</v>
      </c>
      <c r="F181" s="13" t="e">
        <f t="shared" si="14"/>
        <v>#DIV/0!</v>
      </c>
      <c r="G181" s="13" t="e">
        <f t="shared" si="14"/>
        <v>#DIV/0!</v>
      </c>
      <c r="H181" s="13" t="e">
        <f t="shared" si="14"/>
        <v>#DIV/0!</v>
      </c>
      <c r="I181" s="13" t="e">
        <f t="shared" si="14"/>
        <v>#DIV/0!</v>
      </c>
      <c r="J181" s="13" t="e">
        <f t="shared" si="14"/>
        <v>#DIV/0!</v>
      </c>
      <c r="K181" s="13" t="e">
        <f t="shared" si="14"/>
        <v>#DIV/0!</v>
      </c>
      <c r="L181" s="13" t="e">
        <f t="shared" si="14"/>
        <v>#DIV/0!</v>
      </c>
      <c r="M181" s="13" t="e">
        <f t="shared" si="14"/>
        <v>#DIV/0!</v>
      </c>
      <c r="N181" s="13" t="e">
        <f t="shared" si="14"/>
        <v>#DIV/0!</v>
      </c>
      <c r="O181" s="13" t="e">
        <f t="shared" si="14"/>
        <v>#DIV/0!</v>
      </c>
      <c r="P181" s="13" t="e">
        <f t="shared" si="14"/>
        <v>#DIV/0!</v>
      </c>
      <c r="Q181" s="13" t="e">
        <f t="shared" si="14"/>
        <v>#DIV/0!</v>
      </c>
      <c r="R181" s="13" t="e">
        <f t="shared" si="14"/>
        <v>#DIV/0!</v>
      </c>
    </row>
    <row r="183" spans="2:18" ht="15.75" thickBot="1" x14ac:dyDescent="0.3"/>
    <row r="184" spans="2:18" x14ac:dyDescent="0.25">
      <c r="B184" s="42" t="s">
        <v>34</v>
      </c>
      <c r="C184" s="43"/>
      <c r="D184" s="43"/>
      <c r="E184" s="43"/>
      <c r="F184" s="43"/>
      <c r="G184" s="44"/>
    </row>
    <row r="185" spans="2:18" x14ac:dyDescent="0.25">
      <c r="B185" s="14" t="s">
        <v>26</v>
      </c>
      <c r="C185" s="15">
        <f>J23</f>
        <v>7500</v>
      </c>
      <c r="D185" s="45" t="s">
        <v>27</v>
      </c>
      <c r="E185" s="46"/>
      <c r="F185" s="46"/>
      <c r="G185" s="47"/>
    </row>
    <row r="186" spans="2:18" x14ac:dyDescent="0.25">
      <c r="B186" s="14" t="s">
        <v>28</v>
      </c>
      <c r="C186" s="15">
        <f>J8</f>
        <v>4000</v>
      </c>
      <c r="D186" s="45" t="s">
        <v>29</v>
      </c>
      <c r="E186" s="46"/>
      <c r="F186" s="46"/>
      <c r="G186" s="47"/>
    </row>
    <row r="187" spans="2:18" ht="15.75" thickBot="1" x14ac:dyDescent="0.3">
      <c r="B187" s="16" t="s">
        <v>30</v>
      </c>
      <c r="C187" s="17">
        <f>C151</f>
        <v>0</v>
      </c>
      <c r="D187" s="48" t="s">
        <v>31</v>
      </c>
      <c r="E187" s="49"/>
      <c r="F187" s="49"/>
      <c r="G187" s="50"/>
    </row>
    <row r="188" spans="2:18" ht="15.75" thickBot="1" x14ac:dyDescent="0.3"/>
    <row r="189" spans="2:18" ht="15.75" thickBot="1" x14ac:dyDescent="0.3">
      <c r="B189" s="18" t="s">
        <v>14</v>
      </c>
      <c r="C189" s="19" t="s">
        <v>15</v>
      </c>
    </row>
    <row r="190" spans="2:18" x14ac:dyDescent="0.25">
      <c r="B190" s="20">
        <v>0</v>
      </c>
      <c r="C190" s="13" t="e">
        <f t="shared" ref="C190:C205" si="15">($C$185-$C$186)/(1-EXP($B$205/-$C$187))*(1-EXP(B190/-$C$187))+$C$186</f>
        <v>#DIV/0!</v>
      </c>
    </row>
    <row r="191" spans="2:18" x14ac:dyDescent="0.25">
      <c r="B191" s="14">
        <v>1</v>
      </c>
      <c r="C191" s="13" t="e">
        <f t="shared" si="15"/>
        <v>#DIV/0!</v>
      </c>
    </row>
    <row r="192" spans="2:18" x14ac:dyDescent="0.25">
      <c r="B192" s="14">
        <v>2</v>
      </c>
      <c r="C192" s="13" t="e">
        <f t="shared" si="15"/>
        <v>#DIV/0!</v>
      </c>
    </row>
    <row r="193" spans="2:3" x14ac:dyDescent="0.25">
      <c r="B193" s="14">
        <v>4</v>
      </c>
      <c r="C193" s="13" t="e">
        <f t="shared" si="15"/>
        <v>#DIV/0!</v>
      </c>
    </row>
    <row r="194" spans="2:3" x14ac:dyDescent="0.25">
      <c r="B194" s="14">
        <v>6</v>
      </c>
      <c r="C194" s="13" t="e">
        <f t="shared" si="15"/>
        <v>#DIV/0!</v>
      </c>
    </row>
    <row r="195" spans="2:3" x14ac:dyDescent="0.25">
      <c r="B195" s="14">
        <v>8</v>
      </c>
      <c r="C195" s="13" t="e">
        <f t="shared" si="15"/>
        <v>#DIV/0!</v>
      </c>
    </row>
    <row r="196" spans="2:3" x14ac:dyDescent="0.25">
      <c r="B196" s="14">
        <v>10</v>
      </c>
      <c r="C196" s="13" t="e">
        <f t="shared" si="15"/>
        <v>#DIV/0!</v>
      </c>
    </row>
    <row r="197" spans="2:3" x14ac:dyDescent="0.25">
      <c r="B197" s="14">
        <v>20</v>
      </c>
      <c r="C197" s="13" t="e">
        <f t="shared" si="15"/>
        <v>#DIV/0!</v>
      </c>
    </row>
    <row r="198" spans="2:3" x14ac:dyDescent="0.25">
      <c r="B198" s="14">
        <v>30</v>
      </c>
      <c r="C198" s="13" t="e">
        <f t="shared" si="15"/>
        <v>#DIV/0!</v>
      </c>
    </row>
    <row r="199" spans="2:3" x14ac:dyDescent="0.25">
      <c r="B199" s="14">
        <v>40</v>
      </c>
      <c r="C199" s="13" t="e">
        <f t="shared" si="15"/>
        <v>#DIV/0!</v>
      </c>
    </row>
    <row r="200" spans="2:3" x14ac:dyDescent="0.25">
      <c r="B200" s="14">
        <v>50</v>
      </c>
      <c r="C200" s="13" t="e">
        <f t="shared" si="15"/>
        <v>#DIV/0!</v>
      </c>
    </row>
    <row r="201" spans="2:3" x14ac:dyDescent="0.25">
      <c r="B201" s="14">
        <v>60</v>
      </c>
      <c r="C201" s="13" t="e">
        <f t="shared" si="15"/>
        <v>#DIV/0!</v>
      </c>
    </row>
    <row r="202" spans="2:3" x14ac:dyDescent="0.25">
      <c r="B202" s="14">
        <v>70</v>
      </c>
      <c r="C202" s="13" t="e">
        <f t="shared" si="15"/>
        <v>#DIV/0!</v>
      </c>
    </row>
    <row r="203" spans="2:3" x14ac:dyDescent="0.25">
      <c r="B203" s="14">
        <v>80</v>
      </c>
      <c r="C203" s="13" t="e">
        <f t="shared" si="15"/>
        <v>#DIV/0!</v>
      </c>
    </row>
    <row r="204" spans="2:3" x14ac:dyDescent="0.25">
      <c r="B204" s="14">
        <v>90</v>
      </c>
      <c r="C204" s="13" t="e">
        <f t="shared" si="15"/>
        <v>#DIV/0!</v>
      </c>
    </row>
    <row r="205" spans="2:3" ht="15.75" thickBot="1" x14ac:dyDescent="0.3">
      <c r="B205" s="16">
        <v>100</v>
      </c>
      <c r="C205" s="13" t="e">
        <f t="shared" si="15"/>
        <v>#DIV/0!</v>
      </c>
    </row>
    <row r="215" spans="2:18" ht="15.75" thickBot="1" x14ac:dyDescent="0.3">
      <c r="B215" s="38" t="s">
        <v>24</v>
      </c>
    </row>
    <row r="216" spans="2:18" x14ac:dyDescent="0.25">
      <c r="B216" s="8" t="s">
        <v>14</v>
      </c>
      <c r="C216" s="9">
        <v>0</v>
      </c>
      <c r="D216" s="10">
        <v>1</v>
      </c>
      <c r="E216" s="10">
        <v>2</v>
      </c>
      <c r="F216" s="10">
        <v>4</v>
      </c>
      <c r="G216" s="10">
        <v>6</v>
      </c>
      <c r="H216" s="10">
        <v>8</v>
      </c>
      <c r="I216" s="10">
        <v>10</v>
      </c>
      <c r="J216" s="10">
        <v>20</v>
      </c>
      <c r="K216" s="10">
        <v>30</v>
      </c>
      <c r="L216" s="10">
        <v>40</v>
      </c>
      <c r="M216" s="10">
        <v>50</v>
      </c>
      <c r="N216" s="10">
        <v>60</v>
      </c>
      <c r="O216" s="10">
        <v>70</v>
      </c>
      <c r="P216" s="10">
        <v>80</v>
      </c>
      <c r="Q216" s="10">
        <v>90</v>
      </c>
      <c r="R216" s="11">
        <v>100</v>
      </c>
    </row>
    <row r="217" spans="2:18" ht="15.75" thickBot="1" x14ac:dyDescent="0.3">
      <c r="B217" s="12" t="s">
        <v>15</v>
      </c>
      <c r="C217" s="13" t="e">
        <f t="shared" ref="C217:R217" si="16">($C$41-$C$42)/(1-EXP($B$62/-$C$43))*(1-EXP(C216/-$C$43))+$C$42</f>
        <v>#DIV/0!</v>
      </c>
      <c r="D217" s="13" t="e">
        <f t="shared" si="16"/>
        <v>#DIV/0!</v>
      </c>
      <c r="E217" s="13" t="e">
        <f t="shared" si="16"/>
        <v>#DIV/0!</v>
      </c>
      <c r="F217" s="13" t="e">
        <f t="shared" si="16"/>
        <v>#DIV/0!</v>
      </c>
      <c r="G217" s="13" t="e">
        <f t="shared" si="16"/>
        <v>#DIV/0!</v>
      </c>
      <c r="H217" s="13" t="e">
        <f t="shared" si="16"/>
        <v>#DIV/0!</v>
      </c>
      <c r="I217" s="13" t="e">
        <f t="shared" si="16"/>
        <v>#DIV/0!</v>
      </c>
      <c r="J217" s="13" t="e">
        <f t="shared" si="16"/>
        <v>#DIV/0!</v>
      </c>
      <c r="K217" s="13" t="e">
        <f t="shared" si="16"/>
        <v>#DIV/0!</v>
      </c>
      <c r="L217" s="13" t="e">
        <f t="shared" si="16"/>
        <v>#DIV/0!</v>
      </c>
      <c r="M217" s="13" t="e">
        <f t="shared" si="16"/>
        <v>#DIV/0!</v>
      </c>
      <c r="N217" s="13" t="e">
        <f t="shared" si="16"/>
        <v>#DIV/0!</v>
      </c>
      <c r="O217" s="13" t="e">
        <f t="shared" si="16"/>
        <v>#DIV/0!</v>
      </c>
      <c r="P217" s="13" t="e">
        <f t="shared" si="16"/>
        <v>#DIV/0!</v>
      </c>
      <c r="Q217" s="13" t="e">
        <f t="shared" si="16"/>
        <v>#DIV/0!</v>
      </c>
      <c r="R217" s="13" t="e">
        <f t="shared" si="16"/>
        <v>#DIV/0!</v>
      </c>
    </row>
    <row r="219" spans="2:18" ht="15.75" thickBot="1" x14ac:dyDescent="0.3"/>
    <row r="220" spans="2:18" x14ac:dyDescent="0.25">
      <c r="B220" s="42" t="s">
        <v>35</v>
      </c>
      <c r="C220" s="43"/>
      <c r="D220" s="43"/>
      <c r="E220" s="43"/>
      <c r="F220" s="43"/>
      <c r="G220" s="44"/>
    </row>
    <row r="221" spans="2:18" x14ac:dyDescent="0.25">
      <c r="B221" s="14" t="s">
        <v>26</v>
      </c>
      <c r="C221" s="15">
        <f>M23</f>
        <v>7500</v>
      </c>
      <c r="D221" s="45" t="s">
        <v>27</v>
      </c>
      <c r="E221" s="46"/>
      <c r="F221" s="46"/>
      <c r="G221" s="47"/>
    </row>
    <row r="222" spans="2:18" x14ac:dyDescent="0.25">
      <c r="B222" s="14" t="s">
        <v>28</v>
      </c>
      <c r="C222" s="15">
        <f>M8</f>
        <v>5000</v>
      </c>
      <c r="D222" s="45" t="s">
        <v>29</v>
      </c>
      <c r="E222" s="46"/>
      <c r="F222" s="46"/>
      <c r="G222" s="47"/>
    </row>
    <row r="223" spans="2:18" ht="15.75" thickBot="1" x14ac:dyDescent="0.3">
      <c r="B223" s="16" t="s">
        <v>30</v>
      </c>
      <c r="C223" s="17">
        <f>C187</f>
        <v>0</v>
      </c>
      <c r="D223" s="48" t="s">
        <v>31</v>
      </c>
      <c r="E223" s="49"/>
      <c r="F223" s="49"/>
      <c r="G223" s="50"/>
    </row>
    <row r="224" spans="2:18" ht="15.75" thickBot="1" x14ac:dyDescent="0.3"/>
    <row r="225" spans="2:3" ht="15.75" thickBot="1" x14ac:dyDescent="0.3">
      <c r="B225" s="18" t="s">
        <v>14</v>
      </c>
      <c r="C225" s="19" t="s">
        <v>15</v>
      </c>
    </row>
    <row r="226" spans="2:3" x14ac:dyDescent="0.25">
      <c r="B226" s="20">
        <v>0</v>
      </c>
      <c r="C226" s="13" t="e">
        <f t="shared" ref="C226:C241" si="17">($C$221-$C$222)/(1-EXP($B$241/-$C$223))*(1-EXP(B226/-$C$223))+$C$222</f>
        <v>#DIV/0!</v>
      </c>
    </row>
    <row r="227" spans="2:3" x14ac:dyDescent="0.25">
      <c r="B227" s="14">
        <v>1</v>
      </c>
      <c r="C227" s="13" t="e">
        <f t="shared" si="17"/>
        <v>#DIV/0!</v>
      </c>
    </row>
    <row r="228" spans="2:3" x14ac:dyDescent="0.25">
      <c r="B228" s="14">
        <v>2</v>
      </c>
      <c r="C228" s="13" t="e">
        <f t="shared" si="17"/>
        <v>#DIV/0!</v>
      </c>
    </row>
    <row r="229" spans="2:3" x14ac:dyDescent="0.25">
      <c r="B229" s="14">
        <v>4</v>
      </c>
      <c r="C229" s="13" t="e">
        <f t="shared" si="17"/>
        <v>#DIV/0!</v>
      </c>
    </row>
    <row r="230" spans="2:3" x14ac:dyDescent="0.25">
      <c r="B230" s="14">
        <v>6</v>
      </c>
      <c r="C230" s="13" t="e">
        <f t="shared" si="17"/>
        <v>#DIV/0!</v>
      </c>
    </row>
    <row r="231" spans="2:3" x14ac:dyDescent="0.25">
      <c r="B231" s="14">
        <v>8</v>
      </c>
      <c r="C231" s="13" t="e">
        <f t="shared" si="17"/>
        <v>#DIV/0!</v>
      </c>
    </row>
    <row r="232" spans="2:3" x14ac:dyDescent="0.25">
      <c r="B232" s="14">
        <v>10</v>
      </c>
      <c r="C232" s="13" t="e">
        <f t="shared" si="17"/>
        <v>#DIV/0!</v>
      </c>
    </row>
    <row r="233" spans="2:3" x14ac:dyDescent="0.25">
      <c r="B233" s="14">
        <v>20</v>
      </c>
      <c r="C233" s="13" t="e">
        <f t="shared" si="17"/>
        <v>#DIV/0!</v>
      </c>
    </row>
    <row r="234" spans="2:3" x14ac:dyDescent="0.25">
      <c r="B234" s="14">
        <v>30</v>
      </c>
      <c r="C234" s="13" t="e">
        <f t="shared" si="17"/>
        <v>#DIV/0!</v>
      </c>
    </row>
    <row r="235" spans="2:3" x14ac:dyDescent="0.25">
      <c r="B235" s="14">
        <v>40</v>
      </c>
      <c r="C235" s="13" t="e">
        <f t="shared" si="17"/>
        <v>#DIV/0!</v>
      </c>
    </row>
    <row r="236" spans="2:3" x14ac:dyDescent="0.25">
      <c r="B236" s="14">
        <v>50</v>
      </c>
      <c r="C236" s="13" t="e">
        <f t="shared" si="17"/>
        <v>#DIV/0!</v>
      </c>
    </row>
    <row r="237" spans="2:3" x14ac:dyDescent="0.25">
      <c r="B237" s="14">
        <v>60</v>
      </c>
      <c r="C237" s="13" t="e">
        <f t="shared" si="17"/>
        <v>#DIV/0!</v>
      </c>
    </row>
    <row r="238" spans="2:3" x14ac:dyDescent="0.25">
      <c r="B238" s="14">
        <v>70</v>
      </c>
      <c r="C238" s="13" t="e">
        <f t="shared" si="17"/>
        <v>#DIV/0!</v>
      </c>
    </row>
    <row r="239" spans="2:3" x14ac:dyDescent="0.25">
      <c r="B239" s="14">
        <v>80</v>
      </c>
      <c r="C239" s="13" t="e">
        <f t="shared" si="17"/>
        <v>#DIV/0!</v>
      </c>
    </row>
    <row r="240" spans="2:3" x14ac:dyDescent="0.25">
      <c r="B240" s="14">
        <v>90</v>
      </c>
      <c r="C240" s="13" t="e">
        <f t="shared" si="17"/>
        <v>#DIV/0!</v>
      </c>
    </row>
    <row r="241" spans="2:18" ht="15.75" thickBot="1" x14ac:dyDescent="0.3">
      <c r="B241" s="16">
        <v>100</v>
      </c>
      <c r="C241" s="13" t="e">
        <f t="shared" si="17"/>
        <v>#DIV/0!</v>
      </c>
    </row>
    <row r="251" spans="2:18" ht="15.75" thickBot="1" x14ac:dyDescent="0.3">
      <c r="B251" s="38" t="s">
        <v>24</v>
      </c>
    </row>
    <row r="252" spans="2:18" x14ac:dyDescent="0.25">
      <c r="B252" s="8" t="s">
        <v>14</v>
      </c>
      <c r="C252" s="9">
        <v>0</v>
      </c>
      <c r="D252" s="10">
        <v>1</v>
      </c>
      <c r="E252" s="10">
        <v>2</v>
      </c>
      <c r="F252" s="10">
        <v>4</v>
      </c>
      <c r="G252" s="10">
        <v>6</v>
      </c>
      <c r="H252" s="10">
        <v>8</v>
      </c>
      <c r="I252" s="10">
        <v>10</v>
      </c>
      <c r="J252" s="10">
        <v>20</v>
      </c>
      <c r="K252" s="10">
        <v>30</v>
      </c>
      <c r="L252" s="10">
        <v>40</v>
      </c>
      <c r="M252" s="10">
        <v>50</v>
      </c>
      <c r="N252" s="10">
        <v>60</v>
      </c>
      <c r="O252" s="10">
        <v>70</v>
      </c>
      <c r="P252" s="10">
        <v>80</v>
      </c>
      <c r="Q252" s="10">
        <v>90</v>
      </c>
      <c r="R252" s="11">
        <v>100</v>
      </c>
    </row>
    <row r="253" spans="2:18" ht="15.75" thickBot="1" x14ac:dyDescent="0.3">
      <c r="B253" s="12" t="s">
        <v>15</v>
      </c>
      <c r="C253" s="13" t="e">
        <f t="shared" ref="C253:R253" si="18">($C$41-$C$42)/(1-EXP($B$62/-$C$43))*(1-EXP(C252/-$C$43))+$C$42</f>
        <v>#DIV/0!</v>
      </c>
      <c r="D253" s="13" t="e">
        <f t="shared" si="18"/>
        <v>#DIV/0!</v>
      </c>
      <c r="E253" s="13" t="e">
        <f t="shared" si="18"/>
        <v>#DIV/0!</v>
      </c>
      <c r="F253" s="13" t="e">
        <f t="shared" si="18"/>
        <v>#DIV/0!</v>
      </c>
      <c r="G253" s="13" t="e">
        <f t="shared" si="18"/>
        <v>#DIV/0!</v>
      </c>
      <c r="H253" s="13" t="e">
        <f t="shared" si="18"/>
        <v>#DIV/0!</v>
      </c>
      <c r="I253" s="13" t="e">
        <f t="shared" si="18"/>
        <v>#DIV/0!</v>
      </c>
      <c r="J253" s="13" t="e">
        <f t="shared" si="18"/>
        <v>#DIV/0!</v>
      </c>
      <c r="K253" s="13" t="e">
        <f t="shared" si="18"/>
        <v>#DIV/0!</v>
      </c>
      <c r="L253" s="13" t="e">
        <f t="shared" si="18"/>
        <v>#DIV/0!</v>
      </c>
      <c r="M253" s="13" t="e">
        <f t="shared" si="18"/>
        <v>#DIV/0!</v>
      </c>
      <c r="N253" s="13" t="e">
        <f t="shared" si="18"/>
        <v>#DIV/0!</v>
      </c>
      <c r="O253" s="13" t="e">
        <f t="shared" si="18"/>
        <v>#DIV/0!</v>
      </c>
      <c r="P253" s="13" t="e">
        <f t="shared" si="18"/>
        <v>#DIV/0!</v>
      </c>
      <c r="Q253" s="13" t="e">
        <f t="shared" si="18"/>
        <v>#DIV/0!</v>
      </c>
      <c r="R253" s="13" t="e">
        <f t="shared" si="18"/>
        <v>#DIV/0!</v>
      </c>
    </row>
    <row r="255" spans="2:18" ht="15.75" thickBot="1" x14ac:dyDescent="0.3"/>
    <row r="256" spans="2:18" x14ac:dyDescent="0.25">
      <c r="B256" s="42" t="s">
        <v>36</v>
      </c>
      <c r="C256" s="43"/>
      <c r="D256" s="43"/>
      <c r="E256" s="43"/>
      <c r="F256" s="43"/>
      <c r="G256" s="44"/>
    </row>
    <row r="257" spans="2:7" x14ac:dyDescent="0.25">
      <c r="B257" s="14" t="s">
        <v>26</v>
      </c>
      <c r="C257" s="15">
        <f>K23</f>
        <v>7500</v>
      </c>
      <c r="D257" s="45" t="s">
        <v>27</v>
      </c>
      <c r="E257" s="46"/>
      <c r="F257" s="46"/>
      <c r="G257" s="47"/>
    </row>
    <row r="258" spans="2:7" x14ac:dyDescent="0.25">
      <c r="B258" s="14" t="s">
        <v>28</v>
      </c>
      <c r="C258" s="15">
        <f>K8</f>
        <v>4500</v>
      </c>
      <c r="D258" s="45" t="s">
        <v>29</v>
      </c>
      <c r="E258" s="46"/>
      <c r="F258" s="46"/>
      <c r="G258" s="47"/>
    </row>
    <row r="259" spans="2:7" ht="15.75" thickBot="1" x14ac:dyDescent="0.3">
      <c r="B259" s="16" t="s">
        <v>30</v>
      </c>
      <c r="C259" s="17">
        <f>C223</f>
        <v>0</v>
      </c>
      <c r="D259" s="48" t="s">
        <v>31</v>
      </c>
      <c r="E259" s="49"/>
      <c r="F259" s="49"/>
      <c r="G259" s="50"/>
    </row>
    <row r="260" spans="2:7" ht="15.75" thickBot="1" x14ac:dyDescent="0.3"/>
    <row r="261" spans="2:7" ht="15.75" thickBot="1" x14ac:dyDescent="0.3">
      <c r="B261" s="18" t="s">
        <v>14</v>
      </c>
      <c r="C261" s="19" t="s">
        <v>15</v>
      </c>
    </row>
    <row r="262" spans="2:7" x14ac:dyDescent="0.25">
      <c r="B262" s="20">
        <v>0</v>
      </c>
      <c r="C262" s="13" t="e">
        <f t="shared" ref="C262:C277" si="19">($C$257-$C$258)/(1-EXP($B$277/-$C$259))*(1-EXP(B262/-$C$259))+$C$258</f>
        <v>#DIV/0!</v>
      </c>
    </row>
    <row r="263" spans="2:7" x14ac:dyDescent="0.25">
      <c r="B263" s="14">
        <v>1</v>
      </c>
      <c r="C263" s="13" t="e">
        <f t="shared" si="19"/>
        <v>#DIV/0!</v>
      </c>
    </row>
    <row r="264" spans="2:7" x14ac:dyDescent="0.25">
      <c r="B264" s="14">
        <v>2</v>
      </c>
      <c r="C264" s="13" t="e">
        <f t="shared" si="19"/>
        <v>#DIV/0!</v>
      </c>
    </row>
    <row r="265" spans="2:7" x14ac:dyDescent="0.25">
      <c r="B265" s="14">
        <v>4</v>
      </c>
      <c r="C265" s="13" t="e">
        <f t="shared" si="19"/>
        <v>#DIV/0!</v>
      </c>
    </row>
    <row r="266" spans="2:7" x14ac:dyDescent="0.25">
      <c r="B266" s="14">
        <v>6</v>
      </c>
      <c r="C266" s="13" t="e">
        <f t="shared" si="19"/>
        <v>#DIV/0!</v>
      </c>
    </row>
    <row r="267" spans="2:7" x14ac:dyDescent="0.25">
      <c r="B267" s="14">
        <v>8</v>
      </c>
      <c r="C267" s="13" t="e">
        <f t="shared" si="19"/>
        <v>#DIV/0!</v>
      </c>
    </row>
    <row r="268" spans="2:7" x14ac:dyDescent="0.25">
      <c r="B268" s="14">
        <v>10</v>
      </c>
      <c r="C268" s="13" t="e">
        <f t="shared" si="19"/>
        <v>#DIV/0!</v>
      </c>
    </row>
    <row r="269" spans="2:7" x14ac:dyDescent="0.25">
      <c r="B269" s="14">
        <v>20</v>
      </c>
      <c r="C269" s="13" t="e">
        <f t="shared" si="19"/>
        <v>#DIV/0!</v>
      </c>
    </row>
    <row r="270" spans="2:7" x14ac:dyDescent="0.25">
      <c r="B270" s="14">
        <v>30</v>
      </c>
      <c r="C270" s="13" t="e">
        <f t="shared" si="19"/>
        <v>#DIV/0!</v>
      </c>
    </row>
    <row r="271" spans="2:7" x14ac:dyDescent="0.25">
      <c r="B271" s="14">
        <v>40</v>
      </c>
      <c r="C271" s="13" t="e">
        <f t="shared" si="19"/>
        <v>#DIV/0!</v>
      </c>
    </row>
    <row r="272" spans="2:7" x14ac:dyDescent="0.25">
      <c r="B272" s="14">
        <v>50</v>
      </c>
      <c r="C272" s="13" t="e">
        <f t="shared" si="19"/>
        <v>#DIV/0!</v>
      </c>
    </row>
    <row r="273" spans="2:18" x14ac:dyDescent="0.25">
      <c r="B273" s="14">
        <v>60</v>
      </c>
      <c r="C273" s="13" t="e">
        <f t="shared" si="19"/>
        <v>#DIV/0!</v>
      </c>
    </row>
    <row r="274" spans="2:18" x14ac:dyDescent="0.25">
      <c r="B274" s="14">
        <v>70</v>
      </c>
      <c r="C274" s="13" t="e">
        <f t="shared" si="19"/>
        <v>#DIV/0!</v>
      </c>
    </row>
    <row r="275" spans="2:18" x14ac:dyDescent="0.25">
      <c r="B275" s="14">
        <v>80</v>
      </c>
      <c r="C275" s="13" t="e">
        <f t="shared" si="19"/>
        <v>#DIV/0!</v>
      </c>
    </row>
    <row r="276" spans="2:18" x14ac:dyDescent="0.25">
      <c r="B276" s="14">
        <v>90</v>
      </c>
      <c r="C276" s="13" t="e">
        <f t="shared" si="19"/>
        <v>#DIV/0!</v>
      </c>
    </row>
    <row r="277" spans="2:18" ht="15.75" thickBot="1" x14ac:dyDescent="0.3">
      <c r="B277" s="16">
        <v>100</v>
      </c>
      <c r="C277" s="13" t="e">
        <f t="shared" si="19"/>
        <v>#DIV/0!</v>
      </c>
    </row>
    <row r="287" spans="2:18" ht="15.75" thickBot="1" x14ac:dyDescent="0.3">
      <c r="B287" s="38" t="s">
        <v>24</v>
      </c>
    </row>
    <row r="288" spans="2:18" x14ac:dyDescent="0.25">
      <c r="B288" s="8" t="s">
        <v>14</v>
      </c>
      <c r="C288" s="9">
        <v>0</v>
      </c>
      <c r="D288" s="10">
        <v>1</v>
      </c>
      <c r="E288" s="10">
        <v>2</v>
      </c>
      <c r="F288" s="10">
        <v>4</v>
      </c>
      <c r="G288" s="10">
        <v>6</v>
      </c>
      <c r="H288" s="10">
        <v>8</v>
      </c>
      <c r="I288" s="10">
        <v>10</v>
      </c>
      <c r="J288" s="10">
        <v>20</v>
      </c>
      <c r="K288" s="10">
        <v>30</v>
      </c>
      <c r="L288" s="10">
        <v>40</v>
      </c>
      <c r="M288" s="10">
        <v>50</v>
      </c>
      <c r="N288" s="10">
        <v>60</v>
      </c>
      <c r="O288" s="10">
        <v>70</v>
      </c>
      <c r="P288" s="10">
        <v>80</v>
      </c>
      <c r="Q288" s="10">
        <v>90</v>
      </c>
      <c r="R288" s="11">
        <v>100</v>
      </c>
    </row>
    <row r="289" spans="2:18" ht="15.75" thickBot="1" x14ac:dyDescent="0.3">
      <c r="B289" s="12" t="s">
        <v>15</v>
      </c>
      <c r="C289" s="13" t="e">
        <f t="shared" ref="C289:R289" si="20">($C$41-$C$42)/(1-EXP($B$62/-$C$43))*(1-EXP(C288/-$C$43))+$C$42</f>
        <v>#DIV/0!</v>
      </c>
      <c r="D289" s="13" t="e">
        <f t="shared" si="20"/>
        <v>#DIV/0!</v>
      </c>
      <c r="E289" s="13" t="e">
        <f t="shared" si="20"/>
        <v>#DIV/0!</v>
      </c>
      <c r="F289" s="13" t="e">
        <f t="shared" si="20"/>
        <v>#DIV/0!</v>
      </c>
      <c r="G289" s="13" t="e">
        <f t="shared" si="20"/>
        <v>#DIV/0!</v>
      </c>
      <c r="H289" s="13" t="e">
        <f t="shared" si="20"/>
        <v>#DIV/0!</v>
      </c>
      <c r="I289" s="13" t="e">
        <f t="shared" si="20"/>
        <v>#DIV/0!</v>
      </c>
      <c r="J289" s="13" t="e">
        <f t="shared" si="20"/>
        <v>#DIV/0!</v>
      </c>
      <c r="K289" s="13" t="e">
        <f t="shared" si="20"/>
        <v>#DIV/0!</v>
      </c>
      <c r="L289" s="13" t="e">
        <f t="shared" si="20"/>
        <v>#DIV/0!</v>
      </c>
      <c r="M289" s="13" t="e">
        <f t="shared" si="20"/>
        <v>#DIV/0!</v>
      </c>
      <c r="N289" s="13" t="e">
        <f t="shared" si="20"/>
        <v>#DIV/0!</v>
      </c>
      <c r="O289" s="13" t="e">
        <f t="shared" si="20"/>
        <v>#DIV/0!</v>
      </c>
      <c r="P289" s="13" t="e">
        <f t="shared" si="20"/>
        <v>#DIV/0!</v>
      </c>
      <c r="Q289" s="13" t="e">
        <f t="shared" si="20"/>
        <v>#DIV/0!</v>
      </c>
      <c r="R289" s="13" t="e">
        <f t="shared" si="20"/>
        <v>#DIV/0!</v>
      </c>
    </row>
    <row r="291" spans="2:18" ht="15.75" thickBot="1" x14ac:dyDescent="0.3"/>
    <row r="292" spans="2:18" x14ac:dyDescent="0.25">
      <c r="B292" s="42" t="s">
        <v>37</v>
      </c>
      <c r="C292" s="43"/>
      <c r="D292" s="43"/>
      <c r="E292" s="43"/>
      <c r="F292" s="43"/>
      <c r="G292" s="44"/>
    </row>
    <row r="293" spans="2:18" x14ac:dyDescent="0.25">
      <c r="B293" s="14" t="s">
        <v>26</v>
      </c>
      <c r="C293" s="15">
        <f>L23</f>
        <v>7500</v>
      </c>
      <c r="D293" s="45" t="s">
        <v>27</v>
      </c>
      <c r="E293" s="46"/>
      <c r="F293" s="46"/>
      <c r="G293" s="47"/>
    </row>
    <row r="294" spans="2:18" x14ac:dyDescent="0.25">
      <c r="B294" s="14" t="s">
        <v>28</v>
      </c>
      <c r="C294" s="15">
        <f>L8</f>
        <v>4750</v>
      </c>
      <c r="D294" s="45" t="s">
        <v>29</v>
      </c>
      <c r="E294" s="46"/>
      <c r="F294" s="46"/>
      <c r="G294" s="47"/>
    </row>
    <row r="295" spans="2:18" ht="15.75" thickBot="1" x14ac:dyDescent="0.3">
      <c r="B295" s="16" t="s">
        <v>30</v>
      </c>
      <c r="C295" s="17">
        <f>C259</f>
        <v>0</v>
      </c>
      <c r="D295" s="48" t="s">
        <v>31</v>
      </c>
      <c r="E295" s="49"/>
      <c r="F295" s="49"/>
      <c r="G295" s="50"/>
    </row>
    <row r="296" spans="2:18" ht="15.75" thickBot="1" x14ac:dyDescent="0.3"/>
    <row r="297" spans="2:18" ht="15.75" thickBot="1" x14ac:dyDescent="0.3">
      <c r="B297" s="18" t="s">
        <v>14</v>
      </c>
      <c r="C297" s="19" t="s">
        <v>15</v>
      </c>
    </row>
    <row r="298" spans="2:18" x14ac:dyDescent="0.25">
      <c r="B298" s="20">
        <v>0</v>
      </c>
      <c r="C298" s="13" t="e">
        <f t="shared" ref="C298:C313" si="21">($C$293-$C$294)/(1-EXP($B$313/-$C$295))*(1-EXP(B298/-$C$295))+$C$294</f>
        <v>#DIV/0!</v>
      </c>
    </row>
    <row r="299" spans="2:18" x14ac:dyDescent="0.25">
      <c r="B299" s="14">
        <v>1</v>
      </c>
      <c r="C299" s="13" t="e">
        <f t="shared" si="21"/>
        <v>#DIV/0!</v>
      </c>
    </row>
    <row r="300" spans="2:18" x14ac:dyDescent="0.25">
      <c r="B300" s="14">
        <v>2</v>
      </c>
      <c r="C300" s="13" t="e">
        <f t="shared" si="21"/>
        <v>#DIV/0!</v>
      </c>
    </row>
    <row r="301" spans="2:18" x14ac:dyDescent="0.25">
      <c r="B301" s="14">
        <v>4</v>
      </c>
      <c r="C301" s="13" t="e">
        <f t="shared" si="21"/>
        <v>#DIV/0!</v>
      </c>
    </row>
    <row r="302" spans="2:18" x14ac:dyDescent="0.25">
      <c r="B302" s="14">
        <v>6</v>
      </c>
      <c r="C302" s="13" t="e">
        <f t="shared" si="21"/>
        <v>#DIV/0!</v>
      </c>
    </row>
    <row r="303" spans="2:18" x14ac:dyDescent="0.25">
      <c r="B303" s="14">
        <v>8</v>
      </c>
      <c r="C303" s="13" t="e">
        <f t="shared" si="21"/>
        <v>#DIV/0!</v>
      </c>
    </row>
    <row r="304" spans="2:18" x14ac:dyDescent="0.25">
      <c r="B304" s="14">
        <v>10</v>
      </c>
      <c r="C304" s="13" t="e">
        <f t="shared" si="21"/>
        <v>#DIV/0!</v>
      </c>
    </row>
    <row r="305" spans="2:3" x14ac:dyDescent="0.25">
      <c r="B305" s="14">
        <v>20</v>
      </c>
      <c r="C305" s="13" t="e">
        <f t="shared" si="21"/>
        <v>#DIV/0!</v>
      </c>
    </row>
    <row r="306" spans="2:3" x14ac:dyDescent="0.25">
      <c r="B306" s="14">
        <v>30</v>
      </c>
      <c r="C306" s="13" t="e">
        <f t="shared" si="21"/>
        <v>#DIV/0!</v>
      </c>
    </row>
    <row r="307" spans="2:3" x14ac:dyDescent="0.25">
      <c r="B307" s="14">
        <v>40</v>
      </c>
      <c r="C307" s="13" t="e">
        <f t="shared" si="21"/>
        <v>#DIV/0!</v>
      </c>
    </row>
    <row r="308" spans="2:3" x14ac:dyDescent="0.25">
      <c r="B308" s="14">
        <v>50</v>
      </c>
      <c r="C308" s="13" t="e">
        <f t="shared" si="21"/>
        <v>#DIV/0!</v>
      </c>
    </row>
    <row r="309" spans="2:3" x14ac:dyDescent="0.25">
      <c r="B309" s="14">
        <v>60</v>
      </c>
      <c r="C309" s="13" t="e">
        <f t="shared" si="21"/>
        <v>#DIV/0!</v>
      </c>
    </row>
    <row r="310" spans="2:3" x14ac:dyDescent="0.25">
      <c r="B310" s="14">
        <v>70</v>
      </c>
      <c r="C310" s="13" t="e">
        <f t="shared" si="21"/>
        <v>#DIV/0!</v>
      </c>
    </row>
    <row r="311" spans="2:3" x14ac:dyDescent="0.25">
      <c r="B311" s="14">
        <v>80</v>
      </c>
      <c r="C311" s="13" t="e">
        <f t="shared" si="21"/>
        <v>#DIV/0!</v>
      </c>
    </row>
    <row r="312" spans="2:3" x14ac:dyDescent="0.25">
      <c r="B312" s="14">
        <v>90</v>
      </c>
      <c r="C312" s="13" t="e">
        <f t="shared" si="21"/>
        <v>#DIV/0!</v>
      </c>
    </row>
    <row r="313" spans="2:3" ht="15.75" thickBot="1" x14ac:dyDescent="0.3">
      <c r="B313" s="16">
        <v>100</v>
      </c>
      <c r="C313" s="13" t="e">
        <f t="shared" si="21"/>
        <v>#DIV/0!</v>
      </c>
    </row>
    <row r="323" spans="2:18" ht="15.75" thickBot="1" x14ac:dyDescent="0.3">
      <c r="B323" s="38" t="s">
        <v>24</v>
      </c>
    </row>
    <row r="324" spans="2:18" x14ac:dyDescent="0.25">
      <c r="B324" s="8" t="s">
        <v>14</v>
      </c>
      <c r="C324" s="9">
        <v>0</v>
      </c>
      <c r="D324" s="10">
        <v>1</v>
      </c>
      <c r="E324" s="10">
        <v>2</v>
      </c>
      <c r="F324" s="10">
        <v>4</v>
      </c>
      <c r="G324" s="10">
        <v>6</v>
      </c>
      <c r="H324" s="10">
        <v>8</v>
      </c>
      <c r="I324" s="10">
        <v>10</v>
      </c>
      <c r="J324" s="10">
        <v>20</v>
      </c>
      <c r="K324" s="10">
        <v>30</v>
      </c>
      <c r="L324" s="10">
        <v>40</v>
      </c>
      <c r="M324" s="10">
        <v>50</v>
      </c>
      <c r="N324" s="10">
        <v>60</v>
      </c>
      <c r="O324" s="10">
        <v>70</v>
      </c>
      <c r="P324" s="10">
        <v>80</v>
      </c>
      <c r="Q324" s="10">
        <v>90</v>
      </c>
      <c r="R324" s="11">
        <v>100</v>
      </c>
    </row>
    <row r="325" spans="2:18" ht="15.75" thickBot="1" x14ac:dyDescent="0.3">
      <c r="B325" s="12" t="s">
        <v>15</v>
      </c>
      <c r="C325" s="13" t="e">
        <f t="shared" ref="C325:R325" si="22">($C$41-$C$42)/(1-EXP($B$62/-$C$43))*(1-EXP(C324/-$C$43))+$C$42</f>
        <v>#DIV/0!</v>
      </c>
      <c r="D325" s="13" t="e">
        <f t="shared" si="22"/>
        <v>#DIV/0!</v>
      </c>
      <c r="E325" s="13" t="e">
        <f t="shared" si="22"/>
        <v>#DIV/0!</v>
      </c>
      <c r="F325" s="13" t="e">
        <f t="shared" si="22"/>
        <v>#DIV/0!</v>
      </c>
      <c r="G325" s="13" t="e">
        <f t="shared" si="22"/>
        <v>#DIV/0!</v>
      </c>
      <c r="H325" s="13" t="e">
        <f t="shared" si="22"/>
        <v>#DIV/0!</v>
      </c>
      <c r="I325" s="13" t="e">
        <f t="shared" si="22"/>
        <v>#DIV/0!</v>
      </c>
      <c r="J325" s="13" t="e">
        <f t="shared" si="22"/>
        <v>#DIV/0!</v>
      </c>
      <c r="K325" s="13" t="e">
        <f t="shared" si="22"/>
        <v>#DIV/0!</v>
      </c>
      <c r="L325" s="13" t="e">
        <f t="shared" si="22"/>
        <v>#DIV/0!</v>
      </c>
      <c r="M325" s="13" t="e">
        <f t="shared" si="22"/>
        <v>#DIV/0!</v>
      </c>
      <c r="N325" s="13" t="e">
        <f t="shared" si="22"/>
        <v>#DIV/0!</v>
      </c>
      <c r="O325" s="13" t="e">
        <f t="shared" si="22"/>
        <v>#DIV/0!</v>
      </c>
      <c r="P325" s="13" t="e">
        <f t="shared" si="22"/>
        <v>#DIV/0!</v>
      </c>
      <c r="Q325" s="13" t="e">
        <f t="shared" si="22"/>
        <v>#DIV/0!</v>
      </c>
      <c r="R325" s="13" t="e">
        <f t="shared" si="22"/>
        <v>#DIV/0!</v>
      </c>
    </row>
    <row r="327" spans="2:18" ht="15.75" thickBot="1" x14ac:dyDescent="0.3"/>
    <row r="328" spans="2:18" x14ac:dyDescent="0.25">
      <c r="B328" s="42" t="s">
        <v>38</v>
      </c>
      <c r="C328" s="43"/>
      <c r="D328" s="43"/>
      <c r="E328" s="43"/>
      <c r="F328" s="43"/>
      <c r="G328" s="44"/>
    </row>
    <row r="329" spans="2:18" x14ac:dyDescent="0.25">
      <c r="B329" s="14" t="s">
        <v>26</v>
      </c>
      <c r="C329" s="15">
        <f>F23</f>
        <v>4650</v>
      </c>
      <c r="D329" s="45" t="s">
        <v>27</v>
      </c>
      <c r="E329" s="46"/>
      <c r="F329" s="46"/>
      <c r="G329" s="47"/>
    </row>
    <row r="330" spans="2:18" x14ac:dyDescent="0.25">
      <c r="B330" s="14" t="s">
        <v>28</v>
      </c>
      <c r="C330" s="15">
        <f>F8</f>
        <v>1618.5</v>
      </c>
      <c r="D330" s="45" t="s">
        <v>29</v>
      </c>
      <c r="E330" s="46"/>
      <c r="F330" s="46"/>
      <c r="G330" s="47"/>
    </row>
    <row r="331" spans="2:18" ht="15.75" thickBot="1" x14ac:dyDescent="0.3">
      <c r="B331" s="16" t="s">
        <v>30</v>
      </c>
      <c r="C331" s="17">
        <f>C295</f>
        <v>0</v>
      </c>
      <c r="D331" s="48" t="s">
        <v>31</v>
      </c>
      <c r="E331" s="49"/>
      <c r="F331" s="49"/>
      <c r="G331" s="50"/>
    </row>
    <row r="332" spans="2:18" ht="15.75" thickBot="1" x14ac:dyDescent="0.3"/>
    <row r="333" spans="2:18" ht="15.75" thickBot="1" x14ac:dyDescent="0.3">
      <c r="B333" s="18" t="s">
        <v>14</v>
      </c>
      <c r="C333" s="19" t="s">
        <v>15</v>
      </c>
    </row>
    <row r="334" spans="2:18" x14ac:dyDescent="0.25">
      <c r="B334" s="20">
        <v>0</v>
      </c>
      <c r="C334" s="13" t="e">
        <f t="shared" ref="C334:C349" si="23">($C$329-$C$330)/(1-EXP($B$313/-$C$295))*(1-EXP(B334/-$C$295))+$C$330</f>
        <v>#DIV/0!</v>
      </c>
    </row>
    <row r="335" spans="2:18" x14ac:dyDescent="0.25">
      <c r="B335" s="14">
        <v>1</v>
      </c>
      <c r="C335" s="13" t="e">
        <f t="shared" si="23"/>
        <v>#DIV/0!</v>
      </c>
    </row>
    <row r="336" spans="2:18" x14ac:dyDescent="0.25">
      <c r="B336" s="14">
        <v>2</v>
      </c>
      <c r="C336" s="13" t="e">
        <f t="shared" si="23"/>
        <v>#DIV/0!</v>
      </c>
    </row>
    <row r="337" spans="2:3" x14ac:dyDescent="0.25">
      <c r="B337" s="14">
        <v>4</v>
      </c>
      <c r="C337" s="13" t="e">
        <f t="shared" si="23"/>
        <v>#DIV/0!</v>
      </c>
    </row>
    <row r="338" spans="2:3" x14ac:dyDescent="0.25">
      <c r="B338" s="14">
        <v>6</v>
      </c>
      <c r="C338" s="13" t="e">
        <f t="shared" si="23"/>
        <v>#DIV/0!</v>
      </c>
    </row>
    <row r="339" spans="2:3" x14ac:dyDescent="0.25">
      <c r="B339" s="14">
        <v>8</v>
      </c>
      <c r="C339" s="13" t="e">
        <f t="shared" si="23"/>
        <v>#DIV/0!</v>
      </c>
    </row>
    <row r="340" spans="2:3" x14ac:dyDescent="0.25">
      <c r="B340" s="14">
        <v>10</v>
      </c>
      <c r="C340" s="13" t="e">
        <f t="shared" si="23"/>
        <v>#DIV/0!</v>
      </c>
    </row>
    <row r="341" spans="2:3" x14ac:dyDescent="0.25">
      <c r="B341" s="14">
        <v>20</v>
      </c>
      <c r="C341" s="13" t="e">
        <f t="shared" si="23"/>
        <v>#DIV/0!</v>
      </c>
    </row>
    <row r="342" spans="2:3" x14ac:dyDescent="0.25">
      <c r="B342" s="14">
        <v>30</v>
      </c>
      <c r="C342" s="13" t="e">
        <f t="shared" si="23"/>
        <v>#DIV/0!</v>
      </c>
    </row>
    <row r="343" spans="2:3" x14ac:dyDescent="0.25">
      <c r="B343" s="14">
        <v>40</v>
      </c>
      <c r="C343" s="13" t="e">
        <f t="shared" si="23"/>
        <v>#DIV/0!</v>
      </c>
    </row>
    <row r="344" spans="2:3" x14ac:dyDescent="0.25">
      <c r="B344" s="14">
        <v>50</v>
      </c>
      <c r="C344" s="13" t="e">
        <f t="shared" si="23"/>
        <v>#DIV/0!</v>
      </c>
    </row>
    <row r="345" spans="2:3" x14ac:dyDescent="0.25">
      <c r="B345" s="14">
        <v>60</v>
      </c>
      <c r="C345" s="13" t="e">
        <f t="shared" si="23"/>
        <v>#DIV/0!</v>
      </c>
    </row>
    <row r="346" spans="2:3" x14ac:dyDescent="0.25">
      <c r="B346" s="14">
        <v>70</v>
      </c>
      <c r="C346" s="13" t="e">
        <f t="shared" si="23"/>
        <v>#DIV/0!</v>
      </c>
    </row>
    <row r="347" spans="2:3" x14ac:dyDescent="0.25">
      <c r="B347" s="14">
        <v>80</v>
      </c>
      <c r="C347" s="13" t="e">
        <f t="shared" si="23"/>
        <v>#DIV/0!</v>
      </c>
    </row>
    <row r="348" spans="2:3" x14ac:dyDescent="0.25">
      <c r="B348" s="14">
        <v>90</v>
      </c>
      <c r="C348" s="13" t="e">
        <f t="shared" si="23"/>
        <v>#DIV/0!</v>
      </c>
    </row>
    <row r="349" spans="2:3" ht="15.75" thickBot="1" x14ac:dyDescent="0.3">
      <c r="B349" s="16">
        <v>100</v>
      </c>
      <c r="C349" s="13" t="e">
        <f t="shared" si="23"/>
        <v>#DIV/0!</v>
      </c>
    </row>
    <row r="359" spans="2:18" ht="15.75" thickBot="1" x14ac:dyDescent="0.3">
      <c r="B359" s="38" t="s">
        <v>24</v>
      </c>
    </row>
    <row r="360" spans="2:18" x14ac:dyDescent="0.25">
      <c r="B360" s="8" t="s">
        <v>14</v>
      </c>
      <c r="C360" s="9">
        <v>0</v>
      </c>
      <c r="D360" s="10">
        <v>1</v>
      </c>
      <c r="E360" s="10">
        <v>2</v>
      </c>
      <c r="F360" s="10">
        <v>4</v>
      </c>
      <c r="G360" s="10">
        <v>6</v>
      </c>
      <c r="H360" s="10">
        <v>8</v>
      </c>
      <c r="I360" s="10">
        <v>10</v>
      </c>
      <c r="J360" s="10">
        <v>20</v>
      </c>
      <c r="K360" s="10">
        <v>30</v>
      </c>
      <c r="L360" s="10">
        <v>40</v>
      </c>
      <c r="M360" s="10">
        <v>50</v>
      </c>
      <c r="N360" s="10">
        <v>60</v>
      </c>
      <c r="O360" s="10">
        <v>70</v>
      </c>
      <c r="P360" s="10">
        <v>80</v>
      </c>
      <c r="Q360" s="10">
        <v>90</v>
      </c>
      <c r="R360" s="11">
        <v>100</v>
      </c>
    </row>
    <row r="361" spans="2:18" ht="15.75" thickBot="1" x14ac:dyDescent="0.3">
      <c r="B361" s="12" t="s">
        <v>15</v>
      </c>
      <c r="C361" s="13" t="e">
        <f t="shared" ref="C361:R361" si="24">($C$41-$C$42)/(1-EXP($B$62/-$C$43))*(1-EXP(C360/-$C$43))+$C$42</f>
        <v>#DIV/0!</v>
      </c>
      <c r="D361" s="13" t="e">
        <f t="shared" si="24"/>
        <v>#DIV/0!</v>
      </c>
      <c r="E361" s="13" t="e">
        <f t="shared" si="24"/>
        <v>#DIV/0!</v>
      </c>
      <c r="F361" s="13" t="e">
        <f t="shared" si="24"/>
        <v>#DIV/0!</v>
      </c>
      <c r="G361" s="13" t="e">
        <f t="shared" si="24"/>
        <v>#DIV/0!</v>
      </c>
      <c r="H361" s="13" t="e">
        <f t="shared" si="24"/>
        <v>#DIV/0!</v>
      </c>
      <c r="I361" s="13" t="e">
        <f t="shared" si="24"/>
        <v>#DIV/0!</v>
      </c>
      <c r="J361" s="13" t="e">
        <f t="shared" si="24"/>
        <v>#DIV/0!</v>
      </c>
      <c r="K361" s="13" t="e">
        <f t="shared" si="24"/>
        <v>#DIV/0!</v>
      </c>
      <c r="L361" s="13" t="e">
        <f t="shared" si="24"/>
        <v>#DIV/0!</v>
      </c>
      <c r="M361" s="13" t="e">
        <f t="shared" si="24"/>
        <v>#DIV/0!</v>
      </c>
      <c r="N361" s="13" t="e">
        <f t="shared" si="24"/>
        <v>#DIV/0!</v>
      </c>
      <c r="O361" s="13" t="e">
        <f t="shared" si="24"/>
        <v>#DIV/0!</v>
      </c>
      <c r="P361" s="13" t="e">
        <f t="shared" si="24"/>
        <v>#DIV/0!</v>
      </c>
      <c r="Q361" s="13" t="e">
        <f t="shared" si="24"/>
        <v>#DIV/0!</v>
      </c>
      <c r="R361" s="13" t="e">
        <f t="shared" si="24"/>
        <v>#DIV/0!</v>
      </c>
    </row>
  </sheetData>
  <mergeCells count="40">
    <mergeCell ref="B328:G328"/>
    <mergeCell ref="D329:G329"/>
    <mergeCell ref="D330:G330"/>
    <mergeCell ref="D331:G331"/>
    <mergeCell ref="D258:G258"/>
    <mergeCell ref="D259:G259"/>
    <mergeCell ref="B292:G292"/>
    <mergeCell ref="D293:G293"/>
    <mergeCell ref="D294:G294"/>
    <mergeCell ref="D295:G295"/>
    <mergeCell ref="D257:G257"/>
    <mergeCell ref="D150:G150"/>
    <mergeCell ref="D151:G151"/>
    <mergeCell ref="B184:G184"/>
    <mergeCell ref="D185:G185"/>
    <mergeCell ref="D186:G186"/>
    <mergeCell ref="D187:G187"/>
    <mergeCell ref="B220:G220"/>
    <mergeCell ref="D221:G221"/>
    <mergeCell ref="D222:G222"/>
    <mergeCell ref="D223:G223"/>
    <mergeCell ref="B256:G256"/>
    <mergeCell ref="D149:G149"/>
    <mergeCell ref="D42:G42"/>
    <mergeCell ref="D43:G43"/>
    <mergeCell ref="B76:G76"/>
    <mergeCell ref="D77:G77"/>
    <mergeCell ref="D78:G78"/>
    <mergeCell ref="D79:G79"/>
    <mergeCell ref="B112:G112"/>
    <mergeCell ref="D113:G113"/>
    <mergeCell ref="D114:G114"/>
    <mergeCell ref="D115:G115"/>
    <mergeCell ref="B148:G148"/>
    <mergeCell ref="D41:G41"/>
    <mergeCell ref="D5:M5"/>
    <mergeCell ref="D6:M6"/>
    <mergeCell ref="B9:B22"/>
    <mergeCell ref="B33:O34"/>
    <mergeCell ref="B40:G40"/>
  </mergeCells>
  <conditionalFormatting sqref="D54:D5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 F2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 L2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 L2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2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2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2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 L9:L2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2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2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2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2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2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J2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2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K2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2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2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2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2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2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61"/>
  <sheetViews>
    <sheetView workbookViewId="0">
      <selection activeCell="O3" sqref="O3"/>
    </sheetView>
  </sheetViews>
  <sheetFormatPr defaultRowHeight="15" x14ac:dyDescent="0.25"/>
  <cols>
    <col min="1" max="1" width="22.7109375" style="31" bestFit="1" customWidth="1"/>
    <col min="2" max="2" width="11.140625" style="31" customWidth="1"/>
    <col min="3" max="3" width="9.140625" style="31" customWidth="1"/>
    <col min="4" max="18" width="9.5703125" style="31" bestFit="1" customWidth="1"/>
    <col min="19" max="19" width="9.140625" style="31" customWidth="1"/>
    <col min="20" max="20" width="3.7109375" style="31" bestFit="1" customWidth="1"/>
    <col min="21" max="21" width="5" style="31" bestFit="1" customWidth="1"/>
    <col min="22" max="16384" width="9.140625" style="31"/>
  </cols>
  <sheetData>
    <row r="2" spans="2:15" x14ac:dyDescent="0.25">
      <c r="B2" s="31" t="s">
        <v>0</v>
      </c>
      <c r="E2" s="31">
        <f>28*0.0254/2</f>
        <v>0.35559999999999997</v>
      </c>
      <c r="F2" s="31" t="s">
        <v>1</v>
      </c>
      <c r="G2" s="31" t="s">
        <v>2</v>
      </c>
      <c r="H2" s="31">
        <v>0.378</v>
      </c>
    </row>
    <row r="3" spans="2:15" x14ac:dyDescent="0.25">
      <c r="B3" s="31" t="s">
        <v>3</v>
      </c>
      <c r="E3" s="31">
        <v>1.68</v>
      </c>
      <c r="G3" s="31" t="s">
        <v>4</v>
      </c>
      <c r="H3" s="31">
        <v>2.6309999999999998</v>
      </c>
    </row>
    <row r="4" spans="2:15" x14ac:dyDescent="0.25">
      <c r="B4" s="31" t="s">
        <v>5</v>
      </c>
      <c r="E4" s="31">
        <v>10.4</v>
      </c>
    </row>
    <row r="5" spans="2:15" x14ac:dyDescent="0.25">
      <c r="D5" s="52" t="s">
        <v>6</v>
      </c>
      <c r="E5" s="52"/>
      <c r="F5" s="52"/>
      <c r="G5" s="52"/>
      <c r="H5" s="52"/>
      <c r="I5" s="52"/>
      <c r="J5" s="52"/>
      <c r="K5" s="52"/>
      <c r="L5" s="52"/>
      <c r="M5" s="52"/>
    </row>
    <row r="6" spans="2:15" x14ac:dyDescent="0.25">
      <c r="D6" s="53" t="s">
        <v>7</v>
      </c>
      <c r="E6" s="53"/>
      <c r="F6" s="53"/>
      <c r="G6" s="53"/>
      <c r="H6" s="53"/>
      <c r="I6" s="53"/>
      <c r="J6" s="53"/>
      <c r="K6" s="53"/>
      <c r="L6" s="53"/>
      <c r="M6" s="53"/>
    </row>
    <row r="7" spans="2:15" x14ac:dyDescent="0.25">
      <c r="D7" s="35">
        <v>0</v>
      </c>
      <c r="E7" s="35">
        <v>1</v>
      </c>
      <c r="F7" s="35">
        <v>3</v>
      </c>
      <c r="G7" s="35">
        <v>5</v>
      </c>
      <c r="H7" s="35">
        <v>10</v>
      </c>
      <c r="I7" s="35">
        <v>20</v>
      </c>
      <c r="J7" s="35">
        <v>30</v>
      </c>
      <c r="K7" s="35">
        <v>40</v>
      </c>
      <c r="L7" s="35">
        <v>50</v>
      </c>
      <c r="M7" s="35">
        <v>60</v>
      </c>
      <c r="N7" s="35">
        <v>70</v>
      </c>
      <c r="O7" s="35">
        <v>80</v>
      </c>
    </row>
    <row r="8" spans="2:15" ht="15" customHeight="1" x14ac:dyDescent="0.25">
      <c r="B8" s="2"/>
      <c r="C8" s="31">
        <v>0</v>
      </c>
      <c r="D8" s="6">
        <v>1400</v>
      </c>
      <c r="E8" s="6">
        <v>1437</v>
      </c>
      <c r="F8" s="6">
        <f>AVERAGE(E8,G8)</f>
        <v>1618.5</v>
      </c>
      <c r="G8" s="6">
        <v>1800</v>
      </c>
      <c r="H8" s="6">
        <v>2200</v>
      </c>
      <c r="I8" s="37">
        <v>3500</v>
      </c>
      <c r="J8" s="37">
        <v>4000</v>
      </c>
      <c r="K8" s="37">
        <v>4500</v>
      </c>
      <c r="L8" s="39">
        <f>AVERAGE(K8,M8)</f>
        <v>4750</v>
      </c>
      <c r="M8" s="37">
        <v>5000</v>
      </c>
      <c r="N8" s="37">
        <v>5000</v>
      </c>
      <c r="O8" s="37">
        <v>5000</v>
      </c>
    </row>
    <row r="9" spans="2:15" ht="15" customHeight="1" x14ac:dyDescent="0.25">
      <c r="B9" s="54" t="s">
        <v>8</v>
      </c>
      <c r="C9" s="31">
        <v>1</v>
      </c>
      <c r="D9" s="6">
        <v>1917</v>
      </c>
      <c r="E9" s="6">
        <v>2017</v>
      </c>
      <c r="F9" s="6">
        <f>AVERAGE(E9,G9)</f>
        <v>2218</v>
      </c>
      <c r="G9" s="6">
        <v>2419</v>
      </c>
      <c r="H9" s="6">
        <v>2833</v>
      </c>
      <c r="I9" s="37">
        <v>3540</v>
      </c>
      <c r="J9" s="37">
        <v>4035</v>
      </c>
      <c r="K9" s="37">
        <v>4530</v>
      </c>
      <c r="L9" s="37">
        <v>4777.5</v>
      </c>
      <c r="M9" s="37">
        <v>5025</v>
      </c>
      <c r="N9" s="37">
        <v>5025</v>
      </c>
      <c r="O9" s="37">
        <v>5025</v>
      </c>
    </row>
    <row r="10" spans="2:15" x14ac:dyDescent="0.25">
      <c r="B10" s="54"/>
      <c r="C10" s="31">
        <v>2</v>
      </c>
      <c r="D10" s="6">
        <v>1934</v>
      </c>
      <c r="E10" s="6">
        <v>2034</v>
      </c>
      <c r="F10" s="6">
        <f t="shared" ref="F10:F23" si="0">AVERAGE(E10,G10)</f>
        <v>2236</v>
      </c>
      <c r="G10" s="6">
        <v>2438</v>
      </c>
      <c r="H10" s="6">
        <v>2866</v>
      </c>
      <c r="I10" s="37">
        <f>(I$23-I$9)/(1-EXP($C$23/-I$24))*(1-EXP($C10/-I$24))+I$9</f>
        <v>3623.1428184698771</v>
      </c>
      <c r="J10" s="37">
        <f t="shared" ref="J10:O22" si="1">(J$23-J$9)/(1-EXP($C$23/-J$24))*(1-EXP($C10/-J$24))+J$9</f>
        <v>4107.7499661611428</v>
      </c>
      <c r="K10" s="37">
        <f t="shared" si="1"/>
        <v>4592.3571138524076</v>
      </c>
      <c r="L10" s="37">
        <f t="shared" si="1"/>
        <v>4834.6606876980404</v>
      </c>
      <c r="M10" s="37">
        <f t="shared" si="1"/>
        <v>5076.9642615436733</v>
      </c>
      <c r="N10" s="37">
        <f t="shared" si="1"/>
        <v>5076.9642615436733</v>
      </c>
      <c r="O10" s="37">
        <f t="shared" si="1"/>
        <v>5076.9642615436733</v>
      </c>
    </row>
    <row r="11" spans="2:15" x14ac:dyDescent="0.25">
      <c r="B11" s="54"/>
      <c r="C11" s="31">
        <v>4</v>
      </c>
      <c r="D11" s="6">
        <v>1968</v>
      </c>
      <c r="E11" s="6">
        <v>2068</v>
      </c>
      <c r="F11" s="6">
        <f t="shared" si="0"/>
        <v>2272</v>
      </c>
      <c r="G11" s="6">
        <v>2476</v>
      </c>
      <c r="H11" s="6">
        <v>2932</v>
      </c>
      <c r="I11" s="37">
        <f>(I$23-I$9)/(1-EXP($C$23/-I$24))*(1-EXP($C11/-I$24))+I$9</f>
        <v>3706.1195174776499</v>
      </c>
      <c r="J11" s="37">
        <f t="shared" si="1"/>
        <v>4180.3545777929439</v>
      </c>
      <c r="K11" s="37">
        <f t="shared" si="1"/>
        <v>4654.5896381082375</v>
      </c>
      <c r="L11" s="37">
        <f t="shared" si="1"/>
        <v>4891.7071682658843</v>
      </c>
      <c r="M11" s="37">
        <f t="shared" si="1"/>
        <v>5128.8246984235311</v>
      </c>
      <c r="N11" s="37">
        <f t="shared" si="1"/>
        <v>5128.8246984235311</v>
      </c>
      <c r="O11" s="37">
        <f t="shared" si="1"/>
        <v>5128.8246984235311</v>
      </c>
    </row>
    <row r="12" spans="2:15" x14ac:dyDescent="0.25">
      <c r="B12" s="54"/>
      <c r="C12" s="31">
        <v>6</v>
      </c>
      <c r="D12" s="6">
        <v>2002</v>
      </c>
      <c r="E12" s="6">
        <v>2102</v>
      </c>
      <c r="F12" s="6">
        <f t="shared" si="0"/>
        <v>2308</v>
      </c>
      <c r="G12" s="6">
        <v>2514</v>
      </c>
      <c r="H12" s="6">
        <v>2998</v>
      </c>
      <c r="I12" s="37">
        <f t="shared" ref="I12:I22" si="2">(I$23-I$9)/(1-EXP($C$23/-I$24))*(1-EXP($C12/-I$24))+I$9</f>
        <v>3788.9304289302249</v>
      </c>
      <c r="J12" s="37">
        <f t="shared" si="1"/>
        <v>4252.8141253139474</v>
      </c>
      <c r="K12" s="37">
        <f t="shared" si="1"/>
        <v>4716.6978216976686</v>
      </c>
      <c r="L12" s="37">
        <f t="shared" si="1"/>
        <v>4948.6396698895296</v>
      </c>
      <c r="M12" s="37">
        <f t="shared" si="1"/>
        <v>5180.5815180813906</v>
      </c>
      <c r="N12" s="37">
        <f t="shared" si="1"/>
        <v>5180.5815180813906</v>
      </c>
      <c r="O12" s="37">
        <f t="shared" si="1"/>
        <v>5180.5815180813906</v>
      </c>
    </row>
    <row r="13" spans="2:15" x14ac:dyDescent="0.25">
      <c r="B13" s="54"/>
      <c r="C13" s="31">
        <v>8</v>
      </c>
      <c r="D13" s="6">
        <v>2036</v>
      </c>
      <c r="E13" s="6">
        <v>2136</v>
      </c>
      <c r="F13" s="6">
        <f t="shared" si="0"/>
        <v>2344</v>
      </c>
      <c r="G13" s="6">
        <v>2552</v>
      </c>
      <c r="H13" s="6">
        <v>3064</v>
      </c>
      <c r="I13" s="37">
        <f t="shared" si="2"/>
        <v>3871.5758840713579</v>
      </c>
      <c r="J13" s="37">
        <f t="shared" si="1"/>
        <v>4325.1288985624378</v>
      </c>
      <c r="K13" s="37">
        <f t="shared" si="1"/>
        <v>4778.6819130535187</v>
      </c>
      <c r="L13" s="37">
        <f t="shared" si="1"/>
        <v>5005.4584202990591</v>
      </c>
      <c r="M13" s="37">
        <f t="shared" si="1"/>
        <v>5232.2349275445986</v>
      </c>
      <c r="N13" s="37">
        <f t="shared" si="1"/>
        <v>5232.2349275445986</v>
      </c>
      <c r="O13" s="37">
        <f t="shared" si="1"/>
        <v>5232.2349275445986</v>
      </c>
    </row>
    <row r="14" spans="2:15" x14ac:dyDescent="0.25">
      <c r="B14" s="54"/>
      <c r="C14" s="31">
        <v>10</v>
      </c>
      <c r="D14" s="6">
        <v>1910</v>
      </c>
      <c r="E14" s="6">
        <v>1970</v>
      </c>
      <c r="F14" s="6">
        <f t="shared" si="0"/>
        <v>2180</v>
      </c>
      <c r="G14" s="6">
        <v>2390</v>
      </c>
      <c r="H14" s="6">
        <v>3130</v>
      </c>
      <c r="I14" s="37">
        <f>(I$23-I$9)/(1-EXP($C$23/-I$24))*(1-EXP($C14/-I$24))+I$9</f>
        <v>3954.0562134829797</v>
      </c>
      <c r="J14" s="37">
        <f t="shared" si="1"/>
        <v>4397.299186797607</v>
      </c>
      <c r="K14" s="37">
        <f t="shared" si="1"/>
        <v>4840.5421601122343</v>
      </c>
      <c r="L14" s="37">
        <f t="shared" si="1"/>
        <v>5062.1636467695489</v>
      </c>
      <c r="M14" s="37">
        <f t="shared" si="1"/>
        <v>5283.7851334268626</v>
      </c>
      <c r="N14" s="37">
        <f t="shared" si="1"/>
        <v>5283.7851334268626</v>
      </c>
      <c r="O14" s="37">
        <f t="shared" si="1"/>
        <v>5283.7851334268626</v>
      </c>
    </row>
    <row r="15" spans="2:15" x14ac:dyDescent="0.25">
      <c r="B15" s="54"/>
      <c r="C15" s="31">
        <v>20</v>
      </c>
      <c r="D15" s="6">
        <v>1910</v>
      </c>
      <c r="E15" s="6">
        <v>2010</v>
      </c>
      <c r="F15" s="6">
        <f t="shared" si="0"/>
        <v>2225</v>
      </c>
      <c r="G15" s="6">
        <v>2440</v>
      </c>
      <c r="H15" s="37">
        <v>3230.4120411944787</v>
      </c>
      <c r="I15" s="37">
        <f t="shared" si="2"/>
        <v>4363.9924988046205</v>
      </c>
      <c r="J15" s="37">
        <f t="shared" si="1"/>
        <v>4755.9934364540422</v>
      </c>
      <c r="K15" s="37">
        <f t="shared" si="1"/>
        <v>5147.9943741034649</v>
      </c>
      <c r="L15" s="37">
        <f t="shared" si="1"/>
        <v>5343.9948429281767</v>
      </c>
      <c r="M15" s="37">
        <f t="shared" si="1"/>
        <v>5539.9953117528876</v>
      </c>
      <c r="N15" s="37">
        <f t="shared" si="1"/>
        <v>5539.9953117528876</v>
      </c>
      <c r="O15" s="37">
        <f t="shared" si="1"/>
        <v>5539.9953117528876</v>
      </c>
    </row>
    <row r="16" spans="2:15" x14ac:dyDescent="0.25">
      <c r="B16" s="54"/>
      <c r="C16" s="31">
        <v>30</v>
      </c>
      <c r="D16" s="6">
        <v>1910</v>
      </c>
      <c r="E16" s="6">
        <v>2296</v>
      </c>
      <c r="F16" s="6">
        <f t="shared" si="0"/>
        <v>2528</v>
      </c>
      <c r="G16" s="6">
        <v>2760</v>
      </c>
      <c r="H16" s="37">
        <f>(H$23-H$15)/(1-EXP($C$23/-H$24))*(1-EXP($C16/-H$24))+H$15</f>
        <v>4509.8248272882247</v>
      </c>
      <c r="I16" s="37">
        <f t="shared" si="2"/>
        <v>4769.8498499350562</v>
      </c>
      <c r="J16" s="37">
        <f t="shared" si="1"/>
        <v>5111.1186186931745</v>
      </c>
      <c r="K16" s="37">
        <f t="shared" si="1"/>
        <v>5452.3873874512919</v>
      </c>
      <c r="L16" s="37">
        <f t="shared" si="1"/>
        <v>5623.0217718303511</v>
      </c>
      <c r="M16" s="37">
        <f t="shared" si="1"/>
        <v>5793.6561562094103</v>
      </c>
      <c r="N16" s="37">
        <f t="shared" si="1"/>
        <v>5793.6561562094103</v>
      </c>
      <c r="O16" s="37">
        <f t="shared" si="1"/>
        <v>5793.6561562094103</v>
      </c>
    </row>
    <row r="17" spans="1:15" x14ac:dyDescent="0.25">
      <c r="B17" s="54"/>
      <c r="C17" s="31">
        <v>40</v>
      </c>
      <c r="D17" s="6">
        <v>2080</v>
      </c>
      <c r="E17" s="6">
        <v>2583</v>
      </c>
      <c r="F17" s="6">
        <f t="shared" si="0"/>
        <v>2831.5</v>
      </c>
      <c r="G17" s="6">
        <v>3080</v>
      </c>
      <c r="H17" s="37">
        <f t="shared" ref="H17:H22" si="3">(H$23-H$15)/(1-EXP($C$23/-H$24))*(1-EXP($C17/-H$24))+H$15</f>
        <v>4927.8371319422185</v>
      </c>
      <c r="I17" s="37">
        <f t="shared" si="2"/>
        <v>5171.6688529476241</v>
      </c>
      <c r="J17" s="37">
        <f t="shared" si="1"/>
        <v>5462.7102463291712</v>
      </c>
      <c r="K17" s="37">
        <f t="shared" si="1"/>
        <v>5753.7516397107183</v>
      </c>
      <c r="L17" s="37">
        <f t="shared" si="1"/>
        <v>5899.2723364014919</v>
      </c>
      <c r="M17" s="37">
        <f t="shared" si="1"/>
        <v>6044.7930330922654</v>
      </c>
      <c r="N17" s="37">
        <f t="shared" si="1"/>
        <v>6044.7930330922654</v>
      </c>
      <c r="O17" s="37">
        <f t="shared" si="1"/>
        <v>6044.7930330922654</v>
      </c>
    </row>
    <row r="18" spans="1:15" x14ac:dyDescent="0.25">
      <c r="B18" s="54"/>
      <c r="C18" s="31">
        <v>50</v>
      </c>
      <c r="D18" s="6">
        <v>2250</v>
      </c>
      <c r="E18" s="6">
        <v>2869</v>
      </c>
      <c r="F18" s="6">
        <f t="shared" si="0"/>
        <v>3134.5</v>
      </c>
      <c r="G18" s="6">
        <v>3400</v>
      </c>
      <c r="H18" s="37">
        <f t="shared" si="3"/>
        <v>5341.6901446700085</v>
      </c>
      <c r="I18" s="37">
        <f t="shared" si="2"/>
        <v>5569.4896900774711</v>
      </c>
      <c r="J18" s="37">
        <f t="shared" si="1"/>
        <v>5810.8034788177874</v>
      </c>
      <c r="K18" s="37">
        <f t="shared" si="1"/>
        <v>6052.1172675581038</v>
      </c>
      <c r="L18" s="37">
        <f t="shared" si="1"/>
        <v>6172.7741619282615</v>
      </c>
      <c r="M18" s="37">
        <f t="shared" si="1"/>
        <v>6293.4310562984192</v>
      </c>
      <c r="N18" s="37">
        <f t="shared" si="1"/>
        <v>6293.4310562984192</v>
      </c>
      <c r="O18" s="37">
        <f t="shared" si="1"/>
        <v>6293.4310562984192</v>
      </c>
    </row>
    <row r="19" spans="1:15" x14ac:dyDescent="0.25">
      <c r="B19" s="54"/>
      <c r="C19" s="31">
        <v>60</v>
      </c>
      <c r="D19" s="6">
        <v>2420</v>
      </c>
      <c r="E19" s="6">
        <v>3155</v>
      </c>
      <c r="F19" s="6">
        <f t="shared" si="0"/>
        <v>3437.5</v>
      </c>
      <c r="G19" s="6">
        <v>3720</v>
      </c>
      <c r="H19" s="37">
        <f t="shared" si="3"/>
        <v>5751.4252511177519</v>
      </c>
      <c r="I19" s="37">
        <f t="shared" si="2"/>
        <v>5963.3521437398331</v>
      </c>
      <c r="J19" s="37">
        <f t="shared" si="1"/>
        <v>6155.4331257723534</v>
      </c>
      <c r="K19" s="37">
        <f t="shared" si="1"/>
        <v>6347.5141078048746</v>
      </c>
      <c r="L19" s="37">
        <f t="shared" si="1"/>
        <v>6443.5545988211352</v>
      </c>
      <c r="M19" s="37">
        <f t="shared" si="1"/>
        <v>6539.5950898373958</v>
      </c>
      <c r="N19" s="37">
        <f t="shared" si="1"/>
        <v>6539.5950898373958</v>
      </c>
      <c r="O19" s="37">
        <f t="shared" si="1"/>
        <v>6539.5950898373958</v>
      </c>
    </row>
    <row r="20" spans="1:15" x14ac:dyDescent="0.25">
      <c r="B20" s="54"/>
      <c r="C20" s="31">
        <v>70</v>
      </c>
      <c r="D20" s="6">
        <v>2590</v>
      </c>
      <c r="E20" s="6">
        <v>3441</v>
      </c>
      <c r="F20" s="6">
        <f t="shared" si="0"/>
        <v>3740.5</v>
      </c>
      <c r="G20" s="6">
        <v>4040</v>
      </c>
      <c r="H20" s="37">
        <f t="shared" si="3"/>
        <v>6157.0834251375363</v>
      </c>
      <c r="I20" s="37">
        <f t="shared" si="2"/>
        <v>6353.2956005082924</v>
      </c>
      <c r="J20" s="37">
        <f t="shared" si="1"/>
        <v>6496.6336504447554</v>
      </c>
      <c r="K20" s="37">
        <f t="shared" si="1"/>
        <v>6639.9717003812193</v>
      </c>
      <c r="L20" s="37">
        <f t="shared" si="1"/>
        <v>6711.6407253494508</v>
      </c>
      <c r="M20" s="37">
        <f t="shared" si="1"/>
        <v>6783.3097503176823</v>
      </c>
      <c r="N20" s="37">
        <f t="shared" si="1"/>
        <v>6783.3097503176823</v>
      </c>
      <c r="O20" s="37">
        <f t="shared" si="1"/>
        <v>6783.3097503176823</v>
      </c>
    </row>
    <row r="21" spans="1:15" x14ac:dyDescent="0.25">
      <c r="B21" s="54"/>
      <c r="C21" s="31">
        <v>80</v>
      </c>
      <c r="D21" s="6">
        <v>2760</v>
      </c>
      <c r="E21" s="6">
        <v>3728</v>
      </c>
      <c r="F21" s="6">
        <f t="shared" si="0"/>
        <v>4044</v>
      </c>
      <c r="G21" s="6">
        <v>4360</v>
      </c>
      <c r="H21" s="37">
        <f t="shared" si="3"/>
        <v>6558.7052328848195</v>
      </c>
      <c r="I21" s="37">
        <f t="shared" si="2"/>
        <v>6739.3590550534855</v>
      </c>
      <c r="J21" s="37">
        <f t="shared" si="1"/>
        <v>6834.4391731717997</v>
      </c>
      <c r="K21" s="37">
        <f t="shared" si="1"/>
        <v>6929.5192912901148</v>
      </c>
      <c r="L21" s="37">
        <f t="shared" si="1"/>
        <v>6977.059350349271</v>
      </c>
      <c r="M21" s="37">
        <f t="shared" si="1"/>
        <v>7024.5994094084281</v>
      </c>
      <c r="N21" s="37">
        <f t="shared" si="1"/>
        <v>7024.5994094084281</v>
      </c>
      <c r="O21" s="37">
        <f t="shared" si="1"/>
        <v>7024.5994094084281</v>
      </c>
    </row>
    <row r="22" spans="1:15" x14ac:dyDescent="0.25">
      <c r="B22" s="54"/>
      <c r="C22" s="31">
        <v>90</v>
      </c>
      <c r="D22" s="6">
        <v>2930</v>
      </c>
      <c r="E22" s="6">
        <v>4014</v>
      </c>
      <c r="F22" s="6">
        <f t="shared" si="0"/>
        <v>4347</v>
      </c>
      <c r="G22" s="6">
        <v>4680</v>
      </c>
      <c r="H22" s="37">
        <f t="shared" si="3"/>
        <v>6956.3308368750531</v>
      </c>
      <c r="I22" s="37">
        <f t="shared" si="2"/>
        <v>7121.5811140425794</v>
      </c>
      <c r="J22" s="37">
        <f t="shared" si="1"/>
        <v>7168.883474787257</v>
      </c>
      <c r="K22" s="37">
        <f t="shared" si="1"/>
        <v>7216.1858355319346</v>
      </c>
      <c r="L22" s="37">
        <f t="shared" si="1"/>
        <v>7239.8370159042734</v>
      </c>
      <c r="M22" s="37">
        <f t="shared" si="1"/>
        <v>7263.4881962766121</v>
      </c>
      <c r="N22" s="37">
        <f t="shared" si="1"/>
        <v>7263.4881962766121</v>
      </c>
      <c r="O22" s="37">
        <f t="shared" si="1"/>
        <v>7263.4881962766121</v>
      </c>
    </row>
    <row r="23" spans="1:15" x14ac:dyDescent="0.25">
      <c r="A23" s="31" t="s">
        <v>9</v>
      </c>
      <c r="B23" s="2"/>
      <c r="C23" s="31">
        <v>100</v>
      </c>
      <c r="D23" s="6">
        <v>3100</v>
      </c>
      <c r="E23" s="6">
        <v>4300</v>
      </c>
      <c r="F23" s="6">
        <f t="shared" si="0"/>
        <v>4650</v>
      </c>
      <c r="G23" s="6">
        <v>5000</v>
      </c>
      <c r="H23" s="37">
        <v>7350</v>
      </c>
      <c r="I23" s="37">
        <v>7500</v>
      </c>
      <c r="J23" s="37">
        <v>7500</v>
      </c>
      <c r="K23" s="37">
        <v>7500</v>
      </c>
      <c r="L23" s="39">
        <f t="shared" ref="L23" si="4">AVERAGE(K23,M23)</f>
        <v>7500</v>
      </c>
      <c r="M23" s="37">
        <v>7500</v>
      </c>
      <c r="N23" s="37">
        <v>7500</v>
      </c>
      <c r="O23" s="37">
        <v>7500</v>
      </c>
    </row>
    <row r="24" spans="1:15" x14ac:dyDescent="0.25">
      <c r="C24" s="5" t="s">
        <v>10</v>
      </c>
      <c r="D24" s="31">
        <v>-20</v>
      </c>
      <c r="E24" s="31">
        <v>-20</v>
      </c>
      <c r="F24" s="31">
        <v>-20</v>
      </c>
      <c r="G24" s="31">
        <v>-20</v>
      </c>
      <c r="H24" s="31">
        <v>1000</v>
      </c>
      <c r="I24" s="31">
        <v>1000</v>
      </c>
      <c r="J24" s="38">
        <v>1000</v>
      </c>
      <c r="K24" s="38">
        <v>1000</v>
      </c>
      <c r="L24" s="38">
        <v>1000</v>
      </c>
      <c r="M24" s="38">
        <v>1000</v>
      </c>
      <c r="N24" s="38">
        <v>1000</v>
      </c>
      <c r="O24" s="38">
        <v>1000</v>
      </c>
    </row>
    <row r="25" spans="1:15" x14ac:dyDescent="0.25">
      <c r="B25" s="31" t="s">
        <v>11</v>
      </c>
      <c r="D25" s="31">
        <f t="shared" ref="D25:O25" si="5">D7*0.447/$E$2*$H$2*$E$3*$E$4*60/(2*PI())</f>
        <v>0</v>
      </c>
      <c r="E25" s="31">
        <f t="shared" si="5"/>
        <v>79.277797074454867</v>
      </c>
      <c r="F25" s="31">
        <f t="shared" si="5"/>
        <v>237.83339122336457</v>
      </c>
      <c r="G25" s="31">
        <f t="shared" si="5"/>
        <v>396.38898537227425</v>
      </c>
      <c r="H25" s="31">
        <f t="shared" si="5"/>
        <v>792.7779707445485</v>
      </c>
      <c r="I25" s="31">
        <f t="shared" si="5"/>
        <v>1585.555941489097</v>
      </c>
      <c r="J25" s="31">
        <f t="shared" si="5"/>
        <v>2378.3339122336456</v>
      </c>
      <c r="K25" s="31">
        <f t="shared" si="5"/>
        <v>3171.111882978194</v>
      </c>
      <c r="L25" s="31">
        <f t="shared" si="5"/>
        <v>3963.8898537227433</v>
      </c>
      <c r="M25" s="31">
        <f t="shared" si="5"/>
        <v>4756.6678244672912</v>
      </c>
      <c r="N25" s="31">
        <f t="shared" si="5"/>
        <v>5549.44579521184</v>
      </c>
      <c r="O25" s="31">
        <f t="shared" si="5"/>
        <v>6342.223765956388</v>
      </c>
    </row>
    <row r="26" spans="1:15" x14ac:dyDescent="0.25">
      <c r="B26" s="31" t="s">
        <v>12</v>
      </c>
      <c r="D26" s="31">
        <f t="shared" ref="D26:O26" si="6">D7*0.447/$E$2*$H$3*$E$3*$E$4*60/(2*PI())</f>
        <v>0</v>
      </c>
      <c r="E26" s="31">
        <f t="shared" si="6"/>
        <v>551.79863519283265</v>
      </c>
      <c r="F26" s="31">
        <f t="shared" si="6"/>
        <v>1655.3959055784976</v>
      </c>
      <c r="G26" s="31">
        <f t="shared" si="6"/>
        <v>2758.9931759641627</v>
      </c>
      <c r="H26" s="31">
        <f t="shared" si="6"/>
        <v>5517.9863519283253</v>
      </c>
      <c r="I26" s="31">
        <f t="shared" si="6"/>
        <v>11035.972703856651</v>
      </c>
      <c r="J26" s="31">
        <f t="shared" si="6"/>
        <v>16553.959055784977</v>
      </c>
      <c r="K26" s="31">
        <f t="shared" si="6"/>
        <v>22071.945407713301</v>
      </c>
      <c r="L26" s="31">
        <f t="shared" si="6"/>
        <v>27589.931759641637</v>
      </c>
      <c r="M26" s="31">
        <f t="shared" si="6"/>
        <v>33107.918111569954</v>
      </c>
      <c r="N26" s="31">
        <f t="shared" si="6"/>
        <v>38625.904463498278</v>
      </c>
      <c r="O26" s="31">
        <f t="shared" si="6"/>
        <v>44143.890815426603</v>
      </c>
    </row>
    <row r="28" spans="1:15" ht="15.75" thickBot="1" x14ac:dyDescent="0.3">
      <c r="B28" s="5" t="s">
        <v>13</v>
      </c>
    </row>
    <row r="29" spans="1:15" ht="15.75" thickBot="1" x14ac:dyDescent="0.3">
      <c r="B29" s="1" t="s">
        <v>14</v>
      </c>
      <c r="C29" s="24">
        <v>0</v>
      </c>
      <c r="D29" s="25">
        <v>5</v>
      </c>
      <c r="E29" s="25">
        <v>10</v>
      </c>
      <c r="F29" s="25">
        <v>20</v>
      </c>
      <c r="G29" s="25">
        <v>30</v>
      </c>
      <c r="H29" s="25">
        <v>40</v>
      </c>
      <c r="I29" s="25">
        <v>50</v>
      </c>
      <c r="J29" s="25">
        <v>60</v>
      </c>
      <c r="K29" s="25">
        <v>70</v>
      </c>
      <c r="L29" s="25">
        <v>80</v>
      </c>
      <c r="M29" s="25">
        <v>90</v>
      </c>
      <c r="N29" s="25">
        <v>100</v>
      </c>
    </row>
    <row r="30" spans="1:15" ht="15.75" thickBot="1" x14ac:dyDescent="0.3">
      <c r="B30" s="1" t="s">
        <v>15</v>
      </c>
      <c r="C30" s="26">
        <v>1403</v>
      </c>
      <c r="D30" s="32">
        <f>AVERAGE(C30,E30)</f>
        <v>1489.7386621791072</v>
      </c>
      <c r="E30" s="32">
        <v>1576.4773243582144</v>
      </c>
      <c r="F30" s="32">
        <v>1765.030530703265</v>
      </c>
      <c r="G30" s="32">
        <v>1969.9697742299127</v>
      </c>
      <c r="H30" s="32">
        <v>2192.7190679248433</v>
      </c>
      <c r="I30" s="32">
        <v>2434.826177269857</v>
      </c>
      <c r="J30" s="32">
        <v>2697.9733748348312</v>
      </c>
      <c r="K30" s="32">
        <v>2983.9891294883646</v>
      </c>
      <c r="L30" s="32">
        <v>3294.8608114481603</v>
      </c>
      <c r="M30" s="32">
        <v>3632.7485014517379</v>
      </c>
      <c r="N30" s="32">
        <v>4000</v>
      </c>
    </row>
    <row r="31" spans="1:1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6.5" x14ac:dyDescent="0.25">
      <c r="B32" s="31" t="s">
        <v>16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ht="16.5" customHeight="1" x14ac:dyDescent="0.25">
      <c r="B33" s="55" t="s">
        <v>40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2:15" x14ac:dyDescent="0.2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40" spans="2:15" x14ac:dyDescent="0.25">
      <c r="B40" s="51"/>
      <c r="C40" s="51"/>
      <c r="D40" s="51"/>
      <c r="E40" s="51"/>
      <c r="F40" s="51"/>
      <c r="G40" s="51"/>
    </row>
    <row r="41" spans="2:15" x14ac:dyDescent="0.25">
      <c r="D41" s="51"/>
      <c r="E41" s="51"/>
      <c r="F41" s="51"/>
      <c r="G41" s="51"/>
    </row>
    <row r="42" spans="2:15" x14ac:dyDescent="0.25">
      <c r="D42" s="51"/>
      <c r="E42" s="51"/>
      <c r="F42" s="51"/>
      <c r="G42" s="51"/>
    </row>
    <row r="43" spans="2:15" ht="15.75" customHeight="1" x14ac:dyDescent="0.25">
      <c r="D43" s="51"/>
      <c r="E43" s="51"/>
      <c r="F43" s="51"/>
      <c r="G43" s="51"/>
    </row>
    <row r="44" spans="2:15" ht="15.75" customHeight="1" x14ac:dyDescent="0.25"/>
    <row r="62" spans="21:22" x14ac:dyDescent="0.25">
      <c r="U62" s="31" t="s">
        <v>17</v>
      </c>
      <c r="V62" s="31" t="s">
        <v>18</v>
      </c>
    </row>
    <row r="63" spans="21:22" x14ac:dyDescent="0.25">
      <c r="U63" s="31">
        <v>0</v>
      </c>
      <c r="V63" s="3">
        <f>D8</f>
        <v>1400</v>
      </c>
    </row>
    <row r="64" spans="21:22" x14ac:dyDescent="0.25">
      <c r="U64" s="31">
        <v>60</v>
      </c>
      <c r="V64" s="3">
        <f>M8</f>
        <v>5000</v>
      </c>
    </row>
    <row r="66" spans="2:26" x14ac:dyDescent="0.25">
      <c r="T66" s="31" t="s">
        <v>19</v>
      </c>
      <c r="W66" s="31">
        <f>E7</f>
        <v>1</v>
      </c>
      <c r="X66" s="31">
        <f>G7</f>
        <v>5</v>
      </c>
      <c r="Y66" s="31">
        <f>H7</f>
        <v>10</v>
      </c>
      <c r="Z66" s="31">
        <f>J7</f>
        <v>30</v>
      </c>
    </row>
    <row r="67" spans="2:26" x14ac:dyDescent="0.25">
      <c r="T67" s="31" t="s">
        <v>20</v>
      </c>
      <c r="U67" s="31">
        <f>INDEX(U63:U64,MATCH(W66,U63:U64,1))</f>
        <v>0</v>
      </c>
      <c r="W67" s="31">
        <f>$U$68+(W66-$U$67)*($U$70-$U$68)/($U$69-$U$67)</f>
        <v>1460</v>
      </c>
      <c r="X67" s="31">
        <f>$U$68+(X66-$U$67)*($U$70-$U$68)/($U$69-$U$67)</f>
        <v>1700</v>
      </c>
      <c r="Y67" s="31">
        <f>$U$68+(Y66-$U$67)*($U$70-$U$68)/($U$69-$U$67)</f>
        <v>2000</v>
      </c>
      <c r="Z67" s="31">
        <f>$U$68+(Z66-$U$67)*($U$70-$U$68)/($U$69-$U$67)</f>
        <v>3200</v>
      </c>
    </row>
    <row r="68" spans="2:26" x14ac:dyDescent="0.25">
      <c r="T68" s="31" t="s">
        <v>21</v>
      </c>
      <c r="U68" s="31">
        <f>INDEX(V63:V64,MATCH(W66,U63:U64,1))</f>
        <v>1400</v>
      </c>
    </row>
    <row r="69" spans="2:26" x14ac:dyDescent="0.25">
      <c r="T69" s="31" t="s">
        <v>22</v>
      </c>
      <c r="U69" s="31">
        <f>INDEX(U63:U64,MATCH(W66,U63:U64,1)+1)</f>
        <v>60</v>
      </c>
    </row>
    <row r="70" spans="2:26" x14ac:dyDescent="0.25">
      <c r="T70" s="31" t="s">
        <v>23</v>
      </c>
      <c r="U70" s="31">
        <f>INDEX(V63:V64,MATCH(W66,U63:U64,1)+1)</f>
        <v>5000</v>
      </c>
    </row>
    <row r="71" spans="2:26" ht="15.75" thickBot="1" x14ac:dyDescent="0.3">
      <c r="B71" s="31" t="s">
        <v>24</v>
      </c>
    </row>
    <row r="72" spans="2:26" x14ac:dyDescent="0.25">
      <c r="B72" s="8" t="s">
        <v>14</v>
      </c>
      <c r="C72" s="9">
        <v>0</v>
      </c>
      <c r="D72" s="10">
        <v>1</v>
      </c>
      <c r="E72" s="10">
        <v>2</v>
      </c>
      <c r="F72" s="10">
        <v>4</v>
      </c>
      <c r="G72" s="10">
        <v>6</v>
      </c>
      <c r="H72" s="10">
        <v>8</v>
      </c>
      <c r="I72" s="10">
        <v>10</v>
      </c>
      <c r="J72" s="10">
        <v>20</v>
      </c>
      <c r="K72" s="10">
        <v>30</v>
      </c>
      <c r="L72" s="10">
        <v>40</v>
      </c>
      <c r="M72" s="10">
        <v>50</v>
      </c>
      <c r="N72" s="10">
        <v>60</v>
      </c>
      <c r="O72" s="10">
        <v>70</v>
      </c>
      <c r="P72" s="10">
        <v>80</v>
      </c>
      <c r="Q72" s="10">
        <v>90</v>
      </c>
      <c r="R72" s="11">
        <v>100</v>
      </c>
    </row>
    <row r="73" spans="2:26" ht="15.75" thickBot="1" x14ac:dyDescent="0.3">
      <c r="B73" s="12" t="s">
        <v>15</v>
      </c>
      <c r="C73" s="13" t="e">
        <f t="shared" ref="C73:R73" si="7">($C$41-$C$42)/(1-EXP($B$62/-$C$43))*(1-EXP(C72/-$C$43))+$C$42</f>
        <v>#DIV/0!</v>
      </c>
      <c r="D73" s="13" t="e">
        <f t="shared" si="7"/>
        <v>#DIV/0!</v>
      </c>
      <c r="E73" s="13" t="e">
        <f t="shared" si="7"/>
        <v>#DIV/0!</v>
      </c>
      <c r="F73" s="13" t="e">
        <f t="shared" si="7"/>
        <v>#DIV/0!</v>
      </c>
      <c r="G73" s="13" t="e">
        <f t="shared" si="7"/>
        <v>#DIV/0!</v>
      </c>
      <c r="H73" s="13" t="e">
        <f t="shared" si="7"/>
        <v>#DIV/0!</v>
      </c>
      <c r="I73" s="13" t="e">
        <f t="shared" si="7"/>
        <v>#DIV/0!</v>
      </c>
      <c r="J73" s="13" t="e">
        <f t="shared" si="7"/>
        <v>#DIV/0!</v>
      </c>
      <c r="K73" s="13" t="e">
        <f t="shared" si="7"/>
        <v>#DIV/0!</v>
      </c>
      <c r="L73" s="13" t="e">
        <f t="shared" si="7"/>
        <v>#DIV/0!</v>
      </c>
      <c r="M73" s="13" t="e">
        <f t="shared" si="7"/>
        <v>#DIV/0!</v>
      </c>
      <c r="N73" s="13" t="e">
        <f t="shared" si="7"/>
        <v>#DIV/0!</v>
      </c>
      <c r="O73" s="13" t="e">
        <f t="shared" si="7"/>
        <v>#DIV/0!</v>
      </c>
      <c r="P73" s="13" t="e">
        <f t="shared" si="7"/>
        <v>#DIV/0!</v>
      </c>
      <c r="Q73" s="13" t="e">
        <f t="shared" si="7"/>
        <v>#DIV/0!</v>
      </c>
      <c r="R73" s="13" t="e">
        <f t="shared" si="7"/>
        <v>#DIV/0!</v>
      </c>
    </row>
    <row r="75" spans="2:26" ht="15.75" thickBot="1" x14ac:dyDescent="0.3"/>
    <row r="76" spans="2:26" x14ac:dyDescent="0.25">
      <c r="B76" s="42" t="s">
        <v>25</v>
      </c>
      <c r="C76" s="43"/>
      <c r="D76" s="43"/>
      <c r="E76" s="43"/>
      <c r="F76" s="43"/>
      <c r="G76" s="44"/>
    </row>
    <row r="77" spans="2:26" x14ac:dyDescent="0.25">
      <c r="B77" s="14" t="s">
        <v>26</v>
      </c>
      <c r="C77" s="15">
        <f>E23</f>
        <v>4300</v>
      </c>
      <c r="D77" s="45" t="s">
        <v>27</v>
      </c>
      <c r="E77" s="46"/>
      <c r="F77" s="46"/>
      <c r="G77" s="47"/>
    </row>
    <row r="78" spans="2:26" x14ac:dyDescent="0.25">
      <c r="B78" s="14" t="s">
        <v>28</v>
      </c>
      <c r="C78" s="15">
        <f>E8</f>
        <v>1437</v>
      </c>
      <c r="D78" s="45" t="s">
        <v>29</v>
      </c>
      <c r="E78" s="46"/>
      <c r="F78" s="46"/>
      <c r="G78" s="47"/>
    </row>
    <row r="79" spans="2:26" ht="15.75" thickBot="1" x14ac:dyDescent="0.3">
      <c r="B79" s="16" t="s">
        <v>30</v>
      </c>
      <c r="C79" s="17">
        <f>C43</f>
        <v>0</v>
      </c>
      <c r="D79" s="48" t="s">
        <v>31</v>
      </c>
      <c r="E79" s="49"/>
      <c r="F79" s="49"/>
      <c r="G79" s="50"/>
    </row>
    <row r="80" spans="2:26" ht="15.75" thickBot="1" x14ac:dyDescent="0.3"/>
    <row r="81" spans="2:3" ht="15.75" thickBot="1" x14ac:dyDescent="0.3">
      <c r="B81" s="18" t="s">
        <v>14</v>
      </c>
      <c r="C81" s="19" t="s">
        <v>15</v>
      </c>
    </row>
    <row r="82" spans="2:3" x14ac:dyDescent="0.25">
      <c r="B82" s="20">
        <v>0</v>
      </c>
      <c r="C82" s="13" t="e">
        <f t="shared" ref="C82:C97" si="8">($C$77-$C$78)/(1-EXP($B$97/-$C$79))*(1-EXP(B82/-$C$79))+$C$78</f>
        <v>#DIV/0!</v>
      </c>
    </row>
    <row r="83" spans="2:3" x14ac:dyDescent="0.25">
      <c r="B83" s="14">
        <v>1</v>
      </c>
      <c r="C83" s="13" t="e">
        <f t="shared" si="8"/>
        <v>#DIV/0!</v>
      </c>
    </row>
    <row r="84" spans="2:3" x14ac:dyDescent="0.25">
      <c r="B84" s="14">
        <v>2</v>
      </c>
      <c r="C84" s="13" t="e">
        <f t="shared" si="8"/>
        <v>#DIV/0!</v>
      </c>
    </row>
    <row r="85" spans="2:3" x14ac:dyDescent="0.25">
      <c r="B85" s="14">
        <v>4</v>
      </c>
      <c r="C85" s="13" t="e">
        <f t="shared" si="8"/>
        <v>#DIV/0!</v>
      </c>
    </row>
    <row r="86" spans="2:3" x14ac:dyDescent="0.25">
      <c r="B86" s="14">
        <v>6</v>
      </c>
      <c r="C86" s="13" t="e">
        <f t="shared" si="8"/>
        <v>#DIV/0!</v>
      </c>
    </row>
    <row r="87" spans="2:3" x14ac:dyDescent="0.25">
      <c r="B87" s="14">
        <v>8</v>
      </c>
      <c r="C87" s="13" t="e">
        <f t="shared" si="8"/>
        <v>#DIV/0!</v>
      </c>
    </row>
    <row r="88" spans="2:3" x14ac:dyDescent="0.25">
      <c r="B88" s="14">
        <v>10</v>
      </c>
      <c r="C88" s="13" t="e">
        <f t="shared" si="8"/>
        <v>#DIV/0!</v>
      </c>
    </row>
    <row r="89" spans="2:3" x14ac:dyDescent="0.25">
      <c r="B89" s="14">
        <v>20</v>
      </c>
      <c r="C89" s="13" t="e">
        <f t="shared" si="8"/>
        <v>#DIV/0!</v>
      </c>
    </row>
    <row r="90" spans="2:3" x14ac:dyDescent="0.25">
      <c r="B90" s="14">
        <v>30</v>
      </c>
      <c r="C90" s="13" t="e">
        <f t="shared" si="8"/>
        <v>#DIV/0!</v>
      </c>
    </row>
    <row r="91" spans="2:3" x14ac:dyDescent="0.25">
      <c r="B91" s="14">
        <v>40</v>
      </c>
      <c r="C91" s="13" t="e">
        <f t="shared" si="8"/>
        <v>#DIV/0!</v>
      </c>
    </row>
    <row r="92" spans="2:3" x14ac:dyDescent="0.25">
      <c r="B92" s="14">
        <v>50</v>
      </c>
      <c r="C92" s="13" t="e">
        <f t="shared" si="8"/>
        <v>#DIV/0!</v>
      </c>
    </row>
    <row r="93" spans="2:3" x14ac:dyDescent="0.25">
      <c r="B93" s="14">
        <v>60</v>
      </c>
      <c r="C93" s="13" t="e">
        <f t="shared" si="8"/>
        <v>#DIV/0!</v>
      </c>
    </row>
    <row r="94" spans="2:3" x14ac:dyDescent="0.25">
      <c r="B94" s="14">
        <v>70</v>
      </c>
      <c r="C94" s="13" t="e">
        <f t="shared" si="8"/>
        <v>#DIV/0!</v>
      </c>
    </row>
    <row r="95" spans="2:3" x14ac:dyDescent="0.25">
      <c r="B95" s="14">
        <v>80</v>
      </c>
      <c r="C95" s="13" t="e">
        <f t="shared" si="8"/>
        <v>#DIV/0!</v>
      </c>
    </row>
    <row r="96" spans="2:3" x14ac:dyDescent="0.25">
      <c r="B96" s="14">
        <v>90</v>
      </c>
      <c r="C96" s="13" t="e">
        <f t="shared" si="8"/>
        <v>#DIV/0!</v>
      </c>
    </row>
    <row r="97" spans="2:18" ht="15.75" thickBot="1" x14ac:dyDescent="0.3">
      <c r="B97" s="16">
        <v>100</v>
      </c>
      <c r="C97" s="13" t="e">
        <f t="shared" si="8"/>
        <v>#DIV/0!</v>
      </c>
    </row>
    <row r="107" spans="2:18" ht="15.75" thickBot="1" x14ac:dyDescent="0.3">
      <c r="B107" s="31" t="s">
        <v>24</v>
      </c>
    </row>
    <row r="108" spans="2:18" x14ac:dyDescent="0.25">
      <c r="B108" s="8" t="s">
        <v>14</v>
      </c>
      <c r="C108" s="9">
        <v>0</v>
      </c>
      <c r="D108" s="10">
        <v>1</v>
      </c>
      <c r="E108" s="10">
        <v>2</v>
      </c>
      <c r="F108" s="10">
        <v>4</v>
      </c>
      <c r="G108" s="10">
        <v>6</v>
      </c>
      <c r="H108" s="10">
        <v>8</v>
      </c>
      <c r="I108" s="10">
        <v>10</v>
      </c>
      <c r="J108" s="10">
        <v>20</v>
      </c>
      <c r="K108" s="10">
        <v>30</v>
      </c>
      <c r="L108" s="10">
        <v>40</v>
      </c>
      <c r="M108" s="10">
        <v>50</v>
      </c>
      <c r="N108" s="10">
        <v>60</v>
      </c>
      <c r="O108" s="10">
        <v>70</v>
      </c>
      <c r="P108" s="10">
        <v>80</v>
      </c>
      <c r="Q108" s="10">
        <v>90</v>
      </c>
      <c r="R108" s="11">
        <v>100</v>
      </c>
    </row>
    <row r="109" spans="2:18" ht="15.75" thickBot="1" x14ac:dyDescent="0.3">
      <c r="B109" s="12" t="s">
        <v>15</v>
      </c>
      <c r="C109" s="13" t="e">
        <f t="shared" ref="C109:R109" si="9">($C$41-$C$42)/(1-EXP($B$62/-$C$43))*(1-EXP(C108/-$C$43))+$C$42</f>
        <v>#DIV/0!</v>
      </c>
      <c r="D109" s="13" t="e">
        <f t="shared" si="9"/>
        <v>#DIV/0!</v>
      </c>
      <c r="E109" s="13" t="e">
        <f t="shared" si="9"/>
        <v>#DIV/0!</v>
      </c>
      <c r="F109" s="13" t="e">
        <f t="shared" si="9"/>
        <v>#DIV/0!</v>
      </c>
      <c r="G109" s="13" t="e">
        <f t="shared" si="9"/>
        <v>#DIV/0!</v>
      </c>
      <c r="H109" s="13" t="e">
        <f t="shared" si="9"/>
        <v>#DIV/0!</v>
      </c>
      <c r="I109" s="13" t="e">
        <f t="shared" si="9"/>
        <v>#DIV/0!</v>
      </c>
      <c r="J109" s="13" t="e">
        <f t="shared" si="9"/>
        <v>#DIV/0!</v>
      </c>
      <c r="K109" s="13" t="e">
        <f t="shared" si="9"/>
        <v>#DIV/0!</v>
      </c>
      <c r="L109" s="13" t="e">
        <f t="shared" si="9"/>
        <v>#DIV/0!</v>
      </c>
      <c r="M109" s="13" t="e">
        <f t="shared" si="9"/>
        <v>#DIV/0!</v>
      </c>
      <c r="N109" s="13" t="e">
        <f t="shared" si="9"/>
        <v>#DIV/0!</v>
      </c>
      <c r="O109" s="13" t="e">
        <f t="shared" si="9"/>
        <v>#DIV/0!</v>
      </c>
      <c r="P109" s="13" t="e">
        <f t="shared" si="9"/>
        <v>#DIV/0!</v>
      </c>
      <c r="Q109" s="13" t="e">
        <f t="shared" si="9"/>
        <v>#DIV/0!</v>
      </c>
      <c r="R109" s="13" t="e">
        <f t="shared" si="9"/>
        <v>#DIV/0!</v>
      </c>
    </row>
    <row r="111" spans="2:18" ht="15.75" thickBot="1" x14ac:dyDescent="0.3"/>
    <row r="112" spans="2:18" x14ac:dyDescent="0.25">
      <c r="B112" s="42" t="s">
        <v>32</v>
      </c>
      <c r="C112" s="43"/>
      <c r="D112" s="43"/>
      <c r="E112" s="43"/>
      <c r="F112" s="43"/>
      <c r="G112" s="44"/>
    </row>
    <row r="113" spans="2:7" x14ac:dyDescent="0.25">
      <c r="B113" s="14" t="s">
        <v>26</v>
      </c>
      <c r="C113" s="15">
        <f>G23</f>
        <v>5000</v>
      </c>
      <c r="D113" s="45" t="s">
        <v>27</v>
      </c>
      <c r="E113" s="46"/>
      <c r="F113" s="46"/>
      <c r="G113" s="47"/>
    </row>
    <row r="114" spans="2:7" x14ac:dyDescent="0.25">
      <c r="B114" s="14" t="s">
        <v>28</v>
      </c>
      <c r="C114" s="15">
        <f>G8</f>
        <v>1800</v>
      </c>
      <c r="D114" s="45" t="s">
        <v>29</v>
      </c>
      <c r="E114" s="46"/>
      <c r="F114" s="46"/>
      <c r="G114" s="47"/>
    </row>
    <row r="115" spans="2:7" ht="15.75" thickBot="1" x14ac:dyDescent="0.3">
      <c r="B115" s="16" t="s">
        <v>30</v>
      </c>
      <c r="C115" s="17">
        <f>C79</f>
        <v>0</v>
      </c>
      <c r="D115" s="48" t="s">
        <v>31</v>
      </c>
      <c r="E115" s="49"/>
      <c r="F115" s="49"/>
      <c r="G115" s="50"/>
    </row>
    <row r="116" spans="2:7" ht="15.75" thickBot="1" x14ac:dyDescent="0.3"/>
    <row r="117" spans="2:7" ht="15.75" thickBot="1" x14ac:dyDescent="0.3">
      <c r="B117" s="18" t="s">
        <v>14</v>
      </c>
      <c r="C117" s="19" t="s">
        <v>15</v>
      </c>
    </row>
    <row r="118" spans="2:7" x14ac:dyDescent="0.25">
      <c r="B118" s="20">
        <v>0</v>
      </c>
      <c r="C118" s="13" t="e">
        <f t="shared" ref="C118:C133" si="10">($C$113-$C$114)/(1-EXP($B$133/-$C$115))*(1-EXP(B118/-$C$115))+$C$114</f>
        <v>#DIV/0!</v>
      </c>
    </row>
    <row r="119" spans="2:7" x14ac:dyDescent="0.25">
      <c r="B119" s="14">
        <v>1</v>
      </c>
      <c r="C119" s="13" t="e">
        <f t="shared" si="10"/>
        <v>#DIV/0!</v>
      </c>
    </row>
    <row r="120" spans="2:7" x14ac:dyDescent="0.25">
      <c r="B120" s="14">
        <v>2</v>
      </c>
      <c r="C120" s="13" t="e">
        <f t="shared" si="10"/>
        <v>#DIV/0!</v>
      </c>
    </row>
    <row r="121" spans="2:7" x14ac:dyDescent="0.25">
      <c r="B121" s="14">
        <v>4</v>
      </c>
      <c r="C121" s="13" t="e">
        <f t="shared" si="10"/>
        <v>#DIV/0!</v>
      </c>
    </row>
    <row r="122" spans="2:7" x14ac:dyDescent="0.25">
      <c r="B122" s="14">
        <v>6</v>
      </c>
      <c r="C122" s="13" t="e">
        <f t="shared" si="10"/>
        <v>#DIV/0!</v>
      </c>
    </row>
    <row r="123" spans="2:7" x14ac:dyDescent="0.25">
      <c r="B123" s="14">
        <v>8</v>
      </c>
      <c r="C123" s="13" t="e">
        <f t="shared" si="10"/>
        <v>#DIV/0!</v>
      </c>
    </row>
    <row r="124" spans="2:7" x14ac:dyDescent="0.25">
      <c r="B124" s="14">
        <v>10</v>
      </c>
      <c r="C124" s="13" t="e">
        <f t="shared" si="10"/>
        <v>#DIV/0!</v>
      </c>
    </row>
    <row r="125" spans="2:7" x14ac:dyDescent="0.25">
      <c r="B125" s="14">
        <v>20</v>
      </c>
      <c r="C125" s="13" t="e">
        <f t="shared" si="10"/>
        <v>#DIV/0!</v>
      </c>
    </row>
    <row r="126" spans="2:7" x14ac:dyDescent="0.25">
      <c r="B126" s="14">
        <v>30</v>
      </c>
      <c r="C126" s="13" t="e">
        <f t="shared" si="10"/>
        <v>#DIV/0!</v>
      </c>
    </row>
    <row r="127" spans="2:7" x14ac:dyDescent="0.25">
      <c r="B127" s="14">
        <v>40</v>
      </c>
      <c r="C127" s="13" t="e">
        <f t="shared" si="10"/>
        <v>#DIV/0!</v>
      </c>
    </row>
    <row r="128" spans="2:7" x14ac:dyDescent="0.25">
      <c r="B128" s="14">
        <v>50</v>
      </c>
      <c r="C128" s="13" t="e">
        <f t="shared" si="10"/>
        <v>#DIV/0!</v>
      </c>
    </row>
    <row r="129" spans="2:18" x14ac:dyDescent="0.25">
      <c r="B129" s="14">
        <v>60</v>
      </c>
      <c r="C129" s="13" t="e">
        <f t="shared" si="10"/>
        <v>#DIV/0!</v>
      </c>
    </row>
    <row r="130" spans="2:18" x14ac:dyDescent="0.25">
      <c r="B130" s="14">
        <v>70</v>
      </c>
      <c r="C130" s="13" t="e">
        <f t="shared" si="10"/>
        <v>#DIV/0!</v>
      </c>
    </row>
    <row r="131" spans="2:18" x14ac:dyDescent="0.25">
      <c r="B131" s="14">
        <v>80</v>
      </c>
      <c r="C131" s="13" t="e">
        <f t="shared" si="10"/>
        <v>#DIV/0!</v>
      </c>
    </row>
    <row r="132" spans="2:18" x14ac:dyDescent="0.25">
      <c r="B132" s="14">
        <v>90</v>
      </c>
      <c r="C132" s="13" t="e">
        <f t="shared" si="10"/>
        <v>#DIV/0!</v>
      </c>
    </row>
    <row r="133" spans="2:18" ht="15.75" thickBot="1" x14ac:dyDescent="0.3">
      <c r="B133" s="16">
        <v>100</v>
      </c>
      <c r="C133" s="13" t="e">
        <f t="shared" si="10"/>
        <v>#DIV/0!</v>
      </c>
    </row>
    <row r="143" spans="2:18" ht="15.75" thickBot="1" x14ac:dyDescent="0.3">
      <c r="B143" s="31" t="s">
        <v>24</v>
      </c>
    </row>
    <row r="144" spans="2:18" x14ac:dyDescent="0.25">
      <c r="B144" s="8" t="s">
        <v>14</v>
      </c>
      <c r="C144" s="9">
        <v>0</v>
      </c>
      <c r="D144" s="10">
        <v>1</v>
      </c>
      <c r="E144" s="10">
        <v>2</v>
      </c>
      <c r="F144" s="10">
        <v>4</v>
      </c>
      <c r="G144" s="10">
        <v>6</v>
      </c>
      <c r="H144" s="10">
        <v>8</v>
      </c>
      <c r="I144" s="10">
        <v>10</v>
      </c>
      <c r="J144" s="10">
        <v>20</v>
      </c>
      <c r="K144" s="10">
        <v>30</v>
      </c>
      <c r="L144" s="10">
        <v>40</v>
      </c>
      <c r="M144" s="10">
        <v>50</v>
      </c>
      <c r="N144" s="10">
        <v>60</v>
      </c>
      <c r="O144" s="10">
        <v>70</v>
      </c>
      <c r="P144" s="10">
        <v>80</v>
      </c>
      <c r="Q144" s="10">
        <v>90</v>
      </c>
      <c r="R144" s="11">
        <v>100</v>
      </c>
    </row>
    <row r="145" spans="2:18" ht="15.75" thickBot="1" x14ac:dyDescent="0.3">
      <c r="B145" s="12" t="s">
        <v>15</v>
      </c>
      <c r="C145" s="13" t="e">
        <f t="shared" ref="C145:R145" si="11">($C$41-$C$42)/(1-EXP($B$62/-$C$43))*(1-EXP(C144/-$C$43))+$C$42</f>
        <v>#DIV/0!</v>
      </c>
      <c r="D145" s="13" t="e">
        <f t="shared" si="11"/>
        <v>#DIV/0!</v>
      </c>
      <c r="E145" s="13" t="e">
        <f t="shared" si="11"/>
        <v>#DIV/0!</v>
      </c>
      <c r="F145" s="13" t="e">
        <f t="shared" si="11"/>
        <v>#DIV/0!</v>
      </c>
      <c r="G145" s="13" t="e">
        <f t="shared" si="11"/>
        <v>#DIV/0!</v>
      </c>
      <c r="H145" s="13" t="e">
        <f t="shared" si="11"/>
        <v>#DIV/0!</v>
      </c>
      <c r="I145" s="13" t="e">
        <f t="shared" si="11"/>
        <v>#DIV/0!</v>
      </c>
      <c r="J145" s="13" t="e">
        <f t="shared" si="11"/>
        <v>#DIV/0!</v>
      </c>
      <c r="K145" s="13" t="e">
        <f t="shared" si="11"/>
        <v>#DIV/0!</v>
      </c>
      <c r="L145" s="13" t="e">
        <f t="shared" si="11"/>
        <v>#DIV/0!</v>
      </c>
      <c r="M145" s="13" t="e">
        <f t="shared" si="11"/>
        <v>#DIV/0!</v>
      </c>
      <c r="N145" s="13" t="e">
        <f t="shared" si="11"/>
        <v>#DIV/0!</v>
      </c>
      <c r="O145" s="13" t="e">
        <f t="shared" si="11"/>
        <v>#DIV/0!</v>
      </c>
      <c r="P145" s="13" t="e">
        <f t="shared" si="11"/>
        <v>#DIV/0!</v>
      </c>
      <c r="Q145" s="13" t="e">
        <f t="shared" si="11"/>
        <v>#DIV/0!</v>
      </c>
      <c r="R145" s="13" t="e">
        <f t="shared" si="11"/>
        <v>#DIV/0!</v>
      </c>
    </row>
    <row r="147" spans="2:18" ht="15.75" thickBot="1" x14ac:dyDescent="0.3"/>
    <row r="148" spans="2:18" x14ac:dyDescent="0.25">
      <c r="B148" s="42" t="s">
        <v>33</v>
      </c>
      <c r="C148" s="43"/>
      <c r="D148" s="43"/>
      <c r="E148" s="43"/>
      <c r="F148" s="43"/>
      <c r="G148" s="44"/>
    </row>
    <row r="149" spans="2:18" x14ac:dyDescent="0.25">
      <c r="B149" s="14" t="s">
        <v>26</v>
      </c>
      <c r="C149" s="15">
        <f>H23</f>
        <v>7350</v>
      </c>
      <c r="D149" s="45" t="s">
        <v>27</v>
      </c>
      <c r="E149" s="46"/>
      <c r="F149" s="46"/>
      <c r="G149" s="47"/>
    </row>
    <row r="150" spans="2:18" x14ac:dyDescent="0.25">
      <c r="B150" s="14" t="s">
        <v>28</v>
      </c>
      <c r="C150" s="15">
        <f>H8</f>
        <v>2200</v>
      </c>
      <c r="D150" s="45" t="s">
        <v>29</v>
      </c>
      <c r="E150" s="46"/>
      <c r="F150" s="46"/>
      <c r="G150" s="47"/>
    </row>
    <row r="151" spans="2:18" ht="15.75" thickBot="1" x14ac:dyDescent="0.3">
      <c r="B151" s="16" t="s">
        <v>30</v>
      </c>
      <c r="C151" s="17">
        <f>C115</f>
        <v>0</v>
      </c>
      <c r="D151" s="48" t="s">
        <v>31</v>
      </c>
      <c r="E151" s="49"/>
      <c r="F151" s="49"/>
      <c r="G151" s="50"/>
    </row>
    <row r="152" spans="2:18" ht="15.75" thickBot="1" x14ac:dyDescent="0.3"/>
    <row r="153" spans="2:18" ht="15.75" thickBot="1" x14ac:dyDescent="0.3">
      <c r="B153" s="18" t="s">
        <v>14</v>
      </c>
      <c r="C153" s="19" t="s">
        <v>15</v>
      </c>
    </row>
    <row r="154" spans="2:18" x14ac:dyDescent="0.25">
      <c r="B154" s="20">
        <v>0</v>
      </c>
      <c r="C154" s="13" t="e">
        <f t="shared" ref="C154:C169" si="12">($C$149-$C$150)/(1-EXP($B$169/-$C$151))*(1-EXP(B154/-$C$151))+$C$150</f>
        <v>#DIV/0!</v>
      </c>
    </row>
    <row r="155" spans="2:18" x14ac:dyDescent="0.25">
      <c r="B155" s="14">
        <v>1</v>
      </c>
      <c r="C155" s="13" t="e">
        <f t="shared" si="12"/>
        <v>#DIV/0!</v>
      </c>
    </row>
    <row r="156" spans="2:18" x14ac:dyDescent="0.25">
      <c r="B156" s="14">
        <v>2</v>
      </c>
      <c r="C156" s="13" t="e">
        <f t="shared" si="12"/>
        <v>#DIV/0!</v>
      </c>
    </row>
    <row r="157" spans="2:18" x14ac:dyDescent="0.25">
      <c r="B157" s="14">
        <v>4</v>
      </c>
      <c r="C157" s="13" t="e">
        <f t="shared" si="12"/>
        <v>#DIV/0!</v>
      </c>
    </row>
    <row r="158" spans="2:18" x14ac:dyDescent="0.25">
      <c r="B158" s="14">
        <v>6</v>
      </c>
      <c r="C158" s="13" t="e">
        <f t="shared" si="12"/>
        <v>#DIV/0!</v>
      </c>
    </row>
    <row r="159" spans="2:18" x14ac:dyDescent="0.25">
      <c r="B159" s="14">
        <v>8</v>
      </c>
      <c r="C159" s="13" t="e">
        <f t="shared" si="12"/>
        <v>#DIV/0!</v>
      </c>
    </row>
    <row r="160" spans="2:18" x14ac:dyDescent="0.25">
      <c r="B160" s="14">
        <v>10</v>
      </c>
      <c r="C160" s="13" t="e">
        <f t="shared" si="12"/>
        <v>#DIV/0!</v>
      </c>
    </row>
    <row r="161" spans="2:3" x14ac:dyDescent="0.25">
      <c r="B161" s="14">
        <v>20</v>
      </c>
      <c r="C161" s="13" t="e">
        <f t="shared" si="12"/>
        <v>#DIV/0!</v>
      </c>
    </row>
    <row r="162" spans="2:3" x14ac:dyDescent="0.25">
      <c r="B162" s="14">
        <v>30</v>
      </c>
      <c r="C162" s="13" t="e">
        <f t="shared" si="12"/>
        <v>#DIV/0!</v>
      </c>
    </row>
    <row r="163" spans="2:3" x14ac:dyDescent="0.25">
      <c r="B163" s="14">
        <v>40</v>
      </c>
      <c r="C163" s="13" t="e">
        <f t="shared" si="12"/>
        <v>#DIV/0!</v>
      </c>
    </row>
    <row r="164" spans="2:3" x14ac:dyDescent="0.25">
      <c r="B164" s="14">
        <v>50</v>
      </c>
      <c r="C164" s="13" t="e">
        <f t="shared" si="12"/>
        <v>#DIV/0!</v>
      </c>
    </row>
    <row r="165" spans="2:3" x14ac:dyDescent="0.25">
      <c r="B165" s="14">
        <v>60</v>
      </c>
      <c r="C165" s="13" t="e">
        <f t="shared" si="12"/>
        <v>#DIV/0!</v>
      </c>
    </row>
    <row r="166" spans="2:3" x14ac:dyDescent="0.25">
      <c r="B166" s="14">
        <v>70</v>
      </c>
      <c r="C166" s="13" t="e">
        <f t="shared" si="12"/>
        <v>#DIV/0!</v>
      </c>
    </row>
    <row r="167" spans="2:3" x14ac:dyDescent="0.25">
      <c r="B167" s="14">
        <v>80</v>
      </c>
      <c r="C167" s="13" t="e">
        <f t="shared" si="12"/>
        <v>#DIV/0!</v>
      </c>
    </row>
    <row r="168" spans="2:3" x14ac:dyDescent="0.25">
      <c r="B168" s="14">
        <v>90</v>
      </c>
      <c r="C168" s="13" t="e">
        <f t="shared" si="12"/>
        <v>#DIV/0!</v>
      </c>
    </row>
    <row r="169" spans="2:3" ht="15.75" thickBot="1" x14ac:dyDescent="0.3">
      <c r="B169" s="16">
        <v>100</v>
      </c>
      <c r="C169" s="13" t="e">
        <f t="shared" si="12"/>
        <v>#DIV/0!</v>
      </c>
    </row>
    <row r="179" spans="2:18" ht="15.75" thickBot="1" x14ac:dyDescent="0.3">
      <c r="B179" s="31" t="s">
        <v>24</v>
      </c>
    </row>
    <row r="180" spans="2:18" x14ac:dyDescent="0.25">
      <c r="B180" s="8" t="s">
        <v>14</v>
      </c>
      <c r="C180" s="9">
        <v>0</v>
      </c>
      <c r="D180" s="10">
        <v>1</v>
      </c>
      <c r="E180" s="10">
        <v>2</v>
      </c>
      <c r="F180" s="10">
        <v>4</v>
      </c>
      <c r="G180" s="10">
        <v>6</v>
      </c>
      <c r="H180" s="10">
        <v>8</v>
      </c>
      <c r="I180" s="10">
        <v>10</v>
      </c>
      <c r="J180" s="10">
        <v>20</v>
      </c>
      <c r="K180" s="10">
        <v>30</v>
      </c>
      <c r="L180" s="10">
        <v>40</v>
      </c>
      <c r="M180" s="10">
        <v>50</v>
      </c>
      <c r="N180" s="10">
        <v>60</v>
      </c>
      <c r="O180" s="10">
        <v>70</v>
      </c>
      <c r="P180" s="10">
        <v>80</v>
      </c>
      <c r="Q180" s="10">
        <v>90</v>
      </c>
      <c r="R180" s="11">
        <v>100</v>
      </c>
    </row>
    <row r="181" spans="2:18" ht="15.75" thickBot="1" x14ac:dyDescent="0.3">
      <c r="B181" s="12" t="s">
        <v>15</v>
      </c>
      <c r="C181" s="13" t="e">
        <f t="shared" ref="C181:R181" si="13">($C$41-$C$42)/(1-EXP($B$62/-$C$43))*(1-EXP(C180/-$C$43))+$C$42</f>
        <v>#DIV/0!</v>
      </c>
      <c r="D181" s="13" t="e">
        <f t="shared" si="13"/>
        <v>#DIV/0!</v>
      </c>
      <c r="E181" s="13" t="e">
        <f t="shared" si="13"/>
        <v>#DIV/0!</v>
      </c>
      <c r="F181" s="13" t="e">
        <f t="shared" si="13"/>
        <v>#DIV/0!</v>
      </c>
      <c r="G181" s="13" t="e">
        <f t="shared" si="13"/>
        <v>#DIV/0!</v>
      </c>
      <c r="H181" s="13" t="e">
        <f t="shared" si="13"/>
        <v>#DIV/0!</v>
      </c>
      <c r="I181" s="13" t="e">
        <f t="shared" si="13"/>
        <v>#DIV/0!</v>
      </c>
      <c r="J181" s="13" t="e">
        <f t="shared" si="13"/>
        <v>#DIV/0!</v>
      </c>
      <c r="K181" s="13" t="e">
        <f t="shared" si="13"/>
        <v>#DIV/0!</v>
      </c>
      <c r="L181" s="13" t="e">
        <f t="shared" si="13"/>
        <v>#DIV/0!</v>
      </c>
      <c r="M181" s="13" t="e">
        <f t="shared" si="13"/>
        <v>#DIV/0!</v>
      </c>
      <c r="N181" s="13" t="e">
        <f t="shared" si="13"/>
        <v>#DIV/0!</v>
      </c>
      <c r="O181" s="13" t="e">
        <f t="shared" si="13"/>
        <v>#DIV/0!</v>
      </c>
      <c r="P181" s="13" t="e">
        <f t="shared" si="13"/>
        <v>#DIV/0!</v>
      </c>
      <c r="Q181" s="13" t="e">
        <f t="shared" si="13"/>
        <v>#DIV/0!</v>
      </c>
      <c r="R181" s="13" t="e">
        <f t="shared" si="13"/>
        <v>#DIV/0!</v>
      </c>
    </row>
    <row r="183" spans="2:18" ht="15.75" thickBot="1" x14ac:dyDescent="0.3"/>
    <row r="184" spans="2:18" x14ac:dyDescent="0.25">
      <c r="B184" s="42" t="s">
        <v>34</v>
      </c>
      <c r="C184" s="43"/>
      <c r="D184" s="43"/>
      <c r="E184" s="43"/>
      <c r="F184" s="43"/>
      <c r="G184" s="44"/>
    </row>
    <row r="185" spans="2:18" x14ac:dyDescent="0.25">
      <c r="B185" s="14" t="s">
        <v>26</v>
      </c>
      <c r="C185" s="15">
        <f>J23</f>
        <v>7500</v>
      </c>
      <c r="D185" s="45" t="s">
        <v>27</v>
      </c>
      <c r="E185" s="46"/>
      <c r="F185" s="46"/>
      <c r="G185" s="47"/>
    </row>
    <row r="186" spans="2:18" x14ac:dyDescent="0.25">
      <c r="B186" s="14" t="s">
        <v>28</v>
      </c>
      <c r="C186" s="15">
        <f>J8</f>
        <v>4000</v>
      </c>
      <c r="D186" s="45" t="s">
        <v>29</v>
      </c>
      <c r="E186" s="46"/>
      <c r="F186" s="46"/>
      <c r="G186" s="47"/>
    </row>
    <row r="187" spans="2:18" ht="15.75" thickBot="1" x14ac:dyDescent="0.3">
      <c r="B187" s="16" t="s">
        <v>30</v>
      </c>
      <c r="C187" s="17">
        <f>C151</f>
        <v>0</v>
      </c>
      <c r="D187" s="48" t="s">
        <v>31</v>
      </c>
      <c r="E187" s="49"/>
      <c r="F187" s="49"/>
      <c r="G187" s="50"/>
    </row>
    <row r="188" spans="2:18" ht="15.75" thickBot="1" x14ac:dyDescent="0.3"/>
    <row r="189" spans="2:18" ht="15.75" thickBot="1" x14ac:dyDescent="0.3">
      <c r="B189" s="18" t="s">
        <v>14</v>
      </c>
      <c r="C189" s="19" t="s">
        <v>15</v>
      </c>
    </row>
    <row r="190" spans="2:18" x14ac:dyDescent="0.25">
      <c r="B190" s="20">
        <v>0</v>
      </c>
      <c r="C190" s="13" t="e">
        <f t="shared" ref="C190:C205" si="14">($C$185-$C$186)/(1-EXP($B$205/-$C$187))*(1-EXP(B190/-$C$187))+$C$186</f>
        <v>#DIV/0!</v>
      </c>
    </row>
    <row r="191" spans="2:18" x14ac:dyDescent="0.25">
      <c r="B191" s="14">
        <v>1</v>
      </c>
      <c r="C191" s="13" t="e">
        <f t="shared" si="14"/>
        <v>#DIV/0!</v>
      </c>
    </row>
    <row r="192" spans="2:18" x14ac:dyDescent="0.25">
      <c r="B192" s="14">
        <v>2</v>
      </c>
      <c r="C192" s="13" t="e">
        <f t="shared" si="14"/>
        <v>#DIV/0!</v>
      </c>
    </row>
    <row r="193" spans="2:3" x14ac:dyDescent="0.25">
      <c r="B193" s="14">
        <v>4</v>
      </c>
      <c r="C193" s="13" t="e">
        <f t="shared" si="14"/>
        <v>#DIV/0!</v>
      </c>
    </row>
    <row r="194" spans="2:3" x14ac:dyDescent="0.25">
      <c r="B194" s="14">
        <v>6</v>
      </c>
      <c r="C194" s="13" t="e">
        <f t="shared" si="14"/>
        <v>#DIV/0!</v>
      </c>
    </row>
    <row r="195" spans="2:3" x14ac:dyDescent="0.25">
      <c r="B195" s="14">
        <v>8</v>
      </c>
      <c r="C195" s="13" t="e">
        <f t="shared" si="14"/>
        <v>#DIV/0!</v>
      </c>
    </row>
    <row r="196" spans="2:3" x14ac:dyDescent="0.25">
      <c r="B196" s="14">
        <v>10</v>
      </c>
      <c r="C196" s="13" t="e">
        <f t="shared" si="14"/>
        <v>#DIV/0!</v>
      </c>
    </row>
    <row r="197" spans="2:3" x14ac:dyDescent="0.25">
      <c r="B197" s="14">
        <v>20</v>
      </c>
      <c r="C197" s="13" t="e">
        <f t="shared" si="14"/>
        <v>#DIV/0!</v>
      </c>
    </row>
    <row r="198" spans="2:3" x14ac:dyDescent="0.25">
      <c r="B198" s="14">
        <v>30</v>
      </c>
      <c r="C198" s="13" t="e">
        <f t="shared" si="14"/>
        <v>#DIV/0!</v>
      </c>
    </row>
    <row r="199" spans="2:3" x14ac:dyDescent="0.25">
      <c r="B199" s="14">
        <v>40</v>
      </c>
      <c r="C199" s="13" t="e">
        <f t="shared" si="14"/>
        <v>#DIV/0!</v>
      </c>
    </row>
    <row r="200" spans="2:3" x14ac:dyDescent="0.25">
      <c r="B200" s="14">
        <v>50</v>
      </c>
      <c r="C200" s="13" t="e">
        <f t="shared" si="14"/>
        <v>#DIV/0!</v>
      </c>
    </row>
    <row r="201" spans="2:3" x14ac:dyDescent="0.25">
      <c r="B201" s="14">
        <v>60</v>
      </c>
      <c r="C201" s="13" t="e">
        <f t="shared" si="14"/>
        <v>#DIV/0!</v>
      </c>
    </row>
    <row r="202" spans="2:3" x14ac:dyDescent="0.25">
      <c r="B202" s="14">
        <v>70</v>
      </c>
      <c r="C202" s="13" t="e">
        <f t="shared" si="14"/>
        <v>#DIV/0!</v>
      </c>
    </row>
    <row r="203" spans="2:3" x14ac:dyDescent="0.25">
      <c r="B203" s="14">
        <v>80</v>
      </c>
      <c r="C203" s="13" t="e">
        <f t="shared" si="14"/>
        <v>#DIV/0!</v>
      </c>
    </row>
    <row r="204" spans="2:3" x14ac:dyDescent="0.25">
      <c r="B204" s="14">
        <v>90</v>
      </c>
      <c r="C204" s="13" t="e">
        <f t="shared" si="14"/>
        <v>#DIV/0!</v>
      </c>
    </row>
    <row r="205" spans="2:3" ht="15.75" thickBot="1" x14ac:dyDescent="0.3">
      <c r="B205" s="16">
        <v>100</v>
      </c>
      <c r="C205" s="13" t="e">
        <f t="shared" si="14"/>
        <v>#DIV/0!</v>
      </c>
    </row>
    <row r="215" spans="2:18" ht="15.75" thickBot="1" x14ac:dyDescent="0.3">
      <c r="B215" s="31" t="s">
        <v>24</v>
      </c>
    </row>
    <row r="216" spans="2:18" x14ac:dyDescent="0.25">
      <c r="B216" s="8" t="s">
        <v>14</v>
      </c>
      <c r="C216" s="9">
        <v>0</v>
      </c>
      <c r="D216" s="10">
        <v>1</v>
      </c>
      <c r="E216" s="10">
        <v>2</v>
      </c>
      <c r="F216" s="10">
        <v>4</v>
      </c>
      <c r="G216" s="10">
        <v>6</v>
      </c>
      <c r="H216" s="10">
        <v>8</v>
      </c>
      <c r="I216" s="10">
        <v>10</v>
      </c>
      <c r="J216" s="10">
        <v>20</v>
      </c>
      <c r="K216" s="10">
        <v>30</v>
      </c>
      <c r="L216" s="10">
        <v>40</v>
      </c>
      <c r="M216" s="10">
        <v>50</v>
      </c>
      <c r="N216" s="10">
        <v>60</v>
      </c>
      <c r="O216" s="10">
        <v>70</v>
      </c>
      <c r="P216" s="10">
        <v>80</v>
      </c>
      <c r="Q216" s="10">
        <v>90</v>
      </c>
      <c r="R216" s="11">
        <v>100</v>
      </c>
    </row>
    <row r="217" spans="2:18" ht="15.75" thickBot="1" x14ac:dyDescent="0.3">
      <c r="B217" s="12" t="s">
        <v>15</v>
      </c>
      <c r="C217" s="13" t="e">
        <f t="shared" ref="C217:R217" si="15">($C$41-$C$42)/(1-EXP($B$62/-$C$43))*(1-EXP(C216/-$C$43))+$C$42</f>
        <v>#DIV/0!</v>
      </c>
      <c r="D217" s="13" t="e">
        <f t="shared" si="15"/>
        <v>#DIV/0!</v>
      </c>
      <c r="E217" s="13" t="e">
        <f t="shared" si="15"/>
        <v>#DIV/0!</v>
      </c>
      <c r="F217" s="13" t="e">
        <f t="shared" si="15"/>
        <v>#DIV/0!</v>
      </c>
      <c r="G217" s="13" t="e">
        <f t="shared" si="15"/>
        <v>#DIV/0!</v>
      </c>
      <c r="H217" s="13" t="e">
        <f t="shared" si="15"/>
        <v>#DIV/0!</v>
      </c>
      <c r="I217" s="13" t="e">
        <f t="shared" si="15"/>
        <v>#DIV/0!</v>
      </c>
      <c r="J217" s="13" t="e">
        <f t="shared" si="15"/>
        <v>#DIV/0!</v>
      </c>
      <c r="K217" s="13" t="e">
        <f t="shared" si="15"/>
        <v>#DIV/0!</v>
      </c>
      <c r="L217" s="13" t="e">
        <f t="shared" si="15"/>
        <v>#DIV/0!</v>
      </c>
      <c r="M217" s="13" t="e">
        <f t="shared" si="15"/>
        <v>#DIV/0!</v>
      </c>
      <c r="N217" s="13" t="e">
        <f t="shared" si="15"/>
        <v>#DIV/0!</v>
      </c>
      <c r="O217" s="13" t="e">
        <f t="shared" si="15"/>
        <v>#DIV/0!</v>
      </c>
      <c r="P217" s="13" t="e">
        <f t="shared" si="15"/>
        <v>#DIV/0!</v>
      </c>
      <c r="Q217" s="13" t="e">
        <f t="shared" si="15"/>
        <v>#DIV/0!</v>
      </c>
      <c r="R217" s="13" t="e">
        <f t="shared" si="15"/>
        <v>#DIV/0!</v>
      </c>
    </row>
    <row r="219" spans="2:18" ht="15.75" thickBot="1" x14ac:dyDescent="0.3"/>
    <row r="220" spans="2:18" x14ac:dyDescent="0.25">
      <c r="B220" s="42" t="s">
        <v>35</v>
      </c>
      <c r="C220" s="43"/>
      <c r="D220" s="43"/>
      <c r="E220" s="43"/>
      <c r="F220" s="43"/>
      <c r="G220" s="44"/>
    </row>
    <row r="221" spans="2:18" x14ac:dyDescent="0.25">
      <c r="B221" s="14" t="s">
        <v>26</v>
      </c>
      <c r="C221" s="15">
        <f>M23</f>
        <v>7500</v>
      </c>
      <c r="D221" s="45" t="s">
        <v>27</v>
      </c>
      <c r="E221" s="46"/>
      <c r="F221" s="46"/>
      <c r="G221" s="47"/>
    </row>
    <row r="222" spans="2:18" x14ac:dyDescent="0.25">
      <c r="B222" s="14" t="s">
        <v>28</v>
      </c>
      <c r="C222" s="15">
        <f>M8</f>
        <v>5000</v>
      </c>
      <c r="D222" s="45" t="s">
        <v>29</v>
      </c>
      <c r="E222" s="46"/>
      <c r="F222" s="46"/>
      <c r="G222" s="47"/>
    </row>
    <row r="223" spans="2:18" ht="15.75" thickBot="1" x14ac:dyDescent="0.3">
      <c r="B223" s="16" t="s">
        <v>30</v>
      </c>
      <c r="C223" s="17">
        <f>C187</f>
        <v>0</v>
      </c>
      <c r="D223" s="48" t="s">
        <v>31</v>
      </c>
      <c r="E223" s="49"/>
      <c r="F223" s="49"/>
      <c r="G223" s="50"/>
    </row>
    <row r="224" spans="2:18" ht="15.75" thickBot="1" x14ac:dyDescent="0.3"/>
    <row r="225" spans="2:3" ht="15.75" thickBot="1" x14ac:dyDescent="0.3">
      <c r="B225" s="18" t="s">
        <v>14</v>
      </c>
      <c r="C225" s="19" t="s">
        <v>15</v>
      </c>
    </row>
    <row r="226" spans="2:3" x14ac:dyDescent="0.25">
      <c r="B226" s="20">
        <v>0</v>
      </c>
      <c r="C226" s="13" t="e">
        <f t="shared" ref="C226:C241" si="16">($C$221-$C$222)/(1-EXP($B$241/-$C$223))*(1-EXP(B226/-$C$223))+$C$222</f>
        <v>#DIV/0!</v>
      </c>
    </row>
    <row r="227" spans="2:3" x14ac:dyDescent="0.25">
      <c r="B227" s="14">
        <v>1</v>
      </c>
      <c r="C227" s="13" t="e">
        <f t="shared" si="16"/>
        <v>#DIV/0!</v>
      </c>
    </row>
    <row r="228" spans="2:3" x14ac:dyDescent="0.25">
      <c r="B228" s="14">
        <v>2</v>
      </c>
      <c r="C228" s="13" t="e">
        <f t="shared" si="16"/>
        <v>#DIV/0!</v>
      </c>
    </row>
    <row r="229" spans="2:3" x14ac:dyDescent="0.25">
      <c r="B229" s="14">
        <v>4</v>
      </c>
      <c r="C229" s="13" t="e">
        <f t="shared" si="16"/>
        <v>#DIV/0!</v>
      </c>
    </row>
    <row r="230" spans="2:3" x14ac:dyDescent="0.25">
      <c r="B230" s="14">
        <v>6</v>
      </c>
      <c r="C230" s="13" t="e">
        <f t="shared" si="16"/>
        <v>#DIV/0!</v>
      </c>
    </row>
    <row r="231" spans="2:3" x14ac:dyDescent="0.25">
      <c r="B231" s="14">
        <v>8</v>
      </c>
      <c r="C231" s="13" t="e">
        <f t="shared" si="16"/>
        <v>#DIV/0!</v>
      </c>
    </row>
    <row r="232" spans="2:3" x14ac:dyDescent="0.25">
      <c r="B232" s="14">
        <v>10</v>
      </c>
      <c r="C232" s="13" t="e">
        <f t="shared" si="16"/>
        <v>#DIV/0!</v>
      </c>
    </row>
    <row r="233" spans="2:3" x14ac:dyDescent="0.25">
      <c r="B233" s="14">
        <v>20</v>
      </c>
      <c r="C233" s="13" t="e">
        <f t="shared" si="16"/>
        <v>#DIV/0!</v>
      </c>
    </row>
    <row r="234" spans="2:3" x14ac:dyDescent="0.25">
      <c r="B234" s="14">
        <v>30</v>
      </c>
      <c r="C234" s="13" t="e">
        <f t="shared" si="16"/>
        <v>#DIV/0!</v>
      </c>
    </row>
    <row r="235" spans="2:3" x14ac:dyDescent="0.25">
      <c r="B235" s="14">
        <v>40</v>
      </c>
      <c r="C235" s="13" t="e">
        <f t="shared" si="16"/>
        <v>#DIV/0!</v>
      </c>
    </row>
    <row r="236" spans="2:3" x14ac:dyDescent="0.25">
      <c r="B236" s="14">
        <v>50</v>
      </c>
      <c r="C236" s="13" t="e">
        <f t="shared" si="16"/>
        <v>#DIV/0!</v>
      </c>
    </row>
    <row r="237" spans="2:3" x14ac:dyDescent="0.25">
      <c r="B237" s="14">
        <v>60</v>
      </c>
      <c r="C237" s="13" t="e">
        <f t="shared" si="16"/>
        <v>#DIV/0!</v>
      </c>
    </row>
    <row r="238" spans="2:3" x14ac:dyDescent="0.25">
      <c r="B238" s="14">
        <v>70</v>
      </c>
      <c r="C238" s="13" t="e">
        <f t="shared" si="16"/>
        <v>#DIV/0!</v>
      </c>
    </row>
    <row r="239" spans="2:3" x14ac:dyDescent="0.25">
      <c r="B239" s="14">
        <v>80</v>
      </c>
      <c r="C239" s="13" t="e">
        <f t="shared" si="16"/>
        <v>#DIV/0!</v>
      </c>
    </row>
    <row r="240" spans="2:3" x14ac:dyDescent="0.25">
      <c r="B240" s="14">
        <v>90</v>
      </c>
      <c r="C240" s="13" t="e">
        <f t="shared" si="16"/>
        <v>#DIV/0!</v>
      </c>
    </row>
    <row r="241" spans="2:18" ht="15.75" thickBot="1" x14ac:dyDescent="0.3">
      <c r="B241" s="16">
        <v>100</v>
      </c>
      <c r="C241" s="13" t="e">
        <f t="shared" si="16"/>
        <v>#DIV/0!</v>
      </c>
    </row>
    <row r="251" spans="2:18" ht="15.75" thickBot="1" x14ac:dyDescent="0.3">
      <c r="B251" s="31" t="s">
        <v>24</v>
      </c>
    </row>
    <row r="252" spans="2:18" x14ac:dyDescent="0.25">
      <c r="B252" s="8" t="s">
        <v>14</v>
      </c>
      <c r="C252" s="9">
        <v>0</v>
      </c>
      <c r="D252" s="10">
        <v>1</v>
      </c>
      <c r="E252" s="10">
        <v>2</v>
      </c>
      <c r="F252" s="10">
        <v>4</v>
      </c>
      <c r="G252" s="10">
        <v>6</v>
      </c>
      <c r="H252" s="10">
        <v>8</v>
      </c>
      <c r="I252" s="10">
        <v>10</v>
      </c>
      <c r="J252" s="10">
        <v>20</v>
      </c>
      <c r="K252" s="10">
        <v>30</v>
      </c>
      <c r="L252" s="10">
        <v>40</v>
      </c>
      <c r="M252" s="10">
        <v>50</v>
      </c>
      <c r="N252" s="10">
        <v>60</v>
      </c>
      <c r="O252" s="10">
        <v>70</v>
      </c>
      <c r="P252" s="10">
        <v>80</v>
      </c>
      <c r="Q252" s="10">
        <v>90</v>
      </c>
      <c r="R252" s="11">
        <v>100</v>
      </c>
    </row>
    <row r="253" spans="2:18" ht="15.75" thickBot="1" x14ac:dyDescent="0.3">
      <c r="B253" s="12" t="s">
        <v>15</v>
      </c>
      <c r="C253" s="13" t="e">
        <f t="shared" ref="C253:R253" si="17">($C$41-$C$42)/(1-EXP($B$62/-$C$43))*(1-EXP(C252/-$C$43))+$C$42</f>
        <v>#DIV/0!</v>
      </c>
      <c r="D253" s="13" t="e">
        <f t="shared" si="17"/>
        <v>#DIV/0!</v>
      </c>
      <c r="E253" s="13" t="e">
        <f t="shared" si="17"/>
        <v>#DIV/0!</v>
      </c>
      <c r="F253" s="13" t="e">
        <f t="shared" si="17"/>
        <v>#DIV/0!</v>
      </c>
      <c r="G253" s="13" t="e">
        <f t="shared" si="17"/>
        <v>#DIV/0!</v>
      </c>
      <c r="H253" s="13" t="e">
        <f t="shared" si="17"/>
        <v>#DIV/0!</v>
      </c>
      <c r="I253" s="13" t="e">
        <f t="shared" si="17"/>
        <v>#DIV/0!</v>
      </c>
      <c r="J253" s="13" t="e">
        <f t="shared" si="17"/>
        <v>#DIV/0!</v>
      </c>
      <c r="K253" s="13" t="e">
        <f t="shared" si="17"/>
        <v>#DIV/0!</v>
      </c>
      <c r="L253" s="13" t="e">
        <f t="shared" si="17"/>
        <v>#DIV/0!</v>
      </c>
      <c r="M253" s="13" t="e">
        <f t="shared" si="17"/>
        <v>#DIV/0!</v>
      </c>
      <c r="N253" s="13" t="e">
        <f t="shared" si="17"/>
        <v>#DIV/0!</v>
      </c>
      <c r="O253" s="13" t="e">
        <f t="shared" si="17"/>
        <v>#DIV/0!</v>
      </c>
      <c r="P253" s="13" t="e">
        <f t="shared" si="17"/>
        <v>#DIV/0!</v>
      </c>
      <c r="Q253" s="13" t="e">
        <f t="shared" si="17"/>
        <v>#DIV/0!</v>
      </c>
      <c r="R253" s="13" t="e">
        <f t="shared" si="17"/>
        <v>#DIV/0!</v>
      </c>
    </row>
    <row r="255" spans="2:18" ht="15.75" thickBot="1" x14ac:dyDescent="0.3"/>
    <row r="256" spans="2:18" x14ac:dyDescent="0.25">
      <c r="B256" s="42" t="s">
        <v>36</v>
      </c>
      <c r="C256" s="43"/>
      <c r="D256" s="43"/>
      <c r="E256" s="43"/>
      <c r="F256" s="43"/>
      <c r="G256" s="44"/>
    </row>
    <row r="257" spans="2:7" x14ac:dyDescent="0.25">
      <c r="B257" s="14" t="s">
        <v>26</v>
      </c>
      <c r="C257" s="15">
        <f>K23</f>
        <v>7500</v>
      </c>
      <c r="D257" s="45" t="s">
        <v>27</v>
      </c>
      <c r="E257" s="46"/>
      <c r="F257" s="46"/>
      <c r="G257" s="47"/>
    </row>
    <row r="258" spans="2:7" x14ac:dyDescent="0.25">
      <c r="B258" s="14" t="s">
        <v>28</v>
      </c>
      <c r="C258" s="15">
        <f>K8</f>
        <v>4500</v>
      </c>
      <c r="D258" s="45" t="s">
        <v>29</v>
      </c>
      <c r="E258" s="46"/>
      <c r="F258" s="46"/>
      <c r="G258" s="47"/>
    </row>
    <row r="259" spans="2:7" ht="15.75" thickBot="1" x14ac:dyDescent="0.3">
      <c r="B259" s="16" t="s">
        <v>30</v>
      </c>
      <c r="C259" s="17">
        <f>C223</f>
        <v>0</v>
      </c>
      <c r="D259" s="48" t="s">
        <v>31</v>
      </c>
      <c r="E259" s="49"/>
      <c r="F259" s="49"/>
      <c r="G259" s="50"/>
    </row>
    <row r="260" spans="2:7" ht="15.75" thickBot="1" x14ac:dyDescent="0.3"/>
    <row r="261" spans="2:7" ht="15.75" thickBot="1" x14ac:dyDescent="0.3">
      <c r="B261" s="18" t="s">
        <v>14</v>
      </c>
      <c r="C261" s="19" t="s">
        <v>15</v>
      </c>
    </row>
    <row r="262" spans="2:7" x14ac:dyDescent="0.25">
      <c r="B262" s="20">
        <v>0</v>
      </c>
      <c r="C262" s="13" t="e">
        <f t="shared" ref="C262:C277" si="18">($C$257-$C$258)/(1-EXP($B$277/-$C$259))*(1-EXP(B262/-$C$259))+$C$258</f>
        <v>#DIV/0!</v>
      </c>
    </row>
    <row r="263" spans="2:7" x14ac:dyDescent="0.25">
      <c r="B263" s="14">
        <v>1</v>
      </c>
      <c r="C263" s="13" t="e">
        <f t="shared" si="18"/>
        <v>#DIV/0!</v>
      </c>
    </row>
    <row r="264" spans="2:7" x14ac:dyDescent="0.25">
      <c r="B264" s="14">
        <v>2</v>
      </c>
      <c r="C264" s="13" t="e">
        <f t="shared" si="18"/>
        <v>#DIV/0!</v>
      </c>
    </row>
    <row r="265" spans="2:7" x14ac:dyDescent="0.25">
      <c r="B265" s="14">
        <v>4</v>
      </c>
      <c r="C265" s="13" t="e">
        <f t="shared" si="18"/>
        <v>#DIV/0!</v>
      </c>
    </row>
    <row r="266" spans="2:7" x14ac:dyDescent="0.25">
      <c r="B266" s="14">
        <v>6</v>
      </c>
      <c r="C266" s="13" t="e">
        <f t="shared" si="18"/>
        <v>#DIV/0!</v>
      </c>
    </row>
    <row r="267" spans="2:7" x14ac:dyDescent="0.25">
      <c r="B267" s="14">
        <v>8</v>
      </c>
      <c r="C267" s="13" t="e">
        <f t="shared" si="18"/>
        <v>#DIV/0!</v>
      </c>
    </row>
    <row r="268" spans="2:7" x14ac:dyDescent="0.25">
      <c r="B268" s="14">
        <v>10</v>
      </c>
      <c r="C268" s="13" t="e">
        <f t="shared" si="18"/>
        <v>#DIV/0!</v>
      </c>
    </row>
    <row r="269" spans="2:7" x14ac:dyDescent="0.25">
      <c r="B269" s="14">
        <v>20</v>
      </c>
      <c r="C269" s="13" t="e">
        <f t="shared" si="18"/>
        <v>#DIV/0!</v>
      </c>
    </row>
    <row r="270" spans="2:7" x14ac:dyDescent="0.25">
      <c r="B270" s="14">
        <v>30</v>
      </c>
      <c r="C270" s="13" t="e">
        <f t="shared" si="18"/>
        <v>#DIV/0!</v>
      </c>
    </row>
    <row r="271" spans="2:7" x14ac:dyDescent="0.25">
      <c r="B271" s="14">
        <v>40</v>
      </c>
      <c r="C271" s="13" t="e">
        <f t="shared" si="18"/>
        <v>#DIV/0!</v>
      </c>
    </row>
    <row r="272" spans="2:7" x14ac:dyDescent="0.25">
      <c r="B272" s="14">
        <v>50</v>
      </c>
      <c r="C272" s="13" t="e">
        <f t="shared" si="18"/>
        <v>#DIV/0!</v>
      </c>
    </row>
    <row r="273" spans="2:18" x14ac:dyDescent="0.25">
      <c r="B273" s="14">
        <v>60</v>
      </c>
      <c r="C273" s="13" t="e">
        <f t="shared" si="18"/>
        <v>#DIV/0!</v>
      </c>
    </row>
    <row r="274" spans="2:18" x14ac:dyDescent="0.25">
      <c r="B274" s="14">
        <v>70</v>
      </c>
      <c r="C274" s="13" t="e">
        <f t="shared" si="18"/>
        <v>#DIV/0!</v>
      </c>
    </row>
    <row r="275" spans="2:18" x14ac:dyDescent="0.25">
      <c r="B275" s="14">
        <v>80</v>
      </c>
      <c r="C275" s="13" t="e">
        <f t="shared" si="18"/>
        <v>#DIV/0!</v>
      </c>
    </row>
    <row r="276" spans="2:18" x14ac:dyDescent="0.25">
      <c r="B276" s="14">
        <v>90</v>
      </c>
      <c r="C276" s="13" t="e">
        <f t="shared" si="18"/>
        <v>#DIV/0!</v>
      </c>
    </row>
    <row r="277" spans="2:18" ht="15.75" thickBot="1" x14ac:dyDescent="0.3">
      <c r="B277" s="16">
        <v>100</v>
      </c>
      <c r="C277" s="13" t="e">
        <f t="shared" si="18"/>
        <v>#DIV/0!</v>
      </c>
    </row>
    <row r="287" spans="2:18" ht="15.75" thickBot="1" x14ac:dyDescent="0.3">
      <c r="B287" s="31" t="s">
        <v>24</v>
      </c>
    </row>
    <row r="288" spans="2:18" x14ac:dyDescent="0.25">
      <c r="B288" s="8" t="s">
        <v>14</v>
      </c>
      <c r="C288" s="9">
        <v>0</v>
      </c>
      <c r="D288" s="10">
        <v>1</v>
      </c>
      <c r="E288" s="10">
        <v>2</v>
      </c>
      <c r="F288" s="10">
        <v>4</v>
      </c>
      <c r="G288" s="10">
        <v>6</v>
      </c>
      <c r="H288" s="10">
        <v>8</v>
      </c>
      <c r="I288" s="10">
        <v>10</v>
      </c>
      <c r="J288" s="10">
        <v>20</v>
      </c>
      <c r="K288" s="10">
        <v>30</v>
      </c>
      <c r="L288" s="10">
        <v>40</v>
      </c>
      <c r="M288" s="10">
        <v>50</v>
      </c>
      <c r="N288" s="10">
        <v>60</v>
      </c>
      <c r="O288" s="10">
        <v>70</v>
      </c>
      <c r="P288" s="10">
        <v>80</v>
      </c>
      <c r="Q288" s="10">
        <v>90</v>
      </c>
      <c r="R288" s="11">
        <v>100</v>
      </c>
    </row>
    <row r="289" spans="2:18" ht="15.75" thickBot="1" x14ac:dyDescent="0.3">
      <c r="B289" s="12" t="s">
        <v>15</v>
      </c>
      <c r="C289" s="13" t="e">
        <f t="shared" ref="C289:R289" si="19">($C$41-$C$42)/(1-EXP($B$62/-$C$43))*(1-EXP(C288/-$C$43))+$C$42</f>
        <v>#DIV/0!</v>
      </c>
      <c r="D289" s="13" t="e">
        <f t="shared" si="19"/>
        <v>#DIV/0!</v>
      </c>
      <c r="E289" s="13" t="e">
        <f t="shared" si="19"/>
        <v>#DIV/0!</v>
      </c>
      <c r="F289" s="13" t="e">
        <f t="shared" si="19"/>
        <v>#DIV/0!</v>
      </c>
      <c r="G289" s="13" t="e">
        <f t="shared" si="19"/>
        <v>#DIV/0!</v>
      </c>
      <c r="H289" s="13" t="e">
        <f t="shared" si="19"/>
        <v>#DIV/0!</v>
      </c>
      <c r="I289" s="13" t="e">
        <f t="shared" si="19"/>
        <v>#DIV/0!</v>
      </c>
      <c r="J289" s="13" t="e">
        <f t="shared" si="19"/>
        <v>#DIV/0!</v>
      </c>
      <c r="K289" s="13" t="e">
        <f t="shared" si="19"/>
        <v>#DIV/0!</v>
      </c>
      <c r="L289" s="13" t="e">
        <f t="shared" si="19"/>
        <v>#DIV/0!</v>
      </c>
      <c r="M289" s="13" t="e">
        <f t="shared" si="19"/>
        <v>#DIV/0!</v>
      </c>
      <c r="N289" s="13" t="e">
        <f t="shared" si="19"/>
        <v>#DIV/0!</v>
      </c>
      <c r="O289" s="13" t="e">
        <f t="shared" si="19"/>
        <v>#DIV/0!</v>
      </c>
      <c r="P289" s="13" t="e">
        <f t="shared" si="19"/>
        <v>#DIV/0!</v>
      </c>
      <c r="Q289" s="13" t="e">
        <f t="shared" si="19"/>
        <v>#DIV/0!</v>
      </c>
      <c r="R289" s="13" t="e">
        <f t="shared" si="19"/>
        <v>#DIV/0!</v>
      </c>
    </row>
    <row r="291" spans="2:18" ht="15.75" thickBot="1" x14ac:dyDescent="0.3"/>
    <row r="292" spans="2:18" x14ac:dyDescent="0.25">
      <c r="B292" s="42" t="s">
        <v>37</v>
      </c>
      <c r="C292" s="43"/>
      <c r="D292" s="43"/>
      <c r="E292" s="43"/>
      <c r="F292" s="43"/>
      <c r="G292" s="44"/>
    </row>
    <row r="293" spans="2:18" x14ac:dyDescent="0.25">
      <c r="B293" s="14" t="s">
        <v>26</v>
      </c>
      <c r="C293" s="15">
        <f>L23</f>
        <v>7500</v>
      </c>
      <c r="D293" s="45" t="s">
        <v>27</v>
      </c>
      <c r="E293" s="46"/>
      <c r="F293" s="46"/>
      <c r="G293" s="47"/>
    </row>
    <row r="294" spans="2:18" x14ac:dyDescent="0.25">
      <c r="B294" s="14" t="s">
        <v>28</v>
      </c>
      <c r="C294" s="15">
        <f>L8</f>
        <v>4750</v>
      </c>
      <c r="D294" s="45" t="s">
        <v>29</v>
      </c>
      <c r="E294" s="46"/>
      <c r="F294" s="46"/>
      <c r="G294" s="47"/>
    </row>
    <row r="295" spans="2:18" ht="15.75" thickBot="1" x14ac:dyDescent="0.3">
      <c r="B295" s="16" t="s">
        <v>30</v>
      </c>
      <c r="C295" s="17">
        <f>C259</f>
        <v>0</v>
      </c>
      <c r="D295" s="48" t="s">
        <v>31</v>
      </c>
      <c r="E295" s="49"/>
      <c r="F295" s="49"/>
      <c r="G295" s="50"/>
    </row>
    <row r="296" spans="2:18" ht="15.75" thickBot="1" x14ac:dyDescent="0.3"/>
    <row r="297" spans="2:18" ht="15.75" thickBot="1" x14ac:dyDescent="0.3">
      <c r="B297" s="18" t="s">
        <v>14</v>
      </c>
      <c r="C297" s="19" t="s">
        <v>15</v>
      </c>
    </row>
    <row r="298" spans="2:18" x14ac:dyDescent="0.25">
      <c r="B298" s="20">
        <v>0</v>
      </c>
      <c r="C298" s="13" t="e">
        <f t="shared" ref="C298:C313" si="20">($C$293-$C$294)/(1-EXP($B$313/-$C$295))*(1-EXP(B298/-$C$295))+$C$294</f>
        <v>#DIV/0!</v>
      </c>
    </row>
    <row r="299" spans="2:18" x14ac:dyDescent="0.25">
      <c r="B299" s="14">
        <v>1</v>
      </c>
      <c r="C299" s="13" t="e">
        <f t="shared" si="20"/>
        <v>#DIV/0!</v>
      </c>
    </row>
    <row r="300" spans="2:18" x14ac:dyDescent="0.25">
      <c r="B300" s="14">
        <v>2</v>
      </c>
      <c r="C300" s="13" t="e">
        <f t="shared" si="20"/>
        <v>#DIV/0!</v>
      </c>
    </row>
    <row r="301" spans="2:18" x14ac:dyDescent="0.25">
      <c r="B301" s="14">
        <v>4</v>
      </c>
      <c r="C301" s="13" t="e">
        <f t="shared" si="20"/>
        <v>#DIV/0!</v>
      </c>
    </row>
    <row r="302" spans="2:18" x14ac:dyDescent="0.25">
      <c r="B302" s="14">
        <v>6</v>
      </c>
      <c r="C302" s="13" t="e">
        <f t="shared" si="20"/>
        <v>#DIV/0!</v>
      </c>
    </row>
    <row r="303" spans="2:18" x14ac:dyDescent="0.25">
      <c r="B303" s="14">
        <v>8</v>
      </c>
      <c r="C303" s="13" t="e">
        <f t="shared" si="20"/>
        <v>#DIV/0!</v>
      </c>
    </row>
    <row r="304" spans="2:18" x14ac:dyDescent="0.25">
      <c r="B304" s="14">
        <v>10</v>
      </c>
      <c r="C304" s="13" t="e">
        <f t="shared" si="20"/>
        <v>#DIV/0!</v>
      </c>
    </row>
    <row r="305" spans="2:3" x14ac:dyDescent="0.25">
      <c r="B305" s="14">
        <v>20</v>
      </c>
      <c r="C305" s="13" t="e">
        <f t="shared" si="20"/>
        <v>#DIV/0!</v>
      </c>
    </row>
    <row r="306" spans="2:3" x14ac:dyDescent="0.25">
      <c r="B306" s="14">
        <v>30</v>
      </c>
      <c r="C306" s="13" t="e">
        <f t="shared" si="20"/>
        <v>#DIV/0!</v>
      </c>
    </row>
    <row r="307" spans="2:3" x14ac:dyDescent="0.25">
      <c r="B307" s="14">
        <v>40</v>
      </c>
      <c r="C307" s="13" t="e">
        <f t="shared" si="20"/>
        <v>#DIV/0!</v>
      </c>
    </row>
    <row r="308" spans="2:3" x14ac:dyDescent="0.25">
      <c r="B308" s="14">
        <v>50</v>
      </c>
      <c r="C308" s="13" t="e">
        <f t="shared" si="20"/>
        <v>#DIV/0!</v>
      </c>
    </row>
    <row r="309" spans="2:3" x14ac:dyDescent="0.25">
      <c r="B309" s="14">
        <v>60</v>
      </c>
      <c r="C309" s="13" t="e">
        <f t="shared" si="20"/>
        <v>#DIV/0!</v>
      </c>
    </row>
    <row r="310" spans="2:3" x14ac:dyDescent="0.25">
      <c r="B310" s="14">
        <v>70</v>
      </c>
      <c r="C310" s="13" t="e">
        <f t="shared" si="20"/>
        <v>#DIV/0!</v>
      </c>
    </row>
    <row r="311" spans="2:3" x14ac:dyDescent="0.25">
      <c r="B311" s="14">
        <v>80</v>
      </c>
      <c r="C311" s="13" t="e">
        <f t="shared" si="20"/>
        <v>#DIV/0!</v>
      </c>
    </row>
    <row r="312" spans="2:3" x14ac:dyDescent="0.25">
      <c r="B312" s="14">
        <v>90</v>
      </c>
      <c r="C312" s="13" t="e">
        <f t="shared" si="20"/>
        <v>#DIV/0!</v>
      </c>
    </row>
    <row r="313" spans="2:3" ht="15.75" thickBot="1" x14ac:dyDescent="0.3">
      <c r="B313" s="16">
        <v>100</v>
      </c>
      <c r="C313" s="13" t="e">
        <f t="shared" si="20"/>
        <v>#DIV/0!</v>
      </c>
    </row>
    <row r="323" spans="2:18" ht="15.75" thickBot="1" x14ac:dyDescent="0.3">
      <c r="B323" s="31" t="s">
        <v>24</v>
      </c>
    </row>
    <row r="324" spans="2:18" x14ac:dyDescent="0.25">
      <c r="B324" s="8" t="s">
        <v>14</v>
      </c>
      <c r="C324" s="9">
        <v>0</v>
      </c>
      <c r="D324" s="10">
        <v>1</v>
      </c>
      <c r="E324" s="10">
        <v>2</v>
      </c>
      <c r="F324" s="10">
        <v>4</v>
      </c>
      <c r="G324" s="10">
        <v>6</v>
      </c>
      <c r="H324" s="10">
        <v>8</v>
      </c>
      <c r="I324" s="10">
        <v>10</v>
      </c>
      <c r="J324" s="10">
        <v>20</v>
      </c>
      <c r="K324" s="10">
        <v>30</v>
      </c>
      <c r="L324" s="10">
        <v>40</v>
      </c>
      <c r="M324" s="10">
        <v>50</v>
      </c>
      <c r="N324" s="10">
        <v>60</v>
      </c>
      <c r="O324" s="10">
        <v>70</v>
      </c>
      <c r="P324" s="10">
        <v>80</v>
      </c>
      <c r="Q324" s="10">
        <v>90</v>
      </c>
      <c r="R324" s="11">
        <v>100</v>
      </c>
    </row>
    <row r="325" spans="2:18" ht="15.75" thickBot="1" x14ac:dyDescent="0.3">
      <c r="B325" s="12" t="s">
        <v>15</v>
      </c>
      <c r="C325" s="13" t="e">
        <f t="shared" ref="C325:R325" si="21">($C$41-$C$42)/(1-EXP($B$62/-$C$43))*(1-EXP(C324/-$C$43))+$C$42</f>
        <v>#DIV/0!</v>
      </c>
      <c r="D325" s="13" t="e">
        <f t="shared" si="21"/>
        <v>#DIV/0!</v>
      </c>
      <c r="E325" s="13" t="e">
        <f t="shared" si="21"/>
        <v>#DIV/0!</v>
      </c>
      <c r="F325" s="13" t="e">
        <f t="shared" si="21"/>
        <v>#DIV/0!</v>
      </c>
      <c r="G325" s="13" t="e">
        <f t="shared" si="21"/>
        <v>#DIV/0!</v>
      </c>
      <c r="H325" s="13" t="e">
        <f t="shared" si="21"/>
        <v>#DIV/0!</v>
      </c>
      <c r="I325" s="13" t="e">
        <f t="shared" si="21"/>
        <v>#DIV/0!</v>
      </c>
      <c r="J325" s="13" t="e">
        <f t="shared" si="21"/>
        <v>#DIV/0!</v>
      </c>
      <c r="K325" s="13" t="e">
        <f t="shared" si="21"/>
        <v>#DIV/0!</v>
      </c>
      <c r="L325" s="13" t="e">
        <f t="shared" si="21"/>
        <v>#DIV/0!</v>
      </c>
      <c r="M325" s="13" t="e">
        <f t="shared" si="21"/>
        <v>#DIV/0!</v>
      </c>
      <c r="N325" s="13" t="e">
        <f t="shared" si="21"/>
        <v>#DIV/0!</v>
      </c>
      <c r="O325" s="13" t="e">
        <f t="shared" si="21"/>
        <v>#DIV/0!</v>
      </c>
      <c r="P325" s="13" t="e">
        <f t="shared" si="21"/>
        <v>#DIV/0!</v>
      </c>
      <c r="Q325" s="13" t="e">
        <f t="shared" si="21"/>
        <v>#DIV/0!</v>
      </c>
      <c r="R325" s="13" t="e">
        <f t="shared" si="21"/>
        <v>#DIV/0!</v>
      </c>
    </row>
    <row r="327" spans="2:18" ht="15.75" thickBot="1" x14ac:dyDescent="0.3"/>
    <row r="328" spans="2:18" x14ac:dyDescent="0.25">
      <c r="B328" s="42" t="s">
        <v>38</v>
      </c>
      <c r="C328" s="43"/>
      <c r="D328" s="43"/>
      <c r="E328" s="43"/>
      <c r="F328" s="43"/>
      <c r="G328" s="44"/>
    </row>
    <row r="329" spans="2:18" x14ac:dyDescent="0.25">
      <c r="B329" s="14" t="s">
        <v>26</v>
      </c>
      <c r="C329" s="15">
        <f>F23</f>
        <v>4650</v>
      </c>
      <c r="D329" s="45" t="s">
        <v>27</v>
      </c>
      <c r="E329" s="46"/>
      <c r="F329" s="46"/>
      <c r="G329" s="47"/>
    </row>
    <row r="330" spans="2:18" x14ac:dyDescent="0.25">
      <c r="B330" s="14" t="s">
        <v>28</v>
      </c>
      <c r="C330" s="15">
        <f>F8</f>
        <v>1618.5</v>
      </c>
      <c r="D330" s="45" t="s">
        <v>29</v>
      </c>
      <c r="E330" s="46"/>
      <c r="F330" s="46"/>
      <c r="G330" s="47"/>
    </row>
    <row r="331" spans="2:18" ht="15.75" thickBot="1" x14ac:dyDescent="0.3">
      <c r="B331" s="16" t="s">
        <v>30</v>
      </c>
      <c r="C331" s="17">
        <f>C295</f>
        <v>0</v>
      </c>
      <c r="D331" s="48" t="s">
        <v>31</v>
      </c>
      <c r="E331" s="49"/>
      <c r="F331" s="49"/>
      <c r="G331" s="50"/>
    </row>
    <row r="332" spans="2:18" ht="15.75" thickBot="1" x14ac:dyDescent="0.3"/>
    <row r="333" spans="2:18" ht="15.75" thickBot="1" x14ac:dyDescent="0.3">
      <c r="B333" s="18" t="s">
        <v>14</v>
      </c>
      <c r="C333" s="19" t="s">
        <v>15</v>
      </c>
    </row>
    <row r="334" spans="2:18" x14ac:dyDescent="0.25">
      <c r="B334" s="20">
        <v>0</v>
      </c>
      <c r="C334" s="13" t="e">
        <f t="shared" ref="C334:C349" si="22">($C$329-$C$330)/(1-EXP($B$313/-$C$295))*(1-EXP(B334/-$C$295))+$C$330</f>
        <v>#DIV/0!</v>
      </c>
    </row>
    <row r="335" spans="2:18" x14ac:dyDescent="0.25">
      <c r="B335" s="14">
        <v>1</v>
      </c>
      <c r="C335" s="13" t="e">
        <f t="shared" si="22"/>
        <v>#DIV/0!</v>
      </c>
    </row>
    <row r="336" spans="2:18" x14ac:dyDescent="0.25">
      <c r="B336" s="14">
        <v>2</v>
      </c>
      <c r="C336" s="13" t="e">
        <f t="shared" si="22"/>
        <v>#DIV/0!</v>
      </c>
    </row>
    <row r="337" spans="2:3" x14ac:dyDescent="0.25">
      <c r="B337" s="14">
        <v>4</v>
      </c>
      <c r="C337" s="13" t="e">
        <f t="shared" si="22"/>
        <v>#DIV/0!</v>
      </c>
    </row>
    <row r="338" spans="2:3" x14ac:dyDescent="0.25">
      <c r="B338" s="14">
        <v>6</v>
      </c>
      <c r="C338" s="13" t="e">
        <f t="shared" si="22"/>
        <v>#DIV/0!</v>
      </c>
    </row>
    <row r="339" spans="2:3" x14ac:dyDescent="0.25">
      <c r="B339" s="14">
        <v>8</v>
      </c>
      <c r="C339" s="13" t="e">
        <f t="shared" si="22"/>
        <v>#DIV/0!</v>
      </c>
    </row>
    <row r="340" spans="2:3" x14ac:dyDescent="0.25">
      <c r="B340" s="14">
        <v>10</v>
      </c>
      <c r="C340" s="13" t="e">
        <f t="shared" si="22"/>
        <v>#DIV/0!</v>
      </c>
    </row>
    <row r="341" spans="2:3" x14ac:dyDescent="0.25">
      <c r="B341" s="14">
        <v>20</v>
      </c>
      <c r="C341" s="13" t="e">
        <f t="shared" si="22"/>
        <v>#DIV/0!</v>
      </c>
    </row>
    <row r="342" spans="2:3" x14ac:dyDescent="0.25">
      <c r="B342" s="14">
        <v>30</v>
      </c>
      <c r="C342" s="13" t="e">
        <f t="shared" si="22"/>
        <v>#DIV/0!</v>
      </c>
    </row>
    <row r="343" spans="2:3" x14ac:dyDescent="0.25">
      <c r="B343" s="14">
        <v>40</v>
      </c>
      <c r="C343" s="13" t="e">
        <f t="shared" si="22"/>
        <v>#DIV/0!</v>
      </c>
    </row>
    <row r="344" spans="2:3" x14ac:dyDescent="0.25">
      <c r="B344" s="14">
        <v>50</v>
      </c>
      <c r="C344" s="13" t="e">
        <f t="shared" si="22"/>
        <v>#DIV/0!</v>
      </c>
    </row>
    <row r="345" spans="2:3" x14ac:dyDescent="0.25">
      <c r="B345" s="14">
        <v>60</v>
      </c>
      <c r="C345" s="13" t="e">
        <f t="shared" si="22"/>
        <v>#DIV/0!</v>
      </c>
    </row>
    <row r="346" spans="2:3" x14ac:dyDescent="0.25">
      <c r="B346" s="14">
        <v>70</v>
      </c>
      <c r="C346" s="13" t="e">
        <f t="shared" si="22"/>
        <v>#DIV/0!</v>
      </c>
    </row>
    <row r="347" spans="2:3" x14ac:dyDescent="0.25">
      <c r="B347" s="14">
        <v>80</v>
      </c>
      <c r="C347" s="13" t="e">
        <f t="shared" si="22"/>
        <v>#DIV/0!</v>
      </c>
    </row>
    <row r="348" spans="2:3" x14ac:dyDescent="0.25">
      <c r="B348" s="14">
        <v>90</v>
      </c>
      <c r="C348" s="13" t="e">
        <f t="shared" si="22"/>
        <v>#DIV/0!</v>
      </c>
    </row>
    <row r="349" spans="2:3" ht="15.75" thickBot="1" x14ac:dyDescent="0.3">
      <c r="B349" s="16">
        <v>100</v>
      </c>
      <c r="C349" s="13" t="e">
        <f t="shared" si="22"/>
        <v>#DIV/0!</v>
      </c>
    </row>
    <row r="359" spans="2:18" ht="15.75" thickBot="1" x14ac:dyDescent="0.3">
      <c r="B359" s="31" t="s">
        <v>24</v>
      </c>
    </row>
    <row r="360" spans="2:18" x14ac:dyDescent="0.25">
      <c r="B360" s="8" t="s">
        <v>14</v>
      </c>
      <c r="C360" s="9">
        <v>0</v>
      </c>
      <c r="D360" s="10">
        <v>1</v>
      </c>
      <c r="E360" s="10">
        <v>2</v>
      </c>
      <c r="F360" s="10">
        <v>4</v>
      </c>
      <c r="G360" s="10">
        <v>6</v>
      </c>
      <c r="H360" s="10">
        <v>8</v>
      </c>
      <c r="I360" s="10">
        <v>10</v>
      </c>
      <c r="J360" s="10">
        <v>20</v>
      </c>
      <c r="K360" s="10">
        <v>30</v>
      </c>
      <c r="L360" s="10">
        <v>40</v>
      </c>
      <c r="M360" s="10">
        <v>50</v>
      </c>
      <c r="N360" s="10">
        <v>60</v>
      </c>
      <c r="O360" s="10">
        <v>70</v>
      </c>
      <c r="P360" s="10">
        <v>80</v>
      </c>
      <c r="Q360" s="10">
        <v>90</v>
      </c>
      <c r="R360" s="11">
        <v>100</v>
      </c>
    </row>
    <row r="361" spans="2:18" ht="15.75" thickBot="1" x14ac:dyDescent="0.3">
      <c r="B361" s="12" t="s">
        <v>15</v>
      </c>
      <c r="C361" s="13" t="e">
        <f t="shared" ref="C361:R361" si="23">($C$41-$C$42)/(1-EXP($B$62/-$C$43))*(1-EXP(C360/-$C$43))+$C$42</f>
        <v>#DIV/0!</v>
      </c>
      <c r="D361" s="13" t="e">
        <f t="shared" si="23"/>
        <v>#DIV/0!</v>
      </c>
      <c r="E361" s="13" t="e">
        <f t="shared" si="23"/>
        <v>#DIV/0!</v>
      </c>
      <c r="F361" s="13" t="e">
        <f t="shared" si="23"/>
        <v>#DIV/0!</v>
      </c>
      <c r="G361" s="13" t="e">
        <f t="shared" si="23"/>
        <v>#DIV/0!</v>
      </c>
      <c r="H361" s="13" t="e">
        <f t="shared" si="23"/>
        <v>#DIV/0!</v>
      </c>
      <c r="I361" s="13" t="e">
        <f t="shared" si="23"/>
        <v>#DIV/0!</v>
      </c>
      <c r="J361" s="13" t="e">
        <f t="shared" si="23"/>
        <v>#DIV/0!</v>
      </c>
      <c r="K361" s="13" t="e">
        <f t="shared" si="23"/>
        <v>#DIV/0!</v>
      </c>
      <c r="L361" s="13" t="e">
        <f t="shared" si="23"/>
        <v>#DIV/0!</v>
      </c>
      <c r="M361" s="13" t="e">
        <f t="shared" si="23"/>
        <v>#DIV/0!</v>
      </c>
      <c r="N361" s="13" t="e">
        <f t="shared" si="23"/>
        <v>#DIV/0!</v>
      </c>
      <c r="O361" s="13" t="e">
        <f t="shared" si="23"/>
        <v>#DIV/0!</v>
      </c>
      <c r="P361" s="13" t="e">
        <f t="shared" si="23"/>
        <v>#DIV/0!</v>
      </c>
      <c r="Q361" s="13" t="e">
        <f t="shared" si="23"/>
        <v>#DIV/0!</v>
      </c>
      <c r="R361" s="13" t="e">
        <f t="shared" si="23"/>
        <v>#DIV/0!</v>
      </c>
    </row>
  </sheetData>
  <mergeCells count="40">
    <mergeCell ref="D41:G41"/>
    <mergeCell ref="D5:M5"/>
    <mergeCell ref="D6:M6"/>
    <mergeCell ref="B9:B22"/>
    <mergeCell ref="B33:O34"/>
    <mergeCell ref="B40:G40"/>
    <mergeCell ref="D149:G149"/>
    <mergeCell ref="D42:G42"/>
    <mergeCell ref="D43:G43"/>
    <mergeCell ref="B76:G76"/>
    <mergeCell ref="D77:G77"/>
    <mergeCell ref="D78:G78"/>
    <mergeCell ref="D79:G79"/>
    <mergeCell ref="B112:G112"/>
    <mergeCell ref="D113:G113"/>
    <mergeCell ref="D114:G114"/>
    <mergeCell ref="D115:G115"/>
    <mergeCell ref="B148:G148"/>
    <mergeCell ref="D257:G257"/>
    <mergeCell ref="D150:G150"/>
    <mergeCell ref="D151:G151"/>
    <mergeCell ref="B184:G184"/>
    <mergeCell ref="D185:G185"/>
    <mergeCell ref="D186:G186"/>
    <mergeCell ref="D187:G187"/>
    <mergeCell ref="B220:G220"/>
    <mergeCell ref="D221:G221"/>
    <mergeCell ref="D222:G222"/>
    <mergeCell ref="D223:G223"/>
    <mergeCell ref="B256:G256"/>
    <mergeCell ref="B328:G328"/>
    <mergeCell ref="D329:G329"/>
    <mergeCell ref="D330:G330"/>
    <mergeCell ref="D331:G331"/>
    <mergeCell ref="D258:G258"/>
    <mergeCell ref="D259:G259"/>
    <mergeCell ref="B292:G292"/>
    <mergeCell ref="D293:G293"/>
    <mergeCell ref="D294:G294"/>
    <mergeCell ref="D295:G295"/>
  </mergeCells>
  <conditionalFormatting sqref="D54:D5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 F2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 L2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 L2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2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2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2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 L9:L2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2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2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2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22 J10:O2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2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J23 J10:O2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2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K23 J10:O2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2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2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2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2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2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61"/>
  <sheetViews>
    <sheetView workbookViewId="0">
      <selection activeCell="A2" sqref="A2"/>
    </sheetView>
  </sheetViews>
  <sheetFormatPr defaultRowHeight="15" x14ac:dyDescent="0.25"/>
  <cols>
    <col min="1" max="1" width="22.7109375" style="38" bestFit="1" customWidth="1"/>
    <col min="2" max="2" width="11.140625" style="38" customWidth="1"/>
    <col min="3" max="3" width="9.140625" style="38" customWidth="1"/>
    <col min="4" max="18" width="9.5703125" style="38" bestFit="1" customWidth="1"/>
    <col min="19" max="19" width="9.140625" style="38" customWidth="1"/>
    <col min="20" max="20" width="3.7109375" style="38" bestFit="1" customWidth="1"/>
    <col min="21" max="21" width="5" style="38" bestFit="1" customWidth="1"/>
    <col min="22" max="16384" width="9.140625" style="38"/>
  </cols>
  <sheetData>
    <row r="2" spans="2:15" x14ac:dyDescent="0.25">
      <c r="B2" s="38" t="s">
        <v>0</v>
      </c>
      <c r="E2" s="38">
        <f>28*0.0254/2</f>
        <v>0.35559999999999997</v>
      </c>
      <c r="F2" s="38" t="s">
        <v>1</v>
      </c>
      <c r="G2" s="38" t="s">
        <v>2</v>
      </c>
      <c r="H2" s="38">
        <v>0.378</v>
      </c>
    </row>
    <row r="3" spans="2:15" x14ac:dyDescent="0.25">
      <c r="B3" s="38" t="s">
        <v>3</v>
      </c>
      <c r="E3" s="38">
        <v>1.68</v>
      </c>
      <c r="G3" s="38" t="s">
        <v>4</v>
      </c>
      <c r="H3" s="38">
        <v>2.6309999999999998</v>
      </c>
    </row>
    <row r="4" spans="2:15" x14ac:dyDescent="0.25">
      <c r="B4" s="38" t="s">
        <v>5</v>
      </c>
      <c r="E4" s="38">
        <v>10.4</v>
      </c>
    </row>
    <row r="5" spans="2:15" x14ac:dyDescent="0.25">
      <c r="D5" s="52" t="s">
        <v>6</v>
      </c>
      <c r="E5" s="52"/>
      <c r="F5" s="52"/>
      <c r="G5" s="52"/>
      <c r="H5" s="52"/>
      <c r="I5" s="52"/>
      <c r="J5" s="52"/>
      <c r="K5" s="52"/>
      <c r="L5" s="52"/>
      <c r="M5" s="52"/>
    </row>
    <row r="6" spans="2:15" x14ac:dyDescent="0.25">
      <c r="D6" s="53" t="s">
        <v>7</v>
      </c>
      <c r="E6" s="53"/>
      <c r="F6" s="53"/>
      <c r="G6" s="53"/>
      <c r="H6" s="53"/>
      <c r="I6" s="53"/>
      <c r="J6" s="53"/>
      <c r="K6" s="53"/>
      <c r="L6" s="53"/>
      <c r="M6" s="53"/>
    </row>
    <row r="7" spans="2:15" x14ac:dyDescent="0.25">
      <c r="D7" s="35">
        <v>0</v>
      </c>
      <c r="E7" s="35">
        <v>1</v>
      </c>
      <c r="F7" s="35">
        <v>3</v>
      </c>
      <c r="G7" s="35">
        <v>5</v>
      </c>
      <c r="H7" s="35">
        <v>10</v>
      </c>
      <c r="I7" s="35">
        <v>20</v>
      </c>
      <c r="J7" s="35">
        <v>30</v>
      </c>
      <c r="K7" s="35">
        <v>40</v>
      </c>
      <c r="L7" s="35">
        <v>50</v>
      </c>
      <c r="M7" s="35">
        <v>60</v>
      </c>
      <c r="N7" s="35">
        <v>70</v>
      </c>
      <c r="O7" s="35">
        <v>80</v>
      </c>
    </row>
    <row r="8" spans="2:15" ht="15" customHeight="1" x14ac:dyDescent="0.25">
      <c r="B8" s="2"/>
      <c r="C8" s="38">
        <v>0</v>
      </c>
      <c r="D8" s="6">
        <v>1400</v>
      </c>
      <c r="E8" s="6">
        <v>1437</v>
      </c>
      <c r="F8" s="6">
        <f>AVERAGE(E8,G8)</f>
        <v>1618.5</v>
      </c>
      <c r="G8" s="6">
        <v>1800</v>
      </c>
      <c r="H8" s="6">
        <v>2200</v>
      </c>
      <c r="I8" s="37">
        <v>3500</v>
      </c>
      <c r="J8" s="37">
        <v>4000</v>
      </c>
      <c r="K8" s="37">
        <v>4500</v>
      </c>
      <c r="L8" s="39">
        <f>AVERAGE(K8,M8)</f>
        <v>4750</v>
      </c>
      <c r="M8" s="37">
        <v>5000</v>
      </c>
      <c r="N8" s="37">
        <v>5000</v>
      </c>
      <c r="O8" s="37">
        <v>5000</v>
      </c>
    </row>
    <row r="9" spans="2:15" ht="15" customHeight="1" x14ac:dyDescent="0.25">
      <c r="B9" s="54" t="s">
        <v>8</v>
      </c>
      <c r="C9" s="38">
        <v>1</v>
      </c>
      <c r="D9" s="6">
        <v>1917</v>
      </c>
      <c r="E9" s="6">
        <v>2017</v>
      </c>
      <c r="F9" s="6">
        <f>AVERAGE(E9,G9)</f>
        <v>2218</v>
      </c>
      <c r="G9" s="6">
        <v>2419</v>
      </c>
      <c r="H9" s="6">
        <v>2833</v>
      </c>
      <c r="I9" s="37">
        <f>($C9-$C$8)/($C$23-$C$8)*($I$23-$I$8)+$I$8</f>
        <v>3538</v>
      </c>
      <c r="J9" s="37">
        <f t="shared" ref="J9:O9" si="0">($C9-$C$8)/($C$23-$C$8)*(J$23-J$8)+J$8</f>
        <v>4033</v>
      </c>
      <c r="K9" s="37">
        <f t="shared" si="0"/>
        <v>4528</v>
      </c>
      <c r="L9" s="37">
        <f t="shared" si="0"/>
        <v>4775.5</v>
      </c>
      <c r="M9" s="37">
        <f t="shared" si="0"/>
        <v>5023</v>
      </c>
      <c r="N9" s="37">
        <f t="shared" si="0"/>
        <v>5023</v>
      </c>
      <c r="O9" s="37">
        <f t="shared" si="0"/>
        <v>5023</v>
      </c>
    </row>
    <row r="10" spans="2:15" x14ac:dyDescent="0.25">
      <c r="B10" s="54"/>
      <c r="C10" s="38">
        <v>2</v>
      </c>
      <c r="D10" s="6">
        <v>1934</v>
      </c>
      <c r="E10" s="6">
        <v>2034</v>
      </c>
      <c r="F10" s="6">
        <f t="shared" ref="F10:F23" si="1">AVERAGE(E10,G10)</f>
        <v>2236</v>
      </c>
      <c r="G10" s="6">
        <v>2438</v>
      </c>
      <c r="H10" s="6">
        <v>2866</v>
      </c>
      <c r="I10" s="37">
        <f t="shared" ref="I10:I22" si="2">($C10-$C$8)/($C$23-$C$8)*($I$23-$I$8)+$I$8</f>
        <v>3576</v>
      </c>
      <c r="J10" s="37">
        <f t="shared" ref="J10:O22" si="3">($C10-$C$8)/($C$23-$C$8)*(J$23-J$8)+J$8</f>
        <v>4066</v>
      </c>
      <c r="K10" s="37">
        <f t="shared" si="3"/>
        <v>4556</v>
      </c>
      <c r="L10" s="37">
        <f t="shared" si="3"/>
        <v>4801</v>
      </c>
      <c r="M10" s="37">
        <f t="shared" si="3"/>
        <v>5046</v>
      </c>
      <c r="N10" s="37">
        <f t="shared" si="3"/>
        <v>5046</v>
      </c>
      <c r="O10" s="37">
        <f t="shared" si="3"/>
        <v>5046</v>
      </c>
    </row>
    <row r="11" spans="2:15" x14ac:dyDescent="0.25">
      <c r="B11" s="54"/>
      <c r="C11" s="38">
        <v>4</v>
      </c>
      <c r="D11" s="6">
        <v>1968</v>
      </c>
      <c r="E11" s="6">
        <v>2068</v>
      </c>
      <c r="F11" s="6">
        <f t="shared" si="1"/>
        <v>2272</v>
      </c>
      <c r="G11" s="6">
        <v>2476</v>
      </c>
      <c r="H11" s="6">
        <v>2932</v>
      </c>
      <c r="I11" s="37">
        <f t="shared" si="2"/>
        <v>3652</v>
      </c>
      <c r="J11" s="37">
        <f t="shared" si="3"/>
        <v>4132</v>
      </c>
      <c r="K11" s="37">
        <f t="shared" si="3"/>
        <v>4612</v>
      </c>
      <c r="L11" s="37">
        <f t="shared" si="3"/>
        <v>4852</v>
      </c>
      <c r="M11" s="37">
        <f t="shared" si="3"/>
        <v>5092</v>
      </c>
      <c r="N11" s="37">
        <f t="shared" si="3"/>
        <v>5092</v>
      </c>
      <c r="O11" s="37">
        <f t="shared" si="3"/>
        <v>5092</v>
      </c>
    </row>
    <row r="12" spans="2:15" x14ac:dyDescent="0.25">
      <c r="B12" s="54"/>
      <c r="C12" s="38">
        <v>6</v>
      </c>
      <c r="D12" s="6">
        <v>2002</v>
      </c>
      <c r="E12" s="6">
        <v>2102</v>
      </c>
      <c r="F12" s="6">
        <f t="shared" si="1"/>
        <v>2308</v>
      </c>
      <c r="G12" s="6">
        <v>2514</v>
      </c>
      <c r="H12" s="6">
        <v>2998</v>
      </c>
      <c r="I12" s="37">
        <f t="shared" si="2"/>
        <v>3728</v>
      </c>
      <c r="J12" s="37">
        <f t="shared" si="3"/>
        <v>4198</v>
      </c>
      <c r="K12" s="37">
        <f t="shared" si="3"/>
        <v>4668</v>
      </c>
      <c r="L12" s="37">
        <f t="shared" si="3"/>
        <v>4903</v>
      </c>
      <c r="M12" s="37">
        <f t="shared" si="3"/>
        <v>5138</v>
      </c>
      <c r="N12" s="37">
        <f t="shared" si="3"/>
        <v>5138</v>
      </c>
      <c r="O12" s="37">
        <f t="shared" si="3"/>
        <v>5138</v>
      </c>
    </row>
    <row r="13" spans="2:15" x14ac:dyDescent="0.25">
      <c r="B13" s="54"/>
      <c r="C13" s="38">
        <v>8</v>
      </c>
      <c r="D13" s="6">
        <v>2036</v>
      </c>
      <c r="E13" s="6">
        <v>2136</v>
      </c>
      <c r="F13" s="6">
        <f t="shared" si="1"/>
        <v>2344</v>
      </c>
      <c r="G13" s="6">
        <v>2552</v>
      </c>
      <c r="H13" s="6">
        <v>3064</v>
      </c>
      <c r="I13" s="37">
        <f t="shared" si="2"/>
        <v>3804</v>
      </c>
      <c r="J13" s="37">
        <f t="shared" si="3"/>
        <v>4264</v>
      </c>
      <c r="K13" s="37">
        <f t="shared" si="3"/>
        <v>4724</v>
      </c>
      <c r="L13" s="37">
        <f t="shared" si="3"/>
        <v>4954</v>
      </c>
      <c r="M13" s="37">
        <f t="shared" si="3"/>
        <v>5184</v>
      </c>
      <c r="N13" s="37">
        <f t="shared" si="3"/>
        <v>5184</v>
      </c>
      <c r="O13" s="37">
        <f t="shared" si="3"/>
        <v>5184</v>
      </c>
    </row>
    <row r="14" spans="2:15" x14ac:dyDescent="0.25">
      <c r="B14" s="54"/>
      <c r="C14" s="38">
        <v>10</v>
      </c>
      <c r="D14" s="6">
        <v>1910</v>
      </c>
      <c r="E14" s="6">
        <v>1970</v>
      </c>
      <c r="F14" s="6">
        <f t="shared" si="1"/>
        <v>2180</v>
      </c>
      <c r="G14" s="6">
        <v>2390</v>
      </c>
      <c r="H14" s="6">
        <v>3130</v>
      </c>
      <c r="I14" s="37">
        <f t="shared" si="2"/>
        <v>3880</v>
      </c>
      <c r="J14" s="37">
        <f t="shared" si="3"/>
        <v>4330</v>
      </c>
      <c r="K14" s="37">
        <f t="shared" si="3"/>
        <v>4780</v>
      </c>
      <c r="L14" s="37">
        <f t="shared" si="3"/>
        <v>5005</v>
      </c>
      <c r="M14" s="37">
        <f t="shared" si="3"/>
        <v>5230</v>
      </c>
      <c r="N14" s="37">
        <f t="shared" si="3"/>
        <v>5230</v>
      </c>
      <c r="O14" s="37">
        <f t="shared" si="3"/>
        <v>5230</v>
      </c>
    </row>
    <row r="15" spans="2:15" x14ac:dyDescent="0.25">
      <c r="B15" s="54"/>
      <c r="C15" s="38">
        <v>20</v>
      </c>
      <c r="D15" s="6">
        <v>1910</v>
      </c>
      <c r="E15" s="6">
        <v>2010</v>
      </c>
      <c r="F15" s="6">
        <f t="shared" si="1"/>
        <v>2225</v>
      </c>
      <c r="G15" s="6">
        <v>2440</v>
      </c>
      <c r="H15" s="37">
        <v>3230.4120411944787</v>
      </c>
      <c r="I15" s="37">
        <f t="shared" si="2"/>
        <v>4260</v>
      </c>
      <c r="J15" s="37">
        <f t="shared" si="3"/>
        <v>4660</v>
      </c>
      <c r="K15" s="37">
        <f t="shared" si="3"/>
        <v>5060</v>
      </c>
      <c r="L15" s="37">
        <f t="shared" si="3"/>
        <v>5260</v>
      </c>
      <c r="M15" s="37">
        <f t="shared" si="3"/>
        <v>5460</v>
      </c>
      <c r="N15" s="37">
        <f t="shared" si="3"/>
        <v>5460</v>
      </c>
      <c r="O15" s="37">
        <f t="shared" si="3"/>
        <v>5460</v>
      </c>
    </row>
    <row r="16" spans="2:15" x14ac:dyDescent="0.25">
      <c r="B16" s="54"/>
      <c r="C16" s="38">
        <v>30</v>
      </c>
      <c r="D16" s="6">
        <v>1910</v>
      </c>
      <c r="E16" s="6">
        <v>2296</v>
      </c>
      <c r="F16" s="6">
        <f t="shared" si="1"/>
        <v>2528</v>
      </c>
      <c r="G16" s="6">
        <v>2760</v>
      </c>
      <c r="H16" s="37">
        <f>($C16-$C$15)/($C$23-$C$15)*($H$23-$H$15)+$H$15</f>
        <v>3707.8605360451688</v>
      </c>
      <c r="I16" s="37">
        <f t="shared" si="2"/>
        <v>4640</v>
      </c>
      <c r="J16" s="37">
        <f t="shared" si="3"/>
        <v>4990</v>
      </c>
      <c r="K16" s="37">
        <f t="shared" si="3"/>
        <v>5340</v>
      </c>
      <c r="L16" s="37">
        <f t="shared" si="3"/>
        <v>5515</v>
      </c>
      <c r="M16" s="37">
        <f t="shared" si="3"/>
        <v>5690</v>
      </c>
      <c r="N16" s="37">
        <f t="shared" si="3"/>
        <v>5690</v>
      </c>
      <c r="O16" s="37">
        <f t="shared" si="3"/>
        <v>5690</v>
      </c>
    </row>
    <row r="17" spans="1:15" x14ac:dyDescent="0.25">
      <c r="B17" s="54"/>
      <c r="C17" s="38">
        <v>40</v>
      </c>
      <c r="D17" s="6">
        <v>2080</v>
      </c>
      <c r="E17" s="6">
        <v>2583</v>
      </c>
      <c r="F17" s="6">
        <f t="shared" si="1"/>
        <v>2831.5</v>
      </c>
      <c r="G17" s="6">
        <v>3080</v>
      </c>
      <c r="H17" s="37">
        <f t="shared" ref="H17:H22" si="4">($C17-$C$15)/($C$23-$C$15)*($H$23-$H$15)+$H$15</f>
        <v>4185.309030895859</v>
      </c>
      <c r="I17" s="37">
        <f t="shared" si="2"/>
        <v>5020</v>
      </c>
      <c r="J17" s="37">
        <f t="shared" si="3"/>
        <v>5320</v>
      </c>
      <c r="K17" s="37">
        <f t="shared" si="3"/>
        <v>5620</v>
      </c>
      <c r="L17" s="37">
        <f t="shared" si="3"/>
        <v>5770</v>
      </c>
      <c r="M17" s="37">
        <f t="shared" si="3"/>
        <v>5920</v>
      </c>
      <c r="N17" s="37">
        <f t="shared" si="3"/>
        <v>5920</v>
      </c>
      <c r="O17" s="37">
        <f t="shared" si="3"/>
        <v>5920</v>
      </c>
    </row>
    <row r="18" spans="1:15" x14ac:dyDescent="0.25">
      <c r="B18" s="54"/>
      <c r="C18" s="38">
        <v>50</v>
      </c>
      <c r="D18" s="6">
        <v>2250</v>
      </c>
      <c r="E18" s="6">
        <v>2869</v>
      </c>
      <c r="F18" s="6">
        <f t="shared" si="1"/>
        <v>3134.5</v>
      </c>
      <c r="G18" s="6">
        <v>3400</v>
      </c>
      <c r="H18" s="37">
        <f t="shared" si="4"/>
        <v>4662.7575257465487</v>
      </c>
      <c r="I18" s="37">
        <f t="shared" si="2"/>
        <v>5400</v>
      </c>
      <c r="J18" s="37">
        <f t="shared" si="3"/>
        <v>5650</v>
      </c>
      <c r="K18" s="37">
        <f t="shared" si="3"/>
        <v>5900</v>
      </c>
      <c r="L18" s="37">
        <f t="shared" si="3"/>
        <v>6025</v>
      </c>
      <c r="M18" s="37">
        <f t="shared" si="3"/>
        <v>6150</v>
      </c>
      <c r="N18" s="37">
        <f t="shared" si="3"/>
        <v>6150</v>
      </c>
      <c r="O18" s="37">
        <f t="shared" si="3"/>
        <v>6150</v>
      </c>
    </row>
    <row r="19" spans="1:15" x14ac:dyDescent="0.25">
      <c r="B19" s="54"/>
      <c r="C19" s="38">
        <v>60</v>
      </c>
      <c r="D19" s="6">
        <v>2420</v>
      </c>
      <c r="E19" s="6">
        <v>3155</v>
      </c>
      <c r="F19" s="6">
        <f t="shared" si="1"/>
        <v>3437.5</v>
      </c>
      <c r="G19" s="6">
        <v>3720</v>
      </c>
      <c r="H19" s="37">
        <f t="shared" si="4"/>
        <v>5140.2060205972393</v>
      </c>
      <c r="I19" s="37">
        <f t="shared" si="2"/>
        <v>5780</v>
      </c>
      <c r="J19" s="37">
        <f t="shared" si="3"/>
        <v>5980</v>
      </c>
      <c r="K19" s="37">
        <f t="shared" si="3"/>
        <v>6180</v>
      </c>
      <c r="L19" s="37">
        <f t="shared" si="3"/>
        <v>6280</v>
      </c>
      <c r="M19" s="37">
        <f t="shared" si="3"/>
        <v>6380</v>
      </c>
      <c r="N19" s="37">
        <f t="shared" si="3"/>
        <v>6380</v>
      </c>
      <c r="O19" s="37">
        <f t="shared" si="3"/>
        <v>6380</v>
      </c>
    </row>
    <row r="20" spans="1:15" x14ac:dyDescent="0.25">
      <c r="B20" s="54"/>
      <c r="C20" s="38">
        <v>70</v>
      </c>
      <c r="D20" s="6">
        <v>2590</v>
      </c>
      <c r="E20" s="6">
        <v>3441</v>
      </c>
      <c r="F20" s="6">
        <f t="shared" si="1"/>
        <v>3740.5</v>
      </c>
      <c r="G20" s="6">
        <v>4040</v>
      </c>
      <c r="H20" s="37">
        <f t="shared" si="4"/>
        <v>5617.65451544793</v>
      </c>
      <c r="I20" s="37">
        <f t="shared" si="2"/>
        <v>6160</v>
      </c>
      <c r="J20" s="37">
        <f t="shared" si="3"/>
        <v>6310</v>
      </c>
      <c r="K20" s="37">
        <f t="shared" si="3"/>
        <v>6460</v>
      </c>
      <c r="L20" s="37">
        <f t="shared" si="3"/>
        <v>6535</v>
      </c>
      <c r="M20" s="37">
        <f t="shared" si="3"/>
        <v>6610</v>
      </c>
      <c r="N20" s="37">
        <f t="shared" si="3"/>
        <v>6610</v>
      </c>
      <c r="O20" s="37">
        <f t="shared" si="3"/>
        <v>6610</v>
      </c>
    </row>
    <row r="21" spans="1:15" x14ac:dyDescent="0.25">
      <c r="B21" s="54"/>
      <c r="C21" s="38">
        <v>80</v>
      </c>
      <c r="D21" s="6">
        <v>2760</v>
      </c>
      <c r="E21" s="6">
        <v>3728</v>
      </c>
      <c r="F21" s="6">
        <f t="shared" si="1"/>
        <v>4044</v>
      </c>
      <c r="G21" s="6">
        <v>4360</v>
      </c>
      <c r="H21" s="37">
        <f t="shared" si="4"/>
        <v>6095.1030102986197</v>
      </c>
      <c r="I21" s="37">
        <f t="shared" si="2"/>
        <v>6540</v>
      </c>
      <c r="J21" s="37">
        <f t="shared" si="3"/>
        <v>6640</v>
      </c>
      <c r="K21" s="37">
        <f t="shared" si="3"/>
        <v>6740</v>
      </c>
      <c r="L21" s="37">
        <f t="shared" si="3"/>
        <v>6790</v>
      </c>
      <c r="M21" s="37">
        <f t="shared" si="3"/>
        <v>6840</v>
      </c>
      <c r="N21" s="37">
        <f t="shared" si="3"/>
        <v>6840</v>
      </c>
      <c r="O21" s="37">
        <f t="shared" si="3"/>
        <v>6840</v>
      </c>
    </row>
    <row r="22" spans="1:15" x14ac:dyDescent="0.25">
      <c r="B22" s="54"/>
      <c r="C22" s="38">
        <v>90</v>
      </c>
      <c r="D22" s="6">
        <v>2930</v>
      </c>
      <c r="E22" s="6">
        <v>4014</v>
      </c>
      <c r="F22" s="6">
        <f t="shared" si="1"/>
        <v>4347</v>
      </c>
      <c r="G22" s="6">
        <v>4680</v>
      </c>
      <c r="H22" s="37">
        <f t="shared" si="4"/>
        <v>6572.5515051493094</v>
      </c>
      <c r="I22" s="37">
        <f t="shared" si="2"/>
        <v>6920</v>
      </c>
      <c r="J22" s="37">
        <f t="shared" si="3"/>
        <v>6970</v>
      </c>
      <c r="K22" s="37">
        <f t="shared" si="3"/>
        <v>7020</v>
      </c>
      <c r="L22" s="37">
        <f t="shared" si="3"/>
        <v>7045</v>
      </c>
      <c r="M22" s="37">
        <f t="shared" si="3"/>
        <v>7070</v>
      </c>
      <c r="N22" s="37">
        <f t="shared" si="3"/>
        <v>7070</v>
      </c>
      <c r="O22" s="37">
        <f t="shared" si="3"/>
        <v>7070</v>
      </c>
    </row>
    <row r="23" spans="1:15" x14ac:dyDescent="0.25">
      <c r="A23" s="38" t="s">
        <v>9</v>
      </c>
      <c r="B23" s="2"/>
      <c r="C23" s="38">
        <v>100</v>
      </c>
      <c r="D23" s="6">
        <v>3100</v>
      </c>
      <c r="E23" s="6">
        <v>4300</v>
      </c>
      <c r="F23" s="6">
        <f t="shared" si="1"/>
        <v>4650</v>
      </c>
      <c r="G23" s="6">
        <v>5000</v>
      </c>
      <c r="H23" s="37">
        <v>7050</v>
      </c>
      <c r="I23" s="37">
        <v>7300</v>
      </c>
      <c r="J23" s="37">
        <v>7300</v>
      </c>
      <c r="K23" s="37">
        <v>7300</v>
      </c>
      <c r="L23" s="37">
        <v>7300</v>
      </c>
      <c r="M23" s="37">
        <v>7300</v>
      </c>
      <c r="N23" s="37">
        <v>7300</v>
      </c>
      <c r="O23" s="37">
        <v>7300</v>
      </c>
    </row>
    <row r="24" spans="1:15" x14ac:dyDescent="0.25">
      <c r="C24" s="5" t="s">
        <v>10</v>
      </c>
      <c r="D24" s="38">
        <v>-20</v>
      </c>
      <c r="E24" s="38">
        <v>-20</v>
      </c>
      <c r="F24" s="38">
        <v>-20</v>
      </c>
      <c r="G24" s="38">
        <v>-20</v>
      </c>
      <c r="H24" s="38">
        <v>-40</v>
      </c>
      <c r="I24" s="38">
        <v>-30</v>
      </c>
      <c r="J24" s="38">
        <v>-40</v>
      </c>
      <c r="K24" s="38">
        <v>-300</v>
      </c>
      <c r="L24" s="38">
        <v>-300</v>
      </c>
      <c r="M24" s="38">
        <v>-200</v>
      </c>
      <c r="N24" s="38">
        <v>1000</v>
      </c>
      <c r="O24" s="38">
        <v>1000</v>
      </c>
    </row>
    <row r="25" spans="1:15" x14ac:dyDescent="0.25">
      <c r="B25" s="38" t="s">
        <v>11</v>
      </c>
      <c r="D25" s="38">
        <f t="shared" ref="D25:O25" si="5">D7*0.447/$E$2*$H$2*$E$3*$E$4*60/(2*PI())</f>
        <v>0</v>
      </c>
      <c r="E25" s="38">
        <f t="shared" si="5"/>
        <v>79.277797074454867</v>
      </c>
      <c r="F25" s="38">
        <f t="shared" si="5"/>
        <v>237.83339122336457</v>
      </c>
      <c r="G25" s="38">
        <f t="shared" si="5"/>
        <v>396.38898537227425</v>
      </c>
      <c r="H25" s="38">
        <f t="shared" si="5"/>
        <v>792.7779707445485</v>
      </c>
      <c r="I25" s="38">
        <f t="shared" si="5"/>
        <v>1585.555941489097</v>
      </c>
      <c r="J25" s="38">
        <f t="shared" si="5"/>
        <v>2378.3339122336456</v>
      </c>
      <c r="K25" s="38">
        <f t="shared" si="5"/>
        <v>3171.111882978194</v>
      </c>
      <c r="L25" s="38">
        <f t="shared" si="5"/>
        <v>3963.8898537227433</v>
      </c>
      <c r="M25" s="38">
        <f t="shared" si="5"/>
        <v>4756.6678244672912</v>
      </c>
      <c r="N25" s="38">
        <f t="shared" si="5"/>
        <v>5549.44579521184</v>
      </c>
      <c r="O25" s="38">
        <f t="shared" si="5"/>
        <v>6342.223765956388</v>
      </c>
    </row>
    <row r="26" spans="1:15" x14ac:dyDescent="0.25">
      <c r="B26" s="38" t="s">
        <v>12</v>
      </c>
      <c r="D26" s="38">
        <f t="shared" ref="D26:O26" si="6">D7*0.447/$E$2*$H$3*$E$3*$E$4*60/(2*PI())</f>
        <v>0</v>
      </c>
      <c r="E26" s="38">
        <f t="shared" si="6"/>
        <v>551.79863519283265</v>
      </c>
      <c r="F26" s="38">
        <f t="shared" si="6"/>
        <v>1655.3959055784976</v>
      </c>
      <c r="G26" s="38">
        <f t="shared" si="6"/>
        <v>2758.9931759641627</v>
      </c>
      <c r="H26" s="38">
        <f t="shared" si="6"/>
        <v>5517.9863519283253</v>
      </c>
      <c r="I26" s="38">
        <f t="shared" si="6"/>
        <v>11035.972703856651</v>
      </c>
      <c r="J26" s="38">
        <f t="shared" si="6"/>
        <v>16553.959055784977</v>
      </c>
      <c r="K26" s="38">
        <f t="shared" si="6"/>
        <v>22071.945407713301</v>
      </c>
      <c r="L26" s="38">
        <f t="shared" si="6"/>
        <v>27589.931759641637</v>
      </c>
      <c r="M26" s="38">
        <f t="shared" si="6"/>
        <v>33107.918111569954</v>
      </c>
      <c r="N26" s="38">
        <f t="shared" si="6"/>
        <v>38625.904463498278</v>
      </c>
      <c r="O26" s="38">
        <f t="shared" si="6"/>
        <v>44143.890815426603</v>
      </c>
    </row>
    <row r="28" spans="1:15" ht="15.75" thickBot="1" x14ac:dyDescent="0.3">
      <c r="B28" s="5" t="s">
        <v>13</v>
      </c>
    </row>
    <row r="29" spans="1:15" ht="15.75" thickBot="1" x14ac:dyDescent="0.3">
      <c r="B29" s="1" t="s">
        <v>14</v>
      </c>
      <c r="C29" s="24">
        <v>0</v>
      </c>
      <c r="D29" s="25">
        <v>5</v>
      </c>
      <c r="E29" s="25">
        <v>10</v>
      </c>
      <c r="F29" s="25">
        <v>20</v>
      </c>
      <c r="G29" s="25">
        <v>30</v>
      </c>
      <c r="H29" s="25">
        <v>40</v>
      </c>
      <c r="I29" s="25">
        <v>50</v>
      </c>
      <c r="J29" s="25">
        <v>60</v>
      </c>
      <c r="K29" s="25">
        <v>70</v>
      </c>
      <c r="L29" s="25">
        <v>80</v>
      </c>
      <c r="M29" s="25">
        <v>90</v>
      </c>
      <c r="N29" s="25">
        <v>100</v>
      </c>
    </row>
    <row r="30" spans="1:15" ht="15.75" thickBot="1" x14ac:dyDescent="0.3">
      <c r="B30" s="1" t="s">
        <v>15</v>
      </c>
      <c r="C30" s="26">
        <v>1403</v>
      </c>
      <c r="D30" s="32">
        <f>AVERAGE(C30,E30)</f>
        <v>1489.7386621791072</v>
      </c>
      <c r="E30" s="32">
        <v>1576.4773243582144</v>
      </c>
      <c r="F30" s="32">
        <v>1765.030530703265</v>
      </c>
      <c r="G30" s="32">
        <v>1969.9697742299127</v>
      </c>
      <c r="H30" s="32">
        <v>2192.7190679248433</v>
      </c>
      <c r="I30" s="32">
        <v>2434.826177269857</v>
      </c>
      <c r="J30" s="32">
        <v>2697.9733748348312</v>
      </c>
      <c r="K30" s="32">
        <v>2983.9891294883646</v>
      </c>
      <c r="L30" s="32">
        <v>3294.8608114481603</v>
      </c>
      <c r="M30" s="32">
        <v>3632.7485014517379</v>
      </c>
      <c r="N30" s="32">
        <v>4000</v>
      </c>
    </row>
    <row r="31" spans="1:1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6.5" x14ac:dyDescent="0.25">
      <c r="B32" s="38" t="s">
        <v>16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ht="16.5" customHeight="1" x14ac:dyDescent="0.25">
      <c r="B33" s="55" t="s">
        <v>40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2:15" x14ac:dyDescent="0.2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40" spans="2:15" x14ac:dyDescent="0.25">
      <c r="B40" s="51"/>
      <c r="C40" s="51"/>
      <c r="D40" s="51"/>
      <c r="E40" s="51"/>
      <c r="F40" s="51"/>
      <c r="G40" s="51"/>
    </row>
    <row r="41" spans="2:15" x14ac:dyDescent="0.25">
      <c r="D41" s="51"/>
      <c r="E41" s="51"/>
      <c r="F41" s="51"/>
      <c r="G41" s="51"/>
    </row>
    <row r="42" spans="2:15" x14ac:dyDescent="0.25">
      <c r="D42" s="51"/>
      <c r="E42" s="51"/>
      <c r="F42" s="51"/>
      <c r="G42" s="51"/>
    </row>
    <row r="43" spans="2:15" ht="15.75" customHeight="1" x14ac:dyDescent="0.25">
      <c r="D43" s="51"/>
      <c r="E43" s="51"/>
      <c r="F43" s="51"/>
      <c r="G43" s="51"/>
    </row>
    <row r="44" spans="2:15" ht="15.75" customHeight="1" x14ac:dyDescent="0.25"/>
    <row r="62" spans="21:22" x14ac:dyDescent="0.25">
      <c r="U62" s="38" t="s">
        <v>17</v>
      </c>
      <c r="V62" s="38" t="s">
        <v>18</v>
      </c>
    </row>
    <row r="63" spans="21:22" x14ac:dyDescent="0.25">
      <c r="U63" s="38">
        <v>0</v>
      </c>
      <c r="V63" s="3">
        <f>D8</f>
        <v>1400</v>
      </c>
    </row>
    <row r="64" spans="21:22" x14ac:dyDescent="0.25">
      <c r="U64" s="38">
        <v>60</v>
      </c>
      <c r="V64" s="3">
        <f>M8</f>
        <v>5000</v>
      </c>
    </row>
    <row r="66" spans="2:26" x14ac:dyDescent="0.25">
      <c r="T66" s="38" t="s">
        <v>19</v>
      </c>
      <c r="W66" s="38">
        <f>E7</f>
        <v>1</v>
      </c>
      <c r="X66" s="38">
        <f>G7</f>
        <v>5</v>
      </c>
      <c r="Y66" s="38">
        <f>H7</f>
        <v>10</v>
      </c>
      <c r="Z66" s="38">
        <f>J7</f>
        <v>30</v>
      </c>
    </row>
    <row r="67" spans="2:26" x14ac:dyDescent="0.25">
      <c r="T67" s="38" t="s">
        <v>20</v>
      </c>
      <c r="U67" s="38">
        <f>INDEX(U63:U64,MATCH(W66,U63:U64,1))</f>
        <v>0</v>
      </c>
      <c r="W67" s="38">
        <f>$U$68+(W66-$U$67)*($U$70-$U$68)/($U$69-$U$67)</f>
        <v>1460</v>
      </c>
      <c r="X67" s="38">
        <f>$U$68+(X66-$U$67)*($U$70-$U$68)/($U$69-$U$67)</f>
        <v>1700</v>
      </c>
      <c r="Y67" s="38">
        <f>$U$68+(Y66-$U$67)*($U$70-$U$68)/($U$69-$U$67)</f>
        <v>2000</v>
      </c>
      <c r="Z67" s="38">
        <f>$U$68+(Z66-$U$67)*($U$70-$U$68)/($U$69-$U$67)</f>
        <v>3200</v>
      </c>
    </row>
    <row r="68" spans="2:26" x14ac:dyDescent="0.25">
      <c r="T68" s="38" t="s">
        <v>21</v>
      </c>
      <c r="U68" s="38">
        <f>INDEX(V63:V64,MATCH(W66,U63:U64,1))</f>
        <v>1400</v>
      </c>
    </row>
    <row r="69" spans="2:26" x14ac:dyDescent="0.25">
      <c r="T69" s="38" t="s">
        <v>22</v>
      </c>
      <c r="U69" s="38">
        <f>INDEX(U63:U64,MATCH(W66,U63:U64,1)+1)</f>
        <v>60</v>
      </c>
    </row>
    <row r="70" spans="2:26" x14ac:dyDescent="0.25">
      <c r="T70" s="38" t="s">
        <v>23</v>
      </c>
      <c r="U70" s="38">
        <f>INDEX(V63:V64,MATCH(W66,U63:U64,1)+1)</f>
        <v>5000</v>
      </c>
    </row>
    <row r="71" spans="2:26" ht="15.75" thickBot="1" x14ac:dyDescent="0.3">
      <c r="B71" s="38" t="s">
        <v>24</v>
      </c>
    </row>
    <row r="72" spans="2:26" x14ac:dyDescent="0.25">
      <c r="B72" s="8" t="s">
        <v>14</v>
      </c>
      <c r="C72" s="9">
        <v>0</v>
      </c>
      <c r="D72" s="10">
        <v>1</v>
      </c>
      <c r="E72" s="10">
        <v>2</v>
      </c>
      <c r="F72" s="10">
        <v>4</v>
      </c>
      <c r="G72" s="10">
        <v>6</v>
      </c>
      <c r="H72" s="10">
        <v>8</v>
      </c>
      <c r="I72" s="10">
        <v>10</v>
      </c>
      <c r="J72" s="10">
        <v>20</v>
      </c>
      <c r="K72" s="10">
        <v>30</v>
      </c>
      <c r="L72" s="10">
        <v>40</v>
      </c>
      <c r="M72" s="10">
        <v>50</v>
      </c>
      <c r="N72" s="10">
        <v>60</v>
      </c>
      <c r="O72" s="10">
        <v>70</v>
      </c>
      <c r="P72" s="10">
        <v>80</v>
      </c>
      <c r="Q72" s="10">
        <v>90</v>
      </c>
      <c r="R72" s="11">
        <v>100</v>
      </c>
    </row>
    <row r="73" spans="2:26" ht="15.75" thickBot="1" x14ac:dyDescent="0.3">
      <c r="B73" s="12" t="s">
        <v>15</v>
      </c>
      <c r="C73" s="13" t="e">
        <f t="shared" ref="C73:R73" si="7">($C$41-$C$42)/(1-EXP($B$62/-$C$43))*(1-EXP(C72/-$C$43))+$C$42</f>
        <v>#DIV/0!</v>
      </c>
      <c r="D73" s="13" t="e">
        <f t="shared" si="7"/>
        <v>#DIV/0!</v>
      </c>
      <c r="E73" s="13" t="e">
        <f t="shared" si="7"/>
        <v>#DIV/0!</v>
      </c>
      <c r="F73" s="13" t="e">
        <f t="shared" si="7"/>
        <v>#DIV/0!</v>
      </c>
      <c r="G73" s="13" t="e">
        <f t="shared" si="7"/>
        <v>#DIV/0!</v>
      </c>
      <c r="H73" s="13" t="e">
        <f t="shared" si="7"/>
        <v>#DIV/0!</v>
      </c>
      <c r="I73" s="13" t="e">
        <f t="shared" si="7"/>
        <v>#DIV/0!</v>
      </c>
      <c r="J73" s="13" t="e">
        <f t="shared" si="7"/>
        <v>#DIV/0!</v>
      </c>
      <c r="K73" s="13" t="e">
        <f t="shared" si="7"/>
        <v>#DIV/0!</v>
      </c>
      <c r="L73" s="13" t="e">
        <f t="shared" si="7"/>
        <v>#DIV/0!</v>
      </c>
      <c r="M73" s="13" t="e">
        <f t="shared" si="7"/>
        <v>#DIV/0!</v>
      </c>
      <c r="N73" s="13" t="e">
        <f t="shared" si="7"/>
        <v>#DIV/0!</v>
      </c>
      <c r="O73" s="13" t="e">
        <f t="shared" si="7"/>
        <v>#DIV/0!</v>
      </c>
      <c r="P73" s="13" t="e">
        <f t="shared" si="7"/>
        <v>#DIV/0!</v>
      </c>
      <c r="Q73" s="13" t="e">
        <f t="shared" si="7"/>
        <v>#DIV/0!</v>
      </c>
      <c r="R73" s="13" t="e">
        <f t="shared" si="7"/>
        <v>#DIV/0!</v>
      </c>
    </row>
    <row r="75" spans="2:26" ht="15.75" thickBot="1" x14ac:dyDescent="0.3"/>
    <row r="76" spans="2:26" x14ac:dyDescent="0.25">
      <c r="B76" s="42" t="s">
        <v>25</v>
      </c>
      <c r="C76" s="43"/>
      <c r="D76" s="43"/>
      <c r="E76" s="43"/>
      <c r="F76" s="43"/>
      <c r="G76" s="44"/>
    </row>
    <row r="77" spans="2:26" x14ac:dyDescent="0.25">
      <c r="B77" s="14" t="s">
        <v>26</v>
      </c>
      <c r="C77" s="15">
        <f>E23</f>
        <v>4300</v>
      </c>
      <c r="D77" s="45" t="s">
        <v>27</v>
      </c>
      <c r="E77" s="46"/>
      <c r="F77" s="46"/>
      <c r="G77" s="47"/>
    </row>
    <row r="78" spans="2:26" x14ac:dyDescent="0.25">
      <c r="B78" s="14" t="s">
        <v>28</v>
      </c>
      <c r="C78" s="15">
        <f>E8</f>
        <v>1437</v>
      </c>
      <c r="D78" s="45" t="s">
        <v>29</v>
      </c>
      <c r="E78" s="46"/>
      <c r="F78" s="46"/>
      <c r="G78" s="47"/>
    </row>
    <row r="79" spans="2:26" ht="15.75" thickBot="1" x14ac:dyDescent="0.3">
      <c r="B79" s="16" t="s">
        <v>30</v>
      </c>
      <c r="C79" s="17">
        <f>C43</f>
        <v>0</v>
      </c>
      <c r="D79" s="48" t="s">
        <v>31</v>
      </c>
      <c r="E79" s="49"/>
      <c r="F79" s="49"/>
      <c r="G79" s="50"/>
    </row>
    <row r="80" spans="2:26" ht="15.75" thickBot="1" x14ac:dyDescent="0.3"/>
    <row r="81" spans="2:3" ht="15.75" thickBot="1" x14ac:dyDescent="0.3">
      <c r="B81" s="18" t="s">
        <v>14</v>
      </c>
      <c r="C81" s="19" t="s">
        <v>15</v>
      </c>
    </row>
    <row r="82" spans="2:3" x14ac:dyDescent="0.25">
      <c r="B82" s="20">
        <v>0</v>
      </c>
      <c r="C82" s="13" t="e">
        <f t="shared" ref="C82:C97" si="8">($C$77-$C$78)/(1-EXP($B$97/-$C$79))*(1-EXP(B82/-$C$79))+$C$78</f>
        <v>#DIV/0!</v>
      </c>
    </row>
    <row r="83" spans="2:3" x14ac:dyDescent="0.25">
      <c r="B83" s="14">
        <v>1</v>
      </c>
      <c r="C83" s="13" t="e">
        <f t="shared" si="8"/>
        <v>#DIV/0!</v>
      </c>
    </row>
    <row r="84" spans="2:3" x14ac:dyDescent="0.25">
      <c r="B84" s="14">
        <v>2</v>
      </c>
      <c r="C84" s="13" t="e">
        <f t="shared" si="8"/>
        <v>#DIV/0!</v>
      </c>
    </row>
    <row r="85" spans="2:3" x14ac:dyDescent="0.25">
      <c r="B85" s="14">
        <v>4</v>
      </c>
      <c r="C85" s="13" t="e">
        <f t="shared" si="8"/>
        <v>#DIV/0!</v>
      </c>
    </row>
    <row r="86" spans="2:3" x14ac:dyDescent="0.25">
      <c r="B86" s="14">
        <v>6</v>
      </c>
      <c r="C86" s="13" t="e">
        <f t="shared" si="8"/>
        <v>#DIV/0!</v>
      </c>
    </row>
    <row r="87" spans="2:3" x14ac:dyDescent="0.25">
      <c r="B87" s="14">
        <v>8</v>
      </c>
      <c r="C87" s="13" t="e">
        <f t="shared" si="8"/>
        <v>#DIV/0!</v>
      </c>
    </row>
    <row r="88" spans="2:3" x14ac:dyDescent="0.25">
      <c r="B88" s="14">
        <v>10</v>
      </c>
      <c r="C88" s="13" t="e">
        <f t="shared" si="8"/>
        <v>#DIV/0!</v>
      </c>
    </row>
    <row r="89" spans="2:3" x14ac:dyDescent="0.25">
      <c r="B89" s="14">
        <v>20</v>
      </c>
      <c r="C89" s="13" t="e">
        <f t="shared" si="8"/>
        <v>#DIV/0!</v>
      </c>
    </row>
    <row r="90" spans="2:3" x14ac:dyDescent="0.25">
      <c r="B90" s="14">
        <v>30</v>
      </c>
      <c r="C90" s="13" t="e">
        <f t="shared" si="8"/>
        <v>#DIV/0!</v>
      </c>
    </row>
    <row r="91" spans="2:3" x14ac:dyDescent="0.25">
      <c r="B91" s="14">
        <v>40</v>
      </c>
      <c r="C91" s="13" t="e">
        <f t="shared" si="8"/>
        <v>#DIV/0!</v>
      </c>
    </row>
    <row r="92" spans="2:3" x14ac:dyDescent="0.25">
      <c r="B92" s="14">
        <v>50</v>
      </c>
      <c r="C92" s="13" t="e">
        <f t="shared" si="8"/>
        <v>#DIV/0!</v>
      </c>
    </row>
    <row r="93" spans="2:3" x14ac:dyDescent="0.25">
      <c r="B93" s="14">
        <v>60</v>
      </c>
      <c r="C93" s="13" t="e">
        <f t="shared" si="8"/>
        <v>#DIV/0!</v>
      </c>
    </row>
    <row r="94" spans="2:3" x14ac:dyDescent="0.25">
      <c r="B94" s="14">
        <v>70</v>
      </c>
      <c r="C94" s="13" t="e">
        <f t="shared" si="8"/>
        <v>#DIV/0!</v>
      </c>
    </row>
    <row r="95" spans="2:3" x14ac:dyDescent="0.25">
      <c r="B95" s="14">
        <v>80</v>
      </c>
      <c r="C95" s="13" t="e">
        <f t="shared" si="8"/>
        <v>#DIV/0!</v>
      </c>
    </row>
    <row r="96" spans="2:3" x14ac:dyDescent="0.25">
      <c r="B96" s="14">
        <v>90</v>
      </c>
      <c r="C96" s="13" t="e">
        <f t="shared" si="8"/>
        <v>#DIV/0!</v>
      </c>
    </row>
    <row r="97" spans="2:18" ht="15.75" thickBot="1" x14ac:dyDescent="0.3">
      <c r="B97" s="16">
        <v>100</v>
      </c>
      <c r="C97" s="13" t="e">
        <f t="shared" si="8"/>
        <v>#DIV/0!</v>
      </c>
    </row>
    <row r="107" spans="2:18" ht="15.75" thickBot="1" x14ac:dyDescent="0.3">
      <c r="B107" s="38" t="s">
        <v>24</v>
      </c>
    </row>
    <row r="108" spans="2:18" x14ac:dyDescent="0.25">
      <c r="B108" s="8" t="s">
        <v>14</v>
      </c>
      <c r="C108" s="9">
        <v>0</v>
      </c>
      <c r="D108" s="10">
        <v>1</v>
      </c>
      <c r="E108" s="10">
        <v>2</v>
      </c>
      <c r="F108" s="10">
        <v>4</v>
      </c>
      <c r="G108" s="10">
        <v>6</v>
      </c>
      <c r="H108" s="10">
        <v>8</v>
      </c>
      <c r="I108" s="10">
        <v>10</v>
      </c>
      <c r="J108" s="10">
        <v>20</v>
      </c>
      <c r="K108" s="10">
        <v>30</v>
      </c>
      <c r="L108" s="10">
        <v>40</v>
      </c>
      <c r="M108" s="10">
        <v>50</v>
      </c>
      <c r="N108" s="10">
        <v>60</v>
      </c>
      <c r="O108" s="10">
        <v>70</v>
      </c>
      <c r="P108" s="10">
        <v>80</v>
      </c>
      <c r="Q108" s="10">
        <v>90</v>
      </c>
      <c r="R108" s="11">
        <v>100</v>
      </c>
    </row>
    <row r="109" spans="2:18" ht="15.75" thickBot="1" x14ac:dyDescent="0.3">
      <c r="B109" s="12" t="s">
        <v>15</v>
      </c>
      <c r="C109" s="13" t="e">
        <f t="shared" ref="C109:R109" si="9">($C$41-$C$42)/(1-EXP($B$62/-$C$43))*(1-EXP(C108/-$C$43))+$C$42</f>
        <v>#DIV/0!</v>
      </c>
      <c r="D109" s="13" t="e">
        <f t="shared" si="9"/>
        <v>#DIV/0!</v>
      </c>
      <c r="E109" s="13" t="e">
        <f t="shared" si="9"/>
        <v>#DIV/0!</v>
      </c>
      <c r="F109" s="13" t="e">
        <f t="shared" si="9"/>
        <v>#DIV/0!</v>
      </c>
      <c r="G109" s="13" t="e">
        <f t="shared" si="9"/>
        <v>#DIV/0!</v>
      </c>
      <c r="H109" s="13" t="e">
        <f t="shared" si="9"/>
        <v>#DIV/0!</v>
      </c>
      <c r="I109" s="13" t="e">
        <f t="shared" si="9"/>
        <v>#DIV/0!</v>
      </c>
      <c r="J109" s="13" t="e">
        <f t="shared" si="9"/>
        <v>#DIV/0!</v>
      </c>
      <c r="K109" s="13" t="e">
        <f t="shared" si="9"/>
        <v>#DIV/0!</v>
      </c>
      <c r="L109" s="13" t="e">
        <f t="shared" si="9"/>
        <v>#DIV/0!</v>
      </c>
      <c r="M109" s="13" t="e">
        <f t="shared" si="9"/>
        <v>#DIV/0!</v>
      </c>
      <c r="N109" s="13" t="e">
        <f t="shared" si="9"/>
        <v>#DIV/0!</v>
      </c>
      <c r="O109" s="13" t="e">
        <f t="shared" si="9"/>
        <v>#DIV/0!</v>
      </c>
      <c r="P109" s="13" t="e">
        <f t="shared" si="9"/>
        <v>#DIV/0!</v>
      </c>
      <c r="Q109" s="13" t="e">
        <f t="shared" si="9"/>
        <v>#DIV/0!</v>
      </c>
      <c r="R109" s="13" t="e">
        <f t="shared" si="9"/>
        <v>#DIV/0!</v>
      </c>
    </row>
    <row r="111" spans="2:18" ht="15.75" thickBot="1" x14ac:dyDescent="0.3"/>
    <row r="112" spans="2:18" x14ac:dyDescent="0.25">
      <c r="B112" s="42" t="s">
        <v>32</v>
      </c>
      <c r="C112" s="43"/>
      <c r="D112" s="43"/>
      <c r="E112" s="43"/>
      <c r="F112" s="43"/>
      <c r="G112" s="44"/>
    </row>
    <row r="113" spans="2:7" x14ac:dyDescent="0.25">
      <c r="B113" s="14" t="s">
        <v>26</v>
      </c>
      <c r="C113" s="15">
        <f>G23</f>
        <v>5000</v>
      </c>
      <c r="D113" s="45" t="s">
        <v>27</v>
      </c>
      <c r="E113" s="46"/>
      <c r="F113" s="46"/>
      <c r="G113" s="47"/>
    </row>
    <row r="114" spans="2:7" x14ac:dyDescent="0.25">
      <c r="B114" s="14" t="s">
        <v>28</v>
      </c>
      <c r="C114" s="15">
        <f>G8</f>
        <v>1800</v>
      </c>
      <c r="D114" s="45" t="s">
        <v>29</v>
      </c>
      <c r="E114" s="46"/>
      <c r="F114" s="46"/>
      <c r="G114" s="47"/>
    </row>
    <row r="115" spans="2:7" ht="15.75" thickBot="1" x14ac:dyDescent="0.3">
      <c r="B115" s="16" t="s">
        <v>30</v>
      </c>
      <c r="C115" s="17">
        <f>C79</f>
        <v>0</v>
      </c>
      <c r="D115" s="48" t="s">
        <v>31</v>
      </c>
      <c r="E115" s="49"/>
      <c r="F115" s="49"/>
      <c r="G115" s="50"/>
    </row>
    <row r="116" spans="2:7" ht="15.75" thickBot="1" x14ac:dyDescent="0.3"/>
    <row r="117" spans="2:7" ht="15.75" thickBot="1" x14ac:dyDescent="0.3">
      <c r="B117" s="18" t="s">
        <v>14</v>
      </c>
      <c r="C117" s="19" t="s">
        <v>15</v>
      </c>
    </row>
    <row r="118" spans="2:7" x14ac:dyDescent="0.25">
      <c r="B118" s="20">
        <v>0</v>
      </c>
      <c r="C118" s="13" t="e">
        <f t="shared" ref="C118:C133" si="10">($C$113-$C$114)/(1-EXP($B$133/-$C$115))*(1-EXP(B118/-$C$115))+$C$114</f>
        <v>#DIV/0!</v>
      </c>
    </row>
    <row r="119" spans="2:7" x14ac:dyDescent="0.25">
      <c r="B119" s="14">
        <v>1</v>
      </c>
      <c r="C119" s="13" t="e">
        <f t="shared" si="10"/>
        <v>#DIV/0!</v>
      </c>
    </row>
    <row r="120" spans="2:7" x14ac:dyDescent="0.25">
      <c r="B120" s="14">
        <v>2</v>
      </c>
      <c r="C120" s="13" t="e">
        <f t="shared" si="10"/>
        <v>#DIV/0!</v>
      </c>
    </row>
    <row r="121" spans="2:7" x14ac:dyDescent="0.25">
      <c r="B121" s="14">
        <v>4</v>
      </c>
      <c r="C121" s="13" t="e">
        <f t="shared" si="10"/>
        <v>#DIV/0!</v>
      </c>
    </row>
    <row r="122" spans="2:7" x14ac:dyDescent="0.25">
      <c r="B122" s="14">
        <v>6</v>
      </c>
      <c r="C122" s="13" t="e">
        <f t="shared" si="10"/>
        <v>#DIV/0!</v>
      </c>
    </row>
    <row r="123" spans="2:7" x14ac:dyDescent="0.25">
      <c r="B123" s="14">
        <v>8</v>
      </c>
      <c r="C123" s="13" t="e">
        <f t="shared" si="10"/>
        <v>#DIV/0!</v>
      </c>
    </row>
    <row r="124" spans="2:7" x14ac:dyDescent="0.25">
      <c r="B124" s="14">
        <v>10</v>
      </c>
      <c r="C124" s="13" t="e">
        <f t="shared" si="10"/>
        <v>#DIV/0!</v>
      </c>
    </row>
    <row r="125" spans="2:7" x14ac:dyDescent="0.25">
      <c r="B125" s="14">
        <v>20</v>
      </c>
      <c r="C125" s="13" t="e">
        <f t="shared" si="10"/>
        <v>#DIV/0!</v>
      </c>
    </row>
    <row r="126" spans="2:7" x14ac:dyDescent="0.25">
      <c r="B126" s="14">
        <v>30</v>
      </c>
      <c r="C126" s="13" t="e">
        <f t="shared" si="10"/>
        <v>#DIV/0!</v>
      </c>
    </row>
    <row r="127" spans="2:7" x14ac:dyDescent="0.25">
      <c r="B127" s="14">
        <v>40</v>
      </c>
      <c r="C127" s="13" t="e">
        <f t="shared" si="10"/>
        <v>#DIV/0!</v>
      </c>
    </row>
    <row r="128" spans="2:7" x14ac:dyDescent="0.25">
      <c r="B128" s="14">
        <v>50</v>
      </c>
      <c r="C128" s="13" t="e">
        <f t="shared" si="10"/>
        <v>#DIV/0!</v>
      </c>
    </row>
    <row r="129" spans="2:18" x14ac:dyDescent="0.25">
      <c r="B129" s="14">
        <v>60</v>
      </c>
      <c r="C129" s="13" t="e">
        <f t="shared" si="10"/>
        <v>#DIV/0!</v>
      </c>
    </row>
    <row r="130" spans="2:18" x14ac:dyDescent="0.25">
      <c r="B130" s="14">
        <v>70</v>
      </c>
      <c r="C130" s="13" t="e">
        <f t="shared" si="10"/>
        <v>#DIV/0!</v>
      </c>
    </row>
    <row r="131" spans="2:18" x14ac:dyDescent="0.25">
      <c r="B131" s="14">
        <v>80</v>
      </c>
      <c r="C131" s="13" t="e">
        <f t="shared" si="10"/>
        <v>#DIV/0!</v>
      </c>
    </row>
    <row r="132" spans="2:18" x14ac:dyDescent="0.25">
      <c r="B132" s="14">
        <v>90</v>
      </c>
      <c r="C132" s="13" t="e">
        <f t="shared" si="10"/>
        <v>#DIV/0!</v>
      </c>
    </row>
    <row r="133" spans="2:18" ht="15.75" thickBot="1" x14ac:dyDescent="0.3">
      <c r="B133" s="16">
        <v>100</v>
      </c>
      <c r="C133" s="13" t="e">
        <f t="shared" si="10"/>
        <v>#DIV/0!</v>
      </c>
    </row>
    <row r="143" spans="2:18" ht="15.75" thickBot="1" x14ac:dyDescent="0.3">
      <c r="B143" s="38" t="s">
        <v>24</v>
      </c>
    </row>
    <row r="144" spans="2:18" x14ac:dyDescent="0.25">
      <c r="B144" s="8" t="s">
        <v>14</v>
      </c>
      <c r="C144" s="9">
        <v>0</v>
      </c>
      <c r="D144" s="10">
        <v>1</v>
      </c>
      <c r="E144" s="10">
        <v>2</v>
      </c>
      <c r="F144" s="10">
        <v>4</v>
      </c>
      <c r="G144" s="10">
        <v>6</v>
      </c>
      <c r="H144" s="10">
        <v>8</v>
      </c>
      <c r="I144" s="10">
        <v>10</v>
      </c>
      <c r="J144" s="10">
        <v>20</v>
      </c>
      <c r="K144" s="10">
        <v>30</v>
      </c>
      <c r="L144" s="10">
        <v>40</v>
      </c>
      <c r="M144" s="10">
        <v>50</v>
      </c>
      <c r="N144" s="10">
        <v>60</v>
      </c>
      <c r="O144" s="10">
        <v>70</v>
      </c>
      <c r="P144" s="10">
        <v>80</v>
      </c>
      <c r="Q144" s="10">
        <v>90</v>
      </c>
      <c r="R144" s="11">
        <v>100</v>
      </c>
    </row>
    <row r="145" spans="2:18" ht="15.75" thickBot="1" x14ac:dyDescent="0.3">
      <c r="B145" s="12" t="s">
        <v>15</v>
      </c>
      <c r="C145" s="13" t="e">
        <f t="shared" ref="C145:R145" si="11">($C$41-$C$42)/(1-EXP($B$62/-$C$43))*(1-EXP(C144/-$C$43))+$C$42</f>
        <v>#DIV/0!</v>
      </c>
      <c r="D145" s="13" t="e">
        <f t="shared" si="11"/>
        <v>#DIV/0!</v>
      </c>
      <c r="E145" s="13" t="e">
        <f t="shared" si="11"/>
        <v>#DIV/0!</v>
      </c>
      <c r="F145" s="13" t="e">
        <f t="shared" si="11"/>
        <v>#DIV/0!</v>
      </c>
      <c r="G145" s="13" t="e">
        <f t="shared" si="11"/>
        <v>#DIV/0!</v>
      </c>
      <c r="H145" s="13" t="e">
        <f t="shared" si="11"/>
        <v>#DIV/0!</v>
      </c>
      <c r="I145" s="13" t="e">
        <f t="shared" si="11"/>
        <v>#DIV/0!</v>
      </c>
      <c r="J145" s="13" t="e">
        <f t="shared" si="11"/>
        <v>#DIV/0!</v>
      </c>
      <c r="K145" s="13" t="e">
        <f t="shared" si="11"/>
        <v>#DIV/0!</v>
      </c>
      <c r="L145" s="13" t="e">
        <f t="shared" si="11"/>
        <v>#DIV/0!</v>
      </c>
      <c r="M145" s="13" t="e">
        <f t="shared" si="11"/>
        <v>#DIV/0!</v>
      </c>
      <c r="N145" s="13" t="e">
        <f t="shared" si="11"/>
        <v>#DIV/0!</v>
      </c>
      <c r="O145" s="13" t="e">
        <f t="shared" si="11"/>
        <v>#DIV/0!</v>
      </c>
      <c r="P145" s="13" t="e">
        <f t="shared" si="11"/>
        <v>#DIV/0!</v>
      </c>
      <c r="Q145" s="13" t="e">
        <f t="shared" si="11"/>
        <v>#DIV/0!</v>
      </c>
      <c r="R145" s="13" t="e">
        <f t="shared" si="11"/>
        <v>#DIV/0!</v>
      </c>
    </row>
    <row r="147" spans="2:18" ht="15.75" thickBot="1" x14ac:dyDescent="0.3"/>
    <row r="148" spans="2:18" x14ac:dyDescent="0.25">
      <c r="B148" s="42" t="s">
        <v>33</v>
      </c>
      <c r="C148" s="43"/>
      <c r="D148" s="43"/>
      <c r="E148" s="43"/>
      <c r="F148" s="43"/>
      <c r="G148" s="44"/>
    </row>
    <row r="149" spans="2:18" x14ac:dyDescent="0.25">
      <c r="B149" s="14" t="s">
        <v>26</v>
      </c>
      <c r="C149" s="15">
        <f>H23</f>
        <v>7050</v>
      </c>
      <c r="D149" s="45" t="s">
        <v>27</v>
      </c>
      <c r="E149" s="46"/>
      <c r="F149" s="46"/>
      <c r="G149" s="47"/>
    </row>
    <row r="150" spans="2:18" x14ac:dyDescent="0.25">
      <c r="B150" s="14" t="s">
        <v>28</v>
      </c>
      <c r="C150" s="15">
        <f>H8</f>
        <v>2200</v>
      </c>
      <c r="D150" s="45" t="s">
        <v>29</v>
      </c>
      <c r="E150" s="46"/>
      <c r="F150" s="46"/>
      <c r="G150" s="47"/>
    </row>
    <row r="151" spans="2:18" ht="15.75" thickBot="1" x14ac:dyDescent="0.3">
      <c r="B151" s="16" t="s">
        <v>30</v>
      </c>
      <c r="C151" s="17">
        <f>C115</f>
        <v>0</v>
      </c>
      <c r="D151" s="48" t="s">
        <v>31</v>
      </c>
      <c r="E151" s="49"/>
      <c r="F151" s="49"/>
      <c r="G151" s="50"/>
    </row>
    <row r="152" spans="2:18" ht="15.75" thickBot="1" x14ac:dyDescent="0.3"/>
    <row r="153" spans="2:18" ht="15.75" thickBot="1" x14ac:dyDescent="0.3">
      <c r="B153" s="18" t="s">
        <v>14</v>
      </c>
      <c r="C153" s="19" t="s">
        <v>15</v>
      </c>
    </row>
    <row r="154" spans="2:18" x14ac:dyDescent="0.25">
      <c r="B154" s="20">
        <v>0</v>
      </c>
      <c r="C154" s="13" t="e">
        <f t="shared" ref="C154:C169" si="12">($C$149-$C$150)/(1-EXP($B$169/-$C$151))*(1-EXP(B154/-$C$151))+$C$150</f>
        <v>#DIV/0!</v>
      </c>
    </row>
    <row r="155" spans="2:18" x14ac:dyDescent="0.25">
      <c r="B155" s="14">
        <v>1</v>
      </c>
      <c r="C155" s="13" t="e">
        <f t="shared" si="12"/>
        <v>#DIV/0!</v>
      </c>
    </row>
    <row r="156" spans="2:18" x14ac:dyDescent="0.25">
      <c r="B156" s="14">
        <v>2</v>
      </c>
      <c r="C156" s="13" t="e">
        <f t="shared" si="12"/>
        <v>#DIV/0!</v>
      </c>
    </row>
    <row r="157" spans="2:18" x14ac:dyDescent="0.25">
      <c r="B157" s="14">
        <v>4</v>
      </c>
      <c r="C157" s="13" t="e">
        <f t="shared" si="12"/>
        <v>#DIV/0!</v>
      </c>
    </row>
    <row r="158" spans="2:18" x14ac:dyDescent="0.25">
      <c r="B158" s="14">
        <v>6</v>
      </c>
      <c r="C158" s="13" t="e">
        <f t="shared" si="12"/>
        <v>#DIV/0!</v>
      </c>
    </row>
    <row r="159" spans="2:18" x14ac:dyDescent="0.25">
      <c r="B159" s="14">
        <v>8</v>
      </c>
      <c r="C159" s="13" t="e">
        <f t="shared" si="12"/>
        <v>#DIV/0!</v>
      </c>
    </row>
    <row r="160" spans="2:18" x14ac:dyDescent="0.25">
      <c r="B160" s="14">
        <v>10</v>
      </c>
      <c r="C160" s="13" t="e">
        <f t="shared" si="12"/>
        <v>#DIV/0!</v>
      </c>
    </row>
    <row r="161" spans="2:3" x14ac:dyDescent="0.25">
      <c r="B161" s="14">
        <v>20</v>
      </c>
      <c r="C161" s="13" t="e">
        <f t="shared" si="12"/>
        <v>#DIV/0!</v>
      </c>
    </row>
    <row r="162" spans="2:3" x14ac:dyDescent="0.25">
      <c r="B162" s="14">
        <v>30</v>
      </c>
      <c r="C162" s="13" t="e">
        <f t="shared" si="12"/>
        <v>#DIV/0!</v>
      </c>
    </row>
    <row r="163" spans="2:3" x14ac:dyDescent="0.25">
      <c r="B163" s="14">
        <v>40</v>
      </c>
      <c r="C163" s="13" t="e">
        <f t="shared" si="12"/>
        <v>#DIV/0!</v>
      </c>
    </row>
    <row r="164" spans="2:3" x14ac:dyDescent="0.25">
      <c r="B164" s="14">
        <v>50</v>
      </c>
      <c r="C164" s="13" t="e">
        <f t="shared" si="12"/>
        <v>#DIV/0!</v>
      </c>
    </row>
    <row r="165" spans="2:3" x14ac:dyDescent="0.25">
      <c r="B165" s="14">
        <v>60</v>
      </c>
      <c r="C165" s="13" t="e">
        <f t="shared" si="12"/>
        <v>#DIV/0!</v>
      </c>
    </row>
    <row r="166" spans="2:3" x14ac:dyDescent="0.25">
      <c r="B166" s="14">
        <v>70</v>
      </c>
      <c r="C166" s="13" t="e">
        <f t="shared" si="12"/>
        <v>#DIV/0!</v>
      </c>
    </row>
    <row r="167" spans="2:3" x14ac:dyDescent="0.25">
      <c r="B167" s="14">
        <v>80</v>
      </c>
      <c r="C167" s="13" t="e">
        <f t="shared" si="12"/>
        <v>#DIV/0!</v>
      </c>
    </row>
    <row r="168" spans="2:3" x14ac:dyDescent="0.25">
      <c r="B168" s="14">
        <v>90</v>
      </c>
      <c r="C168" s="13" t="e">
        <f t="shared" si="12"/>
        <v>#DIV/0!</v>
      </c>
    </row>
    <row r="169" spans="2:3" ht="15.75" thickBot="1" x14ac:dyDescent="0.3">
      <c r="B169" s="16">
        <v>100</v>
      </c>
      <c r="C169" s="13" t="e">
        <f t="shared" si="12"/>
        <v>#DIV/0!</v>
      </c>
    </row>
    <row r="179" spans="2:18" ht="15.75" thickBot="1" x14ac:dyDescent="0.3">
      <c r="B179" s="38" t="s">
        <v>24</v>
      </c>
    </row>
    <row r="180" spans="2:18" x14ac:dyDescent="0.25">
      <c r="B180" s="8" t="s">
        <v>14</v>
      </c>
      <c r="C180" s="9">
        <v>0</v>
      </c>
      <c r="D180" s="10">
        <v>1</v>
      </c>
      <c r="E180" s="10">
        <v>2</v>
      </c>
      <c r="F180" s="10">
        <v>4</v>
      </c>
      <c r="G180" s="10">
        <v>6</v>
      </c>
      <c r="H180" s="10">
        <v>8</v>
      </c>
      <c r="I180" s="10">
        <v>10</v>
      </c>
      <c r="J180" s="10">
        <v>20</v>
      </c>
      <c r="K180" s="10">
        <v>30</v>
      </c>
      <c r="L180" s="10">
        <v>40</v>
      </c>
      <c r="M180" s="10">
        <v>50</v>
      </c>
      <c r="N180" s="10">
        <v>60</v>
      </c>
      <c r="O180" s="10">
        <v>70</v>
      </c>
      <c r="P180" s="10">
        <v>80</v>
      </c>
      <c r="Q180" s="10">
        <v>90</v>
      </c>
      <c r="R180" s="11">
        <v>100</v>
      </c>
    </row>
    <row r="181" spans="2:18" ht="15.75" thickBot="1" x14ac:dyDescent="0.3">
      <c r="B181" s="12" t="s">
        <v>15</v>
      </c>
      <c r="C181" s="13" t="e">
        <f t="shared" ref="C181:R181" si="13">($C$41-$C$42)/(1-EXP($B$62/-$C$43))*(1-EXP(C180/-$C$43))+$C$42</f>
        <v>#DIV/0!</v>
      </c>
      <c r="D181" s="13" t="e">
        <f t="shared" si="13"/>
        <v>#DIV/0!</v>
      </c>
      <c r="E181" s="13" t="e">
        <f t="shared" si="13"/>
        <v>#DIV/0!</v>
      </c>
      <c r="F181" s="13" t="e">
        <f t="shared" si="13"/>
        <v>#DIV/0!</v>
      </c>
      <c r="G181" s="13" t="e">
        <f t="shared" si="13"/>
        <v>#DIV/0!</v>
      </c>
      <c r="H181" s="13" t="e">
        <f t="shared" si="13"/>
        <v>#DIV/0!</v>
      </c>
      <c r="I181" s="13" t="e">
        <f t="shared" si="13"/>
        <v>#DIV/0!</v>
      </c>
      <c r="J181" s="13" t="e">
        <f t="shared" si="13"/>
        <v>#DIV/0!</v>
      </c>
      <c r="K181" s="13" t="e">
        <f t="shared" si="13"/>
        <v>#DIV/0!</v>
      </c>
      <c r="L181" s="13" t="e">
        <f t="shared" si="13"/>
        <v>#DIV/0!</v>
      </c>
      <c r="M181" s="13" t="e">
        <f t="shared" si="13"/>
        <v>#DIV/0!</v>
      </c>
      <c r="N181" s="13" t="e">
        <f t="shared" si="13"/>
        <v>#DIV/0!</v>
      </c>
      <c r="O181" s="13" t="e">
        <f t="shared" si="13"/>
        <v>#DIV/0!</v>
      </c>
      <c r="P181" s="13" t="e">
        <f t="shared" si="13"/>
        <v>#DIV/0!</v>
      </c>
      <c r="Q181" s="13" t="e">
        <f t="shared" si="13"/>
        <v>#DIV/0!</v>
      </c>
      <c r="R181" s="13" t="e">
        <f t="shared" si="13"/>
        <v>#DIV/0!</v>
      </c>
    </row>
    <row r="183" spans="2:18" ht="15.75" thickBot="1" x14ac:dyDescent="0.3"/>
    <row r="184" spans="2:18" x14ac:dyDescent="0.25">
      <c r="B184" s="42" t="s">
        <v>34</v>
      </c>
      <c r="C184" s="43"/>
      <c r="D184" s="43"/>
      <c r="E184" s="43"/>
      <c r="F184" s="43"/>
      <c r="G184" s="44"/>
    </row>
    <row r="185" spans="2:18" x14ac:dyDescent="0.25">
      <c r="B185" s="14" t="s">
        <v>26</v>
      </c>
      <c r="C185" s="15">
        <f>J23</f>
        <v>7300</v>
      </c>
      <c r="D185" s="45" t="s">
        <v>27</v>
      </c>
      <c r="E185" s="46"/>
      <c r="F185" s="46"/>
      <c r="G185" s="47"/>
    </row>
    <row r="186" spans="2:18" x14ac:dyDescent="0.25">
      <c r="B186" s="14" t="s">
        <v>28</v>
      </c>
      <c r="C186" s="15">
        <f>J8</f>
        <v>4000</v>
      </c>
      <c r="D186" s="45" t="s">
        <v>29</v>
      </c>
      <c r="E186" s="46"/>
      <c r="F186" s="46"/>
      <c r="G186" s="47"/>
    </row>
    <row r="187" spans="2:18" ht="15.75" thickBot="1" x14ac:dyDescent="0.3">
      <c r="B187" s="16" t="s">
        <v>30</v>
      </c>
      <c r="C187" s="17">
        <f>C151</f>
        <v>0</v>
      </c>
      <c r="D187" s="48" t="s">
        <v>31</v>
      </c>
      <c r="E187" s="49"/>
      <c r="F187" s="49"/>
      <c r="G187" s="50"/>
    </row>
    <row r="188" spans="2:18" ht="15.75" thickBot="1" x14ac:dyDescent="0.3"/>
    <row r="189" spans="2:18" ht="15.75" thickBot="1" x14ac:dyDescent="0.3">
      <c r="B189" s="18" t="s">
        <v>14</v>
      </c>
      <c r="C189" s="19" t="s">
        <v>15</v>
      </c>
    </row>
    <row r="190" spans="2:18" x14ac:dyDescent="0.25">
      <c r="B190" s="20">
        <v>0</v>
      </c>
      <c r="C190" s="13" t="e">
        <f t="shared" ref="C190:C205" si="14">($C$185-$C$186)/(1-EXP($B$205/-$C$187))*(1-EXP(B190/-$C$187))+$C$186</f>
        <v>#DIV/0!</v>
      </c>
    </row>
    <row r="191" spans="2:18" x14ac:dyDescent="0.25">
      <c r="B191" s="14">
        <v>1</v>
      </c>
      <c r="C191" s="13" t="e">
        <f t="shared" si="14"/>
        <v>#DIV/0!</v>
      </c>
    </row>
    <row r="192" spans="2:18" x14ac:dyDescent="0.25">
      <c r="B192" s="14">
        <v>2</v>
      </c>
      <c r="C192" s="13" t="e">
        <f t="shared" si="14"/>
        <v>#DIV/0!</v>
      </c>
    </row>
    <row r="193" spans="2:3" x14ac:dyDescent="0.25">
      <c r="B193" s="14">
        <v>4</v>
      </c>
      <c r="C193" s="13" t="e">
        <f t="shared" si="14"/>
        <v>#DIV/0!</v>
      </c>
    </row>
    <row r="194" spans="2:3" x14ac:dyDescent="0.25">
      <c r="B194" s="14">
        <v>6</v>
      </c>
      <c r="C194" s="13" t="e">
        <f t="shared" si="14"/>
        <v>#DIV/0!</v>
      </c>
    </row>
    <row r="195" spans="2:3" x14ac:dyDescent="0.25">
      <c r="B195" s="14">
        <v>8</v>
      </c>
      <c r="C195" s="13" t="e">
        <f t="shared" si="14"/>
        <v>#DIV/0!</v>
      </c>
    </row>
    <row r="196" spans="2:3" x14ac:dyDescent="0.25">
      <c r="B196" s="14">
        <v>10</v>
      </c>
      <c r="C196" s="13" t="e">
        <f t="shared" si="14"/>
        <v>#DIV/0!</v>
      </c>
    </row>
    <row r="197" spans="2:3" x14ac:dyDescent="0.25">
      <c r="B197" s="14">
        <v>20</v>
      </c>
      <c r="C197" s="13" t="e">
        <f t="shared" si="14"/>
        <v>#DIV/0!</v>
      </c>
    </row>
    <row r="198" spans="2:3" x14ac:dyDescent="0.25">
      <c r="B198" s="14">
        <v>30</v>
      </c>
      <c r="C198" s="13" t="e">
        <f t="shared" si="14"/>
        <v>#DIV/0!</v>
      </c>
    </row>
    <row r="199" spans="2:3" x14ac:dyDescent="0.25">
      <c r="B199" s="14">
        <v>40</v>
      </c>
      <c r="C199" s="13" t="e">
        <f t="shared" si="14"/>
        <v>#DIV/0!</v>
      </c>
    </row>
    <row r="200" spans="2:3" x14ac:dyDescent="0.25">
      <c r="B200" s="14">
        <v>50</v>
      </c>
      <c r="C200" s="13" t="e">
        <f t="shared" si="14"/>
        <v>#DIV/0!</v>
      </c>
    </row>
    <row r="201" spans="2:3" x14ac:dyDescent="0.25">
      <c r="B201" s="14">
        <v>60</v>
      </c>
      <c r="C201" s="13" t="e">
        <f t="shared" si="14"/>
        <v>#DIV/0!</v>
      </c>
    </row>
    <row r="202" spans="2:3" x14ac:dyDescent="0.25">
      <c r="B202" s="14">
        <v>70</v>
      </c>
      <c r="C202" s="13" t="e">
        <f t="shared" si="14"/>
        <v>#DIV/0!</v>
      </c>
    </row>
    <row r="203" spans="2:3" x14ac:dyDescent="0.25">
      <c r="B203" s="14">
        <v>80</v>
      </c>
      <c r="C203" s="13" t="e">
        <f t="shared" si="14"/>
        <v>#DIV/0!</v>
      </c>
    </row>
    <row r="204" spans="2:3" x14ac:dyDescent="0.25">
      <c r="B204" s="14">
        <v>90</v>
      </c>
      <c r="C204" s="13" t="e">
        <f t="shared" si="14"/>
        <v>#DIV/0!</v>
      </c>
    </row>
    <row r="205" spans="2:3" ht="15.75" thickBot="1" x14ac:dyDescent="0.3">
      <c r="B205" s="16">
        <v>100</v>
      </c>
      <c r="C205" s="13" t="e">
        <f t="shared" si="14"/>
        <v>#DIV/0!</v>
      </c>
    </row>
    <row r="215" spans="2:18" ht="15.75" thickBot="1" x14ac:dyDescent="0.3">
      <c r="B215" s="38" t="s">
        <v>24</v>
      </c>
    </row>
    <row r="216" spans="2:18" x14ac:dyDescent="0.25">
      <c r="B216" s="8" t="s">
        <v>14</v>
      </c>
      <c r="C216" s="9">
        <v>0</v>
      </c>
      <c r="D216" s="10">
        <v>1</v>
      </c>
      <c r="E216" s="10">
        <v>2</v>
      </c>
      <c r="F216" s="10">
        <v>4</v>
      </c>
      <c r="G216" s="10">
        <v>6</v>
      </c>
      <c r="H216" s="10">
        <v>8</v>
      </c>
      <c r="I216" s="10">
        <v>10</v>
      </c>
      <c r="J216" s="10">
        <v>20</v>
      </c>
      <c r="K216" s="10">
        <v>30</v>
      </c>
      <c r="L216" s="10">
        <v>40</v>
      </c>
      <c r="M216" s="10">
        <v>50</v>
      </c>
      <c r="N216" s="10">
        <v>60</v>
      </c>
      <c r="O216" s="10">
        <v>70</v>
      </c>
      <c r="P216" s="10">
        <v>80</v>
      </c>
      <c r="Q216" s="10">
        <v>90</v>
      </c>
      <c r="R216" s="11">
        <v>100</v>
      </c>
    </row>
    <row r="217" spans="2:18" ht="15.75" thickBot="1" x14ac:dyDescent="0.3">
      <c r="B217" s="12" t="s">
        <v>15</v>
      </c>
      <c r="C217" s="13" t="e">
        <f t="shared" ref="C217:R217" si="15">($C$41-$C$42)/(1-EXP($B$62/-$C$43))*(1-EXP(C216/-$C$43))+$C$42</f>
        <v>#DIV/0!</v>
      </c>
      <c r="D217" s="13" t="e">
        <f t="shared" si="15"/>
        <v>#DIV/0!</v>
      </c>
      <c r="E217" s="13" t="e">
        <f t="shared" si="15"/>
        <v>#DIV/0!</v>
      </c>
      <c r="F217" s="13" t="e">
        <f t="shared" si="15"/>
        <v>#DIV/0!</v>
      </c>
      <c r="G217" s="13" t="e">
        <f t="shared" si="15"/>
        <v>#DIV/0!</v>
      </c>
      <c r="H217" s="13" t="e">
        <f t="shared" si="15"/>
        <v>#DIV/0!</v>
      </c>
      <c r="I217" s="13" t="e">
        <f t="shared" si="15"/>
        <v>#DIV/0!</v>
      </c>
      <c r="J217" s="13" t="e">
        <f t="shared" si="15"/>
        <v>#DIV/0!</v>
      </c>
      <c r="K217" s="13" t="e">
        <f t="shared" si="15"/>
        <v>#DIV/0!</v>
      </c>
      <c r="L217" s="13" t="e">
        <f t="shared" si="15"/>
        <v>#DIV/0!</v>
      </c>
      <c r="M217" s="13" t="e">
        <f t="shared" si="15"/>
        <v>#DIV/0!</v>
      </c>
      <c r="N217" s="13" t="e">
        <f t="shared" si="15"/>
        <v>#DIV/0!</v>
      </c>
      <c r="O217" s="13" t="e">
        <f t="shared" si="15"/>
        <v>#DIV/0!</v>
      </c>
      <c r="P217" s="13" t="e">
        <f t="shared" si="15"/>
        <v>#DIV/0!</v>
      </c>
      <c r="Q217" s="13" t="e">
        <f t="shared" si="15"/>
        <v>#DIV/0!</v>
      </c>
      <c r="R217" s="13" t="e">
        <f t="shared" si="15"/>
        <v>#DIV/0!</v>
      </c>
    </row>
    <row r="219" spans="2:18" ht="15.75" thickBot="1" x14ac:dyDescent="0.3"/>
    <row r="220" spans="2:18" x14ac:dyDescent="0.25">
      <c r="B220" s="42" t="s">
        <v>35</v>
      </c>
      <c r="C220" s="43"/>
      <c r="D220" s="43"/>
      <c r="E220" s="43"/>
      <c r="F220" s="43"/>
      <c r="G220" s="44"/>
    </row>
    <row r="221" spans="2:18" x14ac:dyDescent="0.25">
      <c r="B221" s="14" t="s">
        <v>26</v>
      </c>
      <c r="C221" s="15">
        <f>M23</f>
        <v>7300</v>
      </c>
      <c r="D221" s="45" t="s">
        <v>27</v>
      </c>
      <c r="E221" s="46"/>
      <c r="F221" s="46"/>
      <c r="G221" s="47"/>
    </row>
    <row r="222" spans="2:18" x14ac:dyDescent="0.25">
      <c r="B222" s="14" t="s">
        <v>28</v>
      </c>
      <c r="C222" s="15">
        <f>M8</f>
        <v>5000</v>
      </c>
      <c r="D222" s="45" t="s">
        <v>29</v>
      </c>
      <c r="E222" s="46"/>
      <c r="F222" s="46"/>
      <c r="G222" s="47"/>
    </row>
    <row r="223" spans="2:18" ht="15.75" thickBot="1" x14ac:dyDescent="0.3">
      <c r="B223" s="16" t="s">
        <v>30</v>
      </c>
      <c r="C223" s="17">
        <f>C187</f>
        <v>0</v>
      </c>
      <c r="D223" s="48" t="s">
        <v>31</v>
      </c>
      <c r="E223" s="49"/>
      <c r="F223" s="49"/>
      <c r="G223" s="50"/>
    </row>
    <row r="224" spans="2:18" ht="15.75" thickBot="1" x14ac:dyDescent="0.3"/>
    <row r="225" spans="2:3" ht="15.75" thickBot="1" x14ac:dyDescent="0.3">
      <c r="B225" s="18" t="s">
        <v>14</v>
      </c>
      <c r="C225" s="19" t="s">
        <v>15</v>
      </c>
    </row>
    <row r="226" spans="2:3" x14ac:dyDescent="0.25">
      <c r="B226" s="20">
        <v>0</v>
      </c>
      <c r="C226" s="13" t="e">
        <f t="shared" ref="C226:C241" si="16">($C$221-$C$222)/(1-EXP($B$241/-$C$223))*(1-EXP(B226/-$C$223))+$C$222</f>
        <v>#DIV/0!</v>
      </c>
    </row>
    <row r="227" spans="2:3" x14ac:dyDescent="0.25">
      <c r="B227" s="14">
        <v>1</v>
      </c>
      <c r="C227" s="13" t="e">
        <f t="shared" si="16"/>
        <v>#DIV/0!</v>
      </c>
    </row>
    <row r="228" spans="2:3" x14ac:dyDescent="0.25">
      <c r="B228" s="14">
        <v>2</v>
      </c>
      <c r="C228" s="13" t="e">
        <f t="shared" si="16"/>
        <v>#DIV/0!</v>
      </c>
    </row>
    <row r="229" spans="2:3" x14ac:dyDescent="0.25">
      <c r="B229" s="14">
        <v>4</v>
      </c>
      <c r="C229" s="13" t="e">
        <f t="shared" si="16"/>
        <v>#DIV/0!</v>
      </c>
    </row>
    <row r="230" spans="2:3" x14ac:dyDescent="0.25">
      <c r="B230" s="14">
        <v>6</v>
      </c>
      <c r="C230" s="13" t="e">
        <f t="shared" si="16"/>
        <v>#DIV/0!</v>
      </c>
    </row>
    <row r="231" spans="2:3" x14ac:dyDescent="0.25">
      <c r="B231" s="14">
        <v>8</v>
      </c>
      <c r="C231" s="13" t="e">
        <f t="shared" si="16"/>
        <v>#DIV/0!</v>
      </c>
    </row>
    <row r="232" spans="2:3" x14ac:dyDescent="0.25">
      <c r="B232" s="14">
        <v>10</v>
      </c>
      <c r="C232" s="13" t="e">
        <f t="shared" si="16"/>
        <v>#DIV/0!</v>
      </c>
    </row>
    <row r="233" spans="2:3" x14ac:dyDescent="0.25">
      <c r="B233" s="14">
        <v>20</v>
      </c>
      <c r="C233" s="13" t="e">
        <f t="shared" si="16"/>
        <v>#DIV/0!</v>
      </c>
    </row>
    <row r="234" spans="2:3" x14ac:dyDescent="0.25">
      <c r="B234" s="14">
        <v>30</v>
      </c>
      <c r="C234" s="13" t="e">
        <f t="shared" si="16"/>
        <v>#DIV/0!</v>
      </c>
    </row>
    <row r="235" spans="2:3" x14ac:dyDescent="0.25">
      <c r="B235" s="14">
        <v>40</v>
      </c>
      <c r="C235" s="13" t="e">
        <f t="shared" si="16"/>
        <v>#DIV/0!</v>
      </c>
    </row>
    <row r="236" spans="2:3" x14ac:dyDescent="0.25">
      <c r="B236" s="14">
        <v>50</v>
      </c>
      <c r="C236" s="13" t="e">
        <f t="shared" si="16"/>
        <v>#DIV/0!</v>
      </c>
    </row>
    <row r="237" spans="2:3" x14ac:dyDescent="0.25">
      <c r="B237" s="14">
        <v>60</v>
      </c>
      <c r="C237" s="13" t="e">
        <f t="shared" si="16"/>
        <v>#DIV/0!</v>
      </c>
    </row>
    <row r="238" spans="2:3" x14ac:dyDescent="0.25">
      <c r="B238" s="14">
        <v>70</v>
      </c>
      <c r="C238" s="13" t="e">
        <f t="shared" si="16"/>
        <v>#DIV/0!</v>
      </c>
    </row>
    <row r="239" spans="2:3" x14ac:dyDescent="0.25">
      <c r="B239" s="14">
        <v>80</v>
      </c>
      <c r="C239" s="13" t="e">
        <f t="shared" si="16"/>
        <v>#DIV/0!</v>
      </c>
    </row>
    <row r="240" spans="2:3" x14ac:dyDescent="0.25">
      <c r="B240" s="14">
        <v>90</v>
      </c>
      <c r="C240" s="13" t="e">
        <f t="shared" si="16"/>
        <v>#DIV/0!</v>
      </c>
    </row>
    <row r="241" spans="2:18" ht="15.75" thickBot="1" x14ac:dyDescent="0.3">
      <c r="B241" s="16">
        <v>100</v>
      </c>
      <c r="C241" s="13" t="e">
        <f t="shared" si="16"/>
        <v>#DIV/0!</v>
      </c>
    </row>
    <row r="251" spans="2:18" ht="15.75" thickBot="1" x14ac:dyDescent="0.3">
      <c r="B251" s="38" t="s">
        <v>24</v>
      </c>
    </row>
    <row r="252" spans="2:18" x14ac:dyDescent="0.25">
      <c r="B252" s="8" t="s">
        <v>14</v>
      </c>
      <c r="C252" s="9">
        <v>0</v>
      </c>
      <c r="D252" s="10">
        <v>1</v>
      </c>
      <c r="E252" s="10">
        <v>2</v>
      </c>
      <c r="F252" s="10">
        <v>4</v>
      </c>
      <c r="G252" s="10">
        <v>6</v>
      </c>
      <c r="H252" s="10">
        <v>8</v>
      </c>
      <c r="I252" s="10">
        <v>10</v>
      </c>
      <c r="J252" s="10">
        <v>20</v>
      </c>
      <c r="K252" s="10">
        <v>30</v>
      </c>
      <c r="L252" s="10">
        <v>40</v>
      </c>
      <c r="M252" s="10">
        <v>50</v>
      </c>
      <c r="N252" s="10">
        <v>60</v>
      </c>
      <c r="O252" s="10">
        <v>70</v>
      </c>
      <c r="P252" s="10">
        <v>80</v>
      </c>
      <c r="Q252" s="10">
        <v>90</v>
      </c>
      <c r="R252" s="11">
        <v>100</v>
      </c>
    </row>
    <row r="253" spans="2:18" ht="15.75" thickBot="1" x14ac:dyDescent="0.3">
      <c r="B253" s="12" t="s">
        <v>15</v>
      </c>
      <c r="C253" s="13" t="e">
        <f t="shared" ref="C253:R253" si="17">($C$41-$C$42)/(1-EXP($B$62/-$C$43))*(1-EXP(C252/-$C$43))+$C$42</f>
        <v>#DIV/0!</v>
      </c>
      <c r="D253" s="13" t="e">
        <f t="shared" si="17"/>
        <v>#DIV/0!</v>
      </c>
      <c r="E253" s="13" t="e">
        <f t="shared" si="17"/>
        <v>#DIV/0!</v>
      </c>
      <c r="F253" s="13" t="e">
        <f t="shared" si="17"/>
        <v>#DIV/0!</v>
      </c>
      <c r="G253" s="13" t="e">
        <f t="shared" si="17"/>
        <v>#DIV/0!</v>
      </c>
      <c r="H253" s="13" t="e">
        <f t="shared" si="17"/>
        <v>#DIV/0!</v>
      </c>
      <c r="I253" s="13" t="e">
        <f t="shared" si="17"/>
        <v>#DIV/0!</v>
      </c>
      <c r="J253" s="13" t="e">
        <f t="shared" si="17"/>
        <v>#DIV/0!</v>
      </c>
      <c r="K253" s="13" t="e">
        <f t="shared" si="17"/>
        <v>#DIV/0!</v>
      </c>
      <c r="L253" s="13" t="e">
        <f t="shared" si="17"/>
        <v>#DIV/0!</v>
      </c>
      <c r="M253" s="13" t="e">
        <f t="shared" si="17"/>
        <v>#DIV/0!</v>
      </c>
      <c r="N253" s="13" t="e">
        <f t="shared" si="17"/>
        <v>#DIV/0!</v>
      </c>
      <c r="O253" s="13" t="e">
        <f t="shared" si="17"/>
        <v>#DIV/0!</v>
      </c>
      <c r="P253" s="13" t="e">
        <f t="shared" si="17"/>
        <v>#DIV/0!</v>
      </c>
      <c r="Q253" s="13" t="e">
        <f t="shared" si="17"/>
        <v>#DIV/0!</v>
      </c>
      <c r="R253" s="13" t="e">
        <f t="shared" si="17"/>
        <v>#DIV/0!</v>
      </c>
    </row>
    <row r="255" spans="2:18" ht="15.75" thickBot="1" x14ac:dyDescent="0.3"/>
    <row r="256" spans="2:18" x14ac:dyDescent="0.25">
      <c r="B256" s="42" t="s">
        <v>36</v>
      </c>
      <c r="C256" s="43"/>
      <c r="D256" s="43"/>
      <c r="E256" s="43"/>
      <c r="F256" s="43"/>
      <c r="G256" s="44"/>
    </row>
    <row r="257" spans="2:7" x14ac:dyDescent="0.25">
      <c r="B257" s="14" t="s">
        <v>26</v>
      </c>
      <c r="C257" s="15">
        <f>K23</f>
        <v>7300</v>
      </c>
      <c r="D257" s="45" t="s">
        <v>27</v>
      </c>
      <c r="E257" s="46"/>
      <c r="F257" s="46"/>
      <c r="G257" s="47"/>
    </row>
    <row r="258" spans="2:7" x14ac:dyDescent="0.25">
      <c r="B258" s="14" t="s">
        <v>28</v>
      </c>
      <c r="C258" s="15">
        <f>K8</f>
        <v>4500</v>
      </c>
      <c r="D258" s="45" t="s">
        <v>29</v>
      </c>
      <c r="E258" s="46"/>
      <c r="F258" s="46"/>
      <c r="G258" s="47"/>
    </row>
    <row r="259" spans="2:7" ht="15.75" thickBot="1" x14ac:dyDescent="0.3">
      <c r="B259" s="16" t="s">
        <v>30</v>
      </c>
      <c r="C259" s="17">
        <f>C223</f>
        <v>0</v>
      </c>
      <c r="D259" s="48" t="s">
        <v>31</v>
      </c>
      <c r="E259" s="49"/>
      <c r="F259" s="49"/>
      <c r="G259" s="50"/>
    </row>
    <row r="260" spans="2:7" ht="15.75" thickBot="1" x14ac:dyDescent="0.3"/>
    <row r="261" spans="2:7" ht="15.75" thickBot="1" x14ac:dyDescent="0.3">
      <c r="B261" s="18" t="s">
        <v>14</v>
      </c>
      <c r="C261" s="19" t="s">
        <v>15</v>
      </c>
    </row>
    <row r="262" spans="2:7" x14ac:dyDescent="0.25">
      <c r="B262" s="20">
        <v>0</v>
      </c>
      <c r="C262" s="13" t="e">
        <f t="shared" ref="C262:C277" si="18">($C$257-$C$258)/(1-EXP($B$277/-$C$259))*(1-EXP(B262/-$C$259))+$C$258</f>
        <v>#DIV/0!</v>
      </c>
    </row>
    <row r="263" spans="2:7" x14ac:dyDescent="0.25">
      <c r="B263" s="14">
        <v>1</v>
      </c>
      <c r="C263" s="13" t="e">
        <f t="shared" si="18"/>
        <v>#DIV/0!</v>
      </c>
    </row>
    <row r="264" spans="2:7" x14ac:dyDescent="0.25">
      <c r="B264" s="14">
        <v>2</v>
      </c>
      <c r="C264" s="13" t="e">
        <f t="shared" si="18"/>
        <v>#DIV/0!</v>
      </c>
    </row>
    <row r="265" spans="2:7" x14ac:dyDescent="0.25">
      <c r="B265" s="14">
        <v>4</v>
      </c>
      <c r="C265" s="13" t="e">
        <f t="shared" si="18"/>
        <v>#DIV/0!</v>
      </c>
    </row>
    <row r="266" spans="2:7" x14ac:dyDescent="0.25">
      <c r="B266" s="14">
        <v>6</v>
      </c>
      <c r="C266" s="13" t="e">
        <f t="shared" si="18"/>
        <v>#DIV/0!</v>
      </c>
    </row>
    <row r="267" spans="2:7" x14ac:dyDescent="0.25">
      <c r="B267" s="14">
        <v>8</v>
      </c>
      <c r="C267" s="13" t="e">
        <f t="shared" si="18"/>
        <v>#DIV/0!</v>
      </c>
    </row>
    <row r="268" spans="2:7" x14ac:dyDescent="0.25">
      <c r="B268" s="14">
        <v>10</v>
      </c>
      <c r="C268" s="13" t="e">
        <f t="shared" si="18"/>
        <v>#DIV/0!</v>
      </c>
    </row>
    <row r="269" spans="2:7" x14ac:dyDescent="0.25">
      <c r="B269" s="14">
        <v>20</v>
      </c>
      <c r="C269" s="13" t="e">
        <f t="shared" si="18"/>
        <v>#DIV/0!</v>
      </c>
    </row>
    <row r="270" spans="2:7" x14ac:dyDescent="0.25">
      <c r="B270" s="14">
        <v>30</v>
      </c>
      <c r="C270" s="13" t="e">
        <f t="shared" si="18"/>
        <v>#DIV/0!</v>
      </c>
    </row>
    <row r="271" spans="2:7" x14ac:dyDescent="0.25">
      <c r="B271" s="14">
        <v>40</v>
      </c>
      <c r="C271" s="13" t="e">
        <f t="shared" si="18"/>
        <v>#DIV/0!</v>
      </c>
    </row>
    <row r="272" spans="2:7" x14ac:dyDescent="0.25">
      <c r="B272" s="14">
        <v>50</v>
      </c>
      <c r="C272" s="13" t="e">
        <f t="shared" si="18"/>
        <v>#DIV/0!</v>
      </c>
    </row>
    <row r="273" spans="2:18" x14ac:dyDescent="0.25">
      <c r="B273" s="14">
        <v>60</v>
      </c>
      <c r="C273" s="13" t="e">
        <f t="shared" si="18"/>
        <v>#DIV/0!</v>
      </c>
    </row>
    <row r="274" spans="2:18" x14ac:dyDescent="0.25">
      <c r="B274" s="14">
        <v>70</v>
      </c>
      <c r="C274" s="13" t="e">
        <f t="shared" si="18"/>
        <v>#DIV/0!</v>
      </c>
    </row>
    <row r="275" spans="2:18" x14ac:dyDescent="0.25">
      <c r="B275" s="14">
        <v>80</v>
      </c>
      <c r="C275" s="13" t="e">
        <f t="shared" si="18"/>
        <v>#DIV/0!</v>
      </c>
    </row>
    <row r="276" spans="2:18" x14ac:dyDescent="0.25">
      <c r="B276" s="14">
        <v>90</v>
      </c>
      <c r="C276" s="13" t="e">
        <f t="shared" si="18"/>
        <v>#DIV/0!</v>
      </c>
    </row>
    <row r="277" spans="2:18" ht="15.75" thickBot="1" x14ac:dyDescent="0.3">
      <c r="B277" s="16">
        <v>100</v>
      </c>
      <c r="C277" s="13" t="e">
        <f t="shared" si="18"/>
        <v>#DIV/0!</v>
      </c>
    </row>
    <row r="287" spans="2:18" ht="15.75" thickBot="1" x14ac:dyDescent="0.3">
      <c r="B287" s="38" t="s">
        <v>24</v>
      </c>
    </row>
    <row r="288" spans="2:18" x14ac:dyDescent="0.25">
      <c r="B288" s="8" t="s">
        <v>14</v>
      </c>
      <c r="C288" s="9">
        <v>0</v>
      </c>
      <c r="D288" s="10">
        <v>1</v>
      </c>
      <c r="E288" s="10">
        <v>2</v>
      </c>
      <c r="F288" s="10">
        <v>4</v>
      </c>
      <c r="G288" s="10">
        <v>6</v>
      </c>
      <c r="H288" s="10">
        <v>8</v>
      </c>
      <c r="I288" s="10">
        <v>10</v>
      </c>
      <c r="J288" s="10">
        <v>20</v>
      </c>
      <c r="K288" s="10">
        <v>30</v>
      </c>
      <c r="L288" s="10">
        <v>40</v>
      </c>
      <c r="M288" s="10">
        <v>50</v>
      </c>
      <c r="N288" s="10">
        <v>60</v>
      </c>
      <c r="O288" s="10">
        <v>70</v>
      </c>
      <c r="P288" s="10">
        <v>80</v>
      </c>
      <c r="Q288" s="10">
        <v>90</v>
      </c>
      <c r="R288" s="11">
        <v>100</v>
      </c>
    </row>
    <row r="289" spans="2:18" ht="15.75" thickBot="1" x14ac:dyDescent="0.3">
      <c r="B289" s="12" t="s">
        <v>15</v>
      </c>
      <c r="C289" s="13" t="e">
        <f t="shared" ref="C289:R289" si="19">($C$41-$C$42)/(1-EXP($B$62/-$C$43))*(1-EXP(C288/-$C$43))+$C$42</f>
        <v>#DIV/0!</v>
      </c>
      <c r="D289" s="13" t="e">
        <f t="shared" si="19"/>
        <v>#DIV/0!</v>
      </c>
      <c r="E289" s="13" t="e">
        <f t="shared" si="19"/>
        <v>#DIV/0!</v>
      </c>
      <c r="F289" s="13" t="e">
        <f t="shared" si="19"/>
        <v>#DIV/0!</v>
      </c>
      <c r="G289" s="13" t="e">
        <f t="shared" si="19"/>
        <v>#DIV/0!</v>
      </c>
      <c r="H289" s="13" t="e">
        <f t="shared" si="19"/>
        <v>#DIV/0!</v>
      </c>
      <c r="I289" s="13" t="e">
        <f t="shared" si="19"/>
        <v>#DIV/0!</v>
      </c>
      <c r="J289" s="13" t="e">
        <f t="shared" si="19"/>
        <v>#DIV/0!</v>
      </c>
      <c r="K289" s="13" t="e">
        <f t="shared" si="19"/>
        <v>#DIV/0!</v>
      </c>
      <c r="L289" s="13" t="e">
        <f t="shared" si="19"/>
        <v>#DIV/0!</v>
      </c>
      <c r="M289" s="13" t="e">
        <f t="shared" si="19"/>
        <v>#DIV/0!</v>
      </c>
      <c r="N289" s="13" t="e">
        <f t="shared" si="19"/>
        <v>#DIV/0!</v>
      </c>
      <c r="O289" s="13" t="e">
        <f t="shared" si="19"/>
        <v>#DIV/0!</v>
      </c>
      <c r="P289" s="13" t="e">
        <f t="shared" si="19"/>
        <v>#DIV/0!</v>
      </c>
      <c r="Q289" s="13" t="e">
        <f t="shared" si="19"/>
        <v>#DIV/0!</v>
      </c>
      <c r="R289" s="13" t="e">
        <f t="shared" si="19"/>
        <v>#DIV/0!</v>
      </c>
    </row>
    <row r="291" spans="2:18" ht="15.75" thickBot="1" x14ac:dyDescent="0.3"/>
    <row r="292" spans="2:18" x14ac:dyDescent="0.25">
      <c r="B292" s="42" t="s">
        <v>37</v>
      </c>
      <c r="C292" s="43"/>
      <c r="D292" s="43"/>
      <c r="E292" s="43"/>
      <c r="F292" s="43"/>
      <c r="G292" s="44"/>
    </row>
    <row r="293" spans="2:18" x14ac:dyDescent="0.25">
      <c r="B293" s="14" t="s">
        <v>26</v>
      </c>
      <c r="C293" s="15">
        <f>L23</f>
        <v>7300</v>
      </c>
      <c r="D293" s="45" t="s">
        <v>27</v>
      </c>
      <c r="E293" s="46"/>
      <c r="F293" s="46"/>
      <c r="G293" s="47"/>
    </row>
    <row r="294" spans="2:18" x14ac:dyDescent="0.25">
      <c r="B294" s="14" t="s">
        <v>28</v>
      </c>
      <c r="C294" s="15">
        <f>L8</f>
        <v>4750</v>
      </c>
      <c r="D294" s="45" t="s">
        <v>29</v>
      </c>
      <c r="E294" s="46"/>
      <c r="F294" s="46"/>
      <c r="G294" s="47"/>
    </row>
    <row r="295" spans="2:18" ht="15.75" thickBot="1" x14ac:dyDescent="0.3">
      <c r="B295" s="16" t="s">
        <v>30</v>
      </c>
      <c r="C295" s="17">
        <f>C259</f>
        <v>0</v>
      </c>
      <c r="D295" s="48" t="s">
        <v>31</v>
      </c>
      <c r="E295" s="49"/>
      <c r="F295" s="49"/>
      <c r="G295" s="50"/>
    </row>
    <row r="296" spans="2:18" ht="15.75" thickBot="1" x14ac:dyDescent="0.3"/>
    <row r="297" spans="2:18" ht="15.75" thickBot="1" x14ac:dyDescent="0.3">
      <c r="B297" s="18" t="s">
        <v>14</v>
      </c>
      <c r="C297" s="19" t="s">
        <v>15</v>
      </c>
    </row>
    <row r="298" spans="2:18" x14ac:dyDescent="0.25">
      <c r="B298" s="20">
        <v>0</v>
      </c>
      <c r="C298" s="13" t="e">
        <f t="shared" ref="C298:C313" si="20">($C$293-$C$294)/(1-EXP($B$313/-$C$295))*(1-EXP(B298/-$C$295))+$C$294</f>
        <v>#DIV/0!</v>
      </c>
    </row>
    <row r="299" spans="2:18" x14ac:dyDescent="0.25">
      <c r="B299" s="14">
        <v>1</v>
      </c>
      <c r="C299" s="13" t="e">
        <f t="shared" si="20"/>
        <v>#DIV/0!</v>
      </c>
    </row>
    <row r="300" spans="2:18" x14ac:dyDescent="0.25">
      <c r="B300" s="14">
        <v>2</v>
      </c>
      <c r="C300" s="13" t="e">
        <f t="shared" si="20"/>
        <v>#DIV/0!</v>
      </c>
    </row>
    <row r="301" spans="2:18" x14ac:dyDescent="0.25">
      <c r="B301" s="14">
        <v>4</v>
      </c>
      <c r="C301" s="13" t="e">
        <f t="shared" si="20"/>
        <v>#DIV/0!</v>
      </c>
    </row>
    <row r="302" spans="2:18" x14ac:dyDescent="0.25">
      <c r="B302" s="14">
        <v>6</v>
      </c>
      <c r="C302" s="13" t="e">
        <f t="shared" si="20"/>
        <v>#DIV/0!</v>
      </c>
    </row>
    <row r="303" spans="2:18" x14ac:dyDescent="0.25">
      <c r="B303" s="14">
        <v>8</v>
      </c>
      <c r="C303" s="13" t="e">
        <f t="shared" si="20"/>
        <v>#DIV/0!</v>
      </c>
    </row>
    <row r="304" spans="2:18" x14ac:dyDescent="0.25">
      <c r="B304" s="14">
        <v>10</v>
      </c>
      <c r="C304" s="13" t="e">
        <f t="shared" si="20"/>
        <v>#DIV/0!</v>
      </c>
    </row>
    <row r="305" spans="2:3" x14ac:dyDescent="0.25">
      <c r="B305" s="14">
        <v>20</v>
      </c>
      <c r="C305" s="13" t="e">
        <f t="shared" si="20"/>
        <v>#DIV/0!</v>
      </c>
    </row>
    <row r="306" spans="2:3" x14ac:dyDescent="0.25">
      <c r="B306" s="14">
        <v>30</v>
      </c>
      <c r="C306" s="13" t="e">
        <f t="shared" si="20"/>
        <v>#DIV/0!</v>
      </c>
    </row>
    <row r="307" spans="2:3" x14ac:dyDescent="0.25">
      <c r="B307" s="14">
        <v>40</v>
      </c>
      <c r="C307" s="13" t="e">
        <f t="shared" si="20"/>
        <v>#DIV/0!</v>
      </c>
    </row>
    <row r="308" spans="2:3" x14ac:dyDescent="0.25">
      <c r="B308" s="14">
        <v>50</v>
      </c>
      <c r="C308" s="13" t="e">
        <f t="shared" si="20"/>
        <v>#DIV/0!</v>
      </c>
    </row>
    <row r="309" spans="2:3" x14ac:dyDescent="0.25">
      <c r="B309" s="14">
        <v>60</v>
      </c>
      <c r="C309" s="13" t="e">
        <f t="shared" si="20"/>
        <v>#DIV/0!</v>
      </c>
    </row>
    <row r="310" spans="2:3" x14ac:dyDescent="0.25">
      <c r="B310" s="14">
        <v>70</v>
      </c>
      <c r="C310" s="13" t="e">
        <f t="shared" si="20"/>
        <v>#DIV/0!</v>
      </c>
    </row>
    <row r="311" spans="2:3" x14ac:dyDescent="0.25">
      <c r="B311" s="14">
        <v>80</v>
      </c>
      <c r="C311" s="13" t="e">
        <f t="shared" si="20"/>
        <v>#DIV/0!</v>
      </c>
    </row>
    <row r="312" spans="2:3" x14ac:dyDescent="0.25">
      <c r="B312" s="14">
        <v>90</v>
      </c>
      <c r="C312" s="13" t="e">
        <f t="shared" si="20"/>
        <v>#DIV/0!</v>
      </c>
    </row>
    <row r="313" spans="2:3" ht="15.75" thickBot="1" x14ac:dyDescent="0.3">
      <c r="B313" s="16">
        <v>100</v>
      </c>
      <c r="C313" s="13" t="e">
        <f t="shared" si="20"/>
        <v>#DIV/0!</v>
      </c>
    </row>
    <row r="323" spans="2:18" ht="15.75" thickBot="1" x14ac:dyDescent="0.3">
      <c r="B323" s="38" t="s">
        <v>24</v>
      </c>
    </row>
    <row r="324" spans="2:18" x14ac:dyDescent="0.25">
      <c r="B324" s="8" t="s">
        <v>14</v>
      </c>
      <c r="C324" s="9">
        <v>0</v>
      </c>
      <c r="D324" s="10">
        <v>1</v>
      </c>
      <c r="E324" s="10">
        <v>2</v>
      </c>
      <c r="F324" s="10">
        <v>4</v>
      </c>
      <c r="G324" s="10">
        <v>6</v>
      </c>
      <c r="H324" s="10">
        <v>8</v>
      </c>
      <c r="I324" s="10">
        <v>10</v>
      </c>
      <c r="J324" s="10">
        <v>20</v>
      </c>
      <c r="K324" s="10">
        <v>30</v>
      </c>
      <c r="L324" s="10">
        <v>40</v>
      </c>
      <c r="M324" s="10">
        <v>50</v>
      </c>
      <c r="N324" s="10">
        <v>60</v>
      </c>
      <c r="O324" s="10">
        <v>70</v>
      </c>
      <c r="P324" s="10">
        <v>80</v>
      </c>
      <c r="Q324" s="10">
        <v>90</v>
      </c>
      <c r="R324" s="11">
        <v>100</v>
      </c>
    </row>
    <row r="325" spans="2:18" ht="15.75" thickBot="1" x14ac:dyDescent="0.3">
      <c r="B325" s="12" t="s">
        <v>15</v>
      </c>
      <c r="C325" s="13" t="e">
        <f t="shared" ref="C325:R325" si="21">($C$41-$C$42)/(1-EXP($B$62/-$C$43))*(1-EXP(C324/-$C$43))+$C$42</f>
        <v>#DIV/0!</v>
      </c>
      <c r="D325" s="13" t="e">
        <f t="shared" si="21"/>
        <v>#DIV/0!</v>
      </c>
      <c r="E325" s="13" t="e">
        <f t="shared" si="21"/>
        <v>#DIV/0!</v>
      </c>
      <c r="F325" s="13" t="e">
        <f t="shared" si="21"/>
        <v>#DIV/0!</v>
      </c>
      <c r="G325" s="13" t="e">
        <f t="shared" si="21"/>
        <v>#DIV/0!</v>
      </c>
      <c r="H325" s="13" t="e">
        <f t="shared" si="21"/>
        <v>#DIV/0!</v>
      </c>
      <c r="I325" s="13" t="e">
        <f t="shared" si="21"/>
        <v>#DIV/0!</v>
      </c>
      <c r="J325" s="13" t="e">
        <f t="shared" si="21"/>
        <v>#DIV/0!</v>
      </c>
      <c r="K325" s="13" t="e">
        <f t="shared" si="21"/>
        <v>#DIV/0!</v>
      </c>
      <c r="L325" s="13" t="e">
        <f t="shared" si="21"/>
        <v>#DIV/0!</v>
      </c>
      <c r="M325" s="13" t="e">
        <f t="shared" si="21"/>
        <v>#DIV/0!</v>
      </c>
      <c r="N325" s="13" t="e">
        <f t="shared" si="21"/>
        <v>#DIV/0!</v>
      </c>
      <c r="O325" s="13" t="e">
        <f t="shared" si="21"/>
        <v>#DIV/0!</v>
      </c>
      <c r="P325" s="13" t="e">
        <f t="shared" si="21"/>
        <v>#DIV/0!</v>
      </c>
      <c r="Q325" s="13" t="e">
        <f t="shared" si="21"/>
        <v>#DIV/0!</v>
      </c>
      <c r="R325" s="13" t="e">
        <f t="shared" si="21"/>
        <v>#DIV/0!</v>
      </c>
    </row>
    <row r="327" spans="2:18" ht="15.75" thickBot="1" x14ac:dyDescent="0.3"/>
    <row r="328" spans="2:18" x14ac:dyDescent="0.25">
      <c r="B328" s="42" t="s">
        <v>38</v>
      </c>
      <c r="C328" s="43"/>
      <c r="D328" s="43"/>
      <c r="E328" s="43"/>
      <c r="F328" s="43"/>
      <c r="G328" s="44"/>
    </row>
    <row r="329" spans="2:18" x14ac:dyDescent="0.25">
      <c r="B329" s="14" t="s">
        <v>26</v>
      </c>
      <c r="C329" s="15">
        <f>F23</f>
        <v>4650</v>
      </c>
      <c r="D329" s="45" t="s">
        <v>27</v>
      </c>
      <c r="E329" s="46"/>
      <c r="F329" s="46"/>
      <c r="G329" s="47"/>
    </row>
    <row r="330" spans="2:18" x14ac:dyDescent="0.25">
      <c r="B330" s="14" t="s">
        <v>28</v>
      </c>
      <c r="C330" s="15">
        <f>F8</f>
        <v>1618.5</v>
      </c>
      <c r="D330" s="45" t="s">
        <v>29</v>
      </c>
      <c r="E330" s="46"/>
      <c r="F330" s="46"/>
      <c r="G330" s="47"/>
    </row>
    <row r="331" spans="2:18" ht="15.75" thickBot="1" x14ac:dyDescent="0.3">
      <c r="B331" s="16" t="s">
        <v>30</v>
      </c>
      <c r="C331" s="17">
        <f>C295</f>
        <v>0</v>
      </c>
      <c r="D331" s="48" t="s">
        <v>31</v>
      </c>
      <c r="E331" s="49"/>
      <c r="F331" s="49"/>
      <c r="G331" s="50"/>
    </row>
    <row r="332" spans="2:18" ht="15.75" thickBot="1" x14ac:dyDescent="0.3"/>
    <row r="333" spans="2:18" ht="15.75" thickBot="1" x14ac:dyDescent="0.3">
      <c r="B333" s="18" t="s">
        <v>14</v>
      </c>
      <c r="C333" s="19" t="s">
        <v>15</v>
      </c>
    </row>
    <row r="334" spans="2:18" x14ac:dyDescent="0.25">
      <c r="B334" s="20">
        <v>0</v>
      </c>
      <c r="C334" s="13" t="e">
        <f t="shared" ref="C334:C349" si="22">($C$329-$C$330)/(1-EXP($B$313/-$C$295))*(1-EXP(B334/-$C$295))+$C$330</f>
        <v>#DIV/0!</v>
      </c>
    </row>
    <row r="335" spans="2:18" x14ac:dyDescent="0.25">
      <c r="B335" s="14">
        <v>1</v>
      </c>
      <c r="C335" s="13" t="e">
        <f t="shared" si="22"/>
        <v>#DIV/0!</v>
      </c>
    </row>
    <row r="336" spans="2:18" x14ac:dyDescent="0.25">
      <c r="B336" s="14">
        <v>2</v>
      </c>
      <c r="C336" s="13" t="e">
        <f t="shared" si="22"/>
        <v>#DIV/0!</v>
      </c>
    </row>
    <row r="337" spans="2:3" x14ac:dyDescent="0.25">
      <c r="B337" s="14">
        <v>4</v>
      </c>
      <c r="C337" s="13" t="e">
        <f t="shared" si="22"/>
        <v>#DIV/0!</v>
      </c>
    </row>
    <row r="338" spans="2:3" x14ac:dyDescent="0.25">
      <c r="B338" s="14">
        <v>6</v>
      </c>
      <c r="C338" s="13" t="e">
        <f t="shared" si="22"/>
        <v>#DIV/0!</v>
      </c>
    </row>
    <row r="339" spans="2:3" x14ac:dyDescent="0.25">
      <c r="B339" s="14">
        <v>8</v>
      </c>
      <c r="C339" s="13" t="e">
        <f t="shared" si="22"/>
        <v>#DIV/0!</v>
      </c>
    </row>
    <row r="340" spans="2:3" x14ac:dyDescent="0.25">
      <c r="B340" s="14">
        <v>10</v>
      </c>
      <c r="C340" s="13" t="e">
        <f t="shared" si="22"/>
        <v>#DIV/0!</v>
      </c>
    </row>
    <row r="341" spans="2:3" x14ac:dyDescent="0.25">
      <c r="B341" s="14">
        <v>20</v>
      </c>
      <c r="C341" s="13" t="e">
        <f t="shared" si="22"/>
        <v>#DIV/0!</v>
      </c>
    </row>
    <row r="342" spans="2:3" x14ac:dyDescent="0.25">
      <c r="B342" s="14">
        <v>30</v>
      </c>
      <c r="C342" s="13" t="e">
        <f t="shared" si="22"/>
        <v>#DIV/0!</v>
      </c>
    </row>
    <row r="343" spans="2:3" x14ac:dyDescent="0.25">
      <c r="B343" s="14">
        <v>40</v>
      </c>
      <c r="C343" s="13" t="e">
        <f t="shared" si="22"/>
        <v>#DIV/0!</v>
      </c>
    </row>
    <row r="344" spans="2:3" x14ac:dyDescent="0.25">
      <c r="B344" s="14">
        <v>50</v>
      </c>
      <c r="C344" s="13" t="e">
        <f t="shared" si="22"/>
        <v>#DIV/0!</v>
      </c>
    </row>
    <row r="345" spans="2:3" x14ac:dyDescent="0.25">
      <c r="B345" s="14">
        <v>60</v>
      </c>
      <c r="C345" s="13" t="e">
        <f t="shared" si="22"/>
        <v>#DIV/0!</v>
      </c>
    </row>
    <row r="346" spans="2:3" x14ac:dyDescent="0.25">
      <c r="B346" s="14">
        <v>70</v>
      </c>
      <c r="C346" s="13" t="e">
        <f t="shared" si="22"/>
        <v>#DIV/0!</v>
      </c>
    </row>
    <row r="347" spans="2:3" x14ac:dyDescent="0.25">
      <c r="B347" s="14">
        <v>80</v>
      </c>
      <c r="C347" s="13" t="e">
        <f t="shared" si="22"/>
        <v>#DIV/0!</v>
      </c>
    </row>
    <row r="348" spans="2:3" x14ac:dyDescent="0.25">
      <c r="B348" s="14">
        <v>90</v>
      </c>
      <c r="C348" s="13" t="e">
        <f t="shared" si="22"/>
        <v>#DIV/0!</v>
      </c>
    </row>
    <row r="349" spans="2:3" ht="15.75" thickBot="1" x14ac:dyDescent="0.3">
      <c r="B349" s="16">
        <v>100</v>
      </c>
      <c r="C349" s="13" t="e">
        <f t="shared" si="22"/>
        <v>#DIV/0!</v>
      </c>
    </row>
    <row r="359" spans="2:18" ht="15.75" thickBot="1" x14ac:dyDescent="0.3">
      <c r="B359" s="38" t="s">
        <v>24</v>
      </c>
    </row>
    <row r="360" spans="2:18" x14ac:dyDescent="0.25">
      <c r="B360" s="8" t="s">
        <v>14</v>
      </c>
      <c r="C360" s="9">
        <v>0</v>
      </c>
      <c r="D360" s="10">
        <v>1</v>
      </c>
      <c r="E360" s="10">
        <v>2</v>
      </c>
      <c r="F360" s="10">
        <v>4</v>
      </c>
      <c r="G360" s="10">
        <v>6</v>
      </c>
      <c r="H360" s="10">
        <v>8</v>
      </c>
      <c r="I360" s="10">
        <v>10</v>
      </c>
      <c r="J360" s="10">
        <v>20</v>
      </c>
      <c r="K360" s="10">
        <v>30</v>
      </c>
      <c r="L360" s="10">
        <v>40</v>
      </c>
      <c r="M360" s="10">
        <v>50</v>
      </c>
      <c r="N360" s="10">
        <v>60</v>
      </c>
      <c r="O360" s="10">
        <v>70</v>
      </c>
      <c r="P360" s="10">
        <v>80</v>
      </c>
      <c r="Q360" s="10">
        <v>90</v>
      </c>
      <c r="R360" s="11">
        <v>100</v>
      </c>
    </row>
    <row r="361" spans="2:18" ht="15.75" thickBot="1" x14ac:dyDescent="0.3">
      <c r="B361" s="12" t="s">
        <v>15</v>
      </c>
      <c r="C361" s="13" t="e">
        <f t="shared" ref="C361:R361" si="23">($C$41-$C$42)/(1-EXP($B$62/-$C$43))*(1-EXP(C360/-$C$43))+$C$42</f>
        <v>#DIV/0!</v>
      </c>
      <c r="D361" s="13" t="e">
        <f t="shared" si="23"/>
        <v>#DIV/0!</v>
      </c>
      <c r="E361" s="13" t="e">
        <f t="shared" si="23"/>
        <v>#DIV/0!</v>
      </c>
      <c r="F361" s="13" t="e">
        <f t="shared" si="23"/>
        <v>#DIV/0!</v>
      </c>
      <c r="G361" s="13" t="e">
        <f t="shared" si="23"/>
        <v>#DIV/0!</v>
      </c>
      <c r="H361" s="13" t="e">
        <f t="shared" si="23"/>
        <v>#DIV/0!</v>
      </c>
      <c r="I361" s="13" t="e">
        <f t="shared" si="23"/>
        <v>#DIV/0!</v>
      </c>
      <c r="J361" s="13" t="e">
        <f t="shared" si="23"/>
        <v>#DIV/0!</v>
      </c>
      <c r="K361" s="13" t="e">
        <f t="shared" si="23"/>
        <v>#DIV/0!</v>
      </c>
      <c r="L361" s="13" t="e">
        <f t="shared" si="23"/>
        <v>#DIV/0!</v>
      </c>
      <c r="M361" s="13" t="e">
        <f t="shared" si="23"/>
        <v>#DIV/0!</v>
      </c>
      <c r="N361" s="13" t="e">
        <f t="shared" si="23"/>
        <v>#DIV/0!</v>
      </c>
      <c r="O361" s="13" t="e">
        <f t="shared" si="23"/>
        <v>#DIV/0!</v>
      </c>
      <c r="P361" s="13" t="e">
        <f t="shared" si="23"/>
        <v>#DIV/0!</v>
      </c>
      <c r="Q361" s="13" t="e">
        <f t="shared" si="23"/>
        <v>#DIV/0!</v>
      </c>
      <c r="R361" s="13" t="e">
        <f t="shared" si="23"/>
        <v>#DIV/0!</v>
      </c>
    </row>
  </sheetData>
  <mergeCells count="40">
    <mergeCell ref="B328:G328"/>
    <mergeCell ref="D329:G329"/>
    <mergeCell ref="D330:G330"/>
    <mergeCell ref="D331:G331"/>
    <mergeCell ref="D258:G258"/>
    <mergeCell ref="D259:G259"/>
    <mergeCell ref="B292:G292"/>
    <mergeCell ref="D293:G293"/>
    <mergeCell ref="D294:G294"/>
    <mergeCell ref="D295:G295"/>
    <mergeCell ref="D257:G257"/>
    <mergeCell ref="D150:G150"/>
    <mergeCell ref="D151:G151"/>
    <mergeCell ref="B184:G184"/>
    <mergeCell ref="D185:G185"/>
    <mergeCell ref="D186:G186"/>
    <mergeCell ref="D187:G187"/>
    <mergeCell ref="B220:G220"/>
    <mergeCell ref="D221:G221"/>
    <mergeCell ref="D222:G222"/>
    <mergeCell ref="D223:G223"/>
    <mergeCell ref="B256:G256"/>
    <mergeCell ref="D149:G149"/>
    <mergeCell ref="D42:G42"/>
    <mergeCell ref="D43:G43"/>
    <mergeCell ref="B76:G76"/>
    <mergeCell ref="D77:G77"/>
    <mergeCell ref="D78:G78"/>
    <mergeCell ref="D79:G79"/>
    <mergeCell ref="B112:G112"/>
    <mergeCell ref="D113:G113"/>
    <mergeCell ref="D114:G114"/>
    <mergeCell ref="D115:G115"/>
    <mergeCell ref="B148:G148"/>
    <mergeCell ref="D41:G41"/>
    <mergeCell ref="D5:M5"/>
    <mergeCell ref="D6:M6"/>
    <mergeCell ref="B9:B22"/>
    <mergeCell ref="B33:O34"/>
    <mergeCell ref="B40:G40"/>
  </mergeCells>
  <conditionalFormatting sqref="D54:D5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 F2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 L2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 L2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2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2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2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23 L9:L2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 L8:L2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2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2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2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2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2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2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J23 J23:O2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2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K23 J23:O2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2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2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2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2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2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61"/>
  <sheetViews>
    <sheetView workbookViewId="0">
      <selection activeCell="L15" sqref="L15"/>
    </sheetView>
  </sheetViews>
  <sheetFormatPr defaultRowHeight="15" x14ac:dyDescent="0.25"/>
  <cols>
    <col min="1" max="1" width="22.7109375" style="38" bestFit="1" customWidth="1"/>
    <col min="2" max="2" width="11.140625" style="38" customWidth="1"/>
    <col min="3" max="3" width="9.140625" style="38" customWidth="1"/>
    <col min="4" max="18" width="9.5703125" style="38" bestFit="1" customWidth="1"/>
    <col min="19" max="19" width="9.140625" style="38" customWidth="1"/>
    <col min="20" max="20" width="3.7109375" style="38" bestFit="1" customWidth="1"/>
    <col min="21" max="21" width="5" style="38" bestFit="1" customWidth="1"/>
    <col min="22" max="16384" width="9.140625" style="38"/>
  </cols>
  <sheetData>
    <row r="2" spans="2:15" x14ac:dyDescent="0.25">
      <c r="B2" s="38" t="s">
        <v>0</v>
      </c>
      <c r="E2" s="38">
        <f>28*0.0254/2</f>
        <v>0.35559999999999997</v>
      </c>
      <c r="F2" s="38" t="s">
        <v>1</v>
      </c>
      <c r="G2" s="38" t="s">
        <v>2</v>
      </c>
      <c r="H2" s="38">
        <v>0.378</v>
      </c>
    </row>
    <row r="3" spans="2:15" x14ac:dyDescent="0.25">
      <c r="B3" s="38" t="s">
        <v>3</v>
      </c>
      <c r="E3" s="38">
        <v>1.68</v>
      </c>
      <c r="G3" s="38" t="s">
        <v>4</v>
      </c>
      <c r="H3" s="38">
        <v>2.6309999999999998</v>
      </c>
    </row>
    <row r="4" spans="2:15" x14ac:dyDescent="0.25">
      <c r="B4" s="38" t="s">
        <v>5</v>
      </c>
      <c r="E4" s="38">
        <v>10.4</v>
      </c>
    </row>
    <row r="5" spans="2:15" x14ac:dyDescent="0.25">
      <c r="D5" s="52" t="s">
        <v>6</v>
      </c>
      <c r="E5" s="52"/>
      <c r="F5" s="52"/>
      <c r="G5" s="52"/>
      <c r="H5" s="52"/>
      <c r="I5" s="52"/>
      <c r="J5" s="52"/>
      <c r="K5" s="52"/>
      <c r="L5" s="52"/>
      <c r="M5" s="52"/>
    </row>
    <row r="6" spans="2:15" x14ac:dyDescent="0.25">
      <c r="D6" s="53" t="s">
        <v>7</v>
      </c>
      <c r="E6" s="53"/>
      <c r="F6" s="53"/>
      <c r="G6" s="53"/>
      <c r="H6" s="53"/>
      <c r="I6" s="53"/>
      <c r="J6" s="53"/>
      <c r="K6" s="53"/>
      <c r="L6" s="53"/>
      <c r="M6" s="53"/>
    </row>
    <row r="7" spans="2:15" x14ac:dyDescent="0.25">
      <c r="D7" s="1">
        <v>0</v>
      </c>
      <c r="E7" s="1">
        <v>1</v>
      </c>
      <c r="F7" s="1">
        <v>3</v>
      </c>
      <c r="G7" s="1">
        <v>5</v>
      </c>
      <c r="H7" s="1">
        <v>10</v>
      </c>
      <c r="I7" s="1">
        <v>20</v>
      </c>
      <c r="J7" s="1">
        <v>30</v>
      </c>
      <c r="K7" s="1">
        <v>40</v>
      </c>
      <c r="L7" s="1">
        <v>50</v>
      </c>
      <c r="M7" s="1">
        <v>60</v>
      </c>
      <c r="N7" s="1">
        <v>70</v>
      </c>
      <c r="O7" s="1">
        <v>80</v>
      </c>
    </row>
    <row r="8" spans="2:15" ht="15" customHeight="1" x14ac:dyDescent="0.25">
      <c r="B8" s="2"/>
      <c r="C8" s="38">
        <v>0</v>
      </c>
      <c r="D8" s="4">
        <v>1403</v>
      </c>
      <c r="E8" s="4">
        <v>1437</v>
      </c>
      <c r="F8" s="1">
        <v>1510</v>
      </c>
      <c r="G8" s="4">
        <v>1600</v>
      </c>
      <c r="H8" s="34">
        <v>2100</v>
      </c>
      <c r="I8" s="35">
        <v>2200</v>
      </c>
      <c r="J8" s="34">
        <v>2500</v>
      </c>
      <c r="K8" s="36">
        <v>3000</v>
      </c>
      <c r="L8" s="36">
        <v>3400</v>
      </c>
      <c r="M8" s="4">
        <v>4000</v>
      </c>
      <c r="N8" s="4">
        <v>4500</v>
      </c>
      <c r="O8" s="4">
        <v>5000</v>
      </c>
    </row>
    <row r="9" spans="2:15" ht="15" customHeight="1" x14ac:dyDescent="0.25">
      <c r="B9" s="54" t="s">
        <v>8</v>
      </c>
      <c r="C9" s="38">
        <v>1</v>
      </c>
      <c r="D9" s="33">
        <v>1415</v>
      </c>
      <c r="E9" s="33">
        <v>2010</v>
      </c>
      <c r="F9" s="33">
        <v>2050</v>
      </c>
      <c r="G9" s="33">
        <v>2125</v>
      </c>
      <c r="H9" s="33">
        <v>2200</v>
      </c>
      <c r="I9" s="33">
        <v>2400</v>
      </c>
      <c r="J9" s="33">
        <v>2600</v>
      </c>
      <c r="K9" s="33">
        <v>3000</v>
      </c>
      <c r="L9" s="33">
        <v>3500</v>
      </c>
      <c r="M9" s="33">
        <v>4000</v>
      </c>
      <c r="N9" s="33">
        <v>4500</v>
      </c>
      <c r="O9" s="33">
        <v>5000</v>
      </c>
    </row>
    <row r="10" spans="2:15" x14ac:dyDescent="0.25">
      <c r="B10" s="54"/>
      <c r="C10" s="38">
        <v>2</v>
      </c>
      <c r="D10" s="3">
        <v>1415</v>
      </c>
      <c r="E10" s="3">
        <v>2022</v>
      </c>
      <c r="F10" s="3">
        <v>2062</v>
      </c>
      <c r="G10" s="3">
        <f t="shared" ref="G10:H17" si="0">(G$19-G$9)/(1-EXP($C$19/-G$24))*(1-EXP($C10/-G$24))+G$9</f>
        <v>2138.6322224492874</v>
      </c>
      <c r="H10" s="3">
        <f t="shared" si="0"/>
        <v>2214.7259262215066</v>
      </c>
      <c r="I10" s="3">
        <f t="shared" ref="I10:I17" si="1">(I$19-I$9)/(1-EXP($C$19/-I$24))*(1-EXP($C10/-I$24))+I$9</f>
        <v>2416.1827672946379</v>
      </c>
      <c r="J10" s="3">
        <f t="shared" ref="J10:J17" si="2">(J$19-J$9)/(1-EXP($C$19/-J$24))*(1-EXP($C10/-J$24))+J$9</f>
        <v>2623.3105023001708</v>
      </c>
      <c r="K10" s="3">
        <f t="shared" ref="K10:K19" si="3">(K$20-K$9)/(1-EXP($C$20/-K$24))*(1-EXP($C10/-K$24))+K$9</f>
        <v>3028.7151236087479</v>
      </c>
      <c r="L10" s="3">
        <f t="shared" ref="L10:O22" si="4">(L$23-L$9)/(1-EXP($C$23/-L$24))*(1-EXP($C10/-L$24))+L$9</f>
        <v>3517.24653667353</v>
      </c>
      <c r="M10" s="3">
        <f>(M$23-M$9)/(1-EXP($C$23/-M$24))*(1-EXP($C10/-M$24))+M$9</f>
        <v>4014.0527335858392</v>
      </c>
      <c r="N10" s="3">
        <f t="shared" si="4"/>
        <v>4535.6926240906041</v>
      </c>
      <c r="O10" s="3">
        <f t="shared" si="4"/>
        <v>5025.19479347572</v>
      </c>
    </row>
    <row r="11" spans="2:15" x14ac:dyDescent="0.25">
      <c r="B11" s="54"/>
      <c r="C11" s="38">
        <v>4</v>
      </c>
      <c r="D11" s="3">
        <v>1415</v>
      </c>
      <c r="E11" s="3">
        <v>2034</v>
      </c>
      <c r="F11" s="3">
        <v>2074</v>
      </c>
      <c r="G11" s="3">
        <f t="shared" si="0"/>
        <v>2152.820786450693</v>
      </c>
      <c r="H11" s="3">
        <f t="shared" si="0"/>
        <v>2230.2068668255424</v>
      </c>
      <c r="I11" s="3">
        <f t="shared" si="1"/>
        <v>2433.0259658511454</v>
      </c>
      <c r="J11" s="3">
        <f t="shared" si="2"/>
        <v>2646.6676722570423</v>
      </c>
      <c r="K11" s="3">
        <f>(K$20-K$9)/(1-EXP($C$20/-K$24))*(1-EXP($C11/-K$24))+K$9</f>
        <v>3057.4877349332655</v>
      </c>
      <c r="L11" s="3">
        <f t="shared" si="4"/>
        <v>3535.1969178608442</v>
      </c>
      <c r="M11" s="3">
        <f t="shared" si="4"/>
        <v>4028.678970108836</v>
      </c>
      <c r="N11" s="3">
        <f t="shared" si="4"/>
        <v>4571.3139342707082</v>
      </c>
      <c r="O11" s="3">
        <f t="shared" si="4"/>
        <v>5050.3392477204998</v>
      </c>
    </row>
    <row r="12" spans="2:15" x14ac:dyDescent="0.25">
      <c r="B12" s="54"/>
      <c r="C12" s="38">
        <v>6</v>
      </c>
      <c r="D12" s="3">
        <v>1415</v>
      </c>
      <c r="E12" s="3">
        <v>2046</v>
      </c>
      <c r="F12" s="3">
        <v>2086</v>
      </c>
      <c r="G12" s="3">
        <f t="shared" si="0"/>
        <v>2167.5883967336745</v>
      </c>
      <c r="H12" s="3">
        <f t="shared" si="0"/>
        <v>2246.4815322272789</v>
      </c>
      <c r="I12" s="3">
        <f t="shared" si="1"/>
        <v>2450.5565483806199</v>
      </c>
      <c r="J12" s="3">
        <f t="shared" si="2"/>
        <v>2670.0716032993259</v>
      </c>
      <c r="K12" s="3">
        <f t="shared" si="3"/>
        <v>3086.3179490640382</v>
      </c>
      <c r="L12" s="3">
        <f t="shared" si="4"/>
        <v>3553.8798680014611</v>
      </c>
      <c r="M12" s="3">
        <f t="shared" si="4"/>
        <v>4043.9021146678574</v>
      </c>
      <c r="N12" s="3">
        <f t="shared" si="4"/>
        <v>4606.864073025602</v>
      </c>
      <c r="O12" s="3">
        <f t="shared" si="4"/>
        <v>5075.4334633121898</v>
      </c>
    </row>
    <row r="13" spans="2:15" x14ac:dyDescent="0.25">
      <c r="B13" s="54"/>
      <c r="C13" s="38">
        <v>8</v>
      </c>
      <c r="D13" s="3">
        <v>1415</v>
      </c>
      <c r="E13" s="3">
        <v>2058</v>
      </c>
      <c r="F13" s="3">
        <v>2098</v>
      </c>
      <c r="G13" s="3">
        <f t="shared" si="0"/>
        <v>2182.958684625276</v>
      </c>
      <c r="H13" s="3">
        <f t="shared" si="0"/>
        <v>2263.5906175673153</v>
      </c>
      <c r="I13" s="3">
        <f t="shared" si="1"/>
        <v>2468.8025675551662</v>
      </c>
      <c r="J13" s="3">
        <f t="shared" si="2"/>
        <v>2693.5223890427769</v>
      </c>
      <c r="K13" s="3">
        <f t="shared" si="3"/>
        <v>3115.2058813219596</v>
      </c>
      <c r="L13" s="3">
        <f t="shared" si="4"/>
        <v>3573.3252838015146</v>
      </c>
      <c r="M13" s="3">
        <f t="shared" si="4"/>
        <v>4059.746527541975</v>
      </c>
      <c r="N13" s="3">
        <f t="shared" si="4"/>
        <v>4642.3431825558864</v>
      </c>
      <c r="O13" s="3">
        <f t="shared" si="4"/>
        <v>5100.477540627684</v>
      </c>
    </row>
    <row r="14" spans="2:15" x14ac:dyDescent="0.25">
      <c r="B14" s="54"/>
      <c r="C14" s="38">
        <v>10</v>
      </c>
      <c r="D14" s="3">
        <v>1415</v>
      </c>
      <c r="E14" s="3">
        <v>2070</v>
      </c>
      <c r="F14" s="3">
        <v>2110</v>
      </c>
      <c r="G14" s="3">
        <f t="shared" si="0"/>
        <v>2198.9562458652931</v>
      </c>
      <c r="H14" s="3">
        <f t="shared" si="0"/>
        <v>2281.5769044707267</v>
      </c>
      <c r="I14" s="3">
        <f t="shared" si="1"/>
        <v>2487.7932208981547</v>
      </c>
      <c r="J14" s="3">
        <f t="shared" si="2"/>
        <v>2717.0201232905679</v>
      </c>
      <c r="K14" s="3">
        <f t="shared" si="3"/>
        <v>3144.1516472587959</v>
      </c>
      <c r="L14" s="3">
        <f t="shared" si="4"/>
        <v>3593.5642820748612</v>
      </c>
      <c r="M14" s="3">
        <f>(M$23-M$9)/(1-EXP($C$23/-M$24))*(1-EXP($C14/-M$24))+M$9</f>
        <v>4076.2375631721088</v>
      </c>
      <c r="N14" s="3">
        <f t="shared" si="4"/>
        <v>4677.7514047780469</v>
      </c>
      <c r="O14" s="3">
        <f t="shared" si="4"/>
        <v>5125.4715798433272</v>
      </c>
    </row>
    <row r="15" spans="2:15" x14ac:dyDescent="0.25">
      <c r="B15" s="54"/>
      <c r="C15" s="38">
        <v>20</v>
      </c>
      <c r="D15" s="3">
        <v>1415</v>
      </c>
      <c r="E15" s="3">
        <v>2130</v>
      </c>
      <c r="F15" s="3">
        <v>2170</v>
      </c>
      <c r="G15" s="3">
        <f t="shared" si="0"/>
        <v>2289.2866085483342</v>
      </c>
      <c r="H15" s="3">
        <f t="shared" si="0"/>
        <v>2386.3237232258475</v>
      </c>
      <c r="I15" s="3">
        <f t="shared" si="1"/>
        <v>2595.0241030509255</v>
      </c>
      <c r="J15" s="3">
        <f t="shared" si="2"/>
        <v>2835.2163183724178</v>
      </c>
      <c r="K15" s="3">
        <f t="shared" si="3"/>
        <v>3289.7520426580036</v>
      </c>
      <c r="L15" s="3">
        <f>(L$23-L$9)/(1-EXP($C$23/-L$24))*(1-EXP($C15/-L$24))+L$9</f>
        <v>3707.8439542663723</v>
      </c>
      <c r="M15" s="3">
        <f t="shared" si="4"/>
        <v>4169.3543331059327</v>
      </c>
      <c r="N15" s="3">
        <f t="shared" si="4"/>
        <v>4853.7341535272362</v>
      </c>
      <c r="O15" s="3">
        <f t="shared" si="4"/>
        <v>5249.6946966074611</v>
      </c>
    </row>
    <row r="16" spans="2:15" x14ac:dyDescent="0.25">
      <c r="B16" s="54"/>
      <c r="C16" s="38">
        <v>30</v>
      </c>
      <c r="D16" s="3">
        <v>1415</v>
      </c>
      <c r="E16" s="3">
        <v>2190</v>
      </c>
      <c r="F16" s="3">
        <v>2230</v>
      </c>
      <c r="G16" s="3">
        <f t="shared" si="0"/>
        <v>2399.6163626750085</v>
      </c>
      <c r="H16" s="3">
        <f t="shared" si="0"/>
        <v>2520.8213008246071</v>
      </c>
      <c r="I16" s="3">
        <f t="shared" si="1"/>
        <v>2725.996198272268</v>
      </c>
      <c r="J16" s="3">
        <f t="shared" si="2"/>
        <v>2954.600404963554</v>
      </c>
      <c r="K16" s="3">
        <f t="shared" si="3"/>
        <v>3436.8157463584948</v>
      </c>
      <c r="L16" s="3">
        <f t="shared" si="4"/>
        <v>3847.4254610827243</v>
      </c>
      <c r="M16" s="3">
        <f t="shared" si="4"/>
        <v>4283.0874127340721</v>
      </c>
      <c r="N16" s="3">
        <f t="shared" si="4"/>
        <v>5027.9658446690901</v>
      </c>
      <c r="O16" s="3">
        <f t="shared" si="4"/>
        <v>5372.6817727075932</v>
      </c>
    </row>
    <row r="17" spans="1:15" x14ac:dyDescent="0.25">
      <c r="B17" s="54"/>
      <c r="C17" s="38">
        <v>40</v>
      </c>
      <c r="D17" s="3">
        <v>1415</v>
      </c>
      <c r="E17" s="3">
        <v>2250</v>
      </c>
      <c r="F17" s="3">
        <v>2290</v>
      </c>
      <c r="G17" s="3">
        <f>(G$18-G$9)/(1-EXP($C$18/-G$24))*(1-EXP($C17/-G$24))+G$9</f>
        <v>2535.1108573761335</v>
      </c>
      <c r="H17" s="3">
        <f t="shared" si="0"/>
        <v>2693.5196089443461</v>
      </c>
      <c r="I17" s="3">
        <f t="shared" si="1"/>
        <v>2885.9658766176326</v>
      </c>
      <c r="J17" s="3">
        <f t="shared" si="2"/>
        <v>3075.1843215721196</v>
      </c>
      <c r="K17" s="3">
        <f t="shared" si="3"/>
        <v>3585.3574648531894</v>
      </c>
      <c r="L17" s="3">
        <f t="shared" si="4"/>
        <v>4017.9106984963696</v>
      </c>
      <c r="M17" s="3">
        <f t="shared" si="4"/>
        <v>4422.0013098859308</v>
      </c>
      <c r="N17" s="3">
        <f t="shared" si="4"/>
        <v>5200.46390151792</v>
      </c>
      <c r="O17" s="3">
        <f t="shared" si="4"/>
        <v>5494.4451069538254</v>
      </c>
    </row>
    <row r="18" spans="1:15" x14ac:dyDescent="0.25">
      <c r="B18" s="54"/>
      <c r="C18" s="38">
        <v>50</v>
      </c>
      <c r="D18" s="3">
        <v>1500</v>
      </c>
      <c r="E18" s="3">
        <v>2310</v>
      </c>
      <c r="F18" s="3">
        <v>2350</v>
      </c>
      <c r="G18" s="3">
        <v>2700</v>
      </c>
      <c r="H18" s="3">
        <f>(H$19-H$9)/(1-EXP($C$19/-H$24))*(1-EXP($C18/-H$24))+H$9</f>
        <v>2915.268625989062</v>
      </c>
      <c r="I18" s="3">
        <f>(I$19-I$9)/(1-EXP($C$19/-I$24))*(1-EXP($C18/-I$24))+I$9</f>
        <v>3081.3532829706555</v>
      </c>
      <c r="J18" s="3">
        <f>(J$19-J$9)/(1-EXP($C$19/-J$24))*(1-EXP($C18/-J$24))+J$9</f>
        <v>3196.9801266902668</v>
      </c>
      <c r="K18" s="3">
        <f t="shared" si="3"/>
        <v>3735.3920524377277</v>
      </c>
      <c r="L18" s="3">
        <f t="shared" si="4"/>
        <v>4226.1418376989868</v>
      </c>
      <c r="M18" s="3">
        <f t="shared" si="4"/>
        <v>4591.6711270139895</v>
      </c>
      <c r="N18" s="3">
        <f t="shared" si="4"/>
        <v>5371.2455740231571</v>
      </c>
      <c r="O18" s="3">
        <f t="shared" si="4"/>
        <v>5614.996875781052</v>
      </c>
    </row>
    <row r="19" spans="1:15" x14ac:dyDescent="0.25">
      <c r="B19" s="54"/>
      <c r="C19" s="38">
        <v>60</v>
      </c>
      <c r="D19" s="3">
        <v>2000</v>
      </c>
      <c r="E19" s="3">
        <v>2370</v>
      </c>
      <c r="F19" s="3">
        <v>2600</v>
      </c>
      <c r="G19" s="3">
        <v>2900</v>
      </c>
      <c r="H19" s="37">
        <v>3200</v>
      </c>
      <c r="I19" s="37">
        <v>3320</v>
      </c>
      <c r="J19" s="37">
        <v>3320</v>
      </c>
      <c r="K19" s="3">
        <f t="shared" si="3"/>
        <v>3886.9345126958929</v>
      </c>
      <c r="L19" s="3">
        <f t="shared" si="4"/>
        <v>4480.4759254558976</v>
      </c>
      <c r="M19" s="3">
        <f t="shared" si="4"/>
        <v>4798.9063096307318</v>
      </c>
      <c r="N19" s="3">
        <f t="shared" si="4"/>
        <v>5540.3279404943733</v>
      </c>
      <c r="O19" s="3">
        <f t="shared" si="4"/>
        <v>5734.3491344666163</v>
      </c>
    </row>
    <row r="20" spans="1:15" x14ac:dyDescent="0.25">
      <c r="B20" s="54"/>
      <c r="C20" s="38">
        <v>70</v>
      </c>
      <c r="D20" s="3">
        <v>2500</v>
      </c>
      <c r="E20" s="3">
        <v>2710</v>
      </c>
      <c r="F20" s="3">
        <v>3200</v>
      </c>
      <c r="G20" s="3">
        <v>3550</v>
      </c>
      <c r="H20" s="37">
        <v>3900</v>
      </c>
      <c r="I20" s="37">
        <v>4040</v>
      </c>
      <c r="J20" s="37">
        <v>4040</v>
      </c>
      <c r="K20" s="37">
        <v>4040</v>
      </c>
      <c r="L20" s="3">
        <f t="shared" si="4"/>
        <v>4791.1202817363392</v>
      </c>
      <c r="M20" s="3">
        <f t="shared" si="4"/>
        <v>5052.023933266647</v>
      </c>
      <c r="N20" s="3">
        <f t="shared" si="4"/>
        <v>5707.7279093091156</v>
      </c>
      <c r="O20" s="3">
        <f t="shared" si="4"/>
        <v>5852.5138183358458</v>
      </c>
    </row>
    <row r="21" spans="1:15" x14ac:dyDescent="0.25">
      <c r="B21" s="54"/>
      <c r="C21" s="38">
        <v>80</v>
      </c>
      <c r="D21" s="3">
        <v>3000</v>
      </c>
      <c r="E21" s="3">
        <v>3240</v>
      </c>
      <c r="F21" s="3">
        <v>3800</v>
      </c>
      <c r="G21" s="3">
        <v>4200</v>
      </c>
      <c r="H21" s="37">
        <v>4600</v>
      </c>
      <c r="I21" s="37">
        <v>4760</v>
      </c>
      <c r="J21" s="37">
        <v>4760</v>
      </c>
      <c r="K21" s="37">
        <v>4760</v>
      </c>
      <c r="L21" s="3">
        <f t="shared" si="4"/>
        <v>5170.5421553041615</v>
      </c>
      <c r="M21" s="3">
        <f t="shared" si="4"/>
        <v>5361.1824969145027</v>
      </c>
      <c r="N21" s="3">
        <f t="shared" si="4"/>
        <v>5873.4622206037693</v>
      </c>
      <c r="O21" s="3">
        <f t="shared" si="4"/>
        <v>5969.5027439556015</v>
      </c>
    </row>
    <row r="22" spans="1:15" x14ac:dyDescent="0.25">
      <c r="B22" s="54"/>
      <c r="C22" s="38">
        <v>90</v>
      </c>
      <c r="D22" s="3">
        <v>3500</v>
      </c>
      <c r="E22" s="3">
        <v>3770</v>
      </c>
      <c r="F22" s="3">
        <v>4400</v>
      </c>
      <c r="G22" s="3">
        <v>4850</v>
      </c>
      <c r="H22" s="37">
        <v>5300</v>
      </c>
      <c r="I22" s="37">
        <v>5480</v>
      </c>
      <c r="J22" s="37">
        <v>5480</v>
      </c>
      <c r="K22" s="37">
        <v>5480</v>
      </c>
      <c r="L22" s="3">
        <f t="shared" si="4"/>
        <v>5633.9690781861991</v>
      </c>
      <c r="M22" s="3">
        <f t="shared" si="4"/>
        <v>5738.7896192628295</v>
      </c>
      <c r="N22" s="3">
        <f t="shared" si="4"/>
        <v>6037.5474479475724</v>
      </c>
      <c r="O22" s="3">
        <f t="shared" si="4"/>
        <v>6085.3276103159333</v>
      </c>
    </row>
    <row r="23" spans="1:15" x14ac:dyDescent="0.25">
      <c r="A23" s="38" t="s">
        <v>9</v>
      </c>
      <c r="B23" s="2"/>
      <c r="C23" s="38">
        <v>100</v>
      </c>
      <c r="D23" s="4">
        <v>4000</v>
      </c>
      <c r="E23" s="4">
        <v>4300</v>
      </c>
      <c r="F23" s="1">
        <v>5000</v>
      </c>
      <c r="G23" s="4">
        <v>5500</v>
      </c>
      <c r="H23" s="4">
        <v>6000</v>
      </c>
      <c r="I23" s="1">
        <v>6200</v>
      </c>
      <c r="J23" s="4">
        <v>6200</v>
      </c>
      <c r="K23" s="4">
        <v>6200</v>
      </c>
      <c r="L23" s="4">
        <v>6200</v>
      </c>
      <c r="M23" s="4">
        <v>6200</v>
      </c>
      <c r="N23" s="4">
        <v>6200</v>
      </c>
      <c r="O23" s="4">
        <v>6200</v>
      </c>
    </row>
    <row r="24" spans="1:15" x14ac:dyDescent="0.25">
      <c r="C24" s="5" t="s">
        <v>10</v>
      </c>
      <c r="D24" s="38">
        <v>-20</v>
      </c>
      <c r="E24" s="38">
        <v>-20</v>
      </c>
      <c r="F24" s="38">
        <v>-20</v>
      </c>
      <c r="G24" s="38">
        <v>-50</v>
      </c>
      <c r="H24" s="38">
        <v>-40</v>
      </c>
      <c r="I24" s="38">
        <v>-50</v>
      </c>
      <c r="J24" s="38">
        <v>-1000</v>
      </c>
      <c r="K24" s="38">
        <v>-1000</v>
      </c>
      <c r="L24" s="38">
        <v>-50</v>
      </c>
      <c r="M24" s="38">
        <v>-50</v>
      </c>
      <c r="N24" s="38">
        <v>1000</v>
      </c>
      <c r="O24" s="38">
        <v>1000</v>
      </c>
    </row>
    <row r="25" spans="1:15" x14ac:dyDescent="0.25">
      <c r="B25" s="38" t="s">
        <v>11</v>
      </c>
      <c r="D25" s="38">
        <f t="shared" ref="D25:O25" si="5">D7*0.447/$E$2*$H$2*$E$3*$E$4*60/(2*PI())</f>
        <v>0</v>
      </c>
      <c r="E25" s="38">
        <f t="shared" si="5"/>
        <v>79.277797074454867</v>
      </c>
      <c r="F25" s="38">
        <f t="shared" si="5"/>
        <v>237.83339122336457</v>
      </c>
      <c r="G25" s="38">
        <f t="shared" si="5"/>
        <v>396.38898537227425</v>
      </c>
      <c r="H25" s="38">
        <f t="shared" si="5"/>
        <v>792.7779707445485</v>
      </c>
      <c r="I25" s="38">
        <f t="shared" si="5"/>
        <v>1585.555941489097</v>
      </c>
      <c r="J25" s="38">
        <f t="shared" si="5"/>
        <v>2378.3339122336456</v>
      </c>
      <c r="K25" s="38">
        <f t="shared" si="5"/>
        <v>3171.111882978194</v>
      </c>
      <c r="L25" s="38">
        <f t="shared" si="5"/>
        <v>3963.8898537227433</v>
      </c>
      <c r="M25" s="38">
        <f t="shared" si="5"/>
        <v>4756.6678244672912</v>
      </c>
      <c r="N25" s="38">
        <f t="shared" si="5"/>
        <v>5549.44579521184</v>
      </c>
      <c r="O25" s="38">
        <f t="shared" si="5"/>
        <v>6342.223765956388</v>
      </c>
    </row>
    <row r="26" spans="1:15" x14ac:dyDescent="0.25">
      <c r="B26" s="38" t="s">
        <v>12</v>
      </c>
      <c r="D26" s="38">
        <f t="shared" ref="D26:O26" si="6">D7*0.447/$E$2*$H$3*$E$3*$E$4*60/(2*PI())</f>
        <v>0</v>
      </c>
      <c r="E26" s="38">
        <f t="shared" si="6"/>
        <v>551.79863519283265</v>
      </c>
      <c r="F26" s="38">
        <f t="shared" si="6"/>
        <v>1655.3959055784976</v>
      </c>
      <c r="G26" s="38">
        <f t="shared" si="6"/>
        <v>2758.9931759641627</v>
      </c>
      <c r="H26" s="38">
        <f t="shared" si="6"/>
        <v>5517.9863519283253</v>
      </c>
      <c r="I26" s="38">
        <f t="shared" si="6"/>
        <v>11035.972703856651</v>
      </c>
      <c r="J26" s="38">
        <f t="shared" si="6"/>
        <v>16553.959055784977</v>
      </c>
      <c r="K26" s="38">
        <f t="shared" si="6"/>
        <v>22071.945407713301</v>
      </c>
      <c r="L26" s="38">
        <f t="shared" si="6"/>
        <v>27589.931759641637</v>
      </c>
      <c r="M26" s="38">
        <f t="shared" si="6"/>
        <v>33107.918111569954</v>
      </c>
      <c r="N26" s="38">
        <f t="shared" si="6"/>
        <v>38625.904463498278</v>
      </c>
      <c r="O26" s="38">
        <f t="shared" si="6"/>
        <v>44143.890815426603</v>
      </c>
    </row>
    <row r="28" spans="1:15" ht="15.75" thickBot="1" x14ac:dyDescent="0.3">
      <c r="B28" s="5" t="s">
        <v>13</v>
      </c>
    </row>
    <row r="29" spans="1:15" ht="15.75" thickBot="1" x14ac:dyDescent="0.3">
      <c r="B29" s="1" t="s">
        <v>14</v>
      </c>
      <c r="C29" s="24">
        <v>0</v>
      </c>
      <c r="D29" s="25">
        <v>5</v>
      </c>
      <c r="E29" s="25">
        <v>10</v>
      </c>
      <c r="F29" s="25">
        <v>20</v>
      </c>
      <c r="G29" s="25">
        <v>30</v>
      </c>
      <c r="H29" s="25">
        <v>40</v>
      </c>
      <c r="I29" s="25">
        <v>50</v>
      </c>
      <c r="J29" s="25">
        <v>60</v>
      </c>
      <c r="K29" s="25">
        <v>70</v>
      </c>
      <c r="L29" s="25">
        <v>80</v>
      </c>
      <c r="M29" s="25">
        <v>90</v>
      </c>
      <c r="N29" s="25">
        <v>100</v>
      </c>
    </row>
    <row r="30" spans="1:15" ht="15.75" thickBot="1" x14ac:dyDescent="0.3">
      <c r="B30" s="1" t="s">
        <v>15</v>
      </c>
      <c r="C30" s="26">
        <v>1403</v>
      </c>
      <c r="D30" s="32">
        <f>AVERAGE(C30,E30)</f>
        <v>1489.7386621791072</v>
      </c>
      <c r="E30" s="32">
        <v>1576.4773243582144</v>
      </c>
      <c r="F30" s="32">
        <v>1765.030530703265</v>
      </c>
      <c r="G30" s="32">
        <v>1969.9697742299127</v>
      </c>
      <c r="H30" s="32">
        <v>2192.7190679248433</v>
      </c>
      <c r="I30" s="32">
        <v>2434.826177269857</v>
      </c>
      <c r="J30" s="32">
        <v>2697.9733748348312</v>
      </c>
      <c r="K30" s="32">
        <v>2983.9891294883646</v>
      </c>
      <c r="L30" s="32">
        <v>3294.8608114481603</v>
      </c>
      <c r="M30" s="32">
        <v>3632.7485014517379</v>
      </c>
      <c r="N30" s="32">
        <v>4000</v>
      </c>
    </row>
    <row r="31" spans="1:1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6.5" x14ac:dyDescent="0.25">
      <c r="B32" s="38" t="s">
        <v>16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ht="16.5" customHeight="1" x14ac:dyDescent="0.25">
      <c r="B33" s="55" t="s">
        <v>40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2:15" x14ac:dyDescent="0.2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40" spans="2:15" x14ac:dyDescent="0.25">
      <c r="B40" s="51"/>
      <c r="C40" s="51"/>
      <c r="D40" s="51"/>
      <c r="E40" s="51"/>
      <c r="F40" s="51"/>
      <c r="G40" s="51"/>
    </row>
    <row r="41" spans="2:15" x14ac:dyDescent="0.25">
      <c r="D41" s="51"/>
      <c r="E41" s="51"/>
      <c r="F41" s="51"/>
      <c r="G41" s="51"/>
    </row>
    <row r="42" spans="2:15" x14ac:dyDescent="0.25">
      <c r="D42" s="51"/>
      <c r="E42" s="51"/>
      <c r="F42" s="51"/>
      <c r="G42" s="51"/>
    </row>
    <row r="43" spans="2:15" ht="15.75" customHeight="1" x14ac:dyDescent="0.25">
      <c r="D43" s="51"/>
      <c r="E43" s="51"/>
      <c r="F43" s="51"/>
      <c r="G43" s="51"/>
    </row>
    <row r="44" spans="2:15" ht="15.75" customHeight="1" x14ac:dyDescent="0.25"/>
    <row r="62" spans="21:22" x14ac:dyDescent="0.25">
      <c r="U62" s="38" t="s">
        <v>17</v>
      </c>
      <c r="V62" s="38" t="s">
        <v>18</v>
      </c>
    </row>
    <row r="63" spans="21:22" x14ac:dyDescent="0.25">
      <c r="U63" s="38">
        <v>0</v>
      </c>
      <c r="V63" s="3">
        <f>D8</f>
        <v>1403</v>
      </c>
    </row>
    <row r="64" spans="21:22" x14ac:dyDescent="0.25">
      <c r="U64" s="38">
        <v>60</v>
      </c>
      <c r="V64" s="3">
        <f>M8</f>
        <v>4000</v>
      </c>
    </row>
    <row r="66" spans="2:26" x14ac:dyDescent="0.25">
      <c r="T66" s="38" t="s">
        <v>19</v>
      </c>
      <c r="W66" s="38">
        <f>E7</f>
        <v>1</v>
      </c>
      <c r="X66" s="38">
        <f>G7</f>
        <v>5</v>
      </c>
      <c r="Y66" s="38">
        <f>H7</f>
        <v>10</v>
      </c>
      <c r="Z66" s="38">
        <f>J7</f>
        <v>30</v>
      </c>
    </row>
    <row r="67" spans="2:26" x14ac:dyDescent="0.25">
      <c r="T67" s="38" t="s">
        <v>20</v>
      </c>
      <c r="U67" s="38">
        <f>INDEX(U63:U64,MATCH(W66,U63:U64,1))</f>
        <v>0</v>
      </c>
      <c r="W67" s="38">
        <f>$U$68+(W66-$U$67)*($U$70-$U$68)/($U$69-$U$67)</f>
        <v>1446.2833333333333</v>
      </c>
      <c r="X67" s="38">
        <f>$U$68+(X66-$U$67)*($U$70-$U$68)/($U$69-$U$67)</f>
        <v>1619.4166666666667</v>
      </c>
      <c r="Y67" s="38">
        <f>$U$68+(Y66-$U$67)*($U$70-$U$68)/($U$69-$U$67)</f>
        <v>1835.8333333333333</v>
      </c>
      <c r="Z67" s="38">
        <f>$U$68+(Z66-$U$67)*($U$70-$U$68)/($U$69-$U$67)</f>
        <v>2701.5</v>
      </c>
    </row>
    <row r="68" spans="2:26" x14ac:dyDescent="0.25">
      <c r="T68" s="38" t="s">
        <v>21</v>
      </c>
      <c r="U68" s="38">
        <f>INDEX(V63:V64,MATCH(W66,U63:U64,1))</f>
        <v>1403</v>
      </c>
    </row>
    <row r="69" spans="2:26" x14ac:dyDescent="0.25">
      <c r="T69" s="38" t="s">
        <v>22</v>
      </c>
      <c r="U69" s="38">
        <f>INDEX(U63:U64,MATCH(W66,U63:U64,1)+1)</f>
        <v>60</v>
      </c>
    </row>
    <row r="70" spans="2:26" x14ac:dyDescent="0.25">
      <c r="T70" s="38" t="s">
        <v>23</v>
      </c>
      <c r="U70" s="38">
        <f>INDEX(V63:V64,MATCH(W66,U63:U64,1)+1)</f>
        <v>4000</v>
      </c>
    </row>
    <row r="71" spans="2:26" ht="15.75" thickBot="1" x14ac:dyDescent="0.3">
      <c r="B71" s="38" t="s">
        <v>24</v>
      </c>
    </row>
    <row r="72" spans="2:26" x14ac:dyDescent="0.25">
      <c r="B72" s="8" t="s">
        <v>14</v>
      </c>
      <c r="C72" s="9">
        <v>0</v>
      </c>
      <c r="D72" s="10">
        <v>1</v>
      </c>
      <c r="E72" s="10">
        <v>2</v>
      </c>
      <c r="F72" s="10">
        <v>4</v>
      </c>
      <c r="G72" s="10">
        <v>6</v>
      </c>
      <c r="H72" s="10">
        <v>8</v>
      </c>
      <c r="I72" s="10">
        <v>10</v>
      </c>
      <c r="J72" s="10">
        <v>20</v>
      </c>
      <c r="K72" s="10">
        <v>30</v>
      </c>
      <c r="L72" s="10">
        <v>40</v>
      </c>
      <c r="M72" s="10">
        <v>50</v>
      </c>
      <c r="N72" s="10">
        <v>60</v>
      </c>
      <c r="O72" s="10">
        <v>70</v>
      </c>
      <c r="P72" s="10">
        <v>80</v>
      </c>
      <c r="Q72" s="10">
        <v>90</v>
      </c>
      <c r="R72" s="11">
        <v>100</v>
      </c>
    </row>
    <row r="73" spans="2:26" ht="15.75" thickBot="1" x14ac:dyDescent="0.3">
      <c r="B73" s="12" t="s">
        <v>15</v>
      </c>
      <c r="C73" s="13" t="e">
        <f t="shared" ref="C73:R73" si="7">($C$41-$C$42)/(1-EXP($B$62/-$C$43))*(1-EXP(C72/-$C$43))+$C$42</f>
        <v>#DIV/0!</v>
      </c>
      <c r="D73" s="13" t="e">
        <f t="shared" si="7"/>
        <v>#DIV/0!</v>
      </c>
      <c r="E73" s="13" t="e">
        <f t="shared" si="7"/>
        <v>#DIV/0!</v>
      </c>
      <c r="F73" s="13" t="e">
        <f t="shared" si="7"/>
        <v>#DIV/0!</v>
      </c>
      <c r="G73" s="13" t="e">
        <f t="shared" si="7"/>
        <v>#DIV/0!</v>
      </c>
      <c r="H73" s="13" t="e">
        <f t="shared" si="7"/>
        <v>#DIV/0!</v>
      </c>
      <c r="I73" s="13" t="e">
        <f t="shared" si="7"/>
        <v>#DIV/0!</v>
      </c>
      <c r="J73" s="13" t="e">
        <f t="shared" si="7"/>
        <v>#DIV/0!</v>
      </c>
      <c r="K73" s="13" t="e">
        <f t="shared" si="7"/>
        <v>#DIV/0!</v>
      </c>
      <c r="L73" s="13" t="e">
        <f t="shared" si="7"/>
        <v>#DIV/0!</v>
      </c>
      <c r="M73" s="13" t="e">
        <f t="shared" si="7"/>
        <v>#DIV/0!</v>
      </c>
      <c r="N73" s="13" t="e">
        <f t="shared" si="7"/>
        <v>#DIV/0!</v>
      </c>
      <c r="O73" s="13" t="e">
        <f t="shared" si="7"/>
        <v>#DIV/0!</v>
      </c>
      <c r="P73" s="13" t="e">
        <f t="shared" si="7"/>
        <v>#DIV/0!</v>
      </c>
      <c r="Q73" s="13" t="e">
        <f t="shared" si="7"/>
        <v>#DIV/0!</v>
      </c>
      <c r="R73" s="13" t="e">
        <f t="shared" si="7"/>
        <v>#DIV/0!</v>
      </c>
    </row>
    <row r="75" spans="2:26" ht="15.75" thickBot="1" x14ac:dyDescent="0.3"/>
    <row r="76" spans="2:26" x14ac:dyDescent="0.25">
      <c r="B76" s="42" t="s">
        <v>25</v>
      </c>
      <c r="C76" s="43"/>
      <c r="D76" s="43"/>
      <c r="E76" s="43"/>
      <c r="F76" s="43"/>
      <c r="G76" s="44"/>
    </row>
    <row r="77" spans="2:26" x14ac:dyDescent="0.25">
      <c r="B77" s="14" t="s">
        <v>26</v>
      </c>
      <c r="C77" s="15">
        <f>E23</f>
        <v>4300</v>
      </c>
      <c r="D77" s="45" t="s">
        <v>27</v>
      </c>
      <c r="E77" s="46"/>
      <c r="F77" s="46"/>
      <c r="G77" s="47"/>
    </row>
    <row r="78" spans="2:26" x14ac:dyDescent="0.25">
      <c r="B78" s="14" t="s">
        <v>28</v>
      </c>
      <c r="C78" s="15">
        <f>E8</f>
        <v>1437</v>
      </c>
      <c r="D78" s="45" t="s">
        <v>29</v>
      </c>
      <c r="E78" s="46"/>
      <c r="F78" s="46"/>
      <c r="G78" s="47"/>
    </row>
    <row r="79" spans="2:26" ht="15.75" thickBot="1" x14ac:dyDescent="0.3">
      <c r="B79" s="16" t="s">
        <v>30</v>
      </c>
      <c r="C79" s="17">
        <f>C43</f>
        <v>0</v>
      </c>
      <c r="D79" s="48" t="s">
        <v>31</v>
      </c>
      <c r="E79" s="49"/>
      <c r="F79" s="49"/>
      <c r="G79" s="50"/>
    </row>
    <row r="80" spans="2:26" ht="15.75" thickBot="1" x14ac:dyDescent="0.3"/>
    <row r="81" spans="2:3" ht="15.75" thickBot="1" x14ac:dyDescent="0.3">
      <c r="B81" s="18" t="s">
        <v>14</v>
      </c>
      <c r="C81" s="19" t="s">
        <v>15</v>
      </c>
    </row>
    <row r="82" spans="2:3" x14ac:dyDescent="0.25">
      <c r="B82" s="20">
        <v>0</v>
      </c>
      <c r="C82" s="13" t="e">
        <f t="shared" ref="C82:C97" si="8">($C$77-$C$78)/(1-EXP($B$97/-$C$79))*(1-EXP(B82/-$C$79))+$C$78</f>
        <v>#DIV/0!</v>
      </c>
    </row>
    <row r="83" spans="2:3" x14ac:dyDescent="0.25">
      <c r="B83" s="14">
        <v>1</v>
      </c>
      <c r="C83" s="13" t="e">
        <f t="shared" si="8"/>
        <v>#DIV/0!</v>
      </c>
    </row>
    <row r="84" spans="2:3" x14ac:dyDescent="0.25">
      <c r="B84" s="14">
        <v>2</v>
      </c>
      <c r="C84" s="13" t="e">
        <f t="shared" si="8"/>
        <v>#DIV/0!</v>
      </c>
    </row>
    <row r="85" spans="2:3" x14ac:dyDescent="0.25">
      <c r="B85" s="14">
        <v>4</v>
      </c>
      <c r="C85" s="13" t="e">
        <f t="shared" si="8"/>
        <v>#DIV/0!</v>
      </c>
    </row>
    <row r="86" spans="2:3" x14ac:dyDescent="0.25">
      <c r="B86" s="14">
        <v>6</v>
      </c>
      <c r="C86" s="13" t="e">
        <f t="shared" si="8"/>
        <v>#DIV/0!</v>
      </c>
    </row>
    <row r="87" spans="2:3" x14ac:dyDescent="0.25">
      <c r="B87" s="14">
        <v>8</v>
      </c>
      <c r="C87" s="13" t="e">
        <f t="shared" si="8"/>
        <v>#DIV/0!</v>
      </c>
    </row>
    <row r="88" spans="2:3" x14ac:dyDescent="0.25">
      <c r="B88" s="14">
        <v>10</v>
      </c>
      <c r="C88" s="13" t="e">
        <f t="shared" si="8"/>
        <v>#DIV/0!</v>
      </c>
    </row>
    <row r="89" spans="2:3" x14ac:dyDescent="0.25">
      <c r="B89" s="14">
        <v>20</v>
      </c>
      <c r="C89" s="13" t="e">
        <f t="shared" si="8"/>
        <v>#DIV/0!</v>
      </c>
    </row>
    <row r="90" spans="2:3" x14ac:dyDescent="0.25">
      <c r="B90" s="14">
        <v>30</v>
      </c>
      <c r="C90" s="13" t="e">
        <f t="shared" si="8"/>
        <v>#DIV/0!</v>
      </c>
    </row>
    <row r="91" spans="2:3" x14ac:dyDescent="0.25">
      <c r="B91" s="14">
        <v>40</v>
      </c>
      <c r="C91" s="13" t="e">
        <f t="shared" si="8"/>
        <v>#DIV/0!</v>
      </c>
    </row>
    <row r="92" spans="2:3" x14ac:dyDescent="0.25">
      <c r="B92" s="14">
        <v>50</v>
      </c>
      <c r="C92" s="13" t="e">
        <f t="shared" si="8"/>
        <v>#DIV/0!</v>
      </c>
    </row>
    <row r="93" spans="2:3" x14ac:dyDescent="0.25">
      <c r="B93" s="14">
        <v>60</v>
      </c>
      <c r="C93" s="13" t="e">
        <f t="shared" si="8"/>
        <v>#DIV/0!</v>
      </c>
    </row>
    <row r="94" spans="2:3" x14ac:dyDescent="0.25">
      <c r="B94" s="14">
        <v>70</v>
      </c>
      <c r="C94" s="13" t="e">
        <f t="shared" si="8"/>
        <v>#DIV/0!</v>
      </c>
    </row>
    <row r="95" spans="2:3" x14ac:dyDescent="0.25">
      <c r="B95" s="14">
        <v>80</v>
      </c>
      <c r="C95" s="13" t="e">
        <f t="shared" si="8"/>
        <v>#DIV/0!</v>
      </c>
    </row>
    <row r="96" spans="2:3" x14ac:dyDescent="0.25">
      <c r="B96" s="14">
        <v>90</v>
      </c>
      <c r="C96" s="13" t="e">
        <f t="shared" si="8"/>
        <v>#DIV/0!</v>
      </c>
    </row>
    <row r="97" spans="2:18" ht="15.75" thickBot="1" x14ac:dyDescent="0.3">
      <c r="B97" s="16">
        <v>100</v>
      </c>
      <c r="C97" s="13" t="e">
        <f t="shared" si="8"/>
        <v>#DIV/0!</v>
      </c>
    </row>
    <row r="107" spans="2:18" ht="15.75" thickBot="1" x14ac:dyDescent="0.3">
      <c r="B107" s="38" t="s">
        <v>24</v>
      </c>
    </row>
    <row r="108" spans="2:18" x14ac:dyDescent="0.25">
      <c r="B108" s="8" t="s">
        <v>14</v>
      </c>
      <c r="C108" s="9">
        <v>0</v>
      </c>
      <c r="D108" s="10">
        <v>1</v>
      </c>
      <c r="E108" s="10">
        <v>2</v>
      </c>
      <c r="F108" s="10">
        <v>4</v>
      </c>
      <c r="G108" s="10">
        <v>6</v>
      </c>
      <c r="H108" s="10">
        <v>8</v>
      </c>
      <c r="I108" s="10">
        <v>10</v>
      </c>
      <c r="J108" s="10">
        <v>20</v>
      </c>
      <c r="K108" s="10">
        <v>30</v>
      </c>
      <c r="L108" s="10">
        <v>40</v>
      </c>
      <c r="M108" s="10">
        <v>50</v>
      </c>
      <c r="N108" s="10">
        <v>60</v>
      </c>
      <c r="O108" s="10">
        <v>70</v>
      </c>
      <c r="P108" s="10">
        <v>80</v>
      </c>
      <c r="Q108" s="10">
        <v>90</v>
      </c>
      <c r="R108" s="11">
        <v>100</v>
      </c>
    </row>
    <row r="109" spans="2:18" ht="15.75" thickBot="1" x14ac:dyDescent="0.3">
      <c r="B109" s="12" t="s">
        <v>15</v>
      </c>
      <c r="C109" s="13" t="e">
        <f t="shared" ref="C109:R109" si="9">($C$41-$C$42)/(1-EXP($B$62/-$C$43))*(1-EXP(C108/-$C$43))+$C$42</f>
        <v>#DIV/0!</v>
      </c>
      <c r="D109" s="13" t="e">
        <f t="shared" si="9"/>
        <v>#DIV/0!</v>
      </c>
      <c r="E109" s="13" t="e">
        <f t="shared" si="9"/>
        <v>#DIV/0!</v>
      </c>
      <c r="F109" s="13" t="e">
        <f t="shared" si="9"/>
        <v>#DIV/0!</v>
      </c>
      <c r="G109" s="13" t="e">
        <f t="shared" si="9"/>
        <v>#DIV/0!</v>
      </c>
      <c r="H109" s="13" t="e">
        <f t="shared" si="9"/>
        <v>#DIV/0!</v>
      </c>
      <c r="I109" s="13" t="e">
        <f t="shared" si="9"/>
        <v>#DIV/0!</v>
      </c>
      <c r="J109" s="13" t="e">
        <f t="shared" si="9"/>
        <v>#DIV/0!</v>
      </c>
      <c r="K109" s="13" t="e">
        <f t="shared" si="9"/>
        <v>#DIV/0!</v>
      </c>
      <c r="L109" s="13" t="e">
        <f t="shared" si="9"/>
        <v>#DIV/0!</v>
      </c>
      <c r="M109" s="13" t="e">
        <f t="shared" si="9"/>
        <v>#DIV/0!</v>
      </c>
      <c r="N109" s="13" t="e">
        <f t="shared" si="9"/>
        <v>#DIV/0!</v>
      </c>
      <c r="O109" s="13" t="e">
        <f t="shared" si="9"/>
        <v>#DIV/0!</v>
      </c>
      <c r="P109" s="13" t="e">
        <f t="shared" si="9"/>
        <v>#DIV/0!</v>
      </c>
      <c r="Q109" s="13" t="e">
        <f t="shared" si="9"/>
        <v>#DIV/0!</v>
      </c>
      <c r="R109" s="13" t="e">
        <f t="shared" si="9"/>
        <v>#DIV/0!</v>
      </c>
    </row>
    <row r="111" spans="2:18" ht="15.75" thickBot="1" x14ac:dyDescent="0.3"/>
    <row r="112" spans="2:18" x14ac:dyDescent="0.25">
      <c r="B112" s="42" t="s">
        <v>32</v>
      </c>
      <c r="C112" s="43"/>
      <c r="D112" s="43"/>
      <c r="E112" s="43"/>
      <c r="F112" s="43"/>
      <c r="G112" s="44"/>
    </row>
    <row r="113" spans="2:7" x14ac:dyDescent="0.25">
      <c r="B113" s="14" t="s">
        <v>26</v>
      </c>
      <c r="C113" s="15">
        <f>G23</f>
        <v>5500</v>
      </c>
      <c r="D113" s="45" t="s">
        <v>27</v>
      </c>
      <c r="E113" s="46"/>
      <c r="F113" s="46"/>
      <c r="G113" s="47"/>
    </row>
    <row r="114" spans="2:7" x14ac:dyDescent="0.25">
      <c r="B114" s="14" t="s">
        <v>28</v>
      </c>
      <c r="C114" s="15">
        <f>G8</f>
        <v>1600</v>
      </c>
      <c r="D114" s="45" t="s">
        <v>29</v>
      </c>
      <c r="E114" s="46"/>
      <c r="F114" s="46"/>
      <c r="G114" s="47"/>
    </row>
    <row r="115" spans="2:7" ht="15.75" thickBot="1" x14ac:dyDescent="0.3">
      <c r="B115" s="16" t="s">
        <v>30</v>
      </c>
      <c r="C115" s="17">
        <f>C79</f>
        <v>0</v>
      </c>
      <c r="D115" s="48" t="s">
        <v>31</v>
      </c>
      <c r="E115" s="49"/>
      <c r="F115" s="49"/>
      <c r="G115" s="50"/>
    </row>
    <row r="116" spans="2:7" ht="15.75" thickBot="1" x14ac:dyDescent="0.3"/>
    <row r="117" spans="2:7" ht="15.75" thickBot="1" x14ac:dyDescent="0.3">
      <c r="B117" s="18" t="s">
        <v>14</v>
      </c>
      <c r="C117" s="19" t="s">
        <v>15</v>
      </c>
    </row>
    <row r="118" spans="2:7" x14ac:dyDescent="0.25">
      <c r="B118" s="20">
        <v>0</v>
      </c>
      <c r="C118" s="13" t="e">
        <f t="shared" ref="C118:C133" si="10">($C$113-$C$114)/(1-EXP($B$133/-$C$115))*(1-EXP(B118/-$C$115))+$C$114</f>
        <v>#DIV/0!</v>
      </c>
    </row>
    <row r="119" spans="2:7" x14ac:dyDescent="0.25">
      <c r="B119" s="14">
        <v>1</v>
      </c>
      <c r="C119" s="13" t="e">
        <f t="shared" si="10"/>
        <v>#DIV/0!</v>
      </c>
    </row>
    <row r="120" spans="2:7" x14ac:dyDescent="0.25">
      <c r="B120" s="14">
        <v>2</v>
      </c>
      <c r="C120" s="13" t="e">
        <f t="shared" si="10"/>
        <v>#DIV/0!</v>
      </c>
    </row>
    <row r="121" spans="2:7" x14ac:dyDescent="0.25">
      <c r="B121" s="14">
        <v>4</v>
      </c>
      <c r="C121" s="13" t="e">
        <f t="shared" si="10"/>
        <v>#DIV/0!</v>
      </c>
    </row>
    <row r="122" spans="2:7" x14ac:dyDescent="0.25">
      <c r="B122" s="14">
        <v>6</v>
      </c>
      <c r="C122" s="13" t="e">
        <f t="shared" si="10"/>
        <v>#DIV/0!</v>
      </c>
    </row>
    <row r="123" spans="2:7" x14ac:dyDescent="0.25">
      <c r="B123" s="14">
        <v>8</v>
      </c>
      <c r="C123" s="13" t="e">
        <f t="shared" si="10"/>
        <v>#DIV/0!</v>
      </c>
    </row>
    <row r="124" spans="2:7" x14ac:dyDescent="0.25">
      <c r="B124" s="14">
        <v>10</v>
      </c>
      <c r="C124" s="13" t="e">
        <f t="shared" si="10"/>
        <v>#DIV/0!</v>
      </c>
    </row>
    <row r="125" spans="2:7" x14ac:dyDescent="0.25">
      <c r="B125" s="14">
        <v>20</v>
      </c>
      <c r="C125" s="13" t="e">
        <f t="shared" si="10"/>
        <v>#DIV/0!</v>
      </c>
    </row>
    <row r="126" spans="2:7" x14ac:dyDescent="0.25">
      <c r="B126" s="14">
        <v>30</v>
      </c>
      <c r="C126" s="13" t="e">
        <f t="shared" si="10"/>
        <v>#DIV/0!</v>
      </c>
    </row>
    <row r="127" spans="2:7" x14ac:dyDescent="0.25">
      <c r="B127" s="14">
        <v>40</v>
      </c>
      <c r="C127" s="13" t="e">
        <f t="shared" si="10"/>
        <v>#DIV/0!</v>
      </c>
    </row>
    <row r="128" spans="2:7" x14ac:dyDescent="0.25">
      <c r="B128" s="14">
        <v>50</v>
      </c>
      <c r="C128" s="13" t="e">
        <f t="shared" si="10"/>
        <v>#DIV/0!</v>
      </c>
    </row>
    <row r="129" spans="2:18" x14ac:dyDescent="0.25">
      <c r="B129" s="14">
        <v>60</v>
      </c>
      <c r="C129" s="13" t="e">
        <f t="shared" si="10"/>
        <v>#DIV/0!</v>
      </c>
    </row>
    <row r="130" spans="2:18" x14ac:dyDescent="0.25">
      <c r="B130" s="14">
        <v>70</v>
      </c>
      <c r="C130" s="13" t="e">
        <f t="shared" si="10"/>
        <v>#DIV/0!</v>
      </c>
    </row>
    <row r="131" spans="2:18" x14ac:dyDescent="0.25">
      <c r="B131" s="14">
        <v>80</v>
      </c>
      <c r="C131" s="13" t="e">
        <f t="shared" si="10"/>
        <v>#DIV/0!</v>
      </c>
    </row>
    <row r="132" spans="2:18" x14ac:dyDescent="0.25">
      <c r="B132" s="14">
        <v>90</v>
      </c>
      <c r="C132" s="13" t="e">
        <f t="shared" si="10"/>
        <v>#DIV/0!</v>
      </c>
    </row>
    <row r="133" spans="2:18" ht="15.75" thickBot="1" x14ac:dyDescent="0.3">
      <c r="B133" s="16">
        <v>100</v>
      </c>
      <c r="C133" s="13" t="e">
        <f t="shared" si="10"/>
        <v>#DIV/0!</v>
      </c>
    </row>
    <row r="143" spans="2:18" ht="15.75" thickBot="1" x14ac:dyDescent="0.3">
      <c r="B143" s="38" t="s">
        <v>24</v>
      </c>
    </row>
    <row r="144" spans="2:18" x14ac:dyDescent="0.25">
      <c r="B144" s="8" t="s">
        <v>14</v>
      </c>
      <c r="C144" s="9">
        <v>0</v>
      </c>
      <c r="D144" s="10">
        <v>1</v>
      </c>
      <c r="E144" s="10">
        <v>2</v>
      </c>
      <c r="F144" s="10">
        <v>4</v>
      </c>
      <c r="G144" s="10">
        <v>6</v>
      </c>
      <c r="H144" s="10">
        <v>8</v>
      </c>
      <c r="I144" s="10">
        <v>10</v>
      </c>
      <c r="J144" s="10">
        <v>20</v>
      </c>
      <c r="K144" s="10">
        <v>30</v>
      </c>
      <c r="L144" s="10">
        <v>40</v>
      </c>
      <c r="M144" s="10">
        <v>50</v>
      </c>
      <c r="N144" s="10">
        <v>60</v>
      </c>
      <c r="O144" s="10">
        <v>70</v>
      </c>
      <c r="P144" s="10">
        <v>80</v>
      </c>
      <c r="Q144" s="10">
        <v>90</v>
      </c>
      <c r="R144" s="11">
        <v>100</v>
      </c>
    </row>
    <row r="145" spans="2:18" ht="15.75" thickBot="1" x14ac:dyDescent="0.3">
      <c r="B145" s="12" t="s">
        <v>15</v>
      </c>
      <c r="C145" s="13" t="e">
        <f t="shared" ref="C145:R145" si="11">($C$41-$C$42)/(1-EXP($B$62/-$C$43))*(1-EXP(C144/-$C$43))+$C$42</f>
        <v>#DIV/0!</v>
      </c>
      <c r="D145" s="13" t="e">
        <f t="shared" si="11"/>
        <v>#DIV/0!</v>
      </c>
      <c r="E145" s="13" t="e">
        <f t="shared" si="11"/>
        <v>#DIV/0!</v>
      </c>
      <c r="F145" s="13" t="e">
        <f t="shared" si="11"/>
        <v>#DIV/0!</v>
      </c>
      <c r="G145" s="13" t="e">
        <f t="shared" si="11"/>
        <v>#DIV/0!</v>
      </c>
      <c r="H145" s="13" t="e">
        <f t="shared" si="11"/>
        <v>#DIV/0!</v>
      </c>
      <c r="I145" s="13" t="e">
        <f t="shared" si="11"/>
        <v>#DIV/0!</v>
      </c>
      <c r="J145" s="13" t="e">
        <f t="shared" si="11"/>
        <v>#DIV/0!</v>
      </c>
      <c r="K145" s="13" t="e">
        <f t="shared" si="11"/>
        <v>#DIV/0!</v>
      </c>
      <c r="L145" s="13" t="e">
        <f t="shared" si="11"/>
        <v>#DIV/0!</v>
      </c>
      <c r="M145" s="13" t="e">
        <f t="shared" si="11"/>
        <v>#DIV/0!</v>
      </c>
      <c r="N145" s="13" t="e">
        <f t="shared" si="11"/>
        <v>#DIV/0!</v>
      </c>
      <c r="O145" s="13" t="e">
        <f t="shared" si="11"/>
        <v>#DIV/0!</v>
      </c>
      <c r="P145" s="13" t="e">
        <f t="shared" si="11"/>
        <v>#DIV/0!</v>
      </c>
      <c r="Q145" s="13" t="e">
        <f t="shared" si="11"/>
        <v>#DIV/0!</v>
      </c>
      <c r="R145" s="13" t="e">
        <f t="shared" si="11"/>
        <v>#DIV/0!</v>
      </c>
    </row>
    <row r="147" spans="2:18" ht="15.75" thickBot="1" x14ac:dyDescent="0.3"/>
    <row r="148" spans="2:18" x14ac:dyDescent="0.25">
      <c r="B148" s="42" t="s">
        <v>33</v>
      </c>
      <c r="C148" s="43"/>
      <c r="D148" s="43"/>
      <c r="E148" s="43"/>
      <c r="F148" s="43"/>
      <c r="G148" s="44"/>
    </row>
    <row r="149" spans="2:18" x14ac:dyDescent="0.25">
      <c r="B149" s="14" t="s">
        <v>26</v>
      </c>
      <c r="C149" s="15">
        <f>H23</f>
        <v>6000</v>
      </c>
      <c r="D149" s="45" t="s">
        <v>27</v>
      </c>
      <c r="E149" s="46"/>
      <c r="F149" s="46"/>
      <c r="G149" s="47"/>
    </row>
    <row r="150" spans="2:18" x14ac:dyDescent="0.25">
      <c r="B150" s="14" t="s">
        <v>28</v>
      </c>
      <c r="C150" s="15">
        <f>H8</f>
        <v>2100</v>
      </c>
      <c r="D150" s="45" t="s">
        <v>29</v>
      </c>
      <c r="E150" s="46"/>
      <c r="F150" s="46"/>
      <c r="G150" s="47"/>
    </row>
    <row r="151" spans="2:18" ht="15.75" thickBot="1" x14ac:dyDescent="0.3">
      <c r="B151" s="16" t="s">
        <v>30</v>
      </c>
      <c r="C151" s="17">
        <f>C115</f>
        <v>0</v>
      </c>
      <c r="D151" s="48" t="s">
        <v>31</v>
      </c>
      <c r="E151" s="49"/>
      <c r="F151" s="49"/>
      <c r="G151" s="50"/>
    </row>
    <row r="152" spans="2:18" ht="15.75" thickBot="1" x14ac:dyDescent="0.3"/>
    <row r="153" spans="2:18" ht="15.75" thickBot="1" x14ac:dyDescent="0.3">
      <c r="B153" s="18" t="s">
        <v>14</v>
      </c>
      <c r="C153" s="19" t="s">
        <v>15</v>
      </c>
    </row>
    <row r="154" spans="2:18" x14ac:dyDescent="0.25">
      <c r="B154" s="20">
        <v>0</v>
      </c>
      <c r="C154" s="13" t="e">
        <f t="shared" ref="C154:C169" si="12">($C$149-$C$150)/(1-EXP($B$169/-$C$151))*(1-EXP(B154/-$C$151))+$C$150</f>
        <v>#DIV/0!</v>
      </c>
    </row>
    <row r="155" spans="2:18" x14ac:dyDescent="0.25">
      <c r="B155" s="14">
        <v>1</v>
      </c>
      <c r="C155" s="13" t="e">
        <f t="shared" si="12"/>
        <v>#DIV/0!</v>
      </c>
    </row>
    <row r="156" spans="2:18" x14ac:dyDescent="0.25">
      <c r="B156" s="14">
        <v>2</v>
      </c>
      <c r="C156" s="13" t="e">
        <f t="shared" si="12"/>
        <v>#DIV/0!</v>
      </c>
    </row>
    <row r="157" spans="2:18" x14ac:dyDescent="0.25">
      <c r="B157" s="14">
        <v>4</v>
      </c>
      <c r="C157" s="13" t="e">
        <f t="shared" si="12"/>
        <v>#DIV/0!</v>
      </c>
    </row>
    <row r="158" spans="2:18" x14ac:dyDescent="0.25">
      <c r="B158" s="14">
        <v>6</v>
      </c>
      <c r="C158" s="13" t="e">
        <f t="shared" si="12"/>
        <v>#DIV/0!</v>
      </c>
    </row>
    <row r="159" spans="2:18" x14ac:dyDescent="0.25">
      <c r="B159" s="14">
        <v>8</v>
      </c>
      <c r="C159" s="13" t="e">
        <f t="shared" si="12"/>
        <v>#DIV/0!</v>
      </c>
    </row>
    <row r="160" spans="2:18" x14ac:dyDescent="0.25">
      <c r="B160" s="14">
        <v>10</v>
      </c>
      <c r="C160" s="13" t="e">
        <f t="shared" si="12"/>
        <v>#DIV/0!</v>
      </c>
    </row>
    <row r="161" spans="2:3" x14ac:dyDescent="0.25">
      <c r="B161" s="14">
        <v>20</v>
      </c>
      <c r="C161" s="13" t="e">
        <f t="shared" si="12"/>
        <v>#DIV/0!</v>
      </c>
    </row>
    <row r="162" spans="2:3" x14ac:dyDescent="0.25">
      <c r="B162" s="14">
        <v>30</v>
      </c>
      <c r="C162" s="13" t="e">
        <f t="shared" si="12"/>
        <v>#DIV/0!</v>
      </c>
    </row>
    <row r="163" spans="2:3" x14ac:dyDescent="0.25">
      <c r="B163" s="14">
        <v>40</v>
      </c>
      <c r="C163" s="13" t="e">
        <f t="shared" si="12"/>
        <v>#DIV/0!</v>
      </c>
    </row>
    <row r="164" spans="2:3" x14ac:dyDescent="0.25">
      <c r="B164" s="14">
        <v>50</v>
      </c>
      <c r="C164" s="13" t="e">
        <f t="shared" si="12"/>
        <v>#DIV/0!</v>
      </c>
    </row>
    <row r="165" spans="2:3" x14ac:dyDescent="0.25">
      <c r="B165" s="14">
        <v>60</v>
      </c>
      <c r="C165" s="13" t="e">
        <f t="shared" si="12"/>
        <v>#DIV/0!</v>
      </c>
    </row>
    <row r="166" spans="2:3" x14ac:dyDescent="0.25">
      <c r="B166" s="14">
        <v>70</v>
      </c>
      <c r="C166" s="13" t="e">
        <f t="shared" si="12"/>
        <v>#DIV/0!</v>
      </c>
    </row>
    <row r="167" spans="2:3" x14ac:dyDescent="0.25">
      <c r="B167" s="14">
        <v>80</v>
      </c>
      <c r="C167" s="13" t="e">
        <f t="shared" si="12"/>
        <v>#DIV/0!</v>
      </c>
    </row>
    <row r="168" spans="2:3" x14ac:dyDescent="0.25">
      <c r="B168" s="14">
        <v>90</v>
      </c>
      <c r="C168" s="13" t="e">
        <f t="shared" si="12"/>
        <v>#DIV/0!</v>
      </c>
    </row>
    <row r="169" spans="2:3" ht="15.75" thickBot="1" x14ac:dyDescent="0.3">
      <c r="B169" s="16">
        <v>100</v>
      </c>
      <c r="C169" s="13" t="e">
        <f t="shared" si="12"/>
        <v>#DIV/0!</v>
      </c>
    </row>
    <row r="179" spans="2:18" ht="15.75" thickBot="1" x14ac:dyDescent="0.3">
      <c r="B179" s="38" t="s">
        <v>24</v>
      </c>
    </row>
    <row r="180" spans="2:18" x14ac:dyDescent="0.25">
      <c r="B180" s="8" t="s">
        <v>14</v>
      </c>
      <c r="C180" s="9">
        <v>0</v>
      </c>
      <c r="D180" s="10">
        <v>1</v>
      </c>
      <c r="E180" s="10">
        <v>2</v>
      </c>
      <c r="F180" s="10">
        <v>4</v>
      </c>
      <c r="G180" s="10">
        <v>6</v>
      </c>
      <c r="H180" s="10">
        <v>8</v>
      </c>
      <c r="I180" s="10">
        <v>10</v>
      </c>
      <c r="J180" s="10">
        <v>20</v>
      </c>
      <c r="K180" s="10">
        <v>30</v>
      </c>
      <c r="L180" s="10">
        <v>40</v>
      </c>
      <c r="M180" s="10">
        <v>50</v>
      </c>
      <c r="N180" s="10">
        <v>60</v>
      </c>
      <c r="O180" s="10">
        <v>70</v>
      </c>
      <c r="P180" s="10">
        <v>80</v>
      </c>
      <c r="Q180" s="10">
        <v>90</v>
      </c>
      <c r="R180" s="11">
        <v>100</v>
      </c>
    </row>
    <row r="181" spans="2:18" ht="15.75" thickBot="1" x14ac:dyDescent="0.3">
      <c r="B181" s="12" t="s">
        <v>15</v>
      </c>
      <c r="C181" s="13" t="e">
        <f t="shared" ref="C181:R181" si="13">($C$41-$C$42)/(1-EXP($B$62/-$C$43))*(1-EXP(C180/-$C$43))+$C$42</f>
        <v>#DIV/0!</v>
      </c>
      <c r="D181" s="13" t="e">
        <f t="shared" si="13"/>
        <v>#DIV/0!</v>
      </c>
      <c r="E181" s="13" t="e">
        <f t="shared" si="13"/>
        <v>#DIV/0!</v>
      </c>
      <c r="F181" s="13" t="e">
        <f t="shared" si="13"/>
        <v>#DIV/0!</v>
      </c>
      <c r="G181" s="13" t="e">
        <f t="shared" si="13"/>
        <v>#DIV/0!</v>
      </c>
      <c r="H181" s="13" t="e">
        <f t="shared" si="13"/>
        <v>#DIV/0!</v>
      </c>
      <c r="I181" s="13" t="e">
        <f t="shared" si="13"/>
        <v>#DIV/0!</v>
      </c>
      <c r="J181" s="13" t="e">
        <f t="shared" si="13"/>
        <v>#DIV/0!</v>
      </c>
      <c r="K181" s="13" t="e">
        <f t="shared" si="13"/>
        <v>#DIV/0!</v>
      </c>
      <c r="L181" s="13" t="e">
        <f t="shared" si="13"/>
        <v>#DIV/0!</v>
      </c>
      <c r="M181" s="13" t="e">
        <f t="shared" si="13"/>
        <v>#DIV/0!</v>
      </c>
      <c r="N181" s="13" t="e">
        <f t="shared" si="13"/>
        <v>#DIV/0!</v>
      </c>
      <c r="O181" s="13" t="e">
        <f t="shared" si="13"/>
        <v>#DIV/0!</v>
      </c>
      <c r="P181" s="13" t="e">
        <f t="shared" si="13"/>
        <v>#DIV/0!</v>
      </c>
      <c r="Q181" s="13" t="e">
        <f t="shared" si="13"/>
        <v>#DIV/0!</v>
      </c>
      <c r="R181" s="13" t="e">
        <f t="shared" si="13"/>
        <v>#DIV/0!</v>
      </c>
    </row>
    <row r="183" spans="2:18" ht="15.75" thickBot="1" x14ac:dyDescent="0.3"/>
    <row r="184" spans="2:18" x14ac:dyDescent="0.25">
      <c r="B184" s="42" t="s">
        <v>34</v>
      </c>
      <c r="C184" s="43"/>
      <c r="D184" s="43"/>
      <c r="E184" s="43"/>
      <c r="F184" s="43"/>
      <c r="G184" s="44"/>
    </row>
    <row r="185" spans="2:18" x14ac:dyDescent="0.25">
      <c r="B185" s="14" t="s">
        <v>26</v>
      </c>
      <c r="C185" s="15">
        <f>J23</f>
        <v>6200</v>
      </c>
      <c r="D185" s="45" t="s">
        <v>27</v>
      </c>
      <c r="E185" s="46"/>
      <c r="F185" s="46"/>
      <c r="G185" s="47"/>
    </row>
    <row r="186" spans="2:18" x14ac:dyDescent="0.25">
      <c r="B186" s="14" t="s">
        <v>28</v>
      </c>
      <c r="C186" s="15">
        <f>J8</f>
        <v>2500</v>
      </c>
      <c r="D186" s="45" t="s">
        <v>29</v>
      </c>
      <c r="E186" s="46"/>
      <c r="F186" s="46"/>
      <c r="G186" s="47"/>
    </row>
    <row r="187" spans="2:18" ht="15.75" thickBot="1" x14ac:dyDescent="0.3">
      <c r="B187" s="16" t="s">
        <v>30</v>
      </c>
      <c r="C187" s="17">
        <f>C151</f>
        <v>0</v>
      </c>
      <c r="D187" s="48" t="s">
        <v>31</v>
      </c>
      <c r="E187" s="49"/>
      <c r="F187" s="49"/>
      <c r="G187" s="50"/>
    </row>
    <row r="188" spans="2:18" ht="15.75" thickBot="1" x14ac:dyDescent="0.3"/>
    <row r="189" spans="2:18" ht="15.75" thickBot="1" x14ac:dyDescent="0.3">
      <c r="B189" s="18" t="s">
        <v>14</v>
      </c>
      <c r="C189" s="19" t="s">
        <v>15</v>
      </c>
    </row>
    <row r="190" spans="2:18" x14ac:dyDescent="0.25">
      <c r="B190" s="20">
        <v>0</v>
      </c>
      <c r="C190" s="13" t="e">
        <f t="shared" ref="C190:C205" si="14">($C$185-$C$186)/(1-EXP($B$205/-$C$187))*(1-EXP(B190/-$C$187))+$C$186</f>
        <v>#DIV/0!</v>
      </c>
    </row>
    <row r="191" spans="2:18" x14ac:dyDescent="0.25">
      <c r="B191" s="14">
        <v>1</v>
      </c>
      <c r="C191" s="13" t="e">
        <f t="shared" si="14"/>
        <v>#DIV/0!</v>
      </c>
    </row>
    <row r="192" spans="2:18" x14ac:dyDescent="0.25">
      <c r="B192" s="14">
        <v>2</v>
      </c>
      <c r="C192" s="13" t="e">
        <f t="shared" si="14"/>
        <v>#DIV/0!</v>
      </c>
    </row>
    <row r="193" spans="2:3" x14ac:dyDescent="0.25">
      <c r="B193" s="14">
        <v>4</v>
      </c>
      <c r="C193" s="13" t="e">
        <f t="shared" si="14"/>
        <v>#DIV/0!</v>
      </c>
    </row>
    <row r="194" spans="2:3" x14ac:dyDescent="0.25">
      <c r="B194" s="14">
        <v>6</v>
      </c>
      <c r="C194" s="13" t="e">
        <f t="shared" si="14"/>
        <v>#DIV/0!</v>
      </c>
    </row>
    <row r="195" spans="2:3" x14ac:dyDescent="0.25">
      <c r="B195" s="14">
        <v>8</v>
      </c>
      <c r="C195" s="13" t="e">
        <f t="shared" si="14"/>
        <v>#DIV/0!</v>
      </c>
    </row>
    <row r="196" spans="2:3" x14ac:dyDescent="0.25">
      <c r="B196" s="14">
        <v>10</v>
      </c>
      <c r="C196" s="13" t="e">
        <f t="shared" si="14"/>
        <v>#DIV/0!</v>
      </c>
    </row>
    <row r="197" spans="2:3" x14ac:dyDescent="0.25">
      <c r="B197" s="14">
        <v>20</v>
      </c>
      <c r="C197" s="13" t="e">
        <f t="shared" si="14"/>
        <v>#DIV/0!</v>
      </c>
    </row>
    <row r="198" spans="2:3" x14ac:dyDescent="0.25">
      <c r="B198" s="14">
        <v>30</v>
      </c>
      <c r="C198" s="13" t="e">
        <f t="shared" si="14"/>
        <v>#DIV/0!</v>
      </c>
    </row>
    <row r="199" spans="2:3" x14ac:dyDescent="0.25">
      <c r="B199" s="14">
        <v>40</v>
      </c>
      <c r="C199" s="13" t="e">
        <f t="shared" si="14"/>
        <v>#DIV/0!</v>
      </c>
    </row>
    <row r="200" spans="2:3" x14ac:dyDescent="0.25">
      <c r="B200" s="14">
        <v>50</v>
      </c>
      <c r="C200" s="13" t="e">
        <f t="shared" si="14"/>
        <v>#DIV/0!</v>
      </c>
    </row>
    <row r="201" spans="2:3" x14ac:dyDescent="0.25">
      <c r="B201" s="14">
        <v>60</v>
      </c>
      <c r="C201" s="13" t="e">
        <f t="shared" si="14"/>
        <v>#DIV/0!</v>
      </c>
    </row>
    <row r="202" spans="2:3" x14ac:dyDescent="0.25">
      <c r="B202" s="14">
        <v>70</v>
      </c>
      <c r="C202" s="13" t="e">
        <f t="shared" si="14"/>
        <v>#DIV/0!</v>
      </c>
    </row>
    <row r="203" spans="2:3" x14ac:dyDescent="0.25">
      <c r="B203" s="14">
        <v>80</v>
      </c>
      <c r="C203" s="13" t="e">
        <f t="shared" si="14"/>
        <v>#DIV/0!</v>
      </c>
    </row>
    <row r="204" spans="2:3" x14ac:dyDescent="0.25">
      <c r="B204" s="14">
        <v>90</v>
      </c>
      <c r="C204" s="13" t="e">
        <f t="shared" si="14"/>
        <v>#DIV/0!</v>
      </c>
    </row>
    <row r="205" spans="2:3" ht="15.75" thickBot="1" x14ac:dyDescent="0.3">
      <c r="B205" s="16">
        <v>100</v>
      </c>
      <c r="C205" s="13" t="e">
        <f t="shared" si="14"/>
        <v>#DIV/0!</v>
      </c>
    </row>
    <row r="215" spans="2:18" ht="15.75" thickBot="1" x14ac:dyDescent="0.3">
      <c r="B215" s="38" t="s">
        <v>24</v>
      </c>
    </row>
    <row r="216" spans="2:18" x14ac:dyDescent="0.25">
      <c r="B216" s="8" t="s">
        <v>14</v>
      </c>
      <c r="C216" s="9">
        <v>0</v>
      </c>
      <c r="D216" s="10">
        <v>1</v>
      </c>
      <c r="E216" s="10">
        <v>2</v>
      </c>
      <c r="F216" s="10">
        <v>4</v>
      </c>
      <c r="G216" s="10">
        <v>6</v>
      </c>
      <c r="H216" s="10">
        <v>8</v>
      </c>
      <c r="I216" s="10">
        <v>10</v>
      </c>
      <c r="J216" s="10">
        <v>20</v>
      </c>
      <c r="K216" s="10">
        <v>30</v>
      </c>
      <c r="L216" s="10">
        <v>40</v>
      </c>
      <c r="M216" s="10">
        <v>50</v>
      </c>
      <c r="N216" s="10">
        <v>60</v>
      </c>
      <c r="O216" s="10">
        <v>70</v>
      </c>
      <c r="P216" s="10">
        <v>80</v>
      </c>
      <c r="Q216" s="10">
        <v>90</v>
      </c>
      <c r="R216" s="11">
        <v>100</v>
      </c>
    </row>
    <row r="217" spans="2:18" ht="15.75" thickBot="1" x14ac:dyDescent="0.3">
      <c r="B217" s="12" t="s">
        <v>15</v>
      </c>
      <c r="C217" s="13" t="e">
        <f t="shared" ref="C217:R217" si="15">($C$41-$C$42)/(1-EXP($B$62/-$C$43))*(1-EXP(C216/-$C$43))+$C$42</f>
        <v>#DIV/0!</v>
      </c>
      <c r="D217" s="13" t="e">
        <f t="shared" si="15"/>
        <v>#DIV/0!</v>
      </c>
      <c r="E217" s="13" t="e">
        <f t="shared" si="15"/>
        <v>#DIV/0!</v>
      </c>
      <c r="F217" s="13" t="e">
        <f t="shared" si="15"/>
        <v>#DIV/0!</v>
      </c>
      <c r="G217" s="13" t="e">
        <f t="shared" si="15"/>
        <v>#DIV/0!</v>
      </c>
      <c r="H217" s="13" t="e">
        <f t="shared" si="15"/>
        <v>#DIV/0!</v>
      </c>
      <c r="I217" s="13" t="e">
        <f t="shared" si="15"/>
        <v>#DIV/0!</v>
      </c>
      <c r="J217" s="13" t="e">
        <f t="shared" si="15"/>
        <v>#DIV/0!</v>
      </c>
      <c r="K217" s="13" t="e">
        <f t="shared" si="15"/>
        <v>#DIV/0!</v>
      </c>
      <c r="L217" s="13" t="e">
        <f t="shared" si="15"/>
        <v>#DIV/0!</v>
      </c>
      <c r="M217" s="13" t="e">
        <f t="shared" si="15"/>
        <v>#DIV/0!</v>
      </c>
      <c r="N217" s="13" t="e">
        <f t="shared" si="15"/>
        <v>#DIV/0!</v>
      </c>
      <c r="O217" s="13" t="e">
        <f t="shared" si="15"/>
        <v>#DIV/0!</v>
      </c>
      <c r="P217" s="13" t="e">
        <f t="shared" si="15"/>
        <v>#DIV/0!</v>
      </c>
      <c r="Q217" s="13" t="e">
        <f t="shared" si="15"/>
        <v>#DIV/0!</v>
      </c>
      <c r="R217" s="13" t="e">
        <f t="shared" si="15"/>
        <v>#DIV/0!</v>
      </c>
    </row>
    <row r="219" spans="2:18" ht="15.75" thickBot="1" x14ac:dyDescent="0.3"/>
    <row r="220" spans="2:18" x14ac:dyDescent="0.25">
      <c r="B220" s="42" t="s">
        <v>35</v>
      </c>
      <c r="C220" s="43"/>
      <c r="D220" s="43"/>
      <c r="E220" s="43"/>
      <c r="F220" s="43"/>
      <c r="G220" s="44"/>
    </row>
    <row r="221" spans="2:18" x14ac:dyDescent="0.25">
      <c r="B221" s="14" t="s">
        <v>26</v>
      </c>
      <c r="C221" s="15">
        <f>M23</f>
        <v>6200</v>
      </c>
      <c r="D221" s="45" t="s">
        <v>27</v>
      </c>
      <c r="E221" s="46"/>
      <c r="F221" s="46"/>
      <c r="G221" s="47"/>
    </row>
    <row r="222" spans="2:18" x14ac:dyDescent="0.25">
      <c r="B222" s="14" t="s">
        <v>28</v>
      </c>
      <c r="C222" s="15">
        <f>M8</f>
        <v>4000</v>
      </c>
      <c r="D222" s="45" t="s">
        <v>29</v>
      </c>
      <c r="E222" s="46"/>
      <c r="F222" s="46"/>
      <c r="G222" s="47"/>
    </row>
    <row r="223" spans="2:18" ht="15.75" thickBot="1" x14ac:dyDescent="0.3">
      <c r="B223" s="16" t="s">
        <v>30</v>
      </c>
      <c r="C223" s="17">
        <f>C187</f>
        <v>0</v>
      </c>
      <c r="D223" s="48" t="s">
        <v>31</v>
      </c>
      <c r="E223" s="49"/>
      <c r="F223" s="49"/>
      <c r="G223" s="50"/>
    </row>
    <row r="224" spans="2:18" ht="15.75" thickBot="1" x14ac:dyDescent="0.3"/>
    <row r="225" spans="2:3" ht="15.75" thickBot="1" x14ac:dyDescent="0.3">
      <c r="B225" s="18" t="s">
        <v>14</v>
      </c>
      <c r="C225" s="19" t="s">
        <v>15</v>
      </c>
    </row>
    <row r="226" spans="2:3" x14ac:dyDescent="0.25">
      <c r="B226" s="20">
        <v>0</v>
      </c>
      <c r="C226" s="13" t="e">
        <f t="shared" ref="C226:C241" si="16">($C$221-$C$222)/(1-EXP($B$241/-$C$223))*(1-EXP(B226/-$C$223))+$C$222</f>
        <v>#DIV/0!</v>
      </c>
    </row>
    <row r="227" spans="2:3" x14ac:dyDescent="0.25">
      <c r="B227" s="14">
        <v>1</v>
      </c>
      <c r="C227" s="13" t="e">
        <f t="shared" si="16"/>
        <v>#DIV/0!</v>
      </c>
    </row>
    <row r="228" spans="2:3" x14ac:dyDescent="0.25">
      <c r="B228" s="14">
        <v>2</v>
      </c>
      <c r="C228" s="13" t="e">
        <f t="shared" si="16"/>
        <v>#DIV/0!</v>
      </c>
    </row>
    <row r="229" spans="2:3" x14ac:dyDescent="0.25">
      <c r="B229" s="14">
        <v>4</v>
      </c>
      <c r="C229" s="13" t="e">
        <f t="shared" si="16"/>
        <v>#DIV/0!</v>
      </c>
    </row>
    <row r="230" spans="2:3" x14ac:dyDescent="0.25">
      <c r="B230" s="14">
        <v>6</v>
      </c>
      <c r="C230" s="13" t="e">
        <f t="shared" si="16"/>
        <v>#DIV/0!</v>
      </c>
    </row>
    <row r="231" spans="2:3" x14ac:dyDescent="0.25">
      <c r="B231" s="14">
        <v>8</v>
      </c>
      <c r="C231" s="13" t="e">
        <f t="shared" si="16"/>
        <v>#DIV/0!</v>
      </c>
    </row>
    <row r="232" spans="2:3" x14ac:dyDescent="0.25">
      <c r="B232" s="14">
        <v>10</v>
      </c>
      <c r="C232" s="13" t="e">
        <f t="shared" si="16"/>
        <v>#DIV/0!</v>
      </c>
    </row>
    <row r="233" spans="2:3" x14ac:dyDescent="0.25">
      <c r="B233" s="14">
        <v>20</v>
      </c>
      <c r="C233" s="13" t="e">
        <f t="shared" si="16"/>
        <v>#DIV/0!</v>
      </c>
    </row>
    <row r="234" spans="2:3" x14ac:dyDescent="0.25">
      <c r="B234" s="14">
        <v>30</v>
      </c>
      <c r="C234" s="13" t="e">
        <f t="shared" si="16"/>
        <v>#DIV/0!</v>
      </c>
    </row>
    <row r="235" spans="2:3" x14ac:dyDescent="0.25">
      <c r="B235" s="14">
        <v>40</v>
      </c>
      <c r="C235" s="13" t="e">
        <f t="shared" si="16"/>
        <v>#DIV/0!</v>
      </c>
    </row>
    <row r="236" spans="2:3" x14ac:dyDescent="0.25">
      <c r="B236" s="14">
        <v>50</v>
      </c>
      <c r="C236" s="13" t="e">
        <f t="shared" si="16"/>
        <v>#DIV/0!</v>
      </c>
    </row>
    <row r="237" spans="2:3" x14ac:dyDescent="0.25">
      <c r="B237" s="14">
        <v>60</v>
      </c>
      <c r="C237" s="13" t="e">
        <f t="shared" si="16"/>
        <v>#DIV/0!</v>
      </c>
    </row>
    <row r="238" spans="2:3" x14ac:dyDescent="0.25">
      <c r="B238" s="14">
        <v>70</v>
      </c>
      <c r="C238" s="13" t="e">
        <f t="shared" si="16"/>
        <v>#DIV/0!</v>
      </c>
    </row>
    <row r="239" spans="2:3" x14ac:dyDescent="0.25">
      <c r="B239" s="14">
        <v>80</v>
      </c>
      <c r="C239" s="13" t="e">
        <f t="shared" si="16"/>
        <v>#DIV/0!</v>
      </c>
    </row>
    <row r="240" spans="2:3" x14ac:dyDescent="0.25">
      <c r="B240" s="14">
        <v>90</v>
      </c>
      <c r="C240" s="13" t="e">
        <f t="shared" si="16"/>
        <v>#DIV/0!</v>
      </c>
    </row>
    <row r="241" spans="2:18" ht="15.75" thickBot="1" x14ac:dyDescent="0.3">
      <c r="B241" s="16">
        <v>100</v>
      </c>
      <c r="C241" s="13" t="e">
        <f t="shared" si="16"/>
        <v>#DIV/0!</v>
      </c>
    </row>
    <row r="251" spans="2:18" ht="15.75" thickBot="1" x14ac:dyDescent="0.3">
      <c r="B251" s="38" t="s">
        <v>24</v>
      </c>
    </row>
    <row r="252" spans="2:18" x14ac:dyDescent="0.25">
      <c r="B252" s="8" t="s">
        <v>14</v>
      </c>
      <c r="C252" s="9">
        <v>0</v>
      </c>
      <c r="D252" s="10">
        <v>1</v>
      </c>
      <c r="E252" s="10">
        <v>2</v>
      </c>
      <c r="F252" s="10">
        <v>4</v>
      </c>
      <c r="G252" s="10">
        <v>6</v>
      </c>
      <c r="H252" s="10">
        <v>8</v>
      </c>
      <c r="I252" s="10">
        <v>10</v>
      </c>
      <c r="J252" s="10">
        <v>20</v>
      </c>
      <c r="K252" s="10">
        <v>30</v>
      </c>
      <c r="L252" s="10">
        <v>40</v>
      </c>
      <c r="M252" s="10">
        <v>50</v>
      </c>
      <c r="N252" s="10">
        <v>60</v>
      </c>
      <c r="O252" s="10">
        <v>70</v>
      </c>
      <c r="P252" s="10">
        <v>80</v>
      </c>
      <c r="Q252" s="10">
        <v>90</v>
      </c>
      <c r="R252" s="11">
        <v>100</v>
      </c>
    </row>
    <row r="253" spans="2:18" ht="15.75" thickBot="1" x14ac:dyDescent="0.3">
      <c r="B253" s="12" t="s">
        <v>15</v>
      </c>
      <c r="C253" s="13" t="e">
        <f t="shared" ref="C253:R253" si="17">($C$41-$C$42)/(1-EXP($B$62/-$C$43))*(1-EXP(C252/-$C$43))+$C$42</f>
        <v>#DIV/0!</v>
      </c>
      <c r="D253" s="13" t="e">
        <f t="shared" si="17"/>
        <v>#DIV/0!</v>
      </c>
      <c r="E253" s="13" t="e">
        <f t="shared" si="17"/>
        <v>#DIV/0!</v>
      </c>
      <c r="F253" s="13" t="e">
        <f t="shared" si="17"/>
        <v>#DIV/0!</v>
      </c>
      <c r="G253" s="13" t="e">
        <f t="shared" si="17"/>
        <v>#DIV/0!</v>
      </c>
      <c r="H253" s="13" t="e">
        <f t="shared" si="17"/>
        <v>#DIV/0!</v>
      </c>
      <c r="I253" s="13" t="e">
        <f t="shared" si="17"/>
        <v>#DIV/0!</v>
      </c>
      <c r="J253" s="13" t="e">
        <f t="shared" si="17"/>
        <v>#DIV/0!</v>
      </c>
      <c r="K253" s="13" t="e">
        <f t="shared" si="17"/>
        <v>#DIV/0!</v>
      </c>
      <c r="L253" s="13" t="e">
        <f t="shared" si="17"/>
        <v>#DIV/0!</v>
      </c>
      <c r="M253" s="13" t="e">
        <f t="shared" si="17"/>
        <v>#DIV/0!</v>
      </c>
      <c r="N253" s="13" t="e">
        <f t="shared" si="17"/>
        <v>#DIV/0!</v>
      </c>
      <c r="O253" s="13" t="e">
        <f t="shared" si="17"/>
        <v>#DIV/0!</v>
      </c>
      <c r="P253" s="13" t="e">
        <f t="shared" si="17"/>
        <v>#DIV/0!</v>
      </c>
      <c r="Q253" s="13" t="e">
        <f t="shared" si="17"/>
        <v>#DIV/0!</v>
      </c>
      <c r="R253" s="13" t="e">
        <f t="shared" si="17"/>
        <v>#DIV/0!</v>
      </c>
    </row>
    <row r="255" spans="2:18" ht="15.75" thickBot="1" x14ac:dyDescent="0.3"/>
    <row r="256" spans="2:18" x14ac:dyDescent="0.25">
      <c r="B256" s="42" t="s">
        <v>36</v>
      </c>
      <c r="C256" s="43"/>
      <c r="D256" s="43"/>
      <c r="E256" s="43"/>
      <c r="F256" s="43"/>
      <c r="G256" s="44"/>
    </row>
    <row r="257" spans="2:7" x14ac:dyDescent="0.25">
      <c r="B257" s="14" t="s">
        <v>26</v>
      </c>
      <c r="C257" s="15">
        <f>K23</f>
        <v>6200</v>
      </c>
      <c r="D257" s="45" t="s">
        <v>27</v>
      </c>
      <c r="E257" s="46"/>
      <c r="F257" s="46"/>
      <c r="G257" s="47"/>
    </row>
    <row r="258" spans="2:7" x14ac:dyDescent="0.25">
      <c r="B258" s="14" t="s">
        <v>28</v>
      </c>
      <c r="C258" s="15">
        <f>K8</f>
        <v>3000</v>
      </c>
      <c r="D258" s="45" t="s">
        <v>29</v>
      </c>
      <c r="E258" s="46"/>
      <c r="F258" s="46"/>
      <c r="G258" s="47"/>
    </row>
    <row r="259" spans="2:7" ht="15.75" thickBot="1" x14ac:dyDescent="0.3">
      <c r="B259" s="16" t="s">
        <v>30</v>
      </c>
      <c r="C259" s="17">
        <f>C223</f>
        <v>0</v>
      </c>
      <c r="D259" s="48" t="s">
        <v>31</v>
      </c>
      <c r="E259" s="49"/>
      <c r="F259" s="49"/>
      <c r="G259" s="50"/>
    </row>
    <row r="260" spans="2:7" ht="15.75" thickBot="1" x14ac:dyDescent="0.3"/>
    <row r="261" spans="2:7" ht="15.75" thickBot="1" x14ac:dyDescent="0.3">
      <c r="B261" s="18" t="s">
        <v>14</v>
      </c>
      <c r="C261" s="19" t="s">
        <v>15</v>
      </c>
    </row>
    <row r="262" spans="2:7" x14ac:dyDescent="0.25">
      <c r="B262" s="20">
        <v>0</v>
      </c>
      <c r="C262" s="13" t="e">
        <f t="shared" ref="C262:C277" si="18">($C$257-$C$258)/(1-EXP($B$277/-$C$259))*(1-EXP(B262/-$C$259))+$C$258</f>
        <v>#DIV/0!</v>
      </c>
    </row>
    <row r="263" spans="2:7" x14ac:dyDescent="0.25">
      <c r="B263" s="14">
        <v>1</v>
      </c>
      <c r="C263" s="13" t="e">
        <f t="shared" si="18"/>
        <v>#DIV/0!</v>
      </c>
    </row>
    <row r="264" spans="2:7" x14ac:dyDescent="0.25">
      <c r="B264" s="14">
        <v>2</v>
      </c>
      <c r="C264" s="13" t="e">
        <f t="shared" si="18"/>
        <v>#DIV/0!</v>
      </c>
    </row>
    <row r="265" spans="2:7" x14ac:dyDescent="0.25">
      <c r="B265" s="14">
        <v>4</v>
      </c>
      <c r="C265" s="13" t="e">
        <f t="shared" si="18"/>
        <v>#DIV/0!</v>
      </c>
    </row>
    <row r="266" spans="2:7" x14ac:dyDescent="0.25">
      <c r="B266" s="14">
        <v>6</v>
      </c>
      <c r="C266" s="13" t="e">
        <f t="shared" si="18"/>
        <v>#DIV/0!</v>
      </c>
    </row>
    <row r="267" spans="2:7" x14ac:dyDescent="0.25">
      <c r="B267" s="14">
        <v>8</v>
      </c>
      <c r="C267" s="13" t="e">
        <f t="shared" si="18"/>
        <v>#DIV/0!</v>
      </c>
    </row>
    <row r="268" spans="2:7" x14ac:dyDescent="0.25">
      <c r="B268" s="14">
        <v>10</v>
      </c>
      <c r="C268" s="13" t="e">
        <f t="shared" si="18"/>
        <v>#DIV/0!</v>
      </c>
    </row>
    <row r="269" spans="2:7" x14ac:dyDescent="0.25">
      <c r="B269" s="14">
        <v>20</v>
      </c>
      <c r="C269" s="13" t="e">
        <f t="shared" si="18"/>
        <v>#DIV/0!</v>
      </c>
    </row>
    <row r="270" spans="2:7" x14ac:dyDescent="0.25">
      <c r="B270" s="14">
        <v>30</v>
      </c>
      <c r="C270" s="13" t="e">
        <f t="shared" si="18"/>
        <v>#DIV/0!</v>
      </c>
    </row>
    <row r="271" spans="2:7" x14ac:dyDescent="0.25">
      <c r="B271" s="14">
        <v>40</v>
      </c>
      <c r="C271" s="13" t="e">
        <f t="shared" si="18"/>
        <v>#DIV/0!</v>
      </c>
    </row>
    <row r="272" spans="2:7" x14ac:dyDescent="0.25">
      <c r="B272" s="14">
        <v>50</v>
      </c>
      <c r="C272" s="13" t="e">
        <f t="shared" si="18"/>
        <v>#DIV/0!</v>
      </c>
    </row>
    <row r="273" spans="2:18" x14ac:dyDescent="0.25">
      <c r="B273" s="14">
        <v>60</v>
      </c>
      <c r="C273" s="13" t="e">
        <f t="shared" si="18"/>
        <v>#DIV/0!</v>
      </c>
    </row>
    <row r="274" spans="2:18" x14ac:dyDescent="0.25">
      <c r="B274" s="14">
        <v>70</v>
      </c>
      <c r="C274" s="13" t="e">
        <f t="shared" si="18"/>
        <v>#DIV/0!</v>
      </c>
    </row>
    <row r="275" spans="2:18" x14ac:dyDescent="0.25">
      <c r="B275" s="14">
        <v>80</v>
      </c>
      <c r="C275" s="13" t="e">
        <f t="shared" si="18"/>
        <v>#DIV/0!</v>
      </c>
    </row>
    <row r="276" spans="2:18" x14ac:dyDescent="0.25">
      <c r="B276" s="14">
        <v>90</v>
      </c>
      <c r="C276" s="13" t="e">
        <f t="shared" si="18"/>
        <v>#DIV/0!</v>
      </c>
    </row>
    <row r="277" spans="2:18" ht="15.75" thickBot="1" x14ac:dyDescent="0.3">
      <c r="B277" s="16">
        <v>100</v>
      </c>
      <c r="C277" s="13" t="e">
        <f t="shared" si="18"/>
        <v>#DIV/0!</v>
      </c>
    </row>
    <row r="287" spans="2:18" ht="15.75" thickBot="1" x14ac:dyDescent="0.3">
      <c r="B287" s="38" t="s">
        <v>24</v>
      </c>
    </row>
    <row r="288" spans="2:18" x14ac:dyDescent="0.25">
      <c r="B288" s="8" t="s">
        <v>14</v>
      </c>
      <c r="C288" s="9">
        <v>0</v>
      </c>
      <c r="D288" s="10">
        <v>1</v>
      </c>
      <c r="E288" s="10">
        <v>2</v>
      </c>
      <c r="F288" s="10">
        <v>4</v>
      </c>
      <c r="G288" s="10">
        <v>6</v>
      </c>
      <c r="H288" s="10">
        <v>8</v>
      </c>
      <c r="I288" s="10">
        <v>10</v>
      </c>
      <c r="J288" s="10">
        <v>20</v>
      </c>
      <c r="K288" s="10">
        <v>30</v>
      </c>
      <c r="L288" s="10">
        <v>40</v>
      </c>
      <c r="M288" s="10">
        <v>50</v>
      </c>
      <c r="N288" s="10">
        <v>60</v>
      </c>
      <c r="O288" s="10">
        <v>70</v>
      </c>
      <c r="P288" s="10">
        <v>80</v>
      </c>
      <c r="Q288" s="10">
        <v>90</v>
      </c>
      <c r="R288" s="11">
        <v>100</v>
      </c>
    </row>
    <row r="289" spans="2:18" ht="15.75" thickBot="1" x14ac:dyDescent="0.3">
      <c r="B289" s="12" t="s">
        <v>15</v>
      </c>
      <c r="C289" s="13" t="e">
        <f t="shared" ref="C289:R289" si="19">($C$41-$C$42)/(1-EXP($B$62/-$C$43))*(1-EXP(C288/-$C$43))+$C$42</f>
        <v>#DIV/0!</v>
      </c>
      <c r="D289" s="13" t="e">
        <f t="shared" si="19"/>
        <v>#DIV/0!</v>
      </c>
      <c r="E289" s="13" t="e">
        <f t="shared" si="19"/>
        <v>#DIV/0!</v>
      </c>
      <c r="F289" s="13" t="e">
        <f t="shared" si="19"/>
        <v>#DIV/0!</v>
      </c>
      <c r="G289" s="13" t="e">
        <f t="shared" si="19"/>
        <v>#DIV/0!</v>
      </c>
      <c r="H289" s="13" t="e">
        <f t="shared" si="19"/>
        <v>#DIV/0!</v>
      </c>
      <c r="I289" s="13" t="e">
        <f t="shared" si="19"/>
        <v>#DIV/0!</v>
      </c>
      <c r="J289" s="13" t="e">
        <f t="shared" si="19"/>
        <v>#DIV/0!</v>
      </c>
      <c r="K289" s="13" t="e">
        <f t="shared" si="19"/>
        <v>#DIV/0!</v>
      </c>
      <c r="L289" s="13" t="e">
        <f t="shared" si="19"/>
        <v>#DIV/0!</v>
      </c>
      <c r="M289" s="13" t="e">
        <f t="shared" si="19"/>
        <v>#DIV/0!</v>
      </c>
      <c r="N289" s="13" t="e">
        <f t="shared" si="19"/>
        <v>#DIV/0!</v>
      </c>
      <c r="O289" s="13" t="e">
        <f t="shared" si="19"/>
        <v>#DIV/0!</v>
      </c>
      <c r="P289" s="13" t="e">
        <f t="shared" si="19"/>
        <v>#DIV/0!</v>
      </c>
      <c r="Q289" s="13" t="e">
        <f t="shared" si="19"/>
        <v>#DIV/0!</v>
      </c>
      <c r="R289" s="13" t="e">
        <f t="shared" si="19"/>
        <v>#DIV/0!</v>
      </c>
    </row>
    <row r="291" spans="2:18" ht="15.75" thickBot="1" x14ac:dyDescent="0.3"/>
    <row r="292" spans="2:18" x14ac:dyDescent="0.25">
      <c r="B292" s="42" t="s">
        <v>37</v>
      </c>
      <c r="C292" s="43"/>
      <c r="D292" s="43"/>
      <c r="E292" s="43"/>
      <c r="F292" s="43"/>
      <c r="G292" s="44"/>
    </row>
    <row r="293" spans="2:18" x14ac:dyDescent="0.25">
      <c r="B293" s="14" t="s">
        <v>26</v>
      </c>
      <c r="C293" s="15">
        <f>L23</f>
        <v>6200</v>
      </c>
      <c r="D293" s="45" t="s">
        <v>27</v>
      </c>
      <c r="E293" s="46"/>
      <c r="F293" s="46"/>
      <c r="G293" s="47"/>
    </row>
    <row r="294" spans="2:18" x14ac:dyDescent="0.25">
      <c r="B294" s="14" t="s">
        <v>28</v>
      </c>
      <c r="C294" s="15">
        <f>L8</f>
        <v>3400</v>
      </c>
      <c r="D294" s="45" t="s">
        <v>29</v>
      </c>
      <c r="E294" s="46"/>
      <c r="F294" s="46"/>
      <c r="G294" s="47"/>
    </row>
    <row r="295" spans="2:18" ht="15.75" thickBot="1" x14ac:dyDescent="0.3">
      <c r="B295" s="16" t="s">
        <v>30</v>
      </c>
      <c r="C295" s="17">
        <f>C259</f>
        <v>0</v>
      </c>
      <c r="D295" s="48" t="s">
        <v>31</v>
      </c>
      <c r="E295" s="49"/>
      <c r="F295" s="49"/>
      <c r="G295" s="50"/>
    </row>
    <row r="296" spans="2:18" ht="15.75" thickBot="1" x14ac:dyDescent="0.3"/>
    <row r="297" spans="2:18" ht="15.75" thickBot="1" x14ac:dyDescent="0.3">
      <c r="B297" s="18" t="s">
        <v>14</v>
      </c>
      <c r="C297" s="19" t="s">
        <v>15</v>
      </c>
    </row>
    <row r="298" spans="2:18" x14ac:dyDescent="0.25">
      <c r="B298" s="20">
        <v>0</v>
      </c>
      <c r="C298" s="13" t="e">
        <f t="shared" ref="C298:C313" si="20">($C$293-$C$294)/(1-EXP($B$313/-$C$295))*(1-EXP(B298/-$C$295))+$C$294</f>
        <v>#DIV/0!</v>
      </c>
    </row>
    <row r="299" spans="2:18" x14ac:dyDescent="0.25">
      <c r="B299" s="14">
        <v>1</v>
      </c>
      <c r="C299" s="13" t="e">
        <f t="shared" si="20"/>
        <v>#DIV/0!</v>
      </c>
    </row>
    <row r="300" spans="2:18" x14ac:dyDescent="0.25">
      <c r="B300" s="14">
        <v>2</v>
      </c>
      <c r="C300" s="13" t="e">
        <f t="shared" si="20"/>
        <v>#DIV/0!</v>
      </c>
    </row>
    <row r="301" spans="2:18" x14ac:dyDescent="0.25">
      <c r="B301" s="14">
        <v>4</v>
      </c>
      <c r="C301" s="13" t="e">
        <f t="shared" si="20"/>
        <v>#DIV/0!</v>
      </c>
    </row>
    <row r="302" spans="2:18" x14ac:dyDescent="0.25">
      <c r="B302" s="14">
        <v>6</v>
      </c>
      <c r="C302" s="13" t="e">
        <f t="shared" si="20"/>
        <v>#DIV/0!</v>
      </c>
    </row>
    <row r="303" spans="2:18" x14ac:dyDescent="0.25">
      <c r="B303" s="14">
        <v>8</v>
      </c>
      <c r="C303" s="13" t="e">
        <f t="shared" si="20"/>
        <v>#DIV/0!</v>
      </c>
    </row>
    <row r="304" spans="2:18" x14ac:dyDescent="0.25">
      <c r="B304" s="14">
        <v>10</v>
      </c>
      <c r="C304" s="13" t="e">
        <f t="shared" si="20"/>
        <v>#DIV/0!</v>
      </c>
    </row>
    <row r="305" spans="2:3" x14ac:dyDescent="0.25">
      <c r="B305" s="14">
        <v>20</v>
      </c>
      <c r="C305" s="13" t="e">
        <f t="shared" si="20"/>
        <v>#DIV/0!</v>
      </c>
    </row>
    <row r="306" spans="2:3" x14ac:dyDescent="0.25">
      <c r="B306" s="14">
        <v>30</v>
      </c>
      <c r="C306" s="13" t="e">
        <f t="shared" si="20"/>
        <v>#DIV/0!</v>
      </c>
    </row>
    <row r="307" spans="2:3" x14ac:dyDescent="0.25">
      <c r="B307" s="14">
        <v>40</v>
      </c>
      <c r="C307" s="13" t="e">
        <f t="shared" si="20"/>
        <v>#DIV/0!</v>
      </c>
    </row>
    <row r="308" spans="2:3" x14ac:dyDescent="0.25">
      <c r="B308" s="14">
        <v>50</v>
      </c>
      <c r="C308" s="13" t="e">
        <f t="shared" si="20"/>
        <v>#DIV/0!</v>
      </c>
    </row>
    <row r="309" spans="2:3" x14ac:dyDescent="0.25">
      <c r="B309" s="14">
        <v>60</v>
      </c>
      <c r="C309" s="13" t="e">
        <f t="shared" si="20"/>
        <v>#DIV/0!</v>
      </c>
    </row>
    <row r="310" spans="2:3" x14ac:dyDescent="0.25">
      <c r="B310" s="14">
        <v>70</v>
      </c>
      <c r="C310" s="13" t="e">
        <f t="shared" si="20"/>
        <v>#DIV/0!</v>
      </c>
    </row>
    <row r="311" spans="2:3" x14ac:dyDescent="0.25">
      <c r="B311" s="14">
        <v>80</v>
      </c>
      <c r="C311" s="13" t="e">
        <f t="shared" si="20"/>
        <v>#DIV/0!</v>
      </c>
    </row>
    <row r="312" spans="2:3" x14ac:dyDescent="0.25">
      <c r="B312" s="14">
        <v>90</v>
      </c>
      <c r="C312" s="13" t="e">
        <f t="shared" si="20"/>
        <v>#DIV/0!</v>
      </c>
    </row>
    <row r="313" spans="2:3" ht="15.75" thickBot="1" x14ac:dyDescent="0.3">
      <c r="B313" s="16">
        <v>100</v>
      </c>
      <c r="C313" s="13" t="e">
        <f t="shared" si="20"/>
        <v>#DIV/0!</v>
      </c>
    </row>
    <row r="323" spans="2:18" ht="15.75" thickBot="1" x14ac:dyDescent="0.3">
      <c r="B323" s="38" t="s">
        <v>24</v>
      </c>
    </row>
    <row r="324" spans="2:18" x14ac:dyDescent="0.25">
      <c r="B324" s="8" t="s">
        <v>14</v>
      </c>
      <c r="C324" s="9">
        <v>0</v>
      </c>
      <c r="D324" s="10">
        <v>1</v>
      </c>
      <c r="E324" s="10">
        <v>2</v>
      </c>
      <c r="F324" s="10">
        <v>4</v>
      </c>
      <c r="G324" s="10">
        <v>6</v>
      </c>
      <c r="H324" s="10">
        <v>8</v>
      </c>
      <c r="I324" s="10">
        <v>10</v>
      </c>
      <c r="J324" s="10">
        <v>20</v>
      </c>
      <c r="K324" s="10">
        <v>30</v>
      </c>
      <c r="L324" s="10">
        <v>40</v>
      </c>
      <c r="M324" s="10">
        <v>50</v>
      </c>
      <c r="N324" s="10">
        <v>60</v>
      </c>
      <c r="O324" s="10">
        <v>70</v>
      </c>
      <c r="P324" s="10">
        <v>80</v>
      </c>
      <c r="Q324" s="10">
        <v>90</v>
      </c>
      <c r="R324" s="11">
        <v>100</v>
      </c>
    </row>
    <row r="325" spans="2:18" ht="15.75" thickBot="1" x14ac:dyDescent="0.3">
      <c r="B325" s="12" t="s">
        <v>15</v>
      </c>
      <c r="C325" s="13" t="e">
        <f t="shared" ref="C325:R325" si="21">($C$41-$C$42)/(1-EXP($B$62/-$C$43))*(1-EXP(C324/-$C$43))+$C$42</f>
        <v>#DIV/0!</v>
      </c>
      <c r="D325" s="13" t="e">
        <f t="shared" si="21"/>
        <v>#DIV/0!</v>
      </c>
      <c r="E325" s="13" t="e">
        <f t="shared" si="21"/>
        <v>#DIV/0!</v>
      </c>
      <c r="F325" s="13" t="e">
        <f t="shared" si="21"/>
        <v>#DIV/0!</v>
      </c>
      <c r="G325" s="13" t="e">
        <f t="shared" si="21"/>
        <v>#DIV/0!</v>
      </c>
      <c r="H325" s="13" t="e">
        <f t="shared" si="21"/>
        <v>#DIV/0!</v>
      </c>
      <c r="I325" s="13" t="e">
        <f t="shared" si="21"/>
        <v>#DIV/0!</v>
      </c>
      <c r="J325" s="13" t="e">
        <f t="shared" si="21"/>
        <v>#DIV/0!</v>
      </c>
      <c r="K325" s="13" t="e">
        <f t="shared" si="21"/>
        <v>#DIV/0!</v>
      </c>
      <c r="L325" s="13" t="e">
        <f t="shared" si="21"/>
        <v>#DIV/0!</v>
      </c>
      <c r="M325" s="13" t="e">
        <f t="shared" si="21"/>
        <v>#DIV/0!</v>
      </c>
      <c r="N325" s="13" t="e">
        <f t="shared" si="21"/>
        <v>#DIV/0!</v>
      </c>
      <c r="O325" s="13" t="e">
        <f t="shared" si="21"/>
        <v>#DIV/0!</v>
      </c>
      <c r="P325" s="13" t="e">
        <f t="shared" si="21"/>
        <v>#DIV/0!</v>
      </c>
      <c r="Q325" s="13" t="e">
        <f t="shared" si="21"/>
        <v>#DIV/0!</v>
      </c>
      <c r="R325" s="13" t="e">
        <f t="shared" si="21"/>
        <v>#DIV/0!</v>
      </c>
    </row>
    <row r="327" spans="2:18" ht="15.75" thickBot="1" x14ac:dyDescent="0.3"/>
    <row r="328" spans="2:18" x14ac:dyDescent="0.25">
      <c r="B328" s="42" t="s">
        <v>38</v>
      </c>
      <c r="C328" s="43"/>
      <c r="D328" s="43"/>
      <c r="E328" s="43"/>
      <c r="F328" s="43"/>
      <c r="G328" s="44"/>
    </row>
    <row r="329" spans="2:18" x14ac:dyDescent="0.25">
      <c r="B329" s="14" t="s">
        <v>26</v>
      </c>
      <c r="C329" s="15">
        <f>F23</f>
        <v>5000</v>
      </c>
      <c r="D329" s="45" t="s">
        <v>27</v>
      </c>
      <c r="E329" s="46"/>
      <c r="F329" s="46"/>
      <c r="G329" s="47"/>
    </row>
    <row r="330" spans="2:18" x14ac:dyDescent="0.25">
      <c r="B330" s="14" t="s">
        <v>28</v>
      </c>
      <c r="C330" s="15">
        <f>F8</f>
        <v>1510</v>
      </c>
      <c r="D330" s="45" t="s">
        <v>29</v>
      </c>
      <c r="E330" s="46"/>
      <c r="F330" s="46"/>
      <c r="G330" s="47"/>
    </row>
    <row r="331" spans="2:18" ht="15.75" thickBot="1" x14ac:dyDescent="0.3">
      <c r="B331" s="16" t="s">
        <v>30</v>
      </c>
      <c r="C331" s="17">
        <f>C295</f>
        <v>0</v>
      </c>
      <c r="D331" s="48" t="s">
        <v>31</v>
      </c>
      <c r="E331" s="49"/>
      <c r="F331" s="49"/>
      <c r="G331" s="50"/>
    </row>
    <row r="332" spans="2:18" ht="15.75" thickBot="1" x14ac:dyDescent="0.3"/>
    <row r="333" spans="2:18" ht="15.75" thickBot="1" x14ac:dyDescent="0.3">
      <c r="B333" s="18" t="s">
        <v>14</v>
      </c>
      <c r="C333" s="19" t="s">
        <v>15</v>
      </c>
    </row>
    <row r="334" spans="2:18" x14ac:dyDescent="0.25">
      <c r="B334" s="20">
        <v>0</v>
      </c>
      <c r="C334" s="13" t="e">
        <f t="shared" ref="C334:C349" si="22">($C$329-$C$330)/(1-EXP($B$313/-$C$295))*(1-EXP(B334/-$C$295))+$C$330</f>
        <v>#DIV/0!</v>
      </c>
    </row>
    <row r="335" spans="2:18" x14ac:dyDescent="0.25">
      <c r="B335" s="14">
        <v>1</v>
      </c>
      <c r="C335" s="13" t="e">
        <f t="shared" si="22"/>
        <v>#DIV/0!</v>
      </c>
    </row>
    <row r="336" spans="2:18" x14ac:dyDescent="0.25">
      <c r="B336" s="14">
        <v>2</v>
      </c>
      <c r="C336" s="13" t="e">
        <f t="shared" si="22"/>
        <v>#DIV/0!</v>
      </c>
    </row>
    <row r="337" spans="2:3" x14ac:dyDescent="0.25">
      <c r="B337" s="14">
        <v>4</v>
      </c>
      <c r="C337" s="13" t="e">
        <f t="shared" si="22"/>
        <v>#DIV/0!</v>
      </c>
    </row>
    <row r="338" spans="2:3" x14ac:dyDescent="0.25">
      <c r="B338" s="14">
        <v>6</v>
      </c>
      <c r="C338" s="13" t="e">
        <f t="shared" si="22"/>
        <v>#DIV/0!</v>
      </c>
    </row>
    <row r="339" spans="2:3" x14ac:dyDescent="0.25">
      <c r="B339" s="14">
        <v>8</v>
      </c>
      <c r="C339" s="13" t="e">
        <f t="shared" si="22"/>
        <v>#DIV/0!</v>
      </c>
    </row>
    <row r="340" spans="2:3" x14ac:dyDescent="0.25">
      <c r="B340" s="14">
        <v>10</v>
      </c>
      <c r="C340" s="13" t="e">
        <f t="shared" si="22"/>
        <v>#DIV/0!</v>
      </c>
    </row>
    <row r="341" spans="2:3" x14ac:dyDescent="0.25">
      <c r="B341" s="14">
        <v>20</v>
      </c>
      <c r="C341" s="13" t="e">
        <f t="shared" si="22"/>
        <v>#DIV/0!</v>
      </c>
    </row>
    <row r="342" spans="2:3" x14ac:dyDescent="0.25">
      <c r="B342" s="14">
        <v>30</v>
      </c>
      <c r="C342" s="13" t="e">
        <f t="shared" si="22"/>
        <v>#DIV/0!</v>
      </c>
    </row>
    <row r="343" spans="2:3" x14ac:dyDescent="0.25">
      <c r="B343" s="14">
        <v>40</v>
      </c>
      <c r="C343" s="13" t="e">
        <f t="shared" si="22"/>
        <v>#DIV/0!</v>
      </c>
    </row>
    <row r="344" spans="2:3" x14ac:dyDescent="0.25">
      <c r="B344" s="14">
        <v>50</v>
      </c>
      <c r="C344" s="13" t="e">
        <f t="shared" si="22"/>
        <v>#DIV/0!</v>
      </c>
    </row>
    <row r="345" spans="2:3" x14ac:dyDescent="0.25">
      <c r="B345" s="14">
        <v>60</v>
      </c>
      <c r="C345" s="13" t="e">
        <f t="shared" si="22"/>
        <v>#DIV/0!</v>
      </c>
    </row>
    <row r="346" spans="2:3" x14ac:dyDescent="0.25">
      <c r="B346" s="14">
        <v>70</v>
      </c>
      <c r="C346" s="13" t="e">
        <f t="shared" si="22"/>
        <v>#DIV/0!</v>
      </c>
    </row>
    <row r="347" spans="2:3" x14ac:dyDescent="0.25">
      <c r="B347" s="14">
        <v>80</v>
      </c>
      <c r="C347" s="13" t="e">
        <f t="shared" si="22"/>
        <v>#DIV/0!</v>
      </c>
    </row>
    <row r="348" spans="2:3" x14ac:dyDescent="0.25">
      <c r="B348" s="14">
        <v>90</v>
      </c>
      <c r="C348" s="13" t="e">
        <f t="shared" si="22"/>
        <v>#DIV/0!</v>
      </c>
    </row>
    <row r="349" spans="2:3" ht="15.75" thickBot="1" x14ac:dyDescent="0.3">
      <c r="B349" s="16">
        <v>100</v>
      </c>
      <c r="C349" s="13" t="e">
        <f t="shared" si="22"/>
        <v>#DIV/0!</v>
      </c>
    </row>
    <row r="359" spans="2:18" ht="15.75" thickBot="1" x14ac:dyDescent="0.3">
      <c r="B359" s="38" t="s">
        <v>24</v>
      </c>
    </row>
    <row r="360" spans="2:18" x14ac:dyDescent="0.25">
      <c r="B360" s="8" t="s">
        <v>14</v>
      </c>
      <c r="C360" s="9">
        <v>0</v>
      </c>
      <c r="D360" s="10">
        <v>1</v>
      </c>
      <c r="E360" s="10">
        <v>2</v>
      </c>
      <c r="F360" s="10">
        <v>4</v>
      </c>
      <c r="G360" s="10">
        <v>6</v>
      </c>
      <c r="H360" s="10">
        <v>8</v>
      </c>
      <c r="I360" s="10">
        <v>10</v>
      </c>
      <c r="J360" s="10">
        <v>20</v>
      </c>
      <c r="K360" s="10">
        <v>30</v>
      </c>
      <c r="L360" s="10">
        <v>40</v>
      </c>
      <c r="M360" s="10">
        <v>50</v>
      </c>
      <c r="N360" s="10">
        <v>60</v>
      </c>
      <c r="O360" s="10">
        <v>70</v>
      </c>
      <c r="P360" s="10">
        <v>80</v>
      </c>
      <c r="Q360" s="10">
        <v>90</v>
      </c>
      <c r="R360" s="11">
        <v>100</v>
      </c>
    </row>
    <row r="361" spans="2:18" ht="15.75" thickBot="1" x14ac:dyDescent="0.3">
      <c r="B361" s="12" t="s">
        <v>15</v>
      </c>
      <c r="C361" s="13" t="e">
        <f t="shared" ref="C361:R361" si="23">($C$41-$C$42)/(1-EXP($B$62/-$C$43))*(1-EXP(C360/-$C$43))+$C$42</f>
        <v>#DIV/0!</v>
      </c>
      <c r="D361" s="13" t="e">
        <f t="shared" si="23"/>
        <v>#DIV/0!</v>
      </c>
      <c r="E361" s="13" t="e">
        <f t="shared" si="23"/>
        <v>#DIV/0!</v>
      </c>
      <c r="F361" s="13" t="e">
        <f t="shared" si="23"/>
        <v>#DIV/0!</v>
      </c>
      <c r="G361" s="13" t="e">
        <f t="shared" si="23"/>
        <v>#DIV/0!</v>
      </c>
      <c r="H361" s="13" t="e">
        <f t="shared" si="23"/>
        <v>#DIV/0!</v>
      </c>
      <c r="I361" s="13" t="e">
        <f t="shared" si="23"/>
        <v>#DIV/0!</v>
      </c>
      <c r="J361" s="13" t="e">
        <f t="shared" si="23"/>
        <v>#DIV/0!</v>
      </c>
      <c r="K361" s="13" t="e">
        <f t="shared" si="23"/>
        <v>#DIV/0!</v>
      </c>
      <c r="L361" s="13" t="e">
        <f t="shared" si="23"/>
        <v>#DIV/0!</v>
      </c>
      <c r="M361" s="13" t="e">
        <f t="shared" si="23"/>
        <v>#DIV/0!</v>
      </c>
      <c r="N361" s="13" t="e">
        <f t="shared" si="23"/>
        <v>#DIV/0!</v>
      </c>
      <c r="O361" s="13" t="e">
        <f t="shared" si="23"/>
        <v>#DIV/0!</v>
      </c>
      <c r="P361" s="13" t="e">
        <f t="shared" si="23"/>
        <v>#DIV/0!</v>
      </c>
      <c r="Q361" s="13" t="e">
        <f t="shared" si="23"/>
        <v>#DIV/0!</v>
      </c>
      <c r="R361" s="13" t="e">
        <f t="shared" si="23"/>
        <v>#DIV/0!</v>
      </c>
    </row>
  </sheetData>
  <mergeCells count="40">
    <mergeCell ref="B328:G328"/>
    <mergeCell ref="D329:G329"/>
    <mergeCell ref="D330:G330"/>
    <mergeCell ref="D331:G331"/>
    <mergeCell ref="D258:G258"/>
    <mergeCell ref="D259:G259"/>
    <mergeCell ref="B292:G292"/>
    <mergeCell ref="D293:G293"/>
    <mergeCell ref="D294:G294"/>
    <mergeCell ref="D295:G295"/>
    <mergeCell ref="D257:G257"/>
    <mergeCell ref="D150:G150"/>
    <mergeCell ref="D151:G151"/>
    <mergeCell ref="B184:G184"/>
    <mergeCell ref="D185:G185"/>
    <mergeCell ref="D186:G186"/>
    <mergeCell ref="D187:G187"/>
    <mergeCell ref="B220:G220"/>
    <mergeCell ref="D221:G221"/>
    <mergeCell ref="D222:G222"/>
    <mergeCell ref="D223:G223"/>
    <mergeCell ref="B256:G256"/>
    <mergeCell ref="D149:G149"/>
    <mergeCell ref="D42:G42"/>
    <mergeCell ref="D43:G43"/>
    <mergeCell ref="B76:G76"/>
    <mergeCell ref="D77:G77"/>
    <mergeCell ref="D78:G78"/>
    <mergeCell ref="D79:G79"/>
    <mergeCell ref="B112:G112"/>
    <mergeCell ref="D113:G113"/>
    <mergeCell ref="D114:G114"/>
    <mergeCell ref="D115:G115"/>
    <mergeCell ref="B148:G148"/>
    <mergeCell ref="D41:G41"/>
    <mergeCell ref="D5:M5"/>
    <mergeCell ref="D6:M6"/>
    <mergeCell ref="B9:B22"/>
    <mergeCell ref="B33:O34"/>
    <mergeCell ref="B40:G40"/>
  </mergeCells>
  <conditionalFormatting sqref="D54:D5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 G2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M23 H23 J2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 G2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G2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M23 H2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 J23:M2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M2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O2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 G8:H8 J8:M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 G8:H8 J8:M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 J8:M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 J8:M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M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8 D23:O2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G9 G10:H2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F10:F22 H10:H22 G9:G2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H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M10:O22 I10:K2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M10:O22 I10:K2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M10:O22 I10:K2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M10:O22 I10:K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M10:O22 I10:K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M10:O22 I10:K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M10:O22 I10:K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O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1"/>
  <sheetViews>
    <sheetView tabSelected="1" workbookViewId="0"/>
  </sheetViews>
  <sheetFormatPr defaultRowHeight="15" x14ac:dyDescent="0.25"/>
  <cols>
    <col min="1" max="1" width="22.7109375" style="41" bestFit="1" customWidth="1"/>
    <col min="2" max="2" width="11.140625" style="41" customWidth="1"/>
    <col min="3" max="3" width="9.140625" style="41" customWidth="1"/>
    <col min="4" max="18" width="9.5703125" style="41" bestFit="1" customWidth="1"/>
    <col min="19" max="19" width="9.140625" style="41" customWidth="1"/>
    <col min="20" max="20" width="3.7109375" style="41" bestFit="1" customWidth="1"/>
    <col min="21" max="21" width="5" style="41" bestFit="1" customWidth="1"/>
    <col min="22" max="16384" width="9.140625" style="41"/>
  </cols>
  <sheetData>
    <row r="1" spans="2:15" x14ac:dyDescent="0.25">
      <c r="B1" s="41" t="s">
        <v>41</v>
      </c>
    </row>
    <row r="2" spans="2:15" x14ac:dyDescent="0.25">
      <c r="B2" s="41" t="s">
        <v>0</v>
      </c>
      <c r="E2" s="41">
        <f>28*0.0254/2</f>
        <v>0.35559999999999997</v>
      </c>
      <c r="F2" s="41" t="s">
        <v>1</v>
      </c>
      <c r="G2" s="41" t="s">
        <v>2</v>
      </c>
      <c r="H2" s="41">
        <v>0.378</v>
      </c>
    </row>
    <row r="3" spans="2:15" x14ac:dyDescent="0.25">
      <c r="B3" s="41" t="s">
        <v>3</v>
      </c>
      <c r="E3" s="41">
        <v>1.68</v>
      </c>
      <c r="G3" s="41" t="s">
        <v>4</v>
      </c>
      <c r="H3" s="41">
        <v>2.6309999999999998</v>
      </c>
    </row>
    <row r="4" spans="2:15" x14ac:dyDescent="0.25">
      <c r="B4" s="41" t="s">
        <v>5</v>
      </c>
      <c r="E4" s="41">
        <v>10.4</v>
      </c>
    </row>
    <row r="5" spans="2:15" x14ac:dyDescent="0.25">
      <c r="D5" s="52" t="s">
        <v>6</v>
      </c>
      <c r="E5" s="52"/>
      <c r="F5" s="52"/>
      <c r="G5" s="52"/>
      <c r="H5" s="52"/>
      <c r="I5" s="52"/>
      <c r="J5" s="52"/>
      <c r="K5" s="52"/>
      <c r="L5" s="52"/>
      <c r="M5" s="52"/>
    </row>
    <row r="6" spans="2:15" x14ac:dyDescent="0.25">
      <c r="D6" s="53" t="s">
        <v>7</v>
      </c>
      <c r="E6" s="53"/>
      <c r="F6" s="53"/>
      <c r="G6" s="53"/>
      <c r="H6" s="53"/>
      <c r="I6" s="53"/>
      <c r="J6" s="53"/>
      <c r="K6" s="53"/>
      <c r="L6" s="53"/>
      <c r="M6" s="53"/>
    </row>
    <row r="7" spans="2:15" x14ac:dyDescent="0.25">
      <c r="D7" s="1">
        <v>0</v>
      </c>
      <c r="E7" s="1">
        <v>1</v>
      </c>
      <c r="F7" s="1">
        <v>3</v>
      </c>
      <c r="G7" s="1">
        <v>5</v>
      </c>
      <c r="H7" s="1">
        <v>10</v>
      </c>
      <c r="I7" s="1">
        <v>20</v>
      </c>
      <c r="J7" s="1">
        <v>30</v>
      </c>
      <c r="K7" s="1">
        <v>40</v>
      </c>
      <c r="L7" s="1">
        <v>50</v>
      </c>
      <c r="M7" s="1">
        <v>60</v>
      </c>
      <c r="N7" s="1">
        <v>70</v>
      </c>
      <c r="O7" s="1">
        <v>80</v>
      </c>
    </row>
    <row r="8" spans="2:15" ht="15" customHeight="1" x14ac:dyDescent="0.25">
      <c r="B8" s="2"/>
      <c r="C8" s="41">
        <v>0</v>
      </c>
      <c r="D8" s="60">
        <v>1403</v>
      </c>
      <c r="E8" s="60">
        <v>1437</v>
      </c>
      <c r="F8" s="60">
        <v>1510</v>
      </c>
      <c r="G8" s="60">
        <v>1600</v>
      </c>
      <c r="H8" s="60">
        <v>2200</v>
      </c>
      <c r="I8" s="60">
        <v>2700</v>
      </c>
      <c r="J8" s="60">
        <v>2900</v>
      </c>
      <c r="K8" s="60">
        <v>3000</v>
      </c>
      <c r="L8" s="60">
        <v>3500</v>
      </c>
      <c r="M8" s="60">
        <v>4700</v>
      </c>
      <c r="N8" s="60">
        <v>5500</v>
      </c>
      <c r="O8" s="60">
        <v>6300</v>
      </c>
    </row>
    <row r="9" spans="2:15" ht="15" customHeight="1" x14ac:dyDescent="0.25">
      <c r="B9" s="54" t="s">
        <v>8</v>
      </c>
      <c r="C9" s="41">
        <v>1</v>
      </c>
      <c r="D9" s="33">
        <v>1414.777308717142</v>
      </c>
      <c r="E9" s="33">
        <v>2010</v>
      </c>
      <c r="F9" s="33">
        <v>2110</v>
      </c>
      <c r="G9" s="33">
        <v>2212</v>
      </c>
      <c r="H9" s="33">
        <v>2209.2816499177102</v>
      </c>
      <c r="I9" s="33">
        <v>2300</v>
      </c>
      <c r="J9" s="33">
        <v>2600</v>
      </c>
      <c r="K9" s="33">
        <v>3017.3902636675475</v>
      </c>
      <c r="L9" s="33">
        <v>3517.7769507015105</v>
      </c>
      <c r="M9" s="33">
        <v>4712.0150912612144</v>
      </c>
      <c r="N9" s="33">
        <v>5531.5092385892594</v>
      </c>
      <c r="O9" s="33">
        <v>6323.1067749654567</v>
      </c>
    </row>
    <row r="10" spans="2:15" x14ac:dyDescent="0.25">
      <c r="B10" s="54"/>
      <c r="C10" s="41">
        <v>2</v>
      </c>
      <c r="D10" s="3">
        <v>1435.1816909718661</v>
      </c>
      <c r="E10" s="3">
        <v>2028.0742786766009</v>
      </c>
      <c r="F10" s="3">
        <v>2132.8098975438324</v>
      </c>
      <c r="G10" s="3">
        <v>2237.9511913924293</v>
      </c>
      <c r="H10" s="3">
        <v>2235.8317629476664</v>
      </c>
      <c r="I10" s="3">
        <v>2328.4266460280164</v>
      </c>
      <c r="J10" s="3">
        <v>2627.0511631556933</v>
      </c>
      <c r="K10" s="3">
        <v>3042.5277162940765</v>
      </c>
      <c r="L10" s="3">
        <v>3553.5294579537363</v>
      </c>
      <c r="M10" s="3">
        <v>4736.2112470565262</v>
      </c>
      <c r="N10" s="3">
        <v>5593.8346649795321</v>
      </c>
      <c r="O10" s="3">
        <v>6368.8120876516568</v>
      </c>
    </row>
    <row r="11" spans="2:15" x14ac:dyDescent="0.25">
      <c r="B11" s="54"/>
      <c r="C11" s="41">
        <v>4</v>
      </c>
      <c r="D11" s="3">
        <v>1456.2776820792885</v>
      </c>
      <c r="E11" s="3">
        <v>2046.7611870806211</v>
      </c>
      <c r="F11" s="3">
        <v>2156.392939154146</v>
      </c>
      <c r="G11" s="3">
        <v>2264.782001362918</v>
      </c>
      <c r="H11" s="3">
        <v>2263.7431293815757</v>
      </c>
      <c r="I11" s="3">
        <v>2358.3107573641823</v>
      </c>
      <c r="J11" s="3">
        <v>2655.4892691046252</v>
      </c>
      <c r="K11" s="3">
        <v>3068.9539936768679</v>
      </c>
      <c r="L11" s="3">
        <v>3590.6059835453643</v>
      </c>
      <c r="M11" s="3">
        <v>4761.3948667023242</v>
      </c>
      <c r="N11" s="3">
        <v>5656.0355650848187</v>
      </c>
      <c r="O11" s="3">
        <v>6414.4260810622</v>
      </c>
    </row>
    <row r="12" spans="2:15" x14ac:dyDescent="0.25">
      <c r="B12" s="54"/>
      <c r="C12" s="41">
        <v>6</v>
      </c>
      <c r="D12" s="3">
        <v>1478.0887241999783</v>
      </c>
      <c r="E12" s="3">
        <v>2066.0814903662131</v>
      </c>
      <c r="F12" s="3">
        <v>2180.7753306368368</v>
      </c>
      <c r="G12" s="3">
        <v>2292.5222446830171</v>
      </c>
      <c r="H12" s="3">
        <v>2293.0855421739047</v>
      </c>
      <c r="I12" s="3">
        <v>2389.7270598527766</v>
      </c>
      <c r="J12" s="3">
        <v>2685.3854279244165</v>
      </c>
      <c r="K12" s="3">
        <v>3096.735175274212</v>
      </c>
      <c r="L12" s="3">
        <v>3629.0555596897357</v>
      </c>
      <c r="M12" s="3">
        <v>4787.6062493628342</v>
      </c>
      <c r="N12" s="3">
        <v>5718.1121877088017</v>
      </c>
      <c r="O12" s="3">
        <v>6459.948937653121</v>
      </c>
    </row>
    <row r="13" spans="2:15" x14ac:dyDescent="0.25">
      <c r="B13" s="54"/>
      <c r="C13" s="41">
        <v>8</v>
      </c>
      <c r="D13" s="3">
        <v>1500.6390540691982</v>
      </c>
      <c r="E13" s="3">
        <v>2086.0566575247872</v>
      </c>
      <c r="F13" s="3">
        <v>2205.9841660465654</v>
      </c>
      <c r="G13" s="3">
        <v>2321.202746699345</v>
      </c>
      <c r="H13" s="3">
        <v>2323.9323726404141</v>
      </c>
      <c r="I13" s="3">
        <v>2422.754110614042</v>
      </c>
      <c r="J13" s="3">
        <v>2716.8143955843307</v>
      </c>
      <c r="K13" s="3">
        <v>3125.9407285106731</v>
      </c>
      <c r="L13" s="3">
        <v>3668.9290344043038</v>
      </c>
      <c r="M13" s="3">
        <v>4814.8873388423717</v>
      </c>
      <c r="N13" s="3">
        <v>5780.0647811580538</v>
      </c>
      <c r="O13" s="3">
        <v>6505.3808395159058</v>
      </c>
    </row>
    <row r="14" spans="2:15" ht="15.75" thickBot="1" x14ac:dyDescent="0.3">
      <c r="B14" s="54"/>
      <c r="C14" s="41">
        <v>10</v>
      </c>
      <c r="D14" s="3">
        <v>1523.9537299291039</v>
      </c>
      <c r="E14" s="3">
        <v>2106.7088852416537</v>
      </c>
      <c r="F14" s="3">
        <v>2232.0474577940518</v>
      </c>
      <c r="G14" s="3">
        <v>2350.8553775871428</v>
      </c>
      <c r="H14" s="3">
        <v>2356.3607539246668</v>
      </c>
      <c r="I14" s="3">
        <v>2457.474494477904</v>
      </c>
      <c r="J14" s="3">
        <v>2749.8547608741346</v>
      </c>
      <c r="K14" s="3">
        <v>3156.6436824818361</v>
      </c>
      <c r="L14" s="3">
        <v>3710.279138755091</v>
      </c>
      <c r="M14" s="3">
        <v>4843.2817907043818</v>
      </c>
      <c r="N14" s="3">
        <v>5841.8935932430322</v>
      </c>
      <c r="O14" s="3">
        <v>6550.7219683782232</v>
      </c>
    </row>
    <row r="15" spans="2:15" ht="15.75" thickBot="1" x14ac:dyDescent="0.3">
      <c r="B15" s="54"/>
      <c r="C15" s="41">
        <v>20</v>
      </c>
      <c r="D15" s="3">
        <v>1652.930431967261</v>
      </c>
      <c r="E15" s="3">
        <v>2220.9569338385099</v>
      </c>
      <c r="F15" s="3">
        <v>2376.2294929228356</v>
      </c>
      <c r="G15" s="3">
        <v>2514.8936237821049</v>
      </c>
      <c r="H15" s="61">
        <v>2545</v>
      </c>
      <c r="I15" s="3">
        <v>2659.6757478675868</v>
      </c>
      <c r="J15" s="3">
        <v>2942.2720826481873</v>
      </c>
      <c r="K15" s="3">
        <v>3335.4486116000458</v>
      </c>
      <c r="L15" s="3">
        <v>3941.1655127398381</v>
      </c>
      <c r="M15" s="3">
        <v>5003.6112994588484</v>
      </c>
      <c r="N15" s="3">
        <v>6149.1895719663471</v>
      </c>
      <c r="O15" s="3">
        <v>6776.0723527753207</v>
      </c>
    </row>
    <row r="16" spans="2:15" ht="15.75" thickBot="1" x14ac:dyDescent="0.3">
      <c r="B16" s="54"/>
      <c r="C16" s="41">
        <v>30</v>
      </c>
      <c r="D16" s="3">
        <v>1805.2984019371074</v>
      </c>
      <c r="E16" s="3">
        <v>2355.9250556979864</v>
      </c>
      <c r="F16" s="3">
        <v>2546.5604414703848</v>
      </c>
      <c r="G16" s="3">
        <v>2708.681914032742</v>
      </c>
      <c r="H16" s="3">
        <v>3289.375</v>
      </c>
      <c r="I16" s="61">
        <v>3200</v>
      </c>
      <c r="J16" s="61">
        <v>3189.3408144170548</v>
      </c>
      <c r="K16" s="3">
        <v>3565.0386852168767</v>
      </c>
      <c r="L16" s="3">
        <v>4218.0897297102283</v>
      </c>
      <c r="M16" s="3">
        <v>5199.4382036660199</v>
      </c>
      <c r="N16" s="3">
        <v>6453.4279046131487</v>
      </c>
      <c r="O16" s="3">
        <v>6999.1804633829752</v>
      </c>
    </row>
    <row r="17" spans="1:15" ht="15.75" thickBot="1" x14ac:dyDescent="0.3">
      <c r="B17" s="54"/>
      <c r="C17" s="41">
        <v>40</v>
      </c>
      <c r="D17" s="3">
        <v>1985.2998898481856</v>
      </c>
      <c r="E17" s="3">
        <v>2515.3710518615981</v>
      </c>
      <c r="F17" s="3">
        <v>2747.7826811703139</v>
      </c>
      <c r="G17" s="3">
        <v>2937.6157286117623</v>
      </c>
      <c r="H17" s="3">
        <v>4033.75</v>
      </c>
      <c r="I17" s="3">
        <v>3957.1428571428569</v>
      </c>
      <c r="J17" s="3">
        <v>3948.0064123574757</v>
      </c>
      <c r="K17" s="61">
        <v>4000</v>
      </c>
      <c r="L17" s="3">
        <v>4550.2315561037158</v>
      </c>
      <c r="M17" s="3">
        <v>5438.6217245866255</v>
      </c>
      <c r="N17" s="3">
        <v>6754.6390152702397</v>
      </c>
      <c r="O17" s="3">
        <v>7220.0686111981759</v>
      </c>
    </row>
    <row r="18" spans="1:15" ht="15.75" thickBot="1" x14ac:dyDescent="0.3">
      <c r="B18" s="54"/>
      <c r="C18" s="41">
        <v>50</v>
      </c>
      <c r="D18" s="3">
        <v>2197.9465219232479</v>
      </c>
      <c r="E18" s="3">
        <v>2703.7342397192174</v>
      </c>
      <c r="F18" s="3">
        <v>2985.4986693399728</v>
      </c>
      <c r="G18" s="3">
        <v>3208.069074321741</v>
      </c>
      <c r="H18" s="3">
        <v>4778.125</v>
      </c>
      <c r="I18" s="3">
        <v>4714.2857142857138</v>
      </c>
      <c r="J18" s="3">
        <v>4706.6720102978961</v>
      </c>
      <c r="K18" s="3">
        <v>4750</v>
      </c>
      <c r="L18" s="61">
        <v>4948.6011680029787</v>
      </c>
      <c r="M18" s="3">
        <v>5730.7611367455147</v>
      </c>
      <c r="N18" s="3">
        <v>7052.8530252996943</v>
      </c>
      <c r="O18" s="3">
        <v>7438.7588852197759</v>
      </c>
    </row>
    <row r="19" spans="1:15" x14ac:dyDescent="0.25">
      <c r="B19" s="54"/>
      <c r="C19" s="41">
        <v>60</v>
      </c>
      <c r="D19" s="3">
        <v>2449.1588349859321</v>
      </c>
      <c r="E19" s="3">
        <v>2926.259053095383</v>
      </c>
      <c r="F19" s="3">
        <v>3266.3269272688458</v>
      </c>
      <c r="G19" s="3">
        <v>3527.5719504705762</v>
      </c>
      <c r="H19" s="3">
        <v>5522.5</v>
      </c>
      <c r="I19" s="3">
        <v>5471.4285714285706</v>
      </c>
      <c r="J19" s="3">
        <v>5465.3376082383165</v>
      </c>
      <c r="K19" s="3">
        <v>5500</v>
      </c>
      <c r="L19" s="3">
        <v>5658.880934402383</v>
      </c>
      <c r="M19" s="3">
        <v>6087.5810205236721</v>
      </c>
      <c r="N19" s="3">
        <v>7348.0997563510291</v>
      </c>
      <c r="O19" s="3">
        <v>7655.2731546574214</v>
      </c>
    </row>
    <row r="20" spans="1:15" x14ac:dyDescent="0.25">
      <c r="B20" s="54"/>
      <c r="C20" s="41">
        <v>70</v>
      </c>
      <c r="D20" s="3">
        <v>2745.9311168625991</v>
      </c>
      <c r="E20" s="3">
        <v>3189.1410584983014</v>
      </c>
      <c r="F20" s="3">
        <v>3598.0863140000397</v>
      </c>
      <c r="G20" s="3">
        <v>3905.0200001495259</v>
      </c>
      <c r="H20" s="3">
        <v>6266.875</v>
      </c>
      <c r="I20" s="3">
        <v>6228.5714285714284</v>
      </c>
      <c r="J20" s="3">
        <v>6224.0032061787369</v>
      </c>
      <c r="K20" s="3">
        <v>6250</v>
      </c>
      <c r="L20" s="3">
        <v>6369.1607008017872</v>
      </c>
      <c r="M20" s="3">
        <v>6523.4018107367046</v>
      </c>
      <c r="N20" s="3">
        <v>7640.4087333433872</v>
      </c>
      <c r="O20" s="3">
        <v>7869.6330711184837</v>
      </c>
    </row>
    <row r="21" spans="1:15" x14ac:dyDescent="0.25">
      <c r="B21" s="54"/>
      <c r="C21" s="41">
        <v>80</v>
      </c>
      <c r="D21" s="3">
        <v>3096.5261423074976</v>
      </c>
      <c r="E21" s="3">
        <v>3499.6994529360413</v>
      </c>
      <c r="F21" s="3">
        <v>3990.0137200808558</v>
      </c>
      <c r="G21" s="3">
        <v>4350.9221839535821</v>
      </c>
      <c r="H21" s="3">
        <v>7011.25</v>
      </c>
      <c r="I21" s="3">
        <v>6985.7142857142853</v>
      </c>
      <c r="J21" s="3">
        <v>6982.6688041191574</v>
      </c>
      <c r="K21" s="3">
        <v>7000</v>
      </c>
      <c r="L21" s="3">
        <v>7079.4404672011915</v>
      </c>
      <c r="M21" s="3">
        <v>7055.7145259664476</v>
      </c>
      <c r="N21" s="3">
        <v>7929.8091874180645</v>
      </c>
      <c r="O21" s="3">
        <v>8081.8600707732476</v>
      </c>
    </row>
    <row r="22" spans="1:15" x14ac:dyDescent="0.25">
      <c r="B22" s="54"/>
      <c r="C22" s="41">
        <v>90</v>
      </c>
      <c r="D22" s="3">
        <v>3510.7052263157248</v>
      </c>
      <c r="E22" s="3">
        <v>3866.5808460079024</v>
      </c>
      <c r="F22" s="3">
        <v>4453.0212423418507</v>
      </c>
      <c r="G22" s="3">
        <v>4877.6933719100361</v>
      </c>
      <c r="H22" s="3">
        <v>7755.625</v>
      </c>
      <c r="I22" s="3">
        <v>7742.8571428571422</v>
      </c>
      <c r="J22" s="3">
        <v>7741.3344020595778</v>
      </c>
      <c r="K22" s="3">
        <v>7750</v>
      </c>
      <c r="L22" s="3">
        <v>7789.7202336005957</v>
      </c>
      <c r="M22" s="3">
        <v>7705.8827445517854</v>
      </c>
      <c r="N22" s="3">
        <v>8216.3300588616294</v>
      </c>
      <c r="O22" s="3">
        <v>8291.9753764985289</v>
      </c>
    </row>
    <row r="23" spans="1:15" x14ac:dyDescent="0.25">
      <c r="A23" s="41" t="s">
        <v>9</v>
      </c>
      <c r="B23" s="2"/>
      <c r="C23" s="41">
        <v>100</v>
      </c>
      <c r="D23" s="4">
        <v>4000</v>
      </c>
      <c r="E23" s="4">
        <v>4300</v>
      </c>
      <c r="F23" s="4">
        <v>5000</v>
      </c>
      <c r="G23" s="4">
        <v>5500</v>
      </c>
      <c r="H23" s="4">
        <v>8000</v>
      </c>
      <c r="I23" s="4">
        <v>8500</v>
      </c>
      <c r="J23" s="4">
        <v>8500</v>
      </c>
      <c r="K23" s="4">
        <v>8500</v>
      </c>
      <c r="L23" s="4">
        <v>8500</v>
      </c>
      <c r="M23" s="4">
        <v>8500</v>
      </c>
      <c r="N23" s="4">
        <v>8500</v>
      </c>
      <c r="O23" s="4">
        <v>8500</v>
      </c>
    </row>
    <row r="24" spans="1:15" x14ac:dyDescent="0.25">
      <c r="C24" s="5" t="s">
        <v>10</v>
      </c>
      <c r="D24" s="41">
        <v>-20</v>
      </c>
      <c r="E24" s="41">
        <v>-20</v>
      </c>
      <c r="F24" s="41">
        <v>-20</v>
      </c>
      <c r="G24" s="41">
        <v>-50</v>
      </c>
      <c r="H24" s="41">
        <v>-40</v>
      </c>
      <c r="I24" s="41">
        <v>-50</v>
      </c>
      <c r="J24" s="41">
        <v>-1000</v>
      </c>
      <c r="K24" s="41">
        <v>-1000</v>
      </c>
      <c r="L24" s="41">
        <v>-50</v>
      </c>
      <c r="M24" s="41">
        <v>-50</v>
      </c>
      <c r="N24" s="41">
        <v>1000</v>
      </c>
      <c r="O24" s="41">
        <v>1000</v>
      </c>
    </row>
    <row r="25" spans="1:15" x14ac:dyDescent="0.25">
      <c r="B25" s="41" t="s">
        <v>11</v>
      </c>
      <c r="D25" s="41">
        <f t="shared" ref="D25:O25" si="0">D7*0.447/$E$2*$H$2*$E$3*$E$4*60/(2*PI())</f>
        <v>0</v>
      </c>
      <c r="E25" s="41">
        <f t="shared" si="0"/>
        <v>79.277797074454867</v>
      </c>
      <c r="F25" s="41">
        <f t="shared" si="0"/>
        <v>237.83339122336457</v>
      </c>
      <c r="G25" s="41">
        <f t="shared" si="0"/>
        <v>396.38898537227425</v>
      </c>
      <c r="H25" s="41">
        <f t="shared" si="0"/>
        <v>792.7779707445485</v>
      </c>
      <c r="I25" s="41">
        <f t="shared" si="0"/>
        <v>1585.555941489097</v>
      </c>
      <c r="J25" s="41">
        <f t="shared" si="0"/>
        <v>2378.3339122336456</v>
      </c>
      <c r="K25" s="41">
        <f t="shared" si="0"/>
        <v>3171.111882978194</v>
      </c>
      <c r="L25" s="41">
        <f t="shared" si="0"/>
        <v>3963.8898537227433</v>
      </c>
      <c r="M25" s="41">
        <f t="shared" si="0"/>
        <v>4756.6678244672912</v>
      </c>
      <c r="N25" s="41">
        <f t="shared" si="0"/>
        <v>5549.44579521184</v>
      </c>
      <c r="O25" s="41">
        <f t="shared" si="0"/>
        <v>6342.223765956388</v>
      </c>
    </row>
    <row r="26" spans="1:15" x14ac:dyDescent="0.25">
      <c r="B26" s="41" t="s">
        <v>12</v>
      </c>
      <c r="D26" s="41">
        <f t="shared" ref="D26:O26" si="1">D7*0.447/$E$2*$H$3*$E$3*$E$4*60/(2*PI())</f>
        <v>0</v>
      </c>
      <c r="E26" s="41">
        <f t="shared" si="1"/>
        <v>551.79863519283265</v>
      </c>
      <c r="F26" s="41">
        <f t="shared" si="1"/>
        <v>1655.3959055784976</v>
      </c>
      <c r="G26" s="41">
        <f t="shared" si="1"/>
        <v>2758.9931759641627</v>
      </c>
      <c r="H26" s="41">
        <f t="shared" si="1"/>
        <v>5517.9863519283253</v>
      </c>
      <c r="I26" s="41">
        <f t="shared" si="1"/>
        <v>11035.972703856651</v>
      </c>
      <c r="J26" s="41">
        <f t="shared" si="1"/>
        <v>16553.959055784977</v>
      </c>
      <c r="K26" s="41">
        <f t="shared" si="1"/>
        <v>22071.945407713301</v>
      </c>
      <c r="L26" s="41">
        <f t="shared" si="1"/>
        <v>27589.931759641637</v>
      </c>
      <c r="M26" s="41">
        <f t="shared" si="1"/>
        <v>33107.918111569954</v>
      </c>
      <c r="N26" s="41">
        <f t="shared" si="1"/>
        <v>38625.904463498278</v>
      </c>
      <c r="O26" s="41">
        <f t="shared" si="1"/>
        <v>44143.890815426603</v>
      </c>
    </row>
    <row r="28" spans="1:15" ht="15.75" thickBot="1" x14ac:dyDescent="0.3">
      <c r="B28" s="5" t="s">
        <v>13</v>
      </c>
    </row>
    <row r="29" spans="1:15" ht="15.75" thickBot="1" x14ac:dyDescent="0.3">
      <c r="B29" s="1" t="s">
        <v>14</v>
      </c>
      <c r="C29" s="24">
        <v>0</v>
      </c>
      <c r="D29" s="25">
        <v>5</v>
      </c>
      <c r="E29" s="25">
        <v>10</v>
      </c>
      <c r="F29" s="25">
        <v>20</v>
      </c>
      <c r="G29" s="25">
        <v>30</v>
      </c>
      <c r="H29" s="25">
        <v>40</v>
      </c>
      <c r="I29" s="25">
        <v>50</v>
      </c>
      <c r="J29" s="25">
        <v>60</v>
      </c>
      <c r="K29" s="25">
        <v>70</v>
      </c>
      <c r="L29" s="25">
        <v>80</v>
      </c>
      <c r="M29" s="25">
        <v>90</v>
      </c>
      <c r="N29" s="25">
        <v>100</v>
      </c>
    </row>
    <row r="30" spans="1:15" x14ac:dyDescent="0.25">
      <c r="B30" s="1" t="s">
        <v>15</v>
      </c>
      <c r="C30" s="1">
        <v>2000</v>
      </c>
      <c r="D30" s="1">
        <v>2000</v>
      </c>
      <c r="E30" s="1">
        <v>2000</v>
      </c>
      <c r="F30" s="1">
        <v>2500</v>
      </c>
      <c r="G30" s="1">
        <v>3100</v>
      </c>
      <c r="H30" s="1">
        <v>3500</v>
      </c>
      <c r="I30" s="1">
        <v>4000</v>
      </c>
      <c r="J30" s="1">
        <v>4000</v>
      </c>
      <c r="K30" s="1">
        <v>4000</v>
      </c>
      <c r="L30" s="1">
        <v>4000</v>
      </c>
      <c r="M30" s="1">
        <v>4000</v>
      </c>
      <c r="N30" s="1">
        <v>4000</v>
      </c>
    </row>
    <row r="31" spans="1:1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6.5" x14ac:dyDescent="0.25">
      <c r="B32" s="41" t="s">
        <v>16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ht="16.5" customHeight="1" x14ac:dyDescent="0.25">
      <c r="B33" s="55" t="s">
        <v>40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2:15" x14ac:dyDescent="0.2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40" spans="2:15" x14ac:dyDescent="0.25">
      <c r="B40" s="51"/>
      <c r="C40" s="51"/>
      <c r="D40" s="51"/>
      <c r="E40" s="51"/>
      <c r="F40" s="51"/>
      <c r="G40" s="51"/>
    </row>
    <row r="41" spans="2:15" x14ac:dyDescent="0.25">
      <c r="D41" s="51"/>
      <c r="E41" s="51"/>
      <c r="F41" s="51"/>
      <c r="G41" s="51"/>
    </row>
    <row r="42" spans="2:15" x14ac:dyDescent="0.25">
      <c r="D42" s="51"/>
      <c r="E42" s="51"/>
      <c r="F42" s="51"/>
      <c r="G42" s="51"/>
    </row>
    <row r="43" spans="2:15" ht="15.75" customHeight="1" x14ac:dyDescent="0.25">
      <c r="D43" s="51"/>
      <c r="E43" s="51"/>
      <c r="F43" s="51"/>
      <c r="G43" s="51"/>
    </row>
    <row r="44" spans="2:15" ht="15.75" customHeight="1" x14ac:dyDescent="0.25"/>
    <row r="62" spans="21:22" x14ac:dyDescent="0.25">
      <c r="U62" s="41" t="s">
        <v>17</v>
      </c>
      <c r="V62" s="41" t="s">
        <v>18</v>
      </c>
    </row>
    <row r="63" spans="21:22" x14ac:dyDescent="0.25">
      <c r="U63" s="41">
        <v>0</v>
      </c>
      <c r="V63" s="3">
        <f>D8</f>
        <v>1403</v>
      </c>
    </row>
    <row r="64" spans="21:22" x14ac:dyDescent="0.25">
      <c r="U64" s="41">
        <v>60</v>
      </c>
      <c r="V64" s="3">
        <f>M8</f>
        <v>4700</v>
      </c>
    </row>
    <row r="66" spans="2:26" x14ac:dyDescent="0.25">
      <c r="T66" s="41" t="s">
        <v>19</v>
      </c>
      <c r="W66" s="41">
        <f>E7</f>
        <v>1</v>
      </c>
      <c r="X66" s="41">
        <f>G7</f>
        <v>5</v>
      </c>
      <c r="Y66" s="41">
        <f>H7</f>
        <v>10</v>
      </c>
      <c r="Z66" s="41">
        <f>J7</f>
        <v>30</v>
      </c>
    </row>
    <row r="67" spans="2:26" x14ac:dyDescent="0.25">
      <c r="T67" s="41" t="s">
        <v>20</v>
      </c>
      <c r="U67" s="41">
        <f>INDEX(U63:U64,MATCH(W66,U63:U64,1))</f>
        <v>0</v>
      </c>
      <c r="W67" s="41">
        <f>$U$68+(W66-$U$67)*($U$70-$U$68)/($U$69-$U$67)</f>
        <v>1457.95</v>
      </c>
      <c r="X67" s="41">
        <f>$U$68+(X66-$U$67)*($U$70-$U$68)/($U$69-$U$67)</f>
        <v>1677.75</v>
      </c>
      <c r="Y67" s="41">
        <f>$U$68+(Y66-$U$67)*($U$70-$U$68)/($U$69-$U$67)</f>
        <v>1952.5</v>
      </c>
      <c r="Z67" s="41">
        <f>$U$68+(Z66-$U$67)*($U$70-$U$68)/($U$69-$U$67)</f>
        <v>3051.5</v>
      </c>
    </row>
    <row r="68" spans="2:26" x14ac:dyDescent="0.25">
      <c r="T68" s="41" t="s">
        <v>21</v>
      </c>
      <c r="U68" s="41">
        <f>INDEX(V63:V64,MATCH(W66,U63:U64,1))</f>
        <v>1403</v>
      </c>
    </row>
    <row r="69" spans="2:26" x14ac:dyDescent="0.25">
      <c r="T69" s="41" t="s">
        <v>22</v>
      </c>
      <c r="U69" s="41">
        <f>INDEX(U63:U64,MATCH(W66,U63:U64,1)+1)</f>
        <v>60</v>
      </c>
    </row>
    <row r="70" spans="2:26" x14ac:dyDescent="0.25">
      <c r="T70" s="41" t="s">
        <v>23</v>
      </c>
      <c r="U70" s="41">
        <f>INDEX(V63:V64,MATCH(W66,U63:U64,1)+1)</f>
        <v>4700</v>
      </c>
    </row>
    <row r="71" spans="2:26" ht="15.75" thickBot="1" x14ac:dyDescent="0.3">
      <c r="B71" s="41" t="s">
        <v>24</v>
      </c>
    </row>
    <row r="72" spans="2:26" x14ac:dyDescent="0.25">
      <c r="B72" s="8" t="s">
        <v>14</v>
      </c>
      <c r="C72" s="9">
        <v>0</v>
      </c>
      <c r="D72" s="10">
        <v>1</v>
      </c>
      <c r="E72" s="10">
        <v>2</v>
      </c>
      <c r="F72" s="10">
        <v>4</v>
      </c>
      <c r="G72" s="10">
        <v>6</v>
      </c>
      <c r="H72" s="10">
        <v>8</v>
      </c>
      <c r="I72" s="10">
        <v>10</v>
      </c>
      <c r="J72" s="10">
        <v>20</v>
      </c>
      <c r="K72" s="10">
        <v>30</v>
      </c>
      <c r="L72" s="10">
        <v>40</v>
      </c>
      <c r="M72" s="10">
        <v>50</v>
      </c>
      <c r="N72" s="10">
        <v>60</v>
      </c>
      <c r="O72" s="10">
        <v>70</v>
      </c>
      <c r="P72" s="10">
        <v>80</v>
      </c>
      <c r="Q72" s="10">
        <v>90</v>
      </c>
      <c r="R72" s="11">
        <v>100</v>
      </c>
    </row>
    <row r="73" spans="2:26" ht="15.75" thickBot="1" x14ac:dyDescent="0.3">
      <c r="B73" s="12" t="s">
        <v>15</v>
      </c>
      <c r="C73" s="13" t="e">
        <f t="shared" ref="C73:R73" si="2">($C$41-$C$42)/(1-EXP($B$62/-$C$43))*(1-EXP(C72/-$C$43))+$C$42</f>
        <v>#DIV/0!</v>
      </c>
      <c r="D73" s="13" t="e">
        <f t="shared" si="2"/>
        <v>#DIV/0!</v>
      </c>
      <c r="E73" s="13" t="e">
        <f t="shared" si="2"/>
        <v>#DIV/0!</v>
      </c>
      <c r="F73" s="13" t="e">
        <f t="shared" si="2"/>
        <v>#DIV/0!</v>
      </c>
      <c r="G73" s="13" t="e">
        <f t="shared" si="2"/>
        <v>#DIV/0!</v>
      </c>
      <c r="H73" s="13" t="e">
        <f t="shared" si="2"/>
        <v>#DIV/0!</v>
      </c>
      <c r="I73" s="13" t="e">
        <f t="shared" si="2"/>
        <v>#DIV/0!</v>
      </c>
      <c r="J73" s="13" t="e">
        <f t="shared" si="2"/>
        <v>#DIV/0!</v>
      </c>
      <c r="K73" s="13" t="e">
        <f t="shared" si="2"/>
        <v>#DIV/0!</v>
      </c>
      <c r="L73" s="13" t="e">
        <f t="shared" si="2"/>
        <v>#DIV/0!</v>
      </c>
      <c r="M73" s="13" t="e">
        <f t="shared" si="2"/>
        <v>#DIV/0!</v>
      </c>
      <c r="N73" s="13" t="e">
        <f t="shared" si="2"/>
        <v>#DIV/0!</v>
      </c>
      <c r="O73" s="13" t="e">
        <f t="shared" si="2"/>
        <v>#DIV/0!</v>
      </c>
      <c r="P73" s="13" t="e">
        <f t="shared" si="2"/>
        <v>#DIV/0!</v>
      </c>
      <c r="Q73" s="13" t="e">
        <f t="shared" si="2"/>
        <v>#DIV/0!</v>
      </c>
      <c r="R73" s="13" t="e">
        <f t="shared" si="2"/>
        <v>#DIV/0!</v>
      </c>
    </row>
    <row r="75" spans="2:26" ht="15.75" thickBot="1" x14ac:dyDescent="0.3"/>
    <row r="76" spans="2:26" x14ac:dyDescent="0.25">
      <c r="B76" s="42" t="s">
        <v>25</v>
      </c>
      <c r="C76" s="43"/>
      <c r="D76" s="43"/>
      <c r="E76" s="43"/>
      <c r="F76" s="43"/>
      <c r="G76" s="44"/>
    </row>
    <row r="77" spans="2:26" x14ac:dyDescent="0.25">
      <c r="B77" s="14" t="s">
        <v>26</v>
      </c>
      <c r="C77" s="15">
        <f>E23</f>
        <v>4300</v>
      </c>
      <c r="D77" s="45" t="s">
        <v>27</v>
      </c>
      <c r="E77" s="46"/>
      <c r="F77" s="46"/>
      <c r="G77" s="47"/>
    </row>
    <row r="78" spans="2:26" x14ac:dyDescent="0.25">
      <c r="B78" s="14" t="s">
        <v>28</v>
      </c>
      <c r="C78" s="15">
        <f>E8</f>
        <v>1437</v>
      </c>
      <c r="D78" s="45" t="s">
        <v>29</v>
      </c>
      <c r="E78" s="46"/>
      <c r="F78" s="46"/>
      <c r="G78" s="47"/>
    </row>
    <row r="79" spans="2:26" ht="15.75" thickBot="1" x14ac:dyDescent="0.3">
      <c r="B79" s="16" t="s">
        <v>30</v>
      </c>
      <c r="C79" s="17">
        <f>C43</f>
        <v>0</v>
      </c>
      <c r="D79" s="48" t="s">
        <v>31</v>
      </c>
      <c r="E79" s="49"/>
      <c r="F79" s="49"/>
      <c r="G79" s="50"/>
    </row>
    <row r="80" spans="2:26" ht="15.75" thickBot="1" x14ac:dyDescent="0.3"/>
    <row r="81" spans="2:3" ht="15.75" thickBot="1" x14ac:dyDescent="0.3">
      <c r="B81" s="18" t="s">
        <v>14</v>
      </c>
      <c r="C81" s="19" t="s">
        <v>15</v>
      </c>
    </row>
    <row r="82" spans="2:3" x14ac:dyDescent="0.25">
      <c r="B82" s="20">
        <v>0</v>
      </c>
      <c r="C82" s="13" t="e">
        <f t="shared" ref="C82:C97" si="3">($C$77-$C$78)/(1-EXP($B$97/-$C$79))*(1-EXP(B82/-$C$79))+$C$78</f>
        <v>#DIV/0!</v>
      </c>
    </row>
    <row r="83" spans="2:3" x14ac:dyDescent="0.25">
      <c r="B83" s="14">
        <v>1</v>
      </c>
      <c r="C83" s="13" t="e">
        <f t="shared" si="3"/>
        <v>#DIV/0!</v>
      </c>
    </row>
    <row r="84" spans="2:3" x14ac:dyDescent="0.25">
      <c r="B84" s="14">
        <v>2</v>
      </c>
      <c r="C84" s="13" t="e">
        <f t="shared" si="3"/>
        <v>#DIV/0!</v>
      </c>
    </row>
    <row r="85" spans="2:3" x14ac:dyDescent="0.25">
      <c r="B85" s="14">
        <v>4</v>
      </c>
      <c r="C85" s="13" t="e">
        <f t="shared" si="3"/>
        <v>#DIV/0!</v>
      </c>
    </row>
    <row r="86" spans="2:3" x14ac:dyDescent="0.25">
      <c r="B86" s="14">
        <v>6</v>
      </c>
      <c r="C86" s="13" t="e">
        <f t="shared" si="3"/>
        <v>#DIV/0!</v>
      </c>
    </row>
    <row r="87" spans="2:3" x14ac:dyDescent="0.25">
      <c r="B87" s="14">
        <v>8</v>
      </c>
      <c r="C87" s="13" t="e">
        <f t="shared" si="3"/>
        <v>#DIV/0!</v>
      </c>
    </row>
    <row r="88" spans="2:3" x14ac:dyDescent="0.25">
      <c r="B88" s="14">
        <v>10</v>
      </c>
      <c r="C88" s="13" t="e">
        <f t="shared" si="3"/>
        <v>#DIV/0!</v>
      </c>
    </row>
    <row r="89" spans="2:3" x14ac:dyDescent="0.25">
      <c r="B89" s="14">
        <v>20</v>
      </c>
      <c r="C89" s="13" t="e">
        <f t="shared" si="3"/>
        <v>#DIV/0!</v>
      </c>
    </row>
    <row r="90" spans="2:3" x14ac:dyDescent="0.25">
      <c r="B90" s="14">
        <v>30</v>
      </c>
      <c r="C90" s="13" t="e">
        <f t="shared" si="3"/>
        <v>#DIV/0!</v>
      </c>
    </row>
    <row r="91" spans="2:3" x14ac:dyDescent="0.25">
      <c r="B91" s="14">
        <v>40</v>
      </c>
      <c r="C91" s="13" t="e">
        <f t="shared" si="3"/>
        <v>#DIV/0!</v>
      </c>
    </row>
    <row r="92" spans="2:3" x14ac:dyDescent="0.25">
      <c r="B92" s="14">
        <v>50</v>
      </c>
      <c r="C92" s="13" t="e">
        <f t="shared" si="3"/>
        <v>#DIV/0!</v>
      </c>
    </row>
    <row r="93" spans="2:3" x14ac:dyDescent="0.25">
      <c r="B93" s="14">
        <v>60</v>
      </c>
      <c r="C93" s="13" t="e">
        <f t="shared" si="3"/>
        <v>#DIV/0!</v>
      </c>
    </row>
    <row r="94" spans="2:3" x14ac:dyDescent="0.25">
      <c r="B94" s="14">
        <v>70</v>
      </c>
      <c r="C94" s="13" t="e">
        <f t="shared" si="3"/>
        <v>#DIV/0!</v>
      </c>
    </row>
    <row r="95" spans="2:3" x14ac:dyDescent="0.25">
      <c r="B95" s="14">
        <v>80</v>
      </c>
      <c r="C95" s="13" t="e">
        <f t="shared" si="3"/>
        <v>#DIV/0!</v>
      </c>
    </row>
    <row r="96" spans="2:3" x14ac:dyDescent="0.25">
      <c r="B96" s="14">
        <v>90</v>
      </c>
      <c r="C96" s="13" t="e">
        <f t="shared" si="3"/>
        <v>#DIV/0!</v>
      </c>
    </row>
    <row r="97" spans="2:18" ht="15.75" thickBot="1" x14ac:dyDescent="0.3">
      <c r="B97" s="16">
        <v>100</v>
      </c>
      <c r="C97" s="13" t="e">
        <f t="shared" si="3"/>
        <v>#DIV/0!</v>
      </c>
    </row>
    <row r="107" spans="2:18" ht="15.75" thickBot="1" x14ac:dyDescent="0.3">
      <c r="B107" s="41" t="s">
        <v>24</v>
      </c>
    </row>
    <row r="108" spans="2:18" x14ac:dyDescent="0.25">
      <c r="B108" s="8" t="s">
        <v>14</v>
      </c>
      <c r="C108" s="9">
        <v>0</v>
      </c>
      <c r="D108" s="10">
        <v>1</v>
      </c>
      <c r="E108" s="10">
        <v>2</v>
      </c>
      <c r="F108" s="10">
        <v>4</v>
      </c>
      <c r="G108" s="10">
        <v>6</v>
      </c>
      <c r="H108" s="10">
        <v>8</v>
      </c>
      <c r="I108" s="10">
        <v>10</v>
      </c>
      <c r="J108" s="10">
        <v>20</v>
      </c>
      <c r="K108" s="10">
        <v>30</v>
      </c>
      <c r="L108" s="10">
        <v>40</v>
      </c>
      <c r="M108" s="10">
        <v>50</v>
      </c>
      <c r="N108" s="10">
        <v>60</v>
      </c>
      <c r="O108" s="10">
        <v>70</v>
      </c>
      <c r="P108" s="10">
        <v>80</v>
      </c>
      <c r="Q108" s="10">
        <v>90</v>
      </c>
      <c r="R108" s="11">
        <v>100</v>
      </c>
    </row>
    <row r="109" spans="2:18" ht="15.75" thickBot="1" x14ac:dyDescent="0.3">
      <c r="B109" s="12" t="s">
        <v>15</v>
      </c>
      <c r="C109" s="13" t="e">
        <f t="shared" ref="C109:R109" si="4">($C$41-$C$42)/(1-EXP($B$62/-$C$43))*(1-EXP(C108/-$C$43))+$C$42</f>
        <v>#DIV/0!</v>
      </c>
      <c r="D109" s="13" t="e">
        <f t="shared" si="4"/>
        <v>#DIV/0!</v>
      </c>
      <c r="E109" s="13" t="e">
        <f t="shared" si="4"/>
        <v>#DIV/0!</v>
      </c>
      <c r="F109" s="13" t="e">
        <f t="shared" si="4"/>
        <v>#DIV/0!</v>
      </c>
      <c r="G109" s="13" t="e">
        <f t="shared" si="4"/>
        <v>#DIV/0!</v>
      </c>
      <c r="H109" s="13" t="e">
        <f t="shared" si="4"/>
        <v>#DIV/0!</v>
      </c>
      <c r="I109" s="13" t="e">
        <f t="shared" si="4"/>
        <v>#DIV/0!</v>
      </c>
      <c r="J109" s="13" t="e">
        <f t="shared" si="4"/>
        <v>#DIV/0!</v>
      </c>
      <c r="K109" s="13" t="e">
        <f t="shared" si="4"/>
        <v>#DIV/0!</v>
      </c>
      <c r="L109" s="13" t="e">
        <f t="shared" si="4"/>
        <v>#DIV/0!</v>
      </c>
      <c r="M109" s="13" t="e">
        <f t="shared" si="4"/>
        <v>#DIV/0!</v>
      </c>
      <c r="N109" s="13" t="e">
        <f t="shared" si="4"/>
        <v>#DIV/0!</v>
      </c>
      <c r="O109" s="13" t="e">
        <f t="shared" si="4"/>
        <v>#DIV/0!</v>
      </c>
      <c r="P109" s="13" t="e">
        <f t="shared" si="4"/>
        <v>#DIV/0!</v>
      </c>
      <c r="Q109" s="13" t="e">
        <f t="shared" si="4"/>
        <v>#DIV/0!</v>
      </c>
      <c r="R109" s="13" t="e">
        <f t="shared" si="4"/>
        <v>#DIV/0!</v>
      </c>
    </row>
    <row r="111" spans="2:18" ht="15.75" thickBot="1" x14ac:dyDescent="0.3"/>
    <row r="112" spans="2:18" x14ac:dyDescent="0.25">
      <c r="B112" s="42" t="s">
        <v>32</v>
      </c>
      <c r="C112" s="43"/>
      <c r="D112" s="43"/>
      <c r="E112" s="43"/>
      <c r="F112" s="43"/>
      <c r="G112" s="44"/>
    </row>
    <row r="113" spans="2:7" x14ac:dyDescent="0.25">
      <c r="B113" s="14" t="s">
        <v>26</v>
      </c>
      <c r="C113" s="15">
        <f>G23</f>
        <v>5500</v>
      </c>
      <c r="D113" s="45" t="s">
        <v>27</v>
      </c>
      <c r="E113" s="46"/>
      <c r="F113" s="46"/>
      <c r="G113" s="47"/>
    </row>
    <row r="114" spans="2:7" x14ac:dyDescent="0.25">
      <c r="B114" s="14" t="s">
        <v>28</v>
      </c>
      <c r="C114" s="15">
        <f>G8</f>
        <v>1600</v>
      </c>
      <c r="D114" s="45" t="s">
        <v>29</v>
      </c>
      <c r="E114" s="46"/>
      <c r="F114" s="46"/>
      <c r="G114" s="47"/>
    </row>
    <row r="115" spans="2:7" ht="15.75" thickBot="1" x14ac:dyDescent="0.3">
      <c r="B115" s="16" t="s">
        <v>30</v>
      </c>
      <c r="C115" s="17">
        <f>C79</f>
        <v>0</v>
      </c>
      <c r="D115" s="48" t="s">
        <v>31</v>
      </c>
      <c r="E115" s="49"/>
      <c r="F115" s="49"/>
      <c r="G115" s="50"/>
    </row>
    <row r="116" spans="2:7" ht="15.75" thickBot="1" x14ac:dyDescent="0.3"/>
    <row r="117" spans="2:7" ht="15.75" thickBot="1" x14ac:dyDescent="0.3">
      <c r="B117" s="18" t="s">
        <v>14</v>
      </c>
      <c r="C117" s="19" t="s">
        <v>15</v>
      </c>
    </row>
    <row r="118" spans="2:7" x14ac:dyDescent="0.25">
      <c r="B118" s="20">
        <v>0</v>
      </c>
      <c r="C118" s="13" t="e">
        <f t="shared" ref="C118:C133" si="5">($C$113-$C$114)/(1-EXP($B$133/-$C$115))*(1-EXP(B118/-$C$115))+$C$114</f>
        <v>#DIV/0!</v>
      </c>
    </row>
    <row r="119" spans="2:7" x14ac:dyDescent="0.25">
      <c r="B119" s="14">
        <v>1</v>
      </c>
      <c r="C119" s="13" t="e">
        <f t="shared" si="5"/>
        <v>#DIV/0!</v>
      </c>
    </row>
    <row r="120" spans="2:7" x14ac:dyDescent="0.25">
      <c r="B120" s="14">
        <v>2</v>
      </c>
      <c r="C120" s="13" t="e">
        <f t="shared" si="5"/>
        <v>#DIV/0!</v>
      </c>
    </row>
    <row r="121" spans="2:7" x14ac:dyDescent="0.25">
      <c r="B121" s="14">
        <v>4</v>
      </c>
      <c r="C121" s="13" t="e">
        <f t="shared" si="5"/>
        <v>#DIV/0!</v>
      </c>
    </row>
    <row r="122" spans="2:7" x14ac:dyDescent="0.25">
      <c r="B122" s="14">
        <v>6</v>
      </c>
      <c r="C122" s="13" t="e">
        <f t="shared" si="5"/>
        <v>#DIV/0!</v>
      </c>
    </row>
    <row r="123" spans="2:7" x14ac:dyDescent="0.25">
      <c r="B123" s="14">
        <v>8</v>
      </c>
      <c r="C123" s="13" t="e">
        <f t="shared" si="5"/>
        <v>#DIV/0!</v>
      </c>
    </row>
    <row r="124" spans="2:7" x14ac:dyDescent="0.25">
      <c r="B124" s="14">
        <v>10</v>
      </c>
      <c r="C124" s="13" t="e">
        <f t="shared" si="5"/>
        <v>#DIV/0!</v>
      </c>
    </row>
    <row r="125" spans="2:7" x14ac:dyDescent="0.25">
      <c r="B125" s="14">
        <v>20</v>
      </c>
      <c r="C125" s="13" t="e">
        <f t="shared" si="5"/>
        <v>#DIV/0!</v>
      </c>
    </row>
    <row r="126" spans="2:7" x14ac:dyDescent="0.25">
      <c r="B126" s="14">
        <v>30</v>
      </c>
      <c r="C126" s="13" t="e">
        <f t="shared" si="5"/>
        <v>#DIV/0!</v>
      </c>
    </row>
    <row r="127" spans="2:7" x14ac:dyDescent="0.25">
      <c r="B127" s="14">
        <v>40</v>
      </c>
      <c r="C127" s="13" t="e">
        <f t="shared" si="5"/>
        <v>#DIV/0!</v>
      </c>
    </row>
    <row r="128" spans="2:7" x14ac:dyDescent="0.25">
      <c r="B128" s="14">
        <v>50</v>
      </c>
      <c r="C128" s="13" t="e">
        <f t="shared" si="5"/>
        <v>#DIV/0!</v>
      </c>
    </row>
    <row r="129" spans="2:18" x14ac:dyDescent="0.25">
      <c r="B129" s="14">
        <v>60</v>
      </c>
      <c r="C129" s="13" t="e">
        <f t="shared" si="5"/>
        <v>#DIV/0!</v>
      </c>
    </row>
    <row r="130" spans="2:18" x14ac:dyDescent="0.25">
      <c r="B130" s="14">
        <v>70</v>
      </c>
      <c r="C130" s="13" t="e">
        <f t="shared" si="5"/>
        <v>#DIV/0!</v>
      </c>
    </row>
    <row r="131" spans="2:18" x14ac:dyDescent="0.25">
      <c r="B131" s="14">
        <v>80</v>
      </c>
      <c r="C131" s="13" t="e">
        <f t="shared" si="5"/>
        <v>#DIV/0!</v>
      </c>
    </row>
    <row r="132" spans="2:18" x14ac:dyDescent="0.25">
      <c r="B132" s="14">
        <v>90</v>
      </c>
      <c r="C132" s="13" t="e">
        <f t="shared" si="5"/>
        <v>#DIV/0!</v>
      </c>
    </row>
    <row r="133" spans="2:18" ht="15.75" thickBot="1" x14ac:dyDescent="0.3">
      <c r="B133" s="16">
        <v>100</v>
      </c>
      <c r="C133" s="13" t="e">
        <f t="shared" si="5"/>
        <v>#DIV/0!</v>
      </c>
    </row>
    <row r="143" spans="2:18" ht="15.75" thickBot="1" x14ac:dyDescent="0.3">
      <c r="B143" s="41" t="s">
        <v>24</v>
      </c>
    </row>
    <row r="144" spans="2:18" x14ac:dyDescent="0.25">
      <c r="B144" s="8" t="s">
        <v>14</v>
      </c>
      <c r="C144" s="9">
        <v>0</v>
      </c>
      <c r="D144" s="10">
        <v>1</v>
      </c>
      <c r="E144" s="10">
        <v>2</v>
      </c>
      <c r="F144" s="10">
        <v>4</v>
      </c>
      <c r="G144" s="10">
        <v>6</v>
      </c>
      <c r="H144" s="10">
        <v>8</v>
      </c>
      <c r="I144" s="10">
        <v>10</v>
      </c>
      <c r="J144" s="10">
        <v>20</v>
      </c>
      <c r="K144" s="10">
        <v>30</v>
      </c>
      <c r="L144" s="10">
        <v>40</v>
      </c>
      <c r="M144" s="10">
        <v>50</v>
      </c>
      <c r="N144" s="10">
        <v>60</v>
      </c>
      <c r="O144" s="10">
        <v>70</v>
      </c>
      <c r="P144" s="10">
        <v>80</v>
      </c>
      <c r="Q144" s="10">
        <v>90</v>
      </c>
      <c r="R144" s="11">
        <v>100</v>
      </c>
    </row>
    <row r="145" spans="2:18" ht="15.75" thickBot="1" x14ac:dyDescent="0.3">
      <c r="B145" s="12" t="s">
        <v>15</v>
      </c>
      <c r="C145" s="13" t="e">
        <f t="shared" ref="C145:R145" si="6">($C$41-$C$42)/(1-EXP($B$62/-$C$43))*(1-EXP(C144/-$C$43))+$C$42</f>
        <v>#DIV/0!</v>
      </c>
      <c r="D145" s="13" t="e">
        <f t="shared" si="6"/>
        <v>#DIV/0!</v>
      </c>
      <c r="E145" s="13" t="e">
        <f t="shared" si="6"/>
        <v>#DIV/0!</v>
      </c>
      <c r="F145" s="13" t="e">
        <f t="shared" si="6"/>
        <v>#DIV/0!</v>
      </c>
      <c r="G145" s="13" t="e">
        <f t="shared" si="6"/>
        <v>#DIV/0!</v>
      </c>
      <c r="H145" s="13" t="e">
        <f t="shared" si="6"/>
        <v>#DIV/0!</v>
      </c>
      <c r="I145" s="13" t="e">
        <f t="shared" si="6"/>
        <v>#DIV/0!</v>
      </c>
      <c r="J145" s="13" t="e">
        <f t="shared" si="6"/>
        <v>#DIV/0!</v>
      </c>
      <c r="K145" s="13" t="e">
        <f t="shared" si="6"/>
        <v>#DIV/0!</v>
      </c>
      <c r="L145" s="13" t="e">
        <f t="shared" si="6"/>
        <v>#DIV/0!</v>
      </c>
      <c r="M145" s="13" t="e">
        <f t="shared" si="6"/>
        <v>#DIV/0!</v>
      </c>
      <c r="N145" s="13" t="e">
        <f t="shared" si="6"/>
        <v>#DIV/0!</v>
      </c>
      <c r="O145" s="13" t="e">
        <f t="shared" si="6"/>
        <v>#DIV/0!</v>
      </c>
      <c r="P145" s="13" t="e">
        <f t="shared" si="6"/>
        <v>#DIV/0!</v>
      </c>
      <c r="Q145" s="13" t="e">
        <f t="shared" si="6"/>
        <v>#DIV/0!</v>
      </c>
      <c r="R145" s="13" t="e">
        <f t="shared" si="6"/>
        <v>#DIV/0!</v>
      </c>
    </row>
    <row r="147" spans="2:18" ht="15.75" thickBot="1" x14ac:dyDescent="0.3"/>
    <row r="148" spans="2:18" x14ac:dyDescent="0.25">
      <c r="B148" s="42" t="s">
        <v>33</v>
      </c>
      <c r="C148" s="43"/>
      <c r="D148" s="43"/>
      <c r="E148" s="43"/>
      <c r="F148" s="43"/>
      <c r="G148" s="44"/>
    </row>
    <row r="149" spans="2:18" x14ac:dyDescent="0.25">
      <c r="B149" s="14" t="s">
        <v>26</v>
      </c>
      <c r="C149" s="15">
        <f>H23</f>
        <v>8000</v>
      </c>
      <c r="D149" s="45" t="s">
        <v>27</v>
      </c>
      <c r="E149" s="46"/>
      <c r="F149" s="46"/>
      <c r="G149" s="47"/>
    </row>
    <row r="150" spans="2:18" x14ac:dyDescent="0.25">
      <c r="B150" s="14" t="s">
        <v>28</v>
      </c>
      <c r="C150" s="15">
        <f>H8</f>
        <v>2200</v>
      </c>
      <c r="D150" s="45" t="s">
        <v>29</v>
      </c>
      <c r="E150" s="46"/>
      <c r="F150" s="46"/>
      <c r="G150" s="47"/>
    </row>
    <row r="151" spans="2:18" ht="15.75" thickBot="1" x14ac:dyDescent="0.3">
      <c r="B151" s="16" t="s">
        <v>30</v>
      </c>
      <c r="C151" s="17">
        <f>C115</f>
        <v>0</v>
      </c>
      <c r="D151" s="48" t="s">
        <v>31</v>
      </c>
      <c r="E151" s="49"/>
      <c r="F151" s="49"/>
      <c r="G151" s="50"/>
    </row>
    <row r="152" spans="2:18" ht="15.75" thickBot="1" x14ac:dyDescent="0.3"/>
    <row r="153" spans="2:18" ht="15.75" thickBot="1" x14ac:dyDescent="0.3">
      <c r="B153" s="18" t="s">
        <v>14</v>
      </c>
      <c r="C153" s="19" t="s">
        <v>15</v>
      </c>
    </row>
    <row r="154" spans="2:18" x14ac:dyDescent="0.25">
      <c r="B154" s="20">
        <v>0</v>
      </c>
      <c r="C154" s="13" t="e">
        <f t="shared" ref="C154:C169" si="7">($C$149-$C$150)/(1-EXP($B$169/-$C$151))*(1-EXP(B154/-$C$151))+$C$150</f>
        <v>#DIV/0!</v>
      </c>
    </row>
    <row r="155" spans="2:18" x14ac:dyDescent="0.25">
      <c r="B155" s="14">
        <v>1</v>
      </c>
      <c r="C155" s="13" t="e">
        <f t="shared" si="7"/>
        <v>#DIV/0!</v>
      </c>
    </row>
    <row r="156" spans="2:18" x14ac:dyDescent="0.25">
      <c r="B156" s="14">
        <v>2</v>
      </c>
      <c r="C156" s="13" t="e">
        <f t="shared" si="7"/>
        <v>#DIV/0!</v>
      </c>
    </row>
    <row r="157" spans="2:18" x14ac:dyDescent="0.25">
      <c r="B157" s="14">
        <v>4</v>
      </c>
      <c r="C157" s="13" t="e">
        <f t="shared" si="7"/>
        <v>#DIV/0!</v>
      </c>
    </row>
    <row r="158" spans="2:18" x14ac:dyDescent="0.25">
      <c r="B158" s="14">
        <v>6</v>
      </c>
      <c r="C158" s="13" t="e">
        <f t="shared" si="7"/>
        <v>#DIV/0!</v>
      </c>
    </row>
    <row r="159" spans="2:18" x14ac:dyDescent="0.25">
      <c r="B159" s="14">
        <v>8</v>
      </c>
      <c r="C159" s="13" t="e">
        <f t="shared" si="7"/>
        <v>#DIV/0!</v>
      </c>
    </row>
    <row r="160" spans="2:18" x14ac:dyDescent="0.25">
      <c r="B160" s="14">
        <v>10</v>
      </c>
      <c r="C160" s="13" t="e">
        <f t="shared" si="7"/>
        <v>#DIV/0!</v>
      </c>
    </row>
    <row r="161" spans="2:3" x14ac:dyDescent="0.25">
      <c r="B161" s="14">
        <v>20</v>
      </c>
      <c r="C161" s="13" t="e">
        <f t="shared" si="7"/>
        <v>#DIV/0!</v>
      </c>
    </row>
    <row r="162" spans="2:3" x14ac:dyDescent="0.25">
      <c r="B162" s="14">
        <v>30</v>
      </c>
      <c r="C162" s="13" t="e">
        <f t="shared" si="7"/>
        <v>#DIV/0!</v>
      </c>
    </row>
    <row r="163" spans="2:3" x14ac:dyDescent="0.25">
      <c r="B163" s="14">
        <v>40</v>
      </c>
      <c r="C163" s="13" t="e">
        <f t="shared" si="7"/>
        <v>#DIV/0!</v>
      </c>
    </row>
    <row r="164" spans="2:3" x14ac:dyDescent="0.25">
      <c r="B164" s="14">
        <v>50</v>
      </c>
      <c r="C164" s="13" t="e">
        <f t="shared" si="7"/>
        <v>#DIV/0!</v>
      </c>
    </row>
    <row r="165" spans="2:3" x14ac:dyDescent="0.25">
      <c r="B165" s="14">
        <v>60</v>
      </c>
      <c r="C165" s="13" t="e">
        <f t="shared" si="7"/>
        <v>#DIV/0!</v>
      </c>
    </row>
    <row r="166" spans="2:3" x14ac:dyDescent="0.25">
      <c r="B166" s="14">
        <v>70</v>
      </c>
      <c r="C166" s="13" t="e">
        <f t="shared" si="7"/>
        <v>#DIV/0!</v>
      </c>
    </row>
    <row r="167" spans="2:3" x14ac:dyDescent="0.25">
      <c r="B167" s="14">
        <v>80</v>
      </c>
      <c r="C167" s="13" t="e">
        <f t="shared" si="7"/>
        <v>#DIV/0!</v>
      </c>
    </row>
    <row r="168" spans="2:3" x14ac:dyDescent="0.25">
      <c r="B168" s="14">
        <v>90</v>
      </c>
      <c r="C168" s="13" t="e">
        <f t="shared" si="7"/>
        <v>#DIV/0!</v>
      </c>
    </row>
    <row r="169" spans="2:3" ht="15.75" thickBot="1" x14ac:dyDescent="0.3">
      <c r="B169" s="16">
        <v>100</v>
      </c>
      <c r="C169" s="13" t="e">
        <f t="shared" si="7"/>
        <v>#DIV/0!</v>
      </c>
    </row>
    <row r="179" spans="2:18" ht="15.75" thickBot="1" x14ac:dyDescent="0.3">
      <c r="B179" s="41" t="s">
        <v>24</v>
      </c>
    </row>
    <row r="180" spans="2:18" x14ac:dyDescent="0.25">
      <c r="B180" s="8" t="s">
        <v>14</v>
      </c>
      <c r="C180" s="9">
        <v>0</v>
      </c>
      <c r="D180" s="10">
        <v>1</v>
      </c>
      <c r="E180" s="10">
        <v>2</v>
      </c>
      <c r="F180" s="10">
        <v>4</v>
      </c>
      <c r="G180" s="10">
        <v>6</v>
      </c>
      <c r="H180" s="10">
        <v>8</v>
      </c>
      <c r="I180" s="10">
        <v>10</v>
      </c>
      <c r="J180" s="10">
        <v>20</v>
      </c>
      <c r="K180" s="10">
        <v>30</v>
      </c>
      <c r="L180" s="10">
        <v>40</v>
      </c>
      <c r="M180" s="10">
        <v>50</v>
      </c>
      <c r="N180" s="10">
        <v>60</v>
      </c>
      <c r="O180" s="10">
        <v>70</v>
      </c>
      <c r="P180" s="10">
        <v>80</v>
      </c>
      <c r="Q180" s="10">
        <v>90</v>
      </c>
      <c r="R180" s="11">
        <v>100</v>
      </c>
    </row>
    <row r="181" spans="2:18" ht="15.75" thickBot="1" x14ac:dyDescent="0.3">
      <c r="B181" s="12" t="s">
        <v>15</v>
      </c>
      <c r="C181" s="13" t="e">
        <f t="shared" ref="C181:R181" si="8">($C$41-$C$42)/(1-EXP($B$62/-$C$43))*(1-EXP(C180/-$C$43))+$C$42</f>
        <v>#DIV/0!</v>
      </c>
      <c r="D181" s="13" t="e">
        <f t="shared" si="8"/>
        <v>#DIV/0!</v>
      </c>
      <c r="E181" s="13" t="e">
        <f t="shared" si="8"/>
        <v>#DIV/0!</v>
      </c>
      <c r="F181" s="13" t="e">
        <f t="shared" si="8"/>
        <v>#DIV/0!</v>
      </c>
      <c r="G181" s="13" t="e">
        <f t="shared" si="8"/>
        <v>#DIV/0!</v>
      </c>
      <c r="H181" s="13" t="e">
        <f t="shared" si="8"/>
        <v>#DIV/0!</v>
      </c>
      <c r="I181" s="13" t="e">
        <f t="shared" si="8"/>
        <v>#DIV/0!</v>
      </c>
      <c r="J181" s="13" t="e">
        <f t="shared" si="8"/>
        <v>#DIV/0!</v>
      </c>
      <c r="K181" s="13" t="e">
        <f t="shared" si="8"/>
        <v>#DIV/0!</v>
      </c>
      <c r="L181" s="13" t="e">
        <f t="shared" si="8"/>
        <v>#DIV/0!</v>
      </c>
      <c r="M181" s="13" t="e">
        <f t="shared" si="8"/>
        <v>#DIV/0!</v>
      </c>
      <c r="N181" s="13" t="e">
        <f t="shared" si="8"/>
        <v>#DIV/0!</v>
      </c>
      <c r="O181" s="13" t="e">
        <f t="shared" si="8"/>
        <v>#DIV/0!</v>
      </c>
      <c r="P181" s="13" t="e">
        <f t="shared" si="8"/>
        <v>#DIV/0!</v>
      </c>
      <c r="Q181" s="13" t="e">
        <f t="shared" si="8"/>
        <v>#DIV/0!</v>
      </c>
      <c r="R181" s="13" t="e">
        <f t="shared" si="8"/>
        <v>#DIV/0!</v>
      </c>
    </row>
    <row r="183" spans="2:18" ht="15.75" thickBot="1" x14ac:dyDescent="0.3"/>
    <row r="184" spans="2:18" x14ac:dyDescent="0.25">
      <c r="B184" s="42" t="s">
        <v>34</v>
      </c>
      <c r="C184" s="43"/>
      <c r="D184" s="43"/>
      <c r="E184" s="43"/>
      <c r="F184" s="43"/>
      <c r="G184" s="44"/>
    </row>
    <row r="185" spans="2:18" x14ac:dyDescent="0.25">
      <c r="B185" s="14" t="s">
        <v>26</v>
      </c>
      <c r="C185" s="15">
        <f>J23</f>
        <v>8500</v>
      </c>
      <c r="D185" s="45" t="s">
        <v>27</v>
      </c>
      <c r="E185" s="46"/>
      <c r="F185" s="46"/>
      <c r="G185" s="47"/>
    </row>
    <row r="186" spans="2:18" x14ac:dyDescent="0.25">
      <c r="B186" s="14" t="s">
        <v>28</v>
      </c>
      <c r="C186" s="15">
        <f>J8</f>
        <v>2900</v>
      </c>
      <c r="D186" s="45" t="s">
        <v>29</v>
      </c>
      <c r="E186" s="46"/>
      <c r="F186" s="46"/>
      <c r="G186" s="47"/>
    </row>
    <row r="187" spans="2:18" ht="15.75" thickBot="1" x14ac:dyDescent="0.3">
      <c r="B187" s="16" t="s">
        <v>30</v>
      </c>
      <c r="C187" s="17">
        <f>C151</f>
        <v>0</v>
      </c>
      <c r="D187" s="48" t="s">
        <v>31</v>
      </c>
      <c r="E187" s="49"/>
      <c r="F187" s="49"/>
      <c r="G187" s="50"/>
    </row>
    <row r="188" spans="2:18" ht="15.75" thickBot="1" x14ac:dyDescent="0.3"/>
    <row r="189" spans="2:18" ht="15.75" thickBot="1" x14ac:dyDescent="0.3">
      <c r="B189" s="18" t="s">
        <v>14</v>
      </c>
      <c r="C189" s="19" t="s">
        <v>15</v>
      </c>
    </row>
    <row r="190" spans="2:18" x14ac:dyDescent="0.25">
      <c r="B190" s="20">
        <v>0</v>
      </c>
      <c r="C190" s="13" t="e">
        <f t="shared" ref="C190:C205" si="9">($C$185-$C$186)/(1-EXP($B$205/-$C$187))*(1-EXP(B190/-$C$187))+$C$186</f>
        <v>#DIV/0!</v>
      </c>
    </row>
    <row r="191" spans="2:18" x14ac:dyDescent="0.25">
      <c r="B191" s="14">
        <v>1</v>
      </c>
      <c r="C191" s="13" t="e">
        <f t="shared" si="9"/>
        <v>#DIV/0!</v>
      </c>
    </row>
    <row r="192" spans="2:18" x14ac:dyDescent="0.25">
      <c r="B192" s="14">
        <v>2</v>
      </c>
      <c r="C192" s="13" t="e">
        <f t="shared" si="9"/>
        <v>#DIV/0!</v>
      </c>
    </row>
    <row r="193" spans="2:3" x14ac:dyDescent="0.25">
      <c r="B193" s="14">
        <v>4</v>
      </c>
      <c r="C193" s="13" t="e">
        <f t="shared" si="9"/>
        <v>#DIV/0!</v>
      </c>
    </row>
    <row r="194" spans="2:3" x14ac:dyDescent="0.25">
      <c r="B194" s="14">
        <v>6</v>
      </c>
      <c r="C194" s="13" t="e">
        <f t="shared" si="9"/>
        <v>#DIV/0!</v>
      </c>
    </row>
    <row r="195" spans="2:3" x14ac:dyDescent="0.25">
      <c r="B195" s="14">
        <v>8</v>
      </c>
      <c r="C195" s="13" t="e">
        <f t="shared" si="9"/>
        <v>#DIV/0!</v>
      </c>
    </row>
    <row r="196" spans="2:3" x14ac:dyDescent="0.25">
      <c r="B196" s="14">
        <v>10</v>
      </c>
      <c r="C196" s="13" t="e">
        <f t="shared" si="9"/>
        <v>#DIV/0!</v>
      </c>
    </row>
    <row r="197" spans="2:3" x14ac:dyDescent="0.25">
      <c r="B197" s="14">
        <v>20</v>
      </c>
      <c r="C197" s="13" t="e">
        <f t="shared" si="9"/>
        <v>#DIV/0!</v>
      </c>
    </row>
    <row r="198" spans="2:3" x14ac:dyDescent="0.25">
      <c r="B198" s="14">
        <v>30</v>
      </c>
      <c r="C198" s="13" t="e">
        <f t="shared" si="9"/>
        <v>#DIV/0!</v>
      </c>
    </row>
    <row r="199" spans="2:3" x14ac:dyDescent="0.25">
      <c r="B199" s="14">
        <v>40</v>
      </c>
      <c r="C199" s="13" t="e">
        <f t="shared" si="9"/>
        <v>#DIV/0!</v>
      </c>
    </row>
    <row r="200" spans="2:3" x14ac:dyDescent="0.25">
      <c r="B200" s="14">
        <v>50</v>
      </c>
      <c r="C200" s="13" t="e">
        <f t="shared" si="9"/>
        <v>#DIV/0!</v>
      </c>
    </row>
    <row r="201" spans="2:3" x14ac:dyDescent="0.25">
      <c r="B201" s="14">
        <v>60</v>
      </c>
      <c r="C201" s="13" t="e">
        <f t="shared" si="9"/>
        <v>#DIV/0!</v>
      </c>
    </row>
    <row r="202" spans="2:3" x14ac:dyDescent="0.25">
      <c r="B202" s="14">
        <v>70</v>
      </c>
      <c r="C202" s="13" t="e">
        <f t="shared" si="9"/>
        <v>#DIV/0!</v>
      </c>
    </row>
    <row r="203" spans="2:3" x14ac:dyDescent="0.25">
      <c r="B203" s="14">
        <v>80</v>
      </c>
      <c r="C203" s="13" t="e">
        <f t="shared" si="9"/>
        <v>#DIV/0!</v>
      </c>
    </row>
    <row r="204" spans="2:3" x14ac:dyDescent="0.25">
      <c r="B204" s="14">
        <v>90</v>
      </c>
      <c r="C204" s="13" t="e">
        <f t="shared" si="9"/>
        <v>#DIV/0!</v>
      </c>
    </row>
    <row r="205" spans="2:3" ht="15.75" thickBot="1" x14ac:dyDescent="0.3">
      <c r="B205" s="16">
        <v>100</v>
      </c>
      <c r="C205" s="13" t="e">
        <f t="shared" si="9"/>
        <v>#DIV/0!</v>
      </c>
    </row>
    <row r="215" spans="2:18" ht="15.75" thickBot="1" x14ac:dyDescent="0.3">
      <c r="B215" s="41" t="s">
        <v>24</v>
      </c>
    </row>
    <row r="216" spans="2:18" x14ac:dyDescent="0.25">
      <c r="B216" s="8" t="s">
        <v>14</v>
      </c>
      <c r="C216" s="9">
        <v>0</v>
      </c>
      <c r="D216" s="10">
        <v>1</v>
      </c>
      <c r="E216" s="10">
        <v>2</v>
      </c>
      <c r="F216" s="10">
        <v>4</v>
      </c>
      <c r="G216" s="10">
        <v>6</v>
      </c>
      <c r="H216" s="10">
        <v>8</v>
      </c>
      <c r="I216" s="10">
        <v>10</v>
      </c>
      <c r="J216" s="10">
        <v>20</v>
      </c>
      <c r="K216" s="10">
        <v>30</v>
      </c>
      <c r="L216" s="10">
        <v>40</v>
      </c>
      <c r="M216" s="10">
        <v>50</v>
      </c>
      <c r="N216" s="10">
        <v>60</v>
      </c>
      <c r="O216" s="10">
        <v>70</v>
      </c>
      <c r="P216" s="10">
        <v>80</v>
      </c>
      <c r="Q216" s="10">
        <v>90</v>
      </c>
      <c r="R216" s="11">
        <v>100</v>
      </c>
    </row>
    <row r="217" spans="2:18" ht="15.75" thickBot="1" x14ac:dyDescent="0.3">
      <c r="B217" s="12" t="s">
        <v>15</v>
      </c>
      <c r="C217" s="13" t="e">
        <f t="shared" ref="C217:R217" si="10">($C$41-$C$42)/(1-EXP($B$62/-$C$43))*(1-EXP(C216/-$C$43))+$C$42</f>
        <v>#DIV/0!</v>
      </c>
      <c r="D217" s="13" t="e">
        <f t="shared" si="10"/>
        <v>#DIV/0!</v>
      </c>
      <c r="E217" s="13" t="e">
        <f t="shared" si="10"/>
        <v>#DIV/0!</v>
      </c>
      <c r="F217" s="13" t="e">
        <f t="shared" si="10"/>
        <v>#DIV/0!</v>
      </c>
      <c r="G217" s="13" t="e">
        <f t="shared" si="10"/>
        <v>#DIV/0!</v>
      </c>
      <c r="H217" s="13" t="e">
        <f t="shared" si="10"/>
        <v>#DIV/0!</v>
      </c>
      <c r="I217" s="13" t="e">
        <f t="shared" si="10"/>
        <v>#DIV/0!</v>
      </c>
      <c r="J217" s="13" t="e">
        <f t="shared" si="10"/>
        <v>#DIV/0!</v>
      </c>
      <c r="K217" s="13" t="e">
        <f t="shared" si="10"/>
        <v>#DIV/0!</v>
      </c>
      <c r="L217" s="13" t="e">
        <f t="shared" si="10"/>
        <v>#DIV/0!</v>
      </c>
      <c r="M217" s="13" t="e">
        <f t="shared" si="10"/>
        <v>#DIV/0!</v>
      </c>
      <c r="N217" s="13" t="e">
        <f t="shared" si="10"/>
        <v>#DIV/0!</v>
      </c>
      <c r="O217" s="13" t="e">
        <f t="shared" si="10"/>
        <v>#DIV/0!</v>
      </c>
      <c r="P217" s="13" t="e">
        <f t="shared" si="10"/>
        <v>#DIV/0!</v>
      </c>
      <c r="Q217" s="13" t="e">
        <f t="shared" si="10"/>
        <v>#DIV/0!</v>
      </c>
      <c r="R217" s="13" t="e">
        <f t="shared" si="10"/>
        <v>#DIV/0!</v>
      </c>
    </row>
    <row r="219" spans="2:18" ht="15.75" thickBot="1" x14ac:dyDescent="0.3"/>
    <row r="220" spans="2:18" x14ac:dyDescent="0.25">
      <c r="B220" s="42" t="s">
        <v>35</v>
      </c>
      <c r="C220" s="43"/>
      <c r="D220" s="43"/>
      <c r="E220" s="43"/>
      <c r="F220" s="43"/>
      <c r="G220" s="44"/>
    </row>
    <row r="221" spans="2:18" x14ac:dyDescent="0.25">
      <c r="B221" s="14" t="s">
        <v>26</v>
      </c>
      <c r="C221" s="15">
        <f>M23</f>
        <v>8500</v>
      </c>
      <c r="D221" s="45" t="s">
        <v>27</v>
      </c>
      <c r="E221" s="46"/>
      <c r="F221" s="46"/>
      <c r="G221" s="47"/>
    </row>
    <row r="222" spans="2:18" x14ac:dyDescent="0.25">
      <c r="B222" s="14" t="s">
        <v>28</v>
      </c>
      <c r="C222" s="15">
        <f>M8</f>
        <v>4700</v>
      </c>
      <c r="D222" s="45" t="s">
        <v>29</v>
      </c>
      <c r="E222" s="46"/>
      <c r="F222" s="46"/>
      <c r="G222" s="47"/>
    </row>
    <row r="223" spans="2:18" ht="15.75" thickBot="1" x14ac:dyDescent="0.3">
      <c r="B223" s="16" t="s">
        <v>30</v>
      </c>
      <c r="C223" s="17">
        <f>C187</f>
        <v>0</v>
      </c>
      <c r="D223" s="48" t="s">
        <v>31</v>
      </c>
      <c r="E223" s="49"/>
      <c r="F223" s="49"/>
      <c r="G223" s="50"/>
    </row>
    <row r="224" spans="2:18" ht="15.75" thickBot="1" x14ac:dyDescent="0.3"/>
    <row r="225" spans="2:3" ht="15.75" thickBot="1" x14ac:dyDescent="0.3">
      <c r="B225" s="18" t="s">
        <v>14</v>
      </c>
      <c r="C225" s="19" t="s">
        <v>15</v>
      </c>
    </row>
    <row r="226" spans="2:3" x14ac:dyDescent="0.25">
      <c r="B226" s="20">
        <v>0</v>
      </c>
      <c r="C226" s="13" t="e">
        <f t="shared" ref="C226:C241" si="11">($C$221-$C$222)/(1-EXP($B$241/-$C$223))*(1-EXP(B226/-$C$223))+$C$222</f>
        <v>#DIV/0!</v>
      </c>
    </row>
    <row r="227" spans="2:3" x14ac:dyDescent="0.25">
      <c r="B227" s="14">
        <v>1</v>
      </c>
      <c r="C227" s="13" t="e">
        <f t="shared" si="11"/>
        <v>#DIV/0!</v>
      </c>
    </row>
    <row r="228" spans="2:3" x14ac:dyDescent="0.25">
      <c r="B228" s="14">
        <v>2</v>
      </c>
      <c r="C228" s="13" t="e">
        <f t="shared" si="11"/>
        <v>#DIV/0!</v>
      </c>
    </row>
    <row r="229" spans="2:3" x14ac:dyDescent="0.25">
      <c r="B229" s="14">
        <v>4</v>
      </c>
      <c r="C229" s="13" t="e">
        <f t="shared" si="11"/>
        <v>#DIV/0!</v>
      </c>
    </row>
    <row r="230" spans="2:3" x14ac:dyDescent="0.25">
      <c r="B230" s="14">
        <v>6</v>
      </c>
      <c r="C230" s="13" t="e">
        <f t="shared" si="11"/>
        <v>#DIV/0!</v>
      </c>
    </row>
    <row r="231" spans="2:3" x14ac:dyDescent="0.25">
      <c r="B231" s="14">
        <v>8</v>
      </c>
      <c r="C231" s="13" t="e">
        <f t="shared" si="11"/>
        <v>#DIV/0!</v>
      </c>
    </row>
    <row r="232" spans="2:3" x14ac:dyDescent="0.25">
      <c r="B232" s="14">
        <v>10</v>
      </c>
      <c r="C232" s="13" t="e">
        <f t="shared" si="11"/>
        <v>#DIV/0!</v>
      </c>
    </row>
    <row r="233" spans="2:3" x14ac:dyDescent="0.25">
      <c r="B233" s="14">
        <v>20</v>
      </c>
      <c r="C233" s="13" t="e">
        <f t="shared" si="11"/>
        <v>#DIV/0!</v>
      </c>
    </row>
    <row r="234" spans="2:3" x14ac:dyDescent="0.25">
      <c r="B234" s="14">
        <v>30</v>
      </c>
      <c r="C234" s="13" t="e">
        <f t="shared" si="11"/>
        <v>#DIV/0!</v>
      </c>
    </row>
    <row r="235" spans="2:3" x14ac:dyDescent="0.25">
      <c r="B235" s="14">
        <v>40</v>
      </c>
      <c r="C235" s="13" t="e">
        <f t="shared" si="11"/>
        <v>#DIV/0!</v>
      </c>
    </row>
    <row r="236" spans="2:3" x14ac:dyDescent="0.25">
      <c r="B236" s="14">
        <v>50</v>
      </c>
      <c r="C236" s="13" t="e">
        <f t="shared" si="11"/>
        <v>#DIV/0!</v>
      </c>
    </row>
    <row r="237" spans="2:3" x14ac:dyDescent="0.25">
      <c r="B237" s="14">
        <v>60</v>
      </c>
      <c r="C237" s="13" t="e">
        <f t="shared" si="11"/>
        <v>#DIV/0!</v>
      </c>
    </row>
    <row r="238" spans="2:3" x14ac:dyDescent="0.25">
      <c r="B238" s="14">
        <v>70</v>
      </c>
      <c r="C238" s="13" t="e">
        <f t="shared" si="11"/>
        <v>#DIV/0!</v>
      </c>
    </row>
    <row r="239" spans="2:3" x14ac:dyDescent="0.25">
      <c r="B239" s="14">
        <v>80</v>
      </c>
      <c r="C239" s="13" t="e">
        <f t="shared" si="11"/>
        <v>#DIV/0!</v>
      </c>
    </row>
    <row r="240" spans="2:3" x14ac:dyDescent="0.25">
      <c r="B240" s="14">
        <v>90</v>
      </c>
      <c r="C240" s="13" t="e">
        <f t="shared" si="11"/>
        <v>#DIV/0!</v>
      </c>
    </row>
    <row r="241" spans="2:18" ht="15.75" thickBot="1" x14ac:dyDescent="0.3">
      <c r="B241" s="16">
        <v>100</v>
      </c>
      <c r="C241" s="13" t="e">
        <f t="shared" si="11"/>
        <v>#DIV/0!</v>
      </c>
    </row>
    <row r="251" spans="2:18" ht="15.75" thickBot="1" x14ac:dyDescent="0.3">
      <c r="B251" s="41" t="s">
        <v>24</v>
      </c>
    </row>
    <row r="252" spans="2:18" x14ac:dyDescent="0.25">
      <c r="B252" s="8" t="s">
        <v>14</v>
      </c>
      <c r="C252" s="9">
        <v>0</v>
      </c>
      <c r="D252" s="10">
        <v>1</v>
      </c>
      <c r="E252" s="10">
        <v>2</v>
      </c>
      <c r="F252" s="10">
        <v>4</v>
      </c>
      <c r="G252" s="10">
        <v>6</v>
      </c>
      <c r="H252" s="10">
        <v>8</v>
      </c>
      <c r="I252" s="10">
        <v>10</v>
      </c>
      <c r="J252" s="10">
        <v>20</v>
      </c>
      <c r="K252" s="10">
        <v>30</v>
      </c>
      <c r="L252" s="10">
        <v>40</v>
      </c>
      <c r="M252" s="10">
        <v>50</v>
      </c>
      <c r="N252" s="10">
        <v>60</v>
      </c>
      <c r="O252" s="10">
        <v>70</v>
      </c>
      <c r="P252" s="10">
        <v>80</v>
      </c>
      <c r="Q252" s="10">
        <v>90</v>
      </c>
      <c r="R252" s="11">
        <v>100</v>
      </c>
    </row>
    <row r="253" spans="2:18" ht="15.75" thickBot="1" x14ac:dyDescent="0.3">
      <c r="B253" s="12" t="s">
        <v>15</v>
      </c>
      <c r="C253" s="13" t="e">
        <f t="shared" ref="C253:R253" si="12">($C$41-$C$42)/(1-EXP($B$62/-$C$43))*(1-EXP(C252/-$C$43))+$C$42</f>
        <v>#DIV/0!</v>
      </c>
      <c r="D253" s="13" t="e">
        <f t="shared" si="12"/>
        <v>#DIV/0!</v>
      </c>
      <c r="E253" s="13" t="e">
        <f t="shared" si="12"/>
        <v>#DIV/0!</v>
      </c>
      <c r="F253" s="13" t="e">
        <f t="shared" si="12"/>
        <v>#DIV/0!</v>
      </c>
      <c r="G253" s="13" t="e">
        <f t="shared" si="12"/>
        <v>#DIV/0!</v>
      </c>
      <c r="H253" s="13" t="e">
        <f t="shared" si="12"/>
        <v>#DIV/0!</v>
      </c>
      <c r="I253" s="13" t="e">
        <f t="shared" si="12"/>
        <v>#DIV/0!</v>
      </c>
      <c r="J253" s="13" t="e">
        <f t="shared" si="12"/>
        <v>#DIV/0!</v>
      </c>
      <c r="K253" s="13" t="e">
        <f t="shared" si="12"/>
        <v>#DIV/0!</v>
      </c>
      <c r="L253" s="13" t="e">
        <f t="shared" si="12"/>
        <v>#DIV/0!</v>
      </c>
      <c r="M253" s="13" t="e">
        <f t="shared" si="12"/>
        <v>#DIV/0!</v>
      </c>
      <c r="N253" s="13" t="e">
        <f t="shared" si="12"/>
        <v>#DIV/0!</v>
      </c>
      <c r="O253" s="13" t="e">
        <f t="shared" si="12"/>
        <v>#DIV/0!</v>
      </c>
      <c r="P253" s="13" t="e">
        <f t="shared" si="12"/>
        <v>#DIV/0!</v>
      </c>
      <c r="Q253" s="13" t="e">
        <f t="shared" si="12"/>
        <v>#DIV/0!</v>
      </c>
      <c r="R253" s="13" t="e">
        <f t="shared" si="12"/>
        <v>#DIV/0!</v>
      </c>
    </row>
    <row r="255" spans="2:18" ht="15.75" thickBot="1" x14ac:dyDescent="0.3"/>
    <row r="256" spans="2:18" x14ac:dyDescent="0.25">
      <c r="B256" s="42" t="s">
        <v>36</v>
      </c>
      <c r="C256" s="43"/>
      <c r="D256" s="43"/>
      <c r="E256" s="43"/>
      <c r="F256" s="43"/>
      <c r="G256" s="44"/>
    </row>
    <row r="257" spans="2:7" x14ac:dyDescent="0.25">
      <c r="B257" s="14" t="s">
        <v>26</v>
      </c>
      <c r="C257" s="15">
        <f>K23</f>
        <v>8500</v>
      </c>
      <c r="D257" s="45" t="s">
        <v>27</v>
      </c>
      <c r="E257" s="46"/>
      <c r="F257" s="46"/>
      <c r="G257" s="47"/>
    </row>
    <row r="258" spans="2:7" x14ac:dyDescent="0.25">
      <c r="B258" s="14" t="s">
        <v>28</v>
      </c>
      <c r="C258" s="15">
        <f>K8</f>
        <v>3000</v>
      </c>
      <c r="D258" s="45" t="s">
        <v>29</v>
      </c>
      <c r="E258" s="46"/>
      <c r="F258" s="46"/>
      <c r="G258" s="47"/>
    </row>
    <row r="259" spans="2:7" ht="15.75" thickBot="1" x14ac:dyDescent="0.3">
      <c r="B259" s="16" t="s">
        <v>30</v>
      </c>
      <c r="C259" s="17">
        <f>C223</f>
        <v>0</v>
      </c>
      <c r="D259" s="48" t="s">
        <v>31</v>
      </c>
      <c r="E259" s="49"/>
      <c r="F259" s="49"/>
      <c r="G259" s="50"/>
    </row>
    <row r="260" spans="2:7" ht="15.75" thickBot="1" x14ac:dyDescent="0.3"/>
    <row r="261" spans="2:7" ht="15.75" thickBot="1" x14ac:dyDescent="0.3">
      <c r="B261" s="18" t="s">
        <v>14</v>
      </c>
      <c r="C261" s="19" t="s">
        <v>15</v>
      </c>
    </row>
    <row r="262" spans="2:7" x14ac:dyDescent="0.25">
      <c r="B262" s="20">
        <v>0</v>
      </c>
      <c r="C262" s="13" t="e">
        <f t="shared" ref="C262:C277" si="13">($C$257-$C$258)/(1-EXP($B$277/-$C$259))*(1-EXP(B262/-$C$259))+$C$258</f>
        <v>#DIV/0!</v>
      </c>
    </row>
    <row r="263" spans="2:7" x14ac:dyDescent="0.25">
      <c r="B263" s="14">
        <v>1</v>
      </c>
      <c r="C263" s="13" t="e">
        <f t="shared" si="13"/>
        <v>#DIV/0!</v>
      </c>
    </row>
    <row r="264" spans="2:7" x14ac:dyDescent="0.25">
      <c r="B264" s="14">
        <v>2</v>
      </c>
      <c r="C264" s="13" t="e">
        <f t="shared" si="13"/>
        <v>#DIV/0!</v>
      </c>
    </row>
    <row r="265" spans="2:7" x14ac:dyDescent="0.25">
      <c r="B265" s="14">
        <v>4</v>
      </c>
      <c r="C265" s="13" t="e">
        <f t="shared" si="13"/>
        <v>#DIV/0!</v>
      </c>
    </row>
    <row r="266" spans="2:7" x14ac:dyDescent="0.25">
      <c r="B266" s="14">
        <v>6</v>
      </c>
      <c r="C266" s="13" t="e">
        <f t="shared" si="13"/>
        <v>#DIV/0!</v>
      </c>
    </row>
    <row r="267" spans="2:7" x14ac:dyDescent="0.25">
      <c r="B267" s="14">
        <v>8</v>
      </c>
      <c r="C267" s="13" t="e">
        <f t="shared" si="13"/>
        <v>#DIV/0!</v>
      </c>
    </row>
    <row r="268" spans="2:7" x14ac:dyDescent="0.25">
      <c r="B268" s="14">
        <v>10</v>
      </c>
      <c r="C268" s="13" t="e">
        <f t="shared" si="13"/>
        <v>#DIV/0!</v>
      </c>
    </row>
    <row r="269" spans="2:7" x14ac:dyDescent="0.25">
      <c r="B269" s="14">
        <v>20</v>
      </c>
      <c r="C269" s="13" t="e">
        <f t="shared" si="13"/>
        <v>#DIV/0!</v>
      </c>
    </row>
    <row r="270" spans="2:7" x14ac:dyDescent="0.25">
      <c r="B270" s="14">
        <v>30</v>
      </c>
      <c r="C270" s="13" t="e">
        <f t="shared" si="13"/>
        <v>#DIV/0!</v>
      </c>
    </row>
    <row r="271" spans="2:7" x14ac:dyDescent="0.25">
      <c r="B271" s="14">
        <v>40</v>
      </c>
      <c r="C271" s="13" t="e">
        <f t="shared" si="13"/>
        <v>#DIV/0!</v>
      </c>
    </row>
    <row r="272" spans="2:7" x14ac:dyDescent="0.25">
      <c r="B272" s="14">
        <v>50</v>
      </c>
      <c r="C272" s="13" t="e">
        <f t="shared" si="13"/>
        <v>#DIV/0!</v>
      </c>
    </row>
    <row r="273" spans="2:18" x14ac:dyDescent="0.25">
      <c r="B273" s="14">
        <v>60</v>
      </c>
      <c r="C273" s="13" t="e">
        <f t="shared" si="13"/>
        <v>#DIV/0!</v>
      </c>
    </row>
    <row r="274" spans="2:18" x14ac:dyDescent="0.25">
      <c r="B274" s="14">
        <v>70</v>
      </c>
      <c r="C274" s="13" t="e">
        <f t="shared" si="13"/>
        <v>#DIV/0!</v>
      </c>
    </row>
    <row r="275" spans="2:18" x14ac:dyDescent="0.25">
      <c r="B275" s="14">
        <v>80</v>
      </c>
      <c r="C275" s="13" t="e">
        <f t="shared" si="13"/>
        <v>#DIV/0!</v>
      </c>
    </row>
    <row r="276" spans="2:18" x14ac:dyDescent="0.25">
      <c r="B276" s="14">
        <v>90</v>
      </c>
      <c r="C276" s="13" t="e">
        <f t="shared" si="13"/>
        <v>#DIV/0!</v>
      </c>
    </row>
    <row r="277" spans="2:18" ht="15.75" thickBot="1" x14ac:dyDescent="0.3">
      <c r="B277" s="16">
        <v>100</v>
      </c>
      <c r="C277" s="13" t="e">
        <f t="shared" si="13"/>
        <v>#DIV/0!</v>
      </c>
    </row>
    <row r="287" spans="2:18" ht="15.75" thickBot="1" x14ac:dyDescent="0.3">
      <c r="B287" s="41" t="s">
        <v>24</v>
      </c>
    </row>
    <row r="288" spans="2:18" x14ac:dyDescent="0.25">
      <c r="B288" s="8" t="s">
        <v>14</v>
      </c>
      <c r="C288" s="9">
        <v>0</v>
      </c>
      <c r="D288" s="10">
        <v>1</v>
      </c>
      <c r="E288" s="10">
        <v>2</v>
      </c>
      <c r="F288" s="10">
        <v>4</v>
      </c>
      <c r="G288" s="10">
        <v>6</v>
      </c>
      <c r="H288" s="10">
        <v>8</v>
      </c>
      <c r="I288" s="10">
        <v>10</v>
      </c>
      <c r="J288" s="10">
        <v>20</v>
      </c>
      <c r="K288" s="10">
        <v>30</v>
      </c>
      <c r="L288" s="10">
        <v>40</v>
      </c>
      <c r="M288" s="10">
        <v>50</v>
      </c>
      <c r="N288" s="10">
        <v>60</v>
      </c>
      <c r="O288" s="10">
        <v>70</v>
      </c>
      <c r="P288" s="10">
        <v>80</v>
      </c>
      <c r="Q288" s="10">
        <v>90</v>
      </c>
      <c r="R288" s="11">
        <v>100</v>
      </c>
    </row>
    <row r="289" spans="2:18" ht="15.75" thickBot="1" x14ac:dyDescent="0.3">
      <c r="B289" s="12" t="s">
        <v>15</v>
      </c>
      <c r="C289" s="13" t="e">
        <f t="shared" ref="C289:R289" si="14">($C$41-$C$42)/(1-EXP($B$62/-$C$43))*(1-EXP(C288/-$C$43))+$C$42</f>
        <v>#DIV/0!</v>
      </c>
      <c r="D289" s="13" t="e">
        <f t="shared" si="14"/>
        <v>#DIV/0!</v>
      </c>
      <c r="E289" s="13" t="e">
        <f t="shared" si="14"/>
        <v>#DIV/0!</v>
      </c>
      <c r="F289" s="13" t="e">
        <f t="shared" si="14"/>
        <v>#DIV/0!</v>
      </c>
      <c r="G289" s="13" t="e">
        <f t="shared" si="14"/>
        <v>#DIV/0!</v>
      </c>
      <c r="H289" s="13" t="e">
        <f t="shared" si="14"/>
        <v>#DIV/0!</v>
      </c>
      <c r="I289" s="13" t="e">
        <f t="shared" si="14"/>
        <v>#DIV/0!</v>
      </c>
      <c r="J289" s="13" t="e">
        <f t="shared" si="14"/>
        <v>#DIV/0!</v>
      </c>
      <c r="K289" s="13" t="e">
        <f t="shared" si="14"/>
        <v>#DIV/0!</v>
      </c>
      <c r="L289" s="13" t="e">
        <f t="shared" si="14"/>
        <v>#DIV/0!</v>
      </c>
      <c r="M289" s="13" t="e">
        <f t="shared" si="14"/>
        <v>#DIV/0!</v>
      </c>
      <c r="N289" s="13" t="e">
        <f t="shared" si="14"/>
        <v>#DIV/0!</v>
      </c>
      <c r="O289" s="13" t="e">
        <f t="shared" si="14"/>
        <v>#DIV/0!</v>
      </c>
      <c r="P289" s="13" t="e">
        <f t="shared" si="14"/>
        <v>#DIV/0!</v>
      </c>
      <c r="Q289" s="13" t="e">
        <f t="shared" si="14"/>
        <v>#DIV/0!</v>
      </c>
      <c r="R289" s="13" t="e">
        <f t="shared" si="14"/>
        <v>#DIV/0!</v>
      </c>
    </row>
    <row r="291" spans="2:18" ht="15.75" thickBot="1" x14ac:dyDescent="0.3"/>
    <row r="292" spans="2:18" x14ac:dyDescent="0.25">
      <c r="B292" s="42" t="s">
        <v>37</v>
      </c>
      <c r="C292" s="43"/>
      <c r="D292" s="43"/>
      <c r="E292" s="43"/>
      <c r="F292" s="43"/>
      <c r="G292" s="44"/>
    </row>
    <row r="293" spans="2:18" x14ac:dyDescent="0.25">
      <c r="B293" s="14" t="s">
        <v>26</v>
      </c>
      <c r="C293" s="15">
        <f>L23</f>
        <v>8500</v>
      </c>
      <c r="D293" s="45" t="s">
        <v>27</v>
      </c>
      <c r="E293" s="46"/>
      <c r="F293" s="46"/>
      <c r="G293" s="47"/>
    </row>
    <row r="294" spans="2:18" x14ac:dyDescent="0.25">
      <c r="B294" s="14" t="s">
        <v>28</v>
      </c>
      <c r="C294" s="15">
        <f>L8</f>
        <v>3500</v>
      </c>
      <c r="D294" s="45" t="s">
        <v>29</v>
      </c>
      <c r="E294" s="46"/>
      <c r="F294" s="46"/>
      <c r="G294" s="47"/>
    </row>
    <row r="295" spans="2:18" ht="15.75" thickBot="1" x14ac:dyDescent="0.3">
      <c r="B295" s="16" t="s">
        <v>30</v>
      </c>
      <c r="C295" s="17">
        <f>C259</f>
        <v>0</v>
      </c>
      <c r="D295" s="48" t="s">
        <v>31</v>
      </c>
      <c r="E295" s="49"/>
      <c r="F295" s="49"/>
      <c r="G295" s="50"/>
    </row>
    <row r="296" spans="2:18" ht="15.75" thickBot="1" x14ac:dyDescent="0.3"/>
    <row r="297" spans="2:18" ht="15.75" thickBot="1" x14ac:dyDescent="0.3">
      <c r="B297" s="18" t="s">
        <v>14</v>
      </c>
      <c r="C297" s="19" t="s">
        <v>15</v>
      </c>
    </row>
    <row r="298" spans="2:18" x14ac:dyDescent="0.25">
      <c r="B298" s="20">
        <v>0</v>
      </c>
      <c r="C298" s="13" t="e">
        <f t="shared" ref="C298:C313" si="15">($C$293-$C$294)/(1-EXP($B$313/-$C$295))*(1-EXP(B298/-$C$295))+$C$294</f>
        <v>#DIV/0!</v>
      </c>
    </row>
    <row r="299" spans="2:18" x14ac:dyDescent="0.25">
      <c r="B299" s="14">
        <v>1</v>
      </c>
      <c r="C299" s="13" t="e">
        <f t="shared" si="15"/>
        <v>#DIV/0!</v>
      </c>
    </row>
    <row r="300" spans="2:18" x14ac:dyDescent="0.25">
      <c r="B300" s="14">
        <v>2</v>
      </c>
      <c r="C300" s="13" t="e">
        <f t="shared" si="15"/>
        <v>#DIV/0!</v>
      </c>
    </row>
    <row r="301" spans="2:18" x14ac:dyDescent="0.25">
      <c r="B301" s="14">
        <v>4</v>
      </c>
      <c r="C301" s="13" t="e">
        <f t="shared" si="15"/>
        <v>#DIV/0!</v>
      </c>
    </row>
    <row r="302" spans="2:18" x14ac:dyDescent="0.25">
      <c r="B302" s="14">
        <v>6</v>
      </c>
      <c r="C302" s="13" t="e">
        <f t="shared" si="15"/>
        <v>#DIV/0!</v>
      </c>
    </row>
    <row r="303" spans="2:18" x14ac:dyDescent="0.25">
      <c r="B303" s="14">
        <v>8</v>
      </c>
      <c r="C303" s="13" t="e">
        <f t="shared" si="15"/>
        <v>#DIV/0!</v>
      </c>
    </row>
    <row r="304" spans="2:18" x14ac:dyDescent="0.25">
      <c r="B304" s="14">
        <v>10</v>
      </c>
      <c r="C304" s="13" t="e">
        <f t="shared" si="15"/>
        <v>#DIV/0!</v>
      </c>
    </row>
    <row r="305" spans="2:3" x14ac:dyDescent="0.25">
      <c r="B305" s="14">
        <v>20</v>
      </c>
      <c r="C305" s="13" t="e">
        <f t="shared" si="15"/>
        <v>#DIV/0!</v>
      </c>
    </row>
    <row r="306" spans="2:3" x14ac:dyDescent="0.25">
      <c r="B306" s="14">
        <v>30</v>
      </c>
      <c r="C306" s="13" t="e">
        <f t="shared" si="15"/>
        <v>#DIV/0!</v>
      </c>
    </row>
    <row r="307" spans="2:3" x14ac:dyDescent="0.25">
      <c r="B307" s="14">
        <v>40</v>
      </c>
      <c r="C307" s="13" t="e">
        <f t="shared" si="15"/>
        <v>#DIV/0!</v>
      </c>
    </row>
    <row r="308" spans="2:3" x14ac:dyDescent="0.25">
      <c r="B308" s="14">
        <v>50</v>
      </c>
      <c r="C308" s="13" t="e">
        <f t="shared" si="15"/>
        <v>#DIV/0!</v>
      </c>
    </row>
    <row r="309" spans="2:3" x14ac:dyDescent="0.25">
      <c r="B309" s="14">
        <v>60</v>
      </c>
      <c r="C309" s="13" t="e">
        <f t="shared" si="15"/>
        <v>#DIV/0!</v>
      </c>
    </row>
    <row r="310" spans="2:3" x14ac:dyDescent="0.25">
      <c r="B310" s="14">
        <v>70</v>
      </c>
      <c r="C310" s="13" t="e">
        <f t="shared" si="15"/>
        <v>#DIV/0!</v>
      </c>
    </row>
    <row r="311" spans="2:3" x14ac:dyDescent="0.25">
      <c r="B311" s="14">
        <v>80</v>
      </c>
      <c r="C311" s="13" t="e">
        <f t="shared" si="15"/>
        <v>#DIV/0!</v>
      </c>
    </row>
    <row r="312" spans="2:3" x14ac:dyDescent="0.25">
      <c r="B312" s="14">
        <v>90</v>
      </c>
      <c r="C312" s="13" t="e">
        <f t="shared" si="15"/>
        <v>#DIV/0!</v>
      </c>
    </row>
    <row r="313" spans="2:3" ht="15.75" thickBot="1" x14ac:dyDescent="0.3">
      <c r="B313" s="16">
        <v>100</v>
      </c>
      <c r="C313" s="13" t="e">
        <f t="shared" si="15"/>
        <v>#DIV/0!</v>
      </c>
    </row>
    <row r="323" spans="2:18" ht="15.75" thickBot="1" x14ac:dyDescent="0.3">
      <c r="B323" s="41" t="s">
        <v>24</v>
      </c>
    </row>
    <row r="324" spans="2:18" x14ac:dyDescent="0.25">
      <c r="B324" s="8" t="s">
        <v>14</v>
      </c>
      <c r="C324" s="9">
        <v>0</v>
      </c>
      <c r="D324" s="10">
        <v>1</v>
      </c>
      <c r="E324" s="10">
        <v>2</v>
      </c>
      <c r="F324" s="10">
        <v>4</v>
      </c>
      <c r="G324" s="10">
        <v>6</v>
      </c>
      <c r="H324" s="10">
        <v>8</v>
      </c>
      <c r="I324" s="10">
        <v>10</v>
      </c>
      <c r="J324" s="10">
        <v>20</v>
      </c>
      <c r="K324" s="10">
        <v>30</v>
      </c>
      <c r="L324" s="10">
        <v>40</v>
      </c>
      <c r="M324" s="10">
        <v>50</v>
      </c>
      <c r="N324" s="10">
        <v>60</v>
      </c>
      <c r="O324" s="10">
        <v>70</v>
      </c>
      <c r="P324" s="10">
        <v>80</v>
      </c>
      <c r="Q324" s="10">
        <v>90</v>
      </c>
      <c r="R324" s="11">
        <v>100</v>
      </c>
    </row>
    <row r="325" spans="2:18" ht="15.75" thickBot="1" x14ac:dyDescent="0.3">
      <c r="B325" s="12" t="s">
        <v>15</v>
      </c>
      <c r="C325" s="13" t="e">
        <f t="shared" ref="C325:R325" si="16">($C$41-$C$42)/(1-EXP($B$62/-$C$43))*(1-EXP(C324/-$C$43))+$C$42</f>
        <v>#DIV/0!</v>
      </c>
      <c r="D325" s="13" t="e">
        <f t="shared" si="16"/>
        <v>#DIV/0!</v>
      </c>
      <c r="E325" s="13" t="e">
        <f t="shared" si="16"/>
        <v>#DIV/0!</v>
      </c>
      <c r="F325" s="13" t="e">
        <f t="shared" si="16"/>
        <v>#DIV/0!</v>
      </c>
      <c r="G325" s="13" t="e">
        <f t="shared" si="16"/>
        <v>#DIV/0!</v>
      </c>
      <c r="H325" s="13" t="e">
        <f t="shared" si="16"/>
        <v>#DIV/0!</v>
      </c>
      <c r="I325" s="13" t="e">
        <f t="shared" si="16"/>
        <v>#DIV/0!</v>
      </c>
      <c r="J325" s="13" t="e">
        <f t="shared" si="16"/>
        <v>#DIV/0!</v>
      </c>
      <c r="K325" s="13" t="e">
        <f t="shared" si="16"/>
        <v>#DIV/0!</v>
      </c>
      <c r="L325" s="13" t="e">
        <f t="shared" si="16"/>
        <v>#DIV/0!</v>
      </c>
      <c r="M325" s="13" t="e">
        <f t="shared" si="16"/>
        <v>#DIV/0!</v>
      </c>
      <c r="N325" s="13" t="e">
        <f t="shared" si="16"/>
        <v>#DIV/0!</v>
      </c>
      <c r="O325" s="13" t="e">
        <f t="shared" si="16"/>
        <v>#DIV/0!</v>
      </c>
      <c r="P325" s="13" t="e">
        <f t="shared" si="16"/>
        <v>#DIV/0!</v>
      </c>
      <c r="Q325" s="13" t="e">
        <f t="shared" si="16"/>
        <v>#DIV/0!</v>
      </c>
      <c r="R325" s="13" t="e">
        <f t="shared" si="16"/>
        <v>#DIV/0!</v>
      </c>
    </row>
    <row r="327" spans="2:18" ht="15.75" thickBot="1" x14ac:dyDescent="0.3"/>
    <row r="328" spans="2:18" x14ac:dyDescent="0.25">
      <c r="B328" s="42" t="s">
        <v>38</v>
      </c>
      <c r="C328" s="43"/>
      <c r="D328" s="43"/>
      <c r="E328" s="43"/>
      <c r="F328" s="43"/>
      <c r="G328" s="44"/>
    </row>
    <row r="329" spans="2:18" x14ac:dyDescent="0.25">
      <c r="B329" s="14" t="s">
        <v>26</v>
      </c>
      <c r="C329" s="15">
        <f>F23</f>
        <v>5000</v>
      </c>
      <c r="D329" s="45" t="s">
        <v>27</v>
      </c>
      <c r="E329" s="46"/>
      <c r="F329" s="46"/>
      <c r="G329" s="47"/>
    </row>
    <row r="330" spans="2:18" x14ac:dyDescent="0.25">
      <c r="B330" s="14" t="s">
        <v>28</v>
      </c>
      <c r="C330" s="15">
        <f>F8</f>
        <v>1510</v>
      </c>
      <c r="D330" s="45" t="s">
        <v>29</v>
      </c>
      <c r="E330" s="46"/>
      <c r="F330" s="46"/>
      <c r="G330" s="47"/>
    </row>
    <row r="331" spans="2:18" ht="15.75" thickBot="1" x14ac:dyDescent="0.3">
      <c r="B331" s="16" t="s">
        <v>30</v>
      </c>
      <c r="C331" s="17">
        <f>C295</f>
        <v>0</v>
      </c>
      <c r="D331" s="48" t="s">
        <v>31</v>
      </c>
      <c r="E331" s="49"/>
      <c r="F331" s="49"/>
      <c r="G331" s="50"/>
    </row>
    <row r="332" spans="2:18" ht="15.75" thickBot="1" x14ac:dyDescent="0.3"/>
    <row r="333" spans="2:18" ht="15.75" thickBot="1" x14ac:dyDescent="0.3">
      <c r="B333" s="18" t="s">
        <v>14</v>
      </c>
      <c r="C333" s="19" t="s">
        <v>15</v>
      </c>
    </row>
    <row r="334" spans="2:18" x14ac:dyDescent="0.25">
      <c r="B334" s="20">
        <v>0</v>
      </c>
      <c r="C334" s="13" t="e">
        <f t="shared" ref="C334:C349" si="17">($C$329-$C$330)/(1-EXP($B$313/-$C$295))*(1-EXP(B334/-$C$295))+$C$330</f>
        <v>#DIV/0!</v>
      </c>
    </row>
    <row r="335" spans="2:18" x14ac:dyDescent="0.25">
      <c r="B335" s="14">
        <v>1</v>
      </c>
      <c r="C335" s="13" t="e">
        <f t="shared" si="17"/>
        <v>#DIV/0!</v>
      </c>
    </row>
    <row r="336" spans="2:18" x14ac:dyDescent="0.25">
      <c r="B336" s="14">
        <v>2</v>
      </c>
      <c r="C336" s="13" t="e">
        <f t="shared" si="17"/>
        <v>#DIV/0!</v>
      </c>
    </row>
    <row r="337" spans="2:3" x14ac:dyDescent="0.25">
      <c r="B337" s="14">
        <v>4</v>
      </c>
      <c r="C337" s="13" t="e">
        <f t="shared" si="17"/>
        <v>#DIV/0!</v>
      </c>
    </row>
    <row r="338" spans="2:3" x14ac:dyDescent="0.25">
      <c r="B338" s="14">
        <v>6</v>
      </c>
      <c r="C338" s="13" t="e">
        <f t="shared" si="17"/>
        <v>#DIV/0!</v>
      </c>
    </row>
    <row r="339" spans="2:3" x14ac:dyDescent="0.25">
      <c r="B339" s="14">
        <v>8</v>
      </c>
      <c r="C339" s="13" t="e">
        <f t="shared" si="17"/>
        <v>#DIV/0!</v>
      </c>
    </row>
    <row r="340" spans="2:3" x14ac:dyDescent="0.25">
      <c r="B340" s="14">
        <v>10</v>
      </c>
      <c r="C340" s="13" t="e">
        <f t="shared" si="17"/>
        <v>#DIV/0!</v>
      </c>
    </row>
    <row r="341" spans="2:3" x14ac:dyDescent="0.25">
      <c r="B341" s="14">
        <v>20</v>
      </c>
      <c r="C341" s="13" t="e">
        <f t="shared" si="17"/>
        <v>#DIV/0!</v>
      </c>
    </row>
    <row r="342" spans="2:3" x14ac:dyDescent="0.25">
      <c r="B342" s="14">
        <v>30</v>
      </c>
      <c r="C342" s="13" t="e">
        <f t="shared" si="17"/>
        <v>#DIV/0!</v>
      </c>
    </row>
    <row r="343" spans="2:3" x14ac:dyDescent="0.25">
      <c r="B343" s="14">
        <v>40</v>
      </c>
      <c r="C343" s="13" t="e">
        <f t="shared" si="17"/>
        <v>#DIV/0!</v>
      </c>
    </row>
    <row r="344" spans="2:3" x14ac:dyDescent="0.25">
      <c r="B344" s="14">
        <v>50</v>
      </c>
      <c r="C344" s="13" t="e">
        <f t="shared" si="17"/>
        <v>#DIV/0!</v>
      </c>
    </row>
    <row r="345" spans="2:3" x14ac:dyDescent="0.25">
      <c r="B345" s="14">
        <v>60</v>
      </c>
      <c r="C345" s="13" t="e">
        <f t="shared" si="17"/>
        <v>#DIV/0!</v>
      </c>
    </row>
    <row r="346" spans="2:3" x14ac:dyDescent="0.25">
      <c r="B346" s="14">
        <v>70</v>
      </c>
      <c r="C346" s="13" t="e">
        <f t="shared" si="17"/>
        <v>#DIV/0!</v>
      </c>
    </row>
    <row r="347" spans="2:3" x14ac:dyDescent="0.25">
      <c r="B347" s="14">
        <v>80</v>
      </c>
      <c r="C347" s="13" t="e">
        <f t="shared" si="17"/>
        <v>#DIV/0!</v>
      </c>
    </row>
    <row r="348" spans="2:3" x14ac:dyDescent="0.25">
      <c r="B348" s="14">
        <v>90</v>
      </c>
      <c r="C348" s="13" t="e">
        <f t="shared" si="17"/>
        <v>#DIV/0!</v>
      </c>
    </row>
    <row r="349" spans="2:3" ht="15.75" thickBot="1" x14ac:dyDescent="0.3">
      <c r="B349" s="16">
        <v>100</v>
      </c>
      <c r="C349" s="13" t="e">
        <f t="shared" si="17"/>
        <v>#DIV/0!</v>
      </c>
    </row>
    <row r="359" spans="2:18" ht="15.75" thickBot="1" x14ac:dyDescent="0.3">
      <c r="B359" s="41" t="s">
        <v>24</v>
      </c>
    </row>
    <row r="360" spans="2:18" x14ac:dyDescent="0.25">
      <c r="B360" s="8" t="s">
        <v>14</v>
      </c>
      <c r="C360" s="9">
        <v>0</v>
      </c>
      <c r="D360" s="10">
        <v>1</v>
      </c>
      <c r="E360" s="10">
        <v>2</v>
      </c>
      <c r="F360" s="10">
        <v>4</v>
      </c>
      <c r="G360" s="10">
        <v>6</v>
      </c>
      <c r="H360" s="10">
        <v>8</v>
      </c>
      <c r="I360" s="10">
        <v>10</v>
      </c>
      <c r="J360" s="10">
        <v>20</v>
      </c>
      <c r="K360" s="10">
        <v>30</v>
      </c>
      <c r="L360" s="10">
        <v>40</v>
      </c>
      <c r="M360" s="10">
        <v>50</v>
      </c>
      <c r="N360" s="10">
        <v>60</v>
      </c>
      <c r="O360" s="10">
        <v>70</v>
      </c>
      <c r="P360" s="10">
        <v>80</v>
      </c>
      <c r="Q360" s="10">
        <v>90</v>
      </c>
      <c r="R360" s="11">
        <v>100</v>
      </c>
    </row>
    <row r="361" spans="2:18" ht="15.75" thickBot="1" x14ac:dyDescent="0.3">
      <c r="B361" s="12" t="s">
        <v>15</v>
      </c>
      <c r="C361" s="13" t="e">
        <f t="shared" ref="C361:R361" si="18">($C$41-$C$42)/(1-EXP($B$62/-$C$43))*(1-EXP(C360/-$C$43))+$C$42</f>
        <v>#DIV/0!</v>
      </c>
      <c r="D361" s="13" t="e">
        <f t="shared" si="18"/>
        <v>#DIV/0!</v>
      </c>
      <c r="E361" s="13" t="e">
        <f t="shared" si="18"/>
        <v>#DIV/0!</v>
      </c>
      <c r="F361" s="13" t="e">
        <f t="shared" si="18"/>
        <v>#DIV/0!</v>
      </c>
      <c r="G361" s="13" t="e">
        <f t="shared" si="18"/>
        <v>#DIV/0!</v>
      </c>
      <c r="H361" s="13" t="e">
        <f t="shared" si="18"/>
        <v>#DIV/0!</v>
      </c>
      <c r="I361" s="13" t="e">
        <f t="shared" si="18"/>
        <v>#DIV/0!</v>
      </c>
      <c r="J361" s="13" t="e">
        <f t="shared" si="18"/>
        <v>#DIV/0!</v>
      </c>
      <c r="K361" s="13" t="e">
        <f t="shared" si="18"/>
        <v>#DIV/0!</v>
      </c>
      <c r="L361" s="13" t="e">
        <f t="shared" si="18"/>
        <v>#DIV/0!</v>
      </c>
      <c r="M361" s="13" t="e">
        <f t="shared" si="18"/>
        <v>#DIV/0!</v>
      </c>
      <c r="N361" s="13" t="e">
        <f t="shared" si="18"/>
        <v>#DIV/0!</v>
      </c>
      <c r="O361" s="13" t="e">
        <f t="shared" si="18"/>
        <v>#DIV/0!</v>
      </c>
      <c r="P361" s="13" t="e">
        <f t="shared" si="18"/>
        <v>#DIV/0!</v>
      </c>
      <c r="Q361" s="13" t="e">
        <f t="shared" si="18"/>
        <v>#DIV/0!</v>
      </c>
      <c r="R361" s="13" t="e">
        <f t="shared" si="18"/>
        <v>#DIV/0!</v>
      </c>
    </row>
  </sheetData>
  <mergeCells count="40">
    <mergeCell ref="B328:G328"/>
    <mergeCell ref="D329:G329"/>
    <mergeCell ref="D330:G330"/>
    <mergeCell ref="D331:G331"/>
    <mergeCell ref="D258:G258"/>
    <mergeCell ref="D259:G259"/>
    <mergeCell ref="B292:G292"/>
    <mergeCell ref="D293:G293"/>
    <mergeCell ref="D294:G294"/>
    <mergeCell ref="D295:G295"/>
    <mergeCell ref="B220:G220"/>
    <mergeCell ref="D221:G221"/>
    <mergeCell ref="D222:G222"/>
    <mergeCell ref="D223:G223"/>
    <mergeCell ref="B256:G256"/>
    <mergeCell ref="D257:G257"/>
    <mergeCell ref="D150:G150"/>
    <mergeCell ref="D151:G151"/>
    <mergeCell ref="B184:G184"/>
    <mergeCell ref="D185:G185"/>
    <mergeCell ref="D186:G186"/>
    <mergeCell ref="D187:G187"/>
    <mergeCell ref="B112:G112"/>
    <mergeCell ref="D113:G113"/>
    <mergeCell ref="D114:G114"/>
    <mergeCell ref="D115:G115"/>
    <mergeCell ref="B148:G148"/>
    <mergeCell ref="D149:G149"/>
    <mergeCell ref="D42:G42"/>
    <mergeCell ref="D43:G43"/>
    <mergeCell ref="B76:G76"/>
    <mergeCell ref="D77:G77"/>
    <mergeCell ref="D78:G78"/>
    <mergeCell ref="D79:G79"/>
    <mergeCell ref="D5:M5"/>
    <mergeCell ref="D6:M6"/>
    <mergeCell ref="B9:B22"/>
    <mergeCell ref="B33:O34"/>
    <mergeCell ref="B40:G40"/>
    <mergeCell ref="D41:G41"/>
  </mergeCells>
  <conditionalFormatting sqref="D54:D5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G9 G10:H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22 G9:G22 F10:F22 H10:H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 D10:H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 G8:H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 G8:H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 G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3 G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G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H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O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N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N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N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N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N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O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O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O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O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O8 I10:O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O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oldRangerPerf</vt:lpstr>
      <vt:lpstr>nvh101821</vt:lpstr>
      <vt:lpstr>nvhPreOct21</vt:lpstr>
      <vt:lpstr>nvh102621_perf</vt:lpstr>
      <vt:lpstr>perf7500_perf (2)</vt:lpstr>
      <vt:lpstr>perf7500_perf</vt:lpstr>
      <vt:lpstr>perf7300_perf</vt:lpstr>
      <vt:lpstr>nvh102721_std</vt:lpstr>
      <vt:lpstr>rzrNVH</vt:lpstr>
    </vt:vector>
  </TitlesOfParts>
  <Company>TEAM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Yudell</dc:creator>
  <cp:lastModifiedBy>Alex Yudell</cp:lastModifiedBy>
  <dcterms:created xsi:type="dcterms:W3CDTF">2021-10-01T16:36:13Z</dcterms:created>
  <dcterms:modified xsi:type="dcterms:W3CDTF">2022-03-14T21:15:14Z</dcterms:modified>
</cp:coreProperties>
</file>