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7\MATLAB\TEKSIM\MARKOV CHAIN\"/>
    </mc:Choice>
  </mc:AlternateContent>
  <xr:revisionPtr revIDLastSave="0" documentId="13_ncr:40009_{584828EE-8AEB-402C-A8D7-343AF978D2FF}" xr6:coauthVersionLast="38" xr6:coauthVersionMax="38" xr10:uidLastSave="{00000000-0000-0000-0000-000000000000}"/>
  <bookViews>
    <workbookView xWindow="0" yWindow="0" windowWidth="20490" windowHeight="7530" activeTab="1"/>
  </bookViews>
  <sheets>
    <sheet name="Sheet1" sheetId="1" r:id="rId1"/>
    <sheet name="Sheet2" sheetId="4" r:id="rId2"/>
    <sheet name="KONDISI" sheetId="2" r:id="rId3"/>
  </sheets>
  <calcPr calcId="0"/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3" i="4"/>
  <c r="K262" i="1"/>
  <c r="K261" i="1"/>
  <c r="G261" i="1"/>
  <c r="H261" i="1"/>
  <c r="G262" i="1"/>
  <c r="H262" i="1"/>
  <c r="F262" i="1"/>
  <c r="F26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4" i="1"/>
  <c r="A2" i="2"/>
  <c r="L222" i="1" s="1"/>
  <c r="M222" i="1" s="1"/>
  <c r="B2" i="2" l="1"/>
  <c r="B6" i="2" s="1"/>
  <c r="L31" i="1"/>
  <c r="M31" i="1" s="1"/>
  <c r="L43" i="1"/>
  <c r="M43" i="1" s="1"/>
  <c r="L47" i="1"/>
  <c r="M47" i="1" s="1"/>
  <c r="L55" i="1"/>
  <c r="M55" i="1" s="1"/>
  <c r="L59" i="1"/>
  <c r="M59" i="1" s="1"/>
  <c r="L75" i="1"/>
  <c r="M75" i="1" s="1"/>
  <c r="L8" i="1"/>
  <c r="M8" i="1" s="1"/>
  <c r="L44" i="1"/>
  <c r="M44" i="1" s="1"/>
  <c r="L56" i="1"/>
  <c r="M56" i="1" s="1"/>
  <c r="L60" i="1"/>
  <c r="M60" i="1" s="1"/>
  <c r="L76" i="1"/>
  <c r="M76" i="1" s="1"/>
  <c r="L17" i="1"/>
  <c r="M17" i="1" s="1"/>
  <c r="L25" i="1"/>
  <c r="M25" i="1" s="1"/>
  <c r="L29" i="1"/>
  <c r="M29" i="1" s="1"/>
  <c r="L45" i="1"/>
  <c r="M45" i="1" s="1"/>
  <c r="L73" i="1"/>
  <c r="M73" i="1" s="1"/>
  <c r="L77" i="1"/>
  <c r="M77" i="1" s="1"/>
  <c r="L38" i="1"/>
  <c r="M38" i="1" s="1"/>
  <c r="L100" i="1"/>
  <c r="M100" i="1" s="1"/>
  <c r="L104" i="1"/>
  <c r="M104" i="1" s="1"/>
  <c r="L108" i="1"/>
  <c r="M108" i="1" s="1"/>
  <c r="L120" i="1"/>
  <c r="M120" i="1" s="1"/>
  <c r="L148" i="1"/>
  <c r="M148" i="1" s="1"/>
  <c r="L152" i="1"/>
  <c r="M152" i="1" s="1"/>
  <c r="L164" i="1"/>
  <c r="M164" i="1" s="1"/>
  <c r="L168" i="1"/>
  <c r="M168" i="1" s="1"/>
  <c r="L180" i="1"/>
  <c r="M180" i="1" s="1"/>
  <c r="L184" i="1"/>
  <c r="M184" i="1" s="1"/>
  <c r="L188" i="1"/>
  <c r="M188" i="1" s="1"/>
  <c r="L196" i="1"/>
  <c r="M196" i="1" s="1"/>
  <c r="L212" i="1"/>
  <c r="M212" i="1" s="1"/>
  <c r="L232" i="1"/>
  <c r="M232" i="1" s="1"/>
  <c r="L236" i="1"/>
  <c r="M236" i="1" s="1"/>
  <c r="L244" i="1"/>
  <c r="M244" i="1" s="1"/>
  <c r="L248" i="1"/>
  <c r="M248" i="1" s="1"/>
  <c r="A5" i="2"/>
  <c r="L150" i="1" s="1"/>
  <c r="M150" i="1" s="1"/>
  <c r="B3" i="2"/>
  <c r="L46" i="1"/>
  <c r="M46" i="1" s="1"/>
  <c r="L62" i="1"/>
  <c r="M62" i="1" s="1"/>
  <c r="L86" i="1"/>
  <c r="M86" i="1" s="1"/>
  <c r="L102" i="1"/>
  <c r="M102" i="1" s="1"/>
  <c r="L118" i="1"/>
  <c r="M118" i="1" s="1"/>
  <c r="L142" i="1"/>
  <c r="M142" i="1" s="1"/>
  <c r="L166" i="1"/>
  <c r="M166" i="1" s="1"/>
  <c r="L178" i="1"/>
  <c r="M178" i="1" s="1"/>
  <c r="L194" i="1"/>
  <c r="M194" i="1" s="1"/>
  <c r="L206" i="1"/>
  <c r="M206" i="1" s="1"/>
  <c r="L10" i="1"/>
  <c r="M10" i="1" s="1"/>
  <c r="L58" i="1"/>
  <c r="M58" i="1" s="1"/>
  <c r="L74" i="1"/>
  <c r="M74" i="1" s="1"/>
  <c r="L93" i="1"/>
  <c r="M93" i="1" s="1"/>
  <c r="L97" i="1"/>
  <c r="M97" i="1" s="1"/>
  <c r="L109" i="1"/>
  <c r="M109" i="1" s="1"/>
  <c r="L113" i="1"/>
  <c r="M113" i="1" s="1"/>
  <c r="L121" i="1"/>
  <c r="M121" i="1" s="1"/>
  <c r="L125" i="1"/>
  <c r="M125" i="1" s="1"/>
  <c r="L129" i="1"/>
  <c r="M129" i="1" s="1"/>
  <c r="L137" i="1"/>
  <c r="M137" i="1" s="1"/>
  <c r="L141" i="1"/>
  <c r="M141" i="1" s="1"/>
  <c r="L145" i="1"/>
  <c r="M145" i="1" s="1"/>
  <c r="L157" i="1"/>
  <c r="M157" i="1" s="1"/>
  <c r="L169" i="1"/>
  <c r="M169" i="1" s="1"/>
  <c r="L177" i="1"/>
  <c r="M177" i="1" s="1"/>
  <c r="L193" i="1"/>
  <c r="M193" i="1" s="1"/>
  <c r="L201" i="1"/>
  <c r="M201" i="1" s="1"/>
  <c r="L209" i="1"/>
  <c r="M209" i="1" s="1"/>
  <c r="L217" i="1"/>
  <c r="M217" i="1" s="1"/>
  <c r="L221" i="1"/>
  <c r="M221" i="1" s="1"/>
  <c r="L233" i="1"/>
  <c r="M233" i="1" s="1"/>
  <c r="L241" i="1"/>
  <c r="M241" i="1" s="1"/>
  <c r="L253" i="1"/>
  <c r="M253" i="1" s="1"/>
  <c r="L257" i="1"/>
  <c r="M257" i="1" s="1"/>
  <c r="L30" i="1"/>
  <c r="M30" i="1" s="1"/>
  <c r="L78" i="1"/>
  <c r="M78" i="1" s="1"/>
  <c r="L106" i="1"/>
  <c r="M106" i="1" s="1"/>
  <c r="L122" i="1"/>
  <c r="M122" i="1" s="1"/>
  <c r="L138" i="1"/>
  <c r="M138" i="1" s="1"/>
  <c r="L146" i="1"/>
  <c r="M146" i="1" s="1"/>
  <c r="L154" i="1"/>
  <c r="M154" i="1" s="1"/>
  <c r="L174" i="1"/>
  <c r="M174" i="1" s="1"/>
  <c r="L190" i="1"/>
  <c r="M190" i="1" s="1"/>
  <c r="L198" i="1"/>
  <c r="M198" i="1" s="1"/>
  <c r="L259" i="1"/>
  <c r="M259" i="1" s="1"/>
  <c r="L251" i="1"/>
  <c r="M251" i="1" s="1"/>
  <c r="L243" i="1"/>
  <c r="M243" i="1" s="1"/>
  <c r="L227" i="1"/>
  <c r="M227" i="1" s="1"/>
  <c r="L183" i="1"/>
  <c r="M183" i="1" s="1"/>
  <c r="L167" i="1"/>
  <c r="M167" i="1" s="1"/>
  <c r="L151" i="1"/>
  <c r="M151" i="1" s="1"/>
  <c r="L135" i="1"/>
  <c r="M135" i="1" s="1"/>
  <c r="L119" i="1"/>
  <c r="M119" i="1" s="1"/>
  <c r="L103" i="1"/>
  <c r="M103" i="1" s="1"/>
  <c r="L87" i="1"/>
  <c r="M87" i="1" s="1"/>
  <c r="L34" i="1"/>
  <c r="M34" i="1" s="1"/>
  <c r="L234" i="1"/>
  <c r="M234" i="1" s="1"/>
  <c r="L226" i="1"/>
  <c r="M226" i="1" s="1"/>
  <c r="L163" i="1"/>
  <c r="M163" i="1" s="1"/>
  <c r="L147" i="1"/>
  <c r="M147" i="1" s="1"/>
  <c r="L131" i="1"/>
  <c r="M131" i="1" s="1"/>
  <c r="L115" i="1"/>
  <c r="M115" i="1" s="1"/>
  <c r="L99" i="1"/>
  <c r="M99" i="1" s="1"/>
  <c r="L82" i="1"/>
  <c r="M82" i="1" s="1"/>
  <c r="L18" i="1"/>
  <c r="M18" i="1" s="1"/>
  <c r="A6" i="2"/>
  <c r="L237" i="1" l="1"/>
  <c r="M237" i="1" s="1"/>
  <c r="L189" i="1"/>
  <c r="M189" i="1" s="1"/>
  <c r="L205" i="1"/>
  <c r="M205" i="1" s="1"/>
  <c r="L170" i="1"/>
  <c r="M170" i="1" s="1"/>
  <c r="L110" i="1"/>
  <c r="M110" i="1" s="1"/>
  <c r="L242" i="1"/>
  <c r="M242" i="1" s="1"/>
  <c r="L210" i="1"/>
  <c r="M210" i="1" s="1"/>
  <c r="L219" i="1"/>
  <c r="M219" i="1" s="1"/>
  <c r="L90" i="1"/>
  <c r="M90" i="1" s="1"/>
  <c r="L173" i="1"/>
  <c r="M173" i="1" s="1"/>
  <c r="L7" i="1"/>
  <c r="M7" i="1" s="1"/>
  <c r="L22" i="1"/>
  <c r="M22" i="1" s="1"/>
  <c r="L41" i="1"/>
  <c r="M41" i="1" s="1"/>
  <c r="L40" i="1"/>
  <c r="M40" i="1" s="1"/>
  <c r="L216" i="1"/>
  <c r="M216" i="1" s="1"/>
  <c r="L88" i="1"/>
  <c r="M88" i="1" s="1"/>
  <c r="L13" i="1"/>
  <c r="M13" i="1" s="1"/>
  <c r="L28" i="1"/>
  <c r="M28" i="1" s="1"/>
  <c r="L79" i="1"/>
  <c r="M79" i="1" s="1"/>
  <c r="L15" i="1"/>
  <c r="M15" i="1" s="1"/>
  <c r="L250" i="1"/>
  <c r="M250" i="1" s="1"/>
  <c r="L182" i="1"/>
  <c r="M182" i="1" s="1"/>
  <c r="L249" i="1"/>
  <c r="M249" i="1" s="1"/>
  <c r="L105" i="1"/>
  <c r="M105" i="1" s="1"/>
  <c r="L42" i="1"/>
  <c r="M42" i="1" s="1"/>
  <c r="L116" i="1"/>
  <c r="M116" i="1" s="1"/>
  <c r="L84" i="1"/>
  <c r="M84" i="1" s="1"/>
  <c r="L57" i="1"/>
  <c r="M57" i="1" s="1"/>
  <c r="L9" i="1"/>
  <c r="M9" i="1" s="1"/>
  <c r="L72" i="1"/>
  <c r="M72" i="1" s="1"/>
  <c r="L24" i="1"/>
  <c r="M24" i="1" s="1"/>
  <c r="L27" i="1"/>
  <c r="M27" i="1" s="1"/>
  <c r="L11" i="1"/>
  <c r="M11" i="1" s="1"/>
  <c r="L179" i="1"/>
  <c r="M179" i="1" s="1"/>
  <c r="L199" i="1"/>
  <c r="M199" i="1" s="1"/>
  <c r="L235" i="1"/>
  <c r="M235" i="1" s="1"/>
  <c r="L202" i="1"/>
  <c r="M202" i="1" s="1"/>
  <c r="L245" i="1"/>
  <c r="M245" i="1" s="1"/>
  <c r="L229" i="1"/>
  <c r="M229" i="1" s="1"/>
  <c r="L213" i="1"/>
  <c r="M213" i="1" s="1"/>
  <c r="L197" i="1"/>
  <c r="M197" i="1" s="1"/>
  <c r="L181" i="1"/>
  <c r="M181" i="1" s="1"/>
  <c r="L165" i="1"/>
  <c r="M165" i="1" s="1"/>
  <c r="L149" i="1"/>
  <c r="M149" i="1" s="1"/>
  <c r="L133" i="1"/>
  <c r="M133" i="1" s="1"/>
  <c r="L117" i="1"/>
  <c r="M117" i="1" s="1"/>
  <c r="L101" i="1"/>
  <c r="M101" i="1" s="1"/>
  <c r="L85" i="1"/>
  <c r="M85" i="1" s="1"/>
  <c r="L26" i="1"/>
  <c r="M26" i="1" s="1"/>
  <c r="L186" i="1"/>
  <c r="M186" i="1" s="1"/>
  <c r="L158" i="1"/>
  <c r="M158" i="1" s="1"/>
  <c r="L126" i="1"/>
  <c r="M126" i="1" s="1"/>
  <c r="L94" i="1"/>
  <c r="M94" i="1" s="1"/>
  <c r="L14" i="1"/>
  <c r="M14" i="1" s="1"/>
  <c r="L256" i="1"/>
  <c r="M256" i="1" s="1"/>
  <c r="L240" i="1"/>
  <c r="M240" i="1" s="1"/>
  <c r="L224" i="1"/>
  <c r="M224" i="1" s="1"/>
  <c r="L208" i="1"/>
  <c r="M208" i="1" s="1"/>
  <c r="L192" i="1"/>
  <c r="M192" i="1" s="1"/>
  <c r="L176" i="1"/>
  <c r="M176" i="1" s="1"/>
  <c r="L160" i="1"/>
  <c r="M160" i="1" s="1"/>
  <c r="L144" i="1"/>
  <c r="M144" i="1" s="1"/>
  <c r="L128" i="1"/>
  <c r="M128" i="1" s="1"/>
  <c r="L112" i="1"/>
  <c r="M112" i="1" s="1"/>
  <c r="L96" i="1"/>
  <c r="M96" i="1" s="1"/>
  <c r="L70" i="1"/>
  <c r="M70" i="1" s="1"/>
  <c r="L6" i="1"/>
  <c r="M6" i="1" s="1"/>
  <c r="L69" i="1"/>
  <c r="M69" i="1" s="1"/>
  <c r="L53" i="1"/>
  <c r="M53" i="1" s="1"/>
  <c r="L37" i="1"/>
  <c r="M37" i="1" s="1"/>
  <c r="L21" i="1"/>
  <c r="M21" i="1" s="1"/>
  <c r="L5" i="1"/>
  <c r="M5" i="1" s="1"/>
  <c r="L68" i="1"/>
  <c r="M68" i="1" s="1"/>
  <c r="L52" i="1"/>
  <c r="M52" i="1" s="1"/>
  <c r="L36" i="1"/>
  <c r="M36" i="1" s="1"/>
  <c r="L20" i="1"/>
  <c r="M20" i="1" s="1"/>
  <c r="L4" i="1"/>
  <c r="M4" i="1" s="1"/>
  <c r="L71" i="1"/>
  <c r="M71" i="1" s="1"/>
  <c r="L39" i="1"/>
  <c r="M39" i="1" s="1"/>
  <c r="L23" i="1"/>
  <c r="M23" i="1" s="1"/>
  <c r="L200" i="1"/>
  <c r="M200" i="1" s="1"/>
  <c r="L136" i="1"/>
  <c r="M136" i="1" s="1"/>
  <c r="L61" i="1"/>
  <c r="M61" i="1" s="1"/>
  <c r="L12" i="1"/>
  <c r="M12" i="1" s="1"/>
  <c r="L63" i="1"/>
  <c r="M63" i="1" s="1"/>
  <c r="L218" i="1"/>
  <c r="M218" i="1" s="1"/>
  <c r="L114" i="1"/>
  <c r="M114" i="1" s="1"/>
  <c r="L185" i="1"/>
  <c r="M185" i="1" s="1"/>
  <c r="L153" i="1"/>
  <c r="M153" i="1" s="1"/>
  <c r="L89" i="1"/>
  <c r="M89" i="1" s="1"/>
  <c r="L134" i="1"/>
  <c r="M134" i="1" s="1"/>
  <c r="L260" i="1"/>
  <c r="M260" i="1" s="1"/>
  <c r="L228" i="1"/>
  <c r="M228" i="1" s="1"/>
  <c r="L132" i="1"/>
  <c r="M132" i="1" s="1"/>
  <c r="L195" i="1"/>
  <c r="M195" i="1" s="1"/>
  <c r="L211" i="1"/>
  <c r="M211" i="1" s="1"/>
  <c r="L162" i="1"/>
  <c r="M162" i="1" s="1"/>
  <c r="L130" i="1"/>
  <c r="M130" i="1" s="1"/>
  <c r="L98" i="1"/>
  <c r="M98" i="1" s="1"/>
  <c r="L225" i="1"/>
  <c r="M225" i="1" s="1"/>
  <c r="L161" i="1"/>
  <c r="M161" i="1" s="1"/>
  <c r="L258" i="1"/>
  <c r="M258" i="1" s="1"/>
  <c r="L139" i="1"/>
  <c r="M139" i="1" s="1"/>
  <c r="L230" i="1"/>
  <c r="M230" i="1" s="1"/>
  <c r="L238" i="1"/>
  <c r="M238" i="1" s="1"/>
  <c r="L246" i="1"/>
  <c r="M246" i="1" s="1"/>
  <c r="L254" i="1"/>
  <c r="M254" i="1" s="1"/>
  <c r="L66" i="1"/>
  <c r="M66" i="1" s="1"/>
  <c r="L95" i="1"/>
  <c r="M95" i="1" s="1"/>
  <c r="L111" i="1"/>
  <c r="M111" i="1" s="1"/>
  <c r="L127" i="1"/>
  <c r="M127" i="1" s="1"/>
  <c r="L143" i="1"/>
  <c r="M143" i="1" s="1"/>
  <c r="L175" i="1"/>
  <c r="M175" i="1" s="1"/>
  <c r="L191" i="1"/>
  <c r="M191" i="1" s="1"/>
  <c r="L207" i="1"/>
  <c r="M207" i="1" s="1"/>
  <c r="L215" i="1"/>
  <c r="M215" i="1" s="1"/>
  <c r="L231" i="1"/>
  <c r="M231" i="1" s="1"/>
  <c r="L239" i="1"/>
  <c r="M239" i="1" s="1"/>
  <c r="L255" i="1"/>
  <c r="M255" i="1" s="1"/>
  <c r="L50" i="1"/>
  <c r="M50" i="1" s="1"/>
  <c r="L91" i="1"/>
  <c r="M91" i="1" s="1"/>
  <c r="L107" i="1"/>
  <c r="M107" i="1" s="1"/>
  <c r="L123" i="1"/>
  <c r="M123" i="1" s="1"/>
  <c r="L155" i="1"/>
  <c r="M155" i="1" s="1"/>
  <c r="L171" i="1"/>
  <c r="M171" i="1" s="1"/>
  <c r="L187" i="1"/>
  <c r="M187" i="1" s="1"/>
  <c r="L203" i="1"/>
  <c r="M203" i="1" s="1"/>
  <c r="L214" i="1"/>
  <c r="M214" i="1" s="1"/>
  <c r="L159" i="1"/>
  <c r="M159" i="1" s="1"/>
  <c r="L223" i="1"/>
  <c r="M223" i="1" s="1"/>
  <c r="L247" i="1"/>
  <c r="M247" i="1" s="1"/>
  <c r="L252" i="1"/>
  <c r="M252" i="1" s="1"/>
  <c r="L220" i="1"/>
  <c r="M220" i="1" s="1"/>
  <c r="L204" i="1"/>
  <c r="M204" i="1" s="1"/>
  <c r="L172" i="1"/>
  <c r="M172" i="1" s="1"/>
  <c r="L156" i="1"/>
  <c r="M156" i="1" s="1"/>
  <c r="L140" i="1"/>
  <c r="M140" i="1" s="1"/>
  <c r="L124" i="1"/>
  <c r="M124" i="1" s="1"/>
  <c r="L92" i="1"/>
  <c r="M92" i="1" s="1"/>
  <c r="L54" i="1"/>
  <c r="M54" i="1" s="1"/>
  <c r="L81" i="1"/>
  <c r="M81" i="1" s="1"/>
  <c r="L65" i="1"/>
  <c r="M65" i="1" s="1"/>
  <c r="L49" i="1"/>
  <c r="M49" i="1" s="1"/>
  <c r="L33" i="1"/>
  <c r="M33" i="1" s="1"/>
  <c r="L80" i="1"/>
  <c r="M80" i="1" s="1"/>
  <c r="L64" i="1"/>
  <c r="M64" i="1" s="1"/>
  <c r="L48" i="1"/>
  <c r="M48" i="1" s="1"/>
  <c r="L32" i="1"/>
  <c r="M32" i="1" s="1"/>
  <c r="L16" i="1"/>
  <c r="M16" i="1" s="1"/>
  <c r="L83" i="1"/>
  <c r="M83" i="1" s="1"/>
  <c r="L67" i="1"/>
  <c r="M67" i="1" s="1"/>
  <c r="L51" i="1"/>
  <c r="M51" i="1" s="1"/>
  <c r="L35" i="1"/>
  <c r="M35" i="1" s="1"/>
  <c r="L19" i="1"/>
  <c r="M19" i="1" s="1"/>
</calcChain>
</file>

<file path=xl/sharedStrings.xml><?xml version="1.0" encoding="utf-8"?>
<sst xmlns="http://schemas.openxmlformats.org/spreadsheetml/2006/main" count="65" uniqueCount="31">
  <si>
    <t>No</t>
  </si>
  <si>
    <t>Date</t>
  </si>
  <si>
    <t>Open</t>
  </si>
  <si>
    <t>High</t>
  </si>
  <si>
    <t>Low</t>
  </si>
  <si>
    <t>Close</t>
  </si>
  <si>
    <t>Adj Close</t>
  </si>
  <si>
    <t>Volume</t>
  </si>
  <si>
    <t>Moving Avarage</t>
  </si>
  <si>
    <t>Delta Price</t>
  </si>
  <si>
    <t>Delta Price(abs)</t>
  </si>
  <si>
    <t>State</t>
  </si>
  <si>
    <t>State Description</t>
  </si>
  <si>
    <t>Turun Drastis</t>
  </si>
  <si>
    <t>Tetap</t>
  </si>
  <si>
    <t>Naik Drastis</t>
  </si>
  <si>
    <t>Naik</t>
  </si>
  <si>
    <t>-</t>
  </si>
  <si>
    <t>Sum :</t>
  </si>
  <si>
    <t>Avarage :</t>
  </si>
  <si>
    <t>Awal</t>
  </si>
  <si>
    <t>Akhir</t>
  </si>
  <si>
    <t>Status</t>
  </si>
  <si>
    <t>Keterangan</t>
  </si>
  <si>
    <t>Turun</t>
  </si>
  <si>
    <t>-          Naik Drastis Jika Difference of Price &gt; 200</t>
  </si>
  <si>
    <t>-          Naik Jika 0 &lt; Difference of Price &lt; 200</t>
  </si>
  <si>
    <t>-          Tetap Jika Difference of Price = 0</t>
  </si>
  <si>
    <t>-          Turun Jika -200 &lt; Difference of Price &lt; 0</t>
  </si>
  <si>
    <t>-          Turun Drastis Jika Difference of Price &lt; -200</t>
  </si>
  <si>
    <t>DATA SAHAM 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</si>
</sst>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10" xfId="0" applyBorder="1"/>
    <xf numFmtId="15" fontId="0" fillId="0" borderId="10" xfId="0" applyNumberFormat="1" applyBorder="1"/>
    <xf numFmtId="0" fontId="0" fillId="0" borderId="10" xfId="0" applyBorder="1" applyAlignment="1">
      <alignment horizontal="center"/>
    </xf>
    <xf numFmtId="1" fontId="0" fillId="0" borderId="10" xfId="0" applyNumberFormat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workbookViewId="0">
      <pane ySplit="2" topLeftCell="A3" activePane="bottomLeft" state="frozen"/>
      <selection pane="bottomLeft" activeCell="L1" activeCellId="4" sqref="A1:A1048576 B1:B1048576 F1:F1048576 J1:J1048576 L1:L1048576"/>
    </sheetView>
  </sheetViews>
  <sheetFormatPr defaultRowHeight="15" x14ac:dyDescent="0.25"/>
  <cols>
    <col min="2" max="2" width="10.140625" bestFit="1" customWidth="1"/>
    <col min="3" max="5" width="9.28515625" bestFit="1" customWidth="1"/>
    <col min="6" max="7" width="11.140625" bestFit="1" customWidth="1"/>
    <col min="8" max="8" width="11.5703125" bestFit="1" customWidth="1"/>
    <col min="9" max="9" width="15.42578125" bestFit="1" customWidth="1"/>
    <col min="10" max="10" width="12.85546875" bestFit="1" customWidth="1"/>
    <col min="11" max="11" width="15.28515625" bestFit="1" customWidth="1"/>
    <col min="12" max="12" width="5.7109375" bestFit="1" customWidth="1"/>
    <col min="13" max="13" width="16.28515625" bestFit="1" customWidth="1"/>
  </cols>
  <sheetData>
    <row r="1" spans="1:13" x14ac:dyDescent="0.25">
      <c r="A1" t="s">
        <v>30</v>
      </c>
    </row>
    <row r="2" spans="1:1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3" x14ac:dyDescent="0.25">
      <c r="A3" s="2">
        <v>1</v>
      </c>
      <c r="B3" s="3">
        <v>43045</v>
      </c>
      <c r="C3" s="5">
        <v>360</v>
      </c>
      <c r="D3" s="5">
        <v>362</v>
      </c>
      <c r="E3" s="5">
        <v>352</v>
      </c>
      <c r="F3" s="5">
        <v>360</v>
      </c>
      <c r="G3" s="5">
        <v>360</v>
      </c>
      <c r="H3" s="5">
        <v>3920700</v>
      </c>
      <c r="I3" s="5">
        <v>0</v>
      </c>
      <c r="J3" s="5">
        <v>0</v>
      </c>
      <c r="K3" s="5">
        <v>0</v>
      </c>
      <c r="L3" s="5">
        <v>0</v>
      </c>
      <c r="M3" s="2">
        <v>0</v>
      </c>
    </row>
    <row r="4" spans="1:13" x14ac:dyDescent="0.25">
      <c r="A4" s="2">
        <v>2</v>
      </c>
      <c r="B4" s="3">
        <v>43046</v>
      </c>
      <c r="C4" s="5">
        <v>360</v>
      </c>
      <c r="D4" s="5">
        <v>360</v>
      </c>
      <c r="E4" s="5">
        <v>350</v>
      </c>
      <c r="F4" s="5">
        <v>352</v>
      </c>
      <c r="G4" s="5">
        <v>352</v>
      </c>
      <c r="H4" s="5">
        <v>7195400</v>
      </c>
      <c r="I4" s="5">
        <f>F3</f>
        <v>360</v>
      </c>
      <c r="J4" s="5">
        <f>F4-I4</f>
        <v>-8</v>
      </c>
      <c r="K4" s="5">
        <f>ABS(J4)</f>
        <v>8</v>
      </c>
      <c r="L4" s="5">
        <f>IF(J4&gt;KONDISI!$A$2,KONDISI!$C$2,IF(AND(J4&gt;KONDISI!$A$3,J4&lt;KONDISI!$B$3),KONDISI!$C$3,IF(J4=KONDISI!$A$4,KONDISI!$C$4,IF(AND(J4&gt;KONDISI!$A$5,J4&lt;KONDISI!$B$5),KONDISI!$C$5,KONDISI!$C$6))))</f>
        <v>5</v>
      </c>
      <c r="M4" s="2" t="str">
        <f>VLOOKUP(L4,KONDISI!$C$2:$D$6,2)</f>
        <v>Turun Drastis</v>
      </c>
    </row>
    <row r="5" spans="1:13" x14ac:dyDescent="0.25">
      <c r="A5" s="2">
        <v>3</v>
      </c>
      <c r="B5" s="3">
        <v>43047</v>
      </c>
      <c r="C5" s="5">
        <v>352</v>
      </c>
      <c r="D5" s="5">
        <v>352</v>
      </c>
      <c r="E5" s="5">
        <v>340</v>
      </c>
      <c r="F5" s="5">
        <v>344</v>
      </c>
      <c r="G5" s="5">
        <v>344</v>
      </c>
      <c r="H5" s="5">
        <v>9948200</v>
      </c>
      <c r="I5" s="5">
        <f t="shared" ref="I5:I68" si="0">F4</f>
        <v>352</v>
      </c>
      <c r="J5" s="5">
        <f t="shared" ref="J5:J68" si="1">F5-I5</f>
        <v>-8</v>
      </c>
      <c r="K5" s="5">
        <f t="shared" ref="K5:K68" si="2">ABS(J5)</f>
        <v>8</v>
      </c>
      <c r="L5" s="5">
        <f>IF(J5&gt;KONDISI!$A$2,KONDISI!$C$2,IF(AND(J5&gt;KONDISI!$A$3,J5&lt;KONDISI!$B$3),KONDISI!$C$3,IF(J5=KONDISI!$A$4,KONDISI!$C$4,IF(AND(J5&gt;KONDISI!$A$5,J5&lt;KONDISI!$B$5),KONDISI!$C$5,KONDISI!$C$6))))</f>
        <v>5</v>
      </c>
      <c r="M5" s="2" t="str">
        <f>VLOOKUP(L5,KONDISI!$C$2:$D$6,2)</f>
        <v>Turun Drastis</v>
      </c>
    </row>
    <row r="6" spans="1:13" x14ac:dyDescent="0.25">
      <c r="A6" s="2">
        <v>4</v>
      </c>
      <c r="B6" s="3">
        <v>43048</v>
      </c>
      <c r="C6" s="5">
        <v>344</v>
      </c>
      <c r="D6" s="5">
        <v>354</v>
      </c>
      <c r="E6" s="5">
        <v>332</v>
      </c>
      <c r="F6" s="5">
        <v>344</v>
      </c>
      <c r="G6" s="5">
        <v>344</v>
      </c>
      <c r="H6" s="5">
        <v>10107700</v>
      </c>
      <c r="I6" s="5">
        <f t="shared" si="0"/>
        <v>344</v>
      </c>
      <c r="J6" s="5">
        <f t="shared" si="1"/>
        <v>0</v>
      </c>
      <c r="K6" s="5">
        <f t="shared" si="2"/>
        <v>0</v>
      </c>
      <c r="L6" s="5">
        <f>IF(J6&gt;KONDISI!$A$2,KONDISI!$C$2,IF(AND(J6&gt;KONDISI!$A$3,J6&lt;KONDISI!$B$3),KONDISI!$C$3,IF(J6=KONDISI!$A$4,KONDISI!$C$4,IF(AND(J6&gt;KONDISI!$A$5,J6&lt;KONDISI!$B$5),KONDISI!$C$5,KONDISI!$C$6))))</f>
        <v>3</v>
      </c>
      <c r="M6" s="2" t="str">
        <f>VLOOKUP(L6,KONDISI!$C$2:$D$6,2)</f>
        <v>Tetap</v>
      </c>
    </row>
    <row r="7" spans="1:13" x14ac:dyDescent="0.25">
      <c r="A7" s="2">
        <v>5</v>
      </c>
      <c r="B7" s="3">
        <v>43049</v>
      </c>
      <c r="C7" s="5">
        <v>344</v>
      </c>
      <c r="D7" s="5">
        <v>346</v>
      </c>
      <c r="E7" s="5">
        <v>340</v>
      </c>
      <c r="F7" s="5">
        <v>340</v>
      </c>
      <c r="G7" s="5">
        <v>340</v>
      </c>
      <c r="H7" s="5">
        <v>5121300</v>
      </c>
      <c r="I7" s="5">
        <f t="shared" si="0"/>
        <v>344</v>
      </c>
      <c r="J7" s="5">
        <f t="shared" si="1"/>
        <v>-4</v>
      </c>
      <c r="K7" s="5">
        <f t="shared" si="2"/>
        <v>4</v>
      </c>
      <c r="L7" s="5">
        <f>IF(J7&gt;KONDISI!$A$2,KONDISI!$C$2,IF(AND(J7&gt;KONDISI!$A$3,J7&lt;KONDISI!$B$3),KONDISI!$C$3,IF(J7=KONDISI!$A$4,KONDISI!$C$4,IF(AND(J7&gt;KONDISI!$A$5,J7&lt;KONDISI!$B$5),KONDISI!$C$5,KONDISI!$C$6))))</f>
        <v>5</v>
      </c>
      <c r="M7" s="2" t="str">
        <f>VLOOKUP(L7,KONDISI!$C$2:$D$6,2)</f>
        <v>Turun Drastis</v>
      </c>
    </row>
    <row r="8" spans="1:13" x14ac:dyDescent="0.25">
      <c r="A8" s="2">
        <v>6</v>
      </c>
      <c r="B8" s="3">
        <v>43052</v>
      </c>
      <c r="C8" s="5">
        <v>342</v>
      </c>
      <c r="D8" s="5">
        <v>348</v>
      </c>
      <c r="E8" s="5">
        <v>338</v>
      </c>
      <c r="F8" s="5">
        <v>344</v>
      </c>
      <c r="G8" s="5">
        <v>344</v>
      </c>
      <c r="H8" s="5">
        <v>5098100</v>
      </c>
      <c r="I8" s="5">
        <f t="shared" si="0"/>
        <v>340</v>
      </c>
      <c r="J8" s="5">
        <f t="shared" si="1"/>
        <v>4</v>
      </c>
      <c r="K8" s="5">
        <f t="shared" si="2"/>
        <v>4</v>
      </c>
      <c r="L8" s="5">
        <f>IF(J8&gt;KONDISI!$A$2,KONDISI!$C$2,IF(AND(J8&gt;KONDISI!$A$3,J8&lt;KONDISI!$B$3),KONDISI!$C$3,IF(J8=KONDISI!$A$4,KONDISI!$C$4,IF(AND(J8&gt;KONDISI!$A$5,J8&lt;KONDISI!$B$5),KONDISI!$C$5,KONDISI!$C$6))))</f>
        <v>1</v>
      </c>
      <c r="M8" s="2" t="str">
        <f>VLOOKUP(L8,KONDISI!$C$2:$D$6,2)</f>
        <v>Naik Drastis</v>
      </c>
    </row>
    <row r="9" spans="1:13" x14ac:dyDescent="0.25">
      <c r="A9" s="2">
        <v>7</v>
      </c>
      <c r="B9" s="3">
        <v>43053</v>
      </c>
      <c r="C9" s="5">
        <v>344</v>
      </c>
      <c r="D9" s="5">
        <v>346</v>
      </c>
      <c r="E9" s="5">
        <v>338</v>
      </c>
      <c r="F9" s="5">
        <v>338</v>
      </c>
      <c r="G9" s="5">
        <v>338</v>
      </c>
      <c r="H9" s="5">
        <v>3690000</v>
      </c>
      <c r="I9" s="5">
        <f t="shared" si="0"/>
        <v>344</v>
      </c>
      <c r="J9" s="5">
        <f t="shared" si="1"/>
        <v>-6</v>
      </c>
      <c r="K9" s="5">
        <f t="shared" si="2"/>
        <v>6</v>
      </c>
      <c r="L9" s="5">
        <f>IF(J9&gt;KONDISI!$A$2,KONDISI!$C$2,IF(AND(J9&gt;KONDISI!$A$3,J9&lt;KONDISI!$B$3),KONDISI!$C$3,IF(J9=KONDISI!$A$4,KONDISI!$C$4,IF(AND(J9&gt;KONDISI!$A$5,J9&lt;KONDISI!$B$5),KONDISI!$C$5,KONDISI!$C$6))))</f>
        <v>5</v>
      </c>
      <c r="M9" s="2" t="str">
        <f>VLOOKUP(L9,KONDISI!$C$2:$D$6,2)</f>
        <v>Turun Drastis</v>
      </c>
    </row>
    <row r="10" spans="1:13" x14ac:dyDescent="0.25">
      <c r="A10" s="2">
        <v>8</v>
      </c>
      <c r="B10" s="3">
        <v>43054</v>
      </c>
      <c r="C10" s="5">
        <v>338</v>
      </c>
      <c r="D10" s="5">
        <v>346</v>
      </c>
      <c r="E10" s="5">
        <v>336</v>
      </c>
      <c r="F10" s="5">
        <v>340</v>
      </c>
      <c r="G10" s="5">
        <v>340</v>
      </c>
      <c r="H10" s="5">
        <v>3292200</v>
      </c>
      <c r="I10" s="5">
        <f t="shared" si="0"/>
        <v>338</v>
      </c>
      <c r="J10" s="5">
        <f t="shared" si="1"/>
        <v>2</v>
      </c>
      <c r="K10" s="5">
        <f t="shared" si="2"/>
        <v>2</v>
      </c>
      <c r="L10" s="5">
        <f>IF(J10&gt;KONDISI!$A$2,KONDISI!$C$2,IF(AND(J10&gt;KONDISI!$A$3,J10&lt;KONDISI!$B$3),KONDISI!$C$3,IF(J10=KONDISI!$A$4,KONDISI!$C$4,IF(AND(J10&gt;KONDISI!$A$5,J10&lt;KONDISI!$B$5),KONDISI!$C$5,KONDISI!$C$6))))</f>
        <v>2</v>
      </c>
      <c r="M10" s="2" t="str">
        <f>VLOOKUP(L10,KONDISI!$C$2:$D$6,2)</f>
        <v>Naik</v>
      </c>
    </row>
    <row r="11" spans="1:13" x14ac:dyDescent="0.25">
      <c r="A11" s="2">
        <v>9</v>
      </c>
      <c r="B11" s="3">
        <v>43055</v>
      </c>
      <c r="C11" s="5">
        <v>344</v>
      </c>
      <c r="D11" s="5">
        <v>344</v>
      </c>
      <c r="E11" s="5">
        <v>332</v>
      </c>
      <c r="F11" s="5">
        <v>336</v>
      </c>
      <c r="G11" s="5">
        <v>336</v>
      </c>
      <c r="H11" s="5">
        <v>9425200</v>
      </c>
      <c r="I11" s="5">
        <f t="shared" si="0"/>
        <v>340</v>
      </c>
      <c r="J11" s="5">
        <f t="shared" si="1"/>
        <v>-4</v>
      </c>
      <c r="K11" s="5">
        <f t="shared" si="2"/>
        <v>4</v>
      </c>
      <c r="L11" s="5">
        <f>IF(J11&gt;KONDISI!$A$2,KONDISI!$C$2,IF(AND(J11&gt;KONDISI!$A$3,J11&lt;KONDISI!$B$3),KONDISI!$C$3,IF(J11=KONDISI!$A$4,KONDISI!$C$4,IF(AND(J11&gt;KONDISI!$A$5,J11&lt;KONDISI!$B$5),KONDISI!$C$5,KONDISI!$C$6))))</f>
        <v>5</v>
      </c>
      <c r="M11" s="2" t="str">
        <f>VLOOKUP(L11,KONDISI!$C$2:$D$6,2)</f>
        <v>Turun Drastis</v>
      </c>
    </row>
    <row r="12" spans="1:13" x14ac:dyDescent="0.25">
      <c r="A12" s="2">
        <v>10</v>
      </c>
      <c r="B12" s="3">
        <v>43056</v>
      </c>
      <c r="C12" s="5">
        <v>336</v>
      </c>
      <c r="D12" s="5">
        <v>338</v>
      </c>
      <c r="E12" s="5">
        <v>330</v>
      </c>
      <c r="F12" s="5">
        <v>332</v>
      </c>
      <c r="G12" s="5">
        <v>332</v>
      </c>
      <c r="H12" s="5">
        <v>8683400</v>
      </c>
      <c r="I12" s="5">
        <f t="shared" si="0"/>
        <v>336</v>
      </c>
      <c r="J12" s="5">
        <f t="shared" si="1"/>
        <v>-4</v>
      </c>
      <c r="K12" s="5">
        <f t="shared" si="2"/>
        <v>4</v>
      </c>
      <c r="L12" s="5">
        <f>IF(J12&gt;KONDISI!$A$2,KONDISI!$C$2,IF(AND(J12&gt;KONDISI!$A$3,J12&lt;KONDISI!$B$3),KONDISI!$C$3,IF(J12=KONDISI!$A$4,KONDISI!$C$4,IF(AND(J12&gt;KONDISI!$A$5,J12&lt;KONDISI!$B$5),KONDISI!$C$5,KONDISI!$C$6))))</f>
        <v>5</v>
      </c>
      <c r="M12" s="2" t="str">
        <f>VLOOKUP(L12,KONDISI!$C$2:$D$6,2)</f>
        <v>Turun Drastis</v>
      </c>
    </row>
    <row r="13" spans="1:13" x14ac:dyDescent="0.25">
      <c r="A13" s="2">
        <v>11</v>
      </c>
      <c r="B13" s="3">
        <v>43059</v>
      </c>
      <c r="C13" s="5">
        <v>332</v>
      </c>
      <c r="D13" s="5">
        <v>336</v>
      </c>
      <c r="E13" s="5">
        <v>324</v>
      </c>
      <c r="F13" s="5">
        <v>326</v>
      </c>
      <c r="G13" s="5">
        <v>326</v>
      </c>
      <c r="H13" s="5">
        <v>11375800</v>
      </c>
      <c r="I13" s="5">
        <f t="shared" si="0"/>
        <v>332</v>
      </c>
      <c r="J13" s="5">
        <f t="shared" si="1"/>
        <v>-6</v>
      </c>
      <c r="K13" s="5">
        <f t="shared" si="2"/>
        <v>6</v>
      </c>
      <c r="L13" s="5">
        <f>IF(J13&gt;KONDISI!$A$2,KONDISI!$C$2,IF(AND(J13&gt;KONDISI!$A$3,J13&lt;KONDISI!$B$3),KONDISI!$C$3,IF(J13=KONDISI!$A$4,KONDISI!$C$4,IF(AND(J13&gt;KONDISI!$A$5,J13&lt;KONDISI!$B$5),KONDISI!$C$5,KONDISI!$C$6))))</f>
        <v>5</v>
      </c>
      <c r="M13" s="2" t="str">
        <f>VLOOKUP(L13,KONDISI!$C$2:$D$6,2)</f>
        <v>Turun Drastis</v>
      </c>
    </row>
    <row r="14" spans="1:13" x14ac:dyDescent="0.25">
      <c r="A14" s="2">
        <v>12</v>
      </c>
      <c r="B14" s="3">
        <v>43060</v>
      </c>
      <c r="C14" s="5">
        <v>326</v>
      </c>
      <c r="D14" s="5">
        <v>334</v>
      </c>
      <c r="E14" s="5">
        <v>324</v>
      </c>
      <c r="F14" s="5">
        <v>328</v>
      </c>
      <c r="G14" s="5">
        <v>328</v>
      </c>
      <c r="H14" s="5">
        <v>8918800</v>
      </c>
      <c r="I14" s="5">
        <f t="shared" si="0"/>
        <v>326</v>
      </c>
      <c r="J14" s="5">
        <f t="shared" si="1"/>
        <v>2</v>
      </c>
      <c r="K14" s="5">
        <f t="shared" si="2"/>
        <v>2</v>
      </c>
      <c r="L14" s="5">
        <f>IF(J14&gt;KONDISI!$A$2,KONDISI!$C$2,IF(AND(J14&gt;KONDISI!$A$3,J14&lt;KONDISI!$B$3),KONDISI!$C$3,IF(J14=KONDISI!$A$4,KONDISI!$C$4,IF(AND(J14&gt;KONDISI!$A$5,J14&lt;KONDISI!$B$5),KONDISI!$C$5,KONDISI!$C$6))))</f>
        <v>2</v>
      </c>
      <c r="M14" s="2" t="str">
        <f>VLOOKUP(L14,KONDISI!$C$2:$D$6,2)</f>
        <v>Naik</v>
      </c>
    </row>
    <row r="15" spans="1:13" x14ac:dyDescent="0.25">
      <c r="A15" s="2">
        <v>13</v>
      </c>
      <c r="B15" s="3">
        <v>43061</v>
      </c>
      <c r="C15" s="5">
        <v>330</v>
      </c>
      <c r="D15" s="5">
        <v>332</v>
      </c>
      <c r="E15" s="5">
        <v>324</v>
      </c>
      <c r="F15" s="5">
        <v>326</v>
      </c>
      <c r="G15" s="5">
        <v>326</v>
      </c>
      <c r="H15" s="5">
        <v>3670100</v>
      </c>
      <c r="I15" s="5">
        <f t="shared" si="0"/>
        <v>328</v>
      </c>
      <c r="J15" s="5">
        <f t="shared" si="1"/>
        <v>-2</v>
      </c>
      <c r="K15" s="5">
        <f t="shared" si="2"/>
        <v>2</v>
      </c>
      <c r="L15" s="5">
        <f>IF(J15&gt;KONDISI!$A$2,KONDISI!$C$2,IF(AND(J15&gt;KONDISI!$A$3,J15&lt;KONDISI!$B$3),KONDISI!$C$3,IF(J15=KONDISI!$A$4,KONDISI!$C$4,IF(AND(J15&gt;KONDISI!$A$5,J15&lt;KONDISI!$B$5),KONDISI!$C$5,KONDISI!$C$6))))</f>
        <v>4</v>
      </c>
      <c r="M15" s="2" t="str">
        <f>VLOOKUP(L15,KONDISI!$C$2:$D$6,2)</f>
        <v>Turun</v>
      </c>
    </row>
    <row r="16" spans="1:13" x14ac:dyDescent="0.25">
      <c r="A16" s="2">
        <v>14</v>
      </c>
      <c r="B16" s="3">
        <v>43062</v>
      </c>
      <c r="C16" s="5">
        <v>328</v>
      </c>
      <c r="D16" s="5">
        <v>332</v>
      </c>
      <c r="E16" s="5">
        <v>326</v>
      </c>
      <c r="F16" s="5">
        <v>326</v>
      </c>
      <c r="G16" s="5">
        <v>326</v>
      </c>
      <c r="H16" s="5">
        <v>8479800</v>
      </c>
      <c r="I16" s="5">
        <f t="shared" si="0"/>
        <v>326</v>
      </c>
      <c r="J16" s="5">
        <f t="shared" si="1"/>
        <v>0</v>
      </c>
      <c r="K16" s="5">
        <f t="shared" si="2"/>
        <v>0</v>
      </c>
      <c r="L16" s="5">
        <f>IF(J16&gt;KONDISI!$A$2,KONDISI!$C$2,IF(AND(J16&gt;KONDISI!$A$3,J16&lt;KONDISI!$B$3),KONDISI!$C$3,IF(J16=KONDISI!$A$4,KONDISI!$C$4,IF(AND(J16&gt;KONDISI!$A$5,J16&lt;KONDISI!$B$5),KONDISI!$C$5,KONDISI!$C$6))))</f>
        <v>3</v>
      </c>
      <c r="M16" s="2" t="str">
        <f>VLOOKUP(L16,KONDISI!$C$2:$D$6,2)</f>
        <v>Tetap</v>
      </c>
    </row>
    <row r="17" spans="1:13" x14ac:dyDescent="0.25">
      <c r="A17" s="2">
        <v>15</v>
      </c>
      <c r="B17" s="3">
        <v>43063</v>
      </c>
      <c r="C17" s="5">
        <v>326</v>
      </c>
      <c r="D17" s="5">
        <v>334</v>
      </c>
      <c r="E17" s="5">
        <v>326</v>
      </c>
      <c r="F17" s="5">
        <v>332</v>
      </c>
      <c r="G17" s="5">
        <v>332</v>
      </c>
      <c r="H17" s="5">
        <v>8181400</v>
      </c>
      <c r="I17" s="5">
        <f t="shared" si="0"/>
        <v>326</v>
      </c>
      <c r="J17" s="5">
        <f t="shared" si="1"/>
        <v>6</v>
      </c>
      <c r="K17" s="5">
        <f t="shared" si="2"/>
        <v>6</v>
      </c>
      <c r="L17" s="5">
        <f>IF(J17&gt;KONDISI!$A$2,KONDISI!$C$2,IF(AND(J17&gt;KONDISI!$A$3,J17&lt;KONDISI!$B$3),KONDISI!$C$3,IF(J17=KONDISI!$A$4,KONDISI!$C$4,IF(AND(J17&gt;KONDISI!$A$5,J17&lt;KONDISI!$B$5),KONDISI!$C$5,KONDISI!$C$6))))</f>
        <v>1</v>
      </c>
      <c r="M17" s="2" t="str">
        <f>VLOOKUP(L17,KONDISI!$C$2:$D$6,2)</f>
        <v>Naik Drastis</v>
      </c>
    </row>
    <row r="18" spans="1:13" x14ac:dyDescent="0.25">
      <c r="A18" s="2">
        <v>16</v>
      </c>
      <c r="B18" s="3">
        <v>43066</v>
      </c>
      <c r="C18" s="5">
        <v>330</v>
      </c>
      <c r="D18" s="5">
        <v>338</v>
      </c>
      <c r="E18" s="5">
        <v>326</v>
      </c>
      <c r="F18" s="5">
        <v>332</v>
      </c>
      <c r="G18" s="5">
        <v>332</v>
      </c>
      <c r="H18" s="5">
        <v>11055000</v>
      </c>
      <c r="I18" s="5">
        <f t="shared" si="0"/>
        <v>332</v>
      </c>
      <c r="J18" s="5">
        <f t="shared" si="1"/>
        <v>0</v>
      </c>
      <c r="K18" s="5">
        <f t="shared" si="2"/>
        <v>0</v>
      </c>
      <c r="L18" s="5">
        <f>IF(J18&gt;KONDISI!$A$2,KONDISI!$C$2,IF(AND(J18&gt;KONDISI!$A$3,J18&lt;KONDISI!$B$3),KONDISI!$C$3,IF(J18=KONDISI!$A$4,KONDISI!$C$4,IF(AND(J18&gt;KONDISI!$A$5,J18&lt;KONDISI!$B$5),KONDISI!$C$5,KONDISI!$C$6))))</f>
        <v>3</v>
      </c>
      <c r="M18" s="2" t="str">
        <f>VLOOKUP(L18,KONDISI!$C$2:$D$6,2)</f>
        <v>Tetap</v>
      </c>
    </row>
    <row r="19" spans="1:13" x14ac:dyDescent="0.25">
      <c r="A19" s="2">
        <v>17</v>
      </c>
      <c r="B19" s="3">
        <v>43067</v>
      </c>
      <c r="C19" s="5">
        <v>334</v>
      </c>
      <c r="D19" s="5">
        <v>334</v>
      </c>
      <c r="E19" s="5">
        <v>326</v>
      </c>
      <c r="F19" s="5">
        <v>326</v>
      </c>
      <c r="G19" s="5">
        <v>326</v>
      </c>
      <c r="H19" s="5">
        <v>5039300</v>
      </c>
      <c r="I19" s="5">
        <f t="shared" si="0"/>
        <v>332</v>
      </c>
      <c r="J19" s="5">
        <f t="shared" si="1"/>
        <v>-6</v>
      </c>
      <c r="K19" s="5">
        <f t="shared" si="2"/>
        <v>6</v>
      </c>
      <c r="L19" s="5">
        <f>IF(J19&gt;KONDISI!$A$2,KONDISI!$C$2,IF(AND(J19&gt;KONDISI!$A$3,J19&lt;KONDISI!$B$3),KONDISI!$C$3,IF(J19=KONDISI!$A$4,KONDISI!$C$4,IF(AND(J19&gt;KONDISI!$A$5,J19&lt;KONDISI!$B$5),KONDISI!$C$5,KONDISI!$C$6))))</f>
        <v>5</v>
      </c>
      <c r="M19" s="2" t="str">
        <f>VLOOKUP(L19,KONDISI!$C$2:$D$6,2)</f>
        <v>Turun Drastis</v>
      </c>
    </row>
    <row r="20" spans="1:13" x14ac:dyDescent="0.25">
      <c r="A20" s="2">
        <v>18</v>
      </c>
      <c r="B20" s="3">
        <v>43068</v>
      </c>
      <c r="C20" s="5">
        <v>328</v>
      </c>
      <c r="D20" s="5">
        <v>330</v>
      </c>
      <c r="E20" s="5">
        <v>320</v>
      </c>
      <c r="F20" s="5">
        <v>320</v>
      </c>
      <c r="G20" s="5">
        <v>320</v>
      </c>
      <c r="H20" s="5">
        <v>10461400</v>
      </c>
      <c r="I20" s="5">
        <f t="shared" si="0"/>
        <v>326</v>
      </c>
      <c r="J20" s="5">
        <f t="shared" si="1"/>
        <v>-6</v>
      </c>
      <c r="K20" s="5">
        <f t="shared" si="2"/>
        <v>6</v>
      </c>
      <c r="L20" s="5">
        <f>IF(J20&gt;KONDISI!$A$2,KONDISI!$C$2,IF(AND(J20&gt;KONDISI!$A$3,J20&lt;KONDISI!$B$3),KONDISI!$C$3,IF(J20=KONDISI!$A$4,KONDISI!$C$4,IF(AND(J20&gt;KONDISI!$A$5,J20&lt;KONDISI!$B$5),KONDISI!$C$5,KONDISI!$C$6))))</f>
        <v>5</v>
      </c>
      <c r="M20" s="2" t="str">
        <f>VLOOKUP(L20,KONDISI!$C$2:$D$6,2)</f>
        <v>Turun Drastis</v>
      </c>
    </row>
    <row r="21" spans="1:13" x14ac:dyDescent="0.25">
      <c r="A21" s="2">
        <v>19</v>
      </c>
      <c r="B21" s="3">
        <v>43069</v>
      </c>
      <c r="C21" s="5">
        <v>320</v>
      </c>
      <c r="D21" s="5">
        <v>324</v>
      </c>
      <c r="E21" s="5">
        <v>310</v>
      </c>
      <c r="F21" s="5">
        <v>310</v>
      </c>
      <c r="G21" s="5">
        <v>310</v>
      </c>
      <c r="H21" s="5">
        <v>34504200</v>
      </c>
      <c r="I21" s="5">
        <f t="shared" si="0"/>
        <v>320</v>
      </c>
      <c r="J21" s="5">
        <f t="shared" si="1"/>
        <v>-10</v>
      </c>
      <c r="K21" s="5">
        <f t="shared" si="2"/>
        <v>10</v>
      </c>
      <c r="L21" s="5">
        <f>IF(J21&gt;KONDISI!$A$2,KONDISI!$C$2,IF(AND(J21&gt;KONDISI!$A$3,J21&lt;KONDISI!$B$3),KONDISI!$C$3,IF(J21=KONDISI!$A$4,KONDISI!$C$4,IF(AND(J21&gt;KONDISI!$A$5,J21&lt;KONDISI!$B$5),KONDISI!$C$5,KONDISI!$C$6))))</f>
        <v>5</v>
      </c>
      <c r="M21" s="2" t="str">
        <f>VLOOKUP(L21,KONDISI!$C$2:$D$6,2)</f>
        <v>Turun Drastis</v>
      </c>
    </row>
    <row r="22" spans="1:13" x14ac:dyDescent="0.25">
      <c r="A22" s="2">
        <v>20</v>
      </c>
      <c r="B22" s="3">
        <v>43070</v>
      </c>
      <c r="C22" s="5">
        <v>310</v>
      </c>
      <c r="D22" s="5">
        <v>310</v>
      </c>
      <c r="E22" s="5">
        <v>310</v>
      </c>
      <c r="F22" s="5">
        <v>310</v>
      </c>
      <c r="G22" s="5">
        <v>310</v>
      </c>
      <c r="H22" s="5" t="s">
        <v>17</v>
      </c>
      <c r="I22" s="5">
        <f t="shared" si="0"/>
        <v>310</v>
      </c>
      <c r="J22" s="5">
        <f t="shared" si="1"/>
        <v>0</v>
      </c>
      <c r="K22" s="5">
        <f t="shared" si="2"/>
        <v>0</v>
      </c>
      <c r="L22" s="5">
        <f>IF(J22&gt;KONDISI!$A$2,KONDISI!$C$2,IF(AND(J22&gt;KONDISI!$A$3,J22&lt;KONDISI!$B$3),KONDISI!$C$3,IF(J22=KONDISI!$A$4,KONDISI!$C$4,IF(AND(J22&gt;KONDISI!$A$5,J22&lt;KONDISI!$B$5),KONDISI!$C$5,KONDISI!$C$6))))</f>
        <v>3</v>
      </c>
      <c r="M22" s="2" t="str">
        <f>VLOOKUP(L22,KONDISI!$C$2:$D$6,2)</f>
        <v>Tetap</v>
      </c>
    </row>
    <row r="23" spans="1:13" x14ac:dyDescent="0.25">
      <c r="A23" s="2">
        <v>21</v>
      </c>
      <c r="B23" s="3">
        <v>43073</v>
      </c>
      <c r="C23" s="5">
        <v>312</v>
      </c>
      <c r="D23" s="5">
        <v>320</v>
      </c>
      <c r="E23" s="5">
        <v>310</v>
      </c>
      <c r="F23" s="5">
        <v>310</v>
      </c>
      <c r="G23" s="5">
        <v>310</v>
      </c>
      <c r="H23" s="5">
        <v>5871000</v>
      </c>
      <c r="I23" s="5">
        <f t="shared" si="0"/>
        <v>310</v>
      </c>
      <c r="J23" s="5">
        <f t="shared" si="1"/>
        <v>0</v>
      </c>
      <c r="K23" s="5">
        <f t="shared" si="2"/>
        <v>0</v>
      </c>
      <c r="L23" s="5">
        <f>IF(J23&gt;KONDISI!$A$2,KONDISI!$C$2,IF(AND(J23&gt;KONDISI!$A$3,J23&lt;KONDISI!$B$3),KONDISI!$C$3,IF(J23=KONDISI!$A$4,KONDISI!$C$4,IF(AND(J23&gt;KONDISI!$A$5,J23&lt;KONDISI!$B$5),KONDISI!$C$5,KONDISI!$C$6))))</f>
        <v>3</v>
      </c>
      <c r="M23" s="2" t="str">
        <f>VLOOKUP(L23,KONDISI!$C$2:$D$6,2)</f>
        <v>Tetap</v>
      </c>
    </row>
    <row r="24" spans="1:13" x14ac:dyDescent="0.25">
      <c r="A24" s="2">
        <v>22</v>
      </c>
      <c r="B24" s="3">
        <v>43074</v>
      </c>
      <c r="C24" s="5">
        <v>312</v>
      </c>
      <c r="D24" s="5">
        <v>316</v>
      </c>
      <c r="E24" s="5">
        <v>300</v>
      </c>
      <c r="F24" s="5">
        <v>300</v>
      </c>
      <c r="G24" s="5">
        <v>300</v>
      </c>
      <c r="H24" s="5">
        <v>7921300</v>
      </c>
      <c r="I24" s="5">
        <f t="shared" si="0"/>
        <v>310</v>
      </c>
      <c r="J24" s="5">
        <f t="shared" si="1"/>
        <v>-10</v>
      </c>
      <c r="K24" s="5">
        <f t="shared" si="2"/>
        <v>10</v>
      </c>
      <c r="L24" s="5">
        <f>IF(J24&gt;KONDISI!$A$2,KONDISI!$C$2,IF(AND(J24&gt;KONDISI!$A$3,J24&lt;KONDISI!$B$3),KONDISI!$C$3,IF(J24=KONDISI!$A$4,KONDISI!$C$4,IF(AND(J24&gt;KONDISI!$A$5,J24&lt;KONDISI!$B$5),KONDISI!$C$5,KONDISI!$C$6))))</f>
        <v>5</v>
      </c>
      <c r="M24" s="2" t="str">
        <f>VLOOKUP(L24,KONDISI!$C$2:$D$6,2)</f>
        <v>Turun Drastis</v>
      </c>
    </row>
    <row r="25" spans="1:13" x14ac:dyDescent="0.25">
      <c r="A25" s="2">
        <v>23</v>
      </c>
      <c r="B25" s="3">
        <v>43075</v>
      </c>
      <c r="C25" s="5">
        <v>304</v>
      </c>
      <c r="D25" s="5">
        <v>314</v>
      </c>
      <c r="E25" s="5">
        <v>302</v>
      </c>
      <c r="F25" s="5">
        <v>304</v>
      </c>
      <c r="G25" s="5">
        <v>304</v>
      </c>
      <c r="H25" s="5">
        <v>8967600</v>
      </c>
      <c r="I25" s="5">
        <f t="shared" si="0"/>
        <v>300</v>
      </c>
      <c r="J25" s="5">
        <f t="shared" si="1"/>
        <v>4</v>
      </c>
      <c r="K25" s="5">
        <f t="shared" si="2"/>
        <v>4</v>
      </c>
      <c r="L25" s="5">
        <f>IF(J25&gt;KONDISI!$A$2,KONDISI!$C$2,IF(AND(J25&gt;KONDISI!$A$3,J25&lt;KONDISI!$B$3),KONDISI!$C$3,IF(J25=KONDISI!$A$4,KONDISI!$C$4,IF(AND(J25&gt;KONDISI!$A$5,J25&lt;KONDISI!$B$5),KONDISI!$C$5,KONDISI!$C$6))))</f>
        <v>1</v>
      </c>
      <c r="M25" s="2" t="str">
        <f>VLOOKUP(L25,KONDISI!$C$2:$D$6,2)</f>
        <v>Naik Drastis</v>
      </c>
    </row>
    <row r="26" spans="1:13" x14ac:dyDescent="0.25">
      <c r="A26" s="2">
        <v>24</v>
      </c>
      <c r="B26" s="3">
        <v>43076</v>
      </c>
      <c r="C26" s="5">
        <v>316</v>
      </c>
      <c r="D26" s="5">
        <v>316</v>
      </c>
      <c r="E26" s="5">
        <v>304</v>
      </c>
      <c r="F26" s="5">
        <v>304</v>
      </c>
      <c r="G26" s="5">
        <v>304</v>
      </c>
      <c r="H26" s="5">
        <v>2159400</v>
      </c>
      <c r="I26" s="5">
        <f t="shared" si="0"/>
        <v>304</v>
      </c>
      <c r="J26" s="5">
        <f t="shared" si="1"/>
        <v>0</v>
      </c>
      <c r="K26" s="5">
        <f t="shared" si="2"/>
        <v>0</v>
      </c>
      <c r="L26" s="5">
        <f>IF(J26&gt;KONDISI!$A$2,KONDISI!$C$2,IF(AND(J26&gt;KONDISI!$A$3,J26&lt;KONDISI!$B$3),KONDISI!$C$3,IF(J26=KONDISI!$A$4,KONDISI!$C$4,IF(AND(J26&gt;KONDISI!$A$5,J26&lt;KONDISI!$B$5),KONDISI!$C$5,KONDISI!$C$6))))</f>
        <v>3</v>
      </c>
      <c r="M26" s="2" t="str">
        <f>VLOOKUP(L26,KONDISI!$C$2:$D$6,2)</f>
        <v>Tetap</v>
      </c>
    </row>
    <row r="27" spans="1:13" x14ac:dyDescent="0.25">
      <c r="A27" s="2">
        <v>25</v>
      </c>
      <c r="B27" s="3">
        <v>43077</v>
      </c>
      <c r="C27" s="5">
        <v>306</v>
      </c>
      <c r="D27" s="5">
        <v>308</v>
      </c>
      <c r="E27" s="5">
        <v>300</v>
      </c>
      <c r="F27" s="5">
        <v>302</v>
      </c>
      <c r="G27" s="5">
        <v>302</v>
      </c>
      <c r="H27" s="5">
        <v>4289300</v>
      </c>
      <c r="I27" s="5">
        <f t="shared" si="0"/>
        <v>304</v>
      </c>
      <c r="J27" s="5">
        <f t="shared" si="1"/>
        <v>-2</v>
      </c>
      <c r="K27" s="5">
        <f t="shared" si="2"/>
        <v>2</v>
      </c>
      <c r="L27" s="5">
        <f>IF(J27&gt;KONDISI!$A$2,KONDISI!$C$2,IF(AND(J27&gt;KONDISI!$A$3,J27&lt;KONDISI!$B$3),KONDISI!$C$3,IF(J27=KONDISI!$A$4,KONDISI!$C$4,IF(AND(J27&gt;KONDISI!$A$5,J27&lt;KONDISI!$B$5),KONDISI!$C$5,KONDISI!$C$6))))</f>
        <v>4</v>
      </c>
      <c r="M27" s="2" t="str">
        <f>VLOOKUP(L27,KONDISI!$C$2:$D$6,2)</f>
        <v>Turun</v>
      </c>
    </row>
    <row r="28" spans="1:13" x14ac:dyDescent="0.25">
      <c r="A28" s="2">
        <v>26</v>
      </c>
      <c r="B28" s="3">
        <v>43080</v>
      </c>
      <c r="C28" s="5">
        <v>304</v>
      </c>
      <c r="D28" s="5">
        <v>306</v>
      </c>
      <c r="E28" s="5">
        <v>300</v>
      </c>
      <c r="F28" s="5">
        <v>300</v>
      </c>
      <c r="G28" s="5">
        <v>300</v>
      </c>
      <c r="H28" s="5">
        <v>3789700</v>
      </c>
      <c r="I28" s="5">
        <f t="shared" si="0"/>
        <v>302</v>
      </c>
      <c r="J28" s="5">
        <f t="shared" si="1"/>
        <v>-2</v>
      </c>
      <c r="K28" s="5">
        <f t="shared" si="2"/>
        <v>2</v>
      </c>
      <c r="L28" s="5">
        <f>IF(J28&gt;KONDISI!$A$2,KONDISI!$C$2,IF(AND(J28&gt;KONDISI!$A$3,J28&lt;KONDISI!$B$3),KONDISI!$C$3,IF(J28=KONDISI!$A$4,KONDISI!$C$4,IF(AND(J28&gt;KONDISI!$A$5,J28&lt;KONDISI!$B$5),KONDISI!$C$5,KONDISI!$C$6))))</f>
        <v>4</v>
      </c>
      <c r="M28" s="2" t="str">
        <f>VLOOKUP(L28,KONDISI!$C$2:$D$6,2)</f>
        <v>Turun</v>
      </c>
    </row>
    <row r="29" spans="1:13" x14ac:dyDescent="0.25">
      <c r="A29" s="2">
        <v>27</v>
      </c>
      <c r="B29" s="3">
        <v>43081</v>
      </c>
      <c r="C29" s="5">
        <v>302</v>
      </c>
      <c r="D29" s="5">
        <v>302</v>
      </c>
      <c r="E29" s="5">
        <v>300</v>
      </c>
      <c r="F29" s="5">
        <v>300</v>
      </c>
      <c r="G29" s="5">
        <v>300</v>
      </c>
      <c r="H29" s="5">
        <v>4936700</v>
      </c>
      <c r="I29" s="5">
        <f t="shared" si="0"/>
        <v>300</v>
      </c>
      <c r="J29" s="5">
        <f t="shared" si="1"/>
        <v>0</v>
      </c>
      <c r="K29" s="5">
        <f t="shared" si="2"/>
        <v>0</v>
      </c>
      <c r="L29" s="5">
        <f>IF(J29&gt;KONDISI!$A$2,KONDISI!$C$2,IF(AND(J29&gt;KONDISI!$A$3,J29&lt;KONDISI!$B$3),KONDISI!$C$3,IF(J29=KONDISI!$A$4,KONDISI!$C$4,IF(AND(J29&gt;KONDISI!$A$5,J29&lt;KONDISI!$B$5),KONDISI!$C$5,KONDISI!$C$6))))</f>
        <v>3</v>
      </c>
      <c r="M29" s="2" t="str">
        <f>VLOOKUP(L29,KONDISI!$C$2:$D$6,2)</f>
        <v>Tetap</v>
      </c>
    </row>
    <row r="30" spans="1:13" x14ac:dyDescent="0.25">
      <c r="A30" s="2">
        <v>28</v>
      </c>
      <c r="B30" s="3">
        <v>43082</v>
      </c>
      <c r="C30" s="5">
        <v>300</v>
      </c>
      <c r="D30" s="5">
        <v>306</v>
      </c>
      <c r="E30" s="5">
        <v>300</v>
      </c>
      <c r="F30" s="5">
        <v>304</v>
      </c>
      <c r="G30" s="5">
        <v>304</v>
      </c>
      <c r="H30" s="5">
        <v>2588000</v>
      </c>
      <c r="I30" s="5">
        <f t="shared" si="0"/>
        <v>300</v>
      </c>
      <c r="J30" s="5">
        <f t="shared" si="1"/>
        <v>4</v>
      </c>
      <c r="K30" s="5">
        <f t="shared" si="2"/>
        <v>4</v>
      </c>
      <c r="L30" s="5">
        <f>IF(J30&gt;KONDISI!$A$2,KONDISI!$C$2,IF(AND(J30&gt;KONDISI!$A$3,J30&lt;KONDISI!$B$3),KONDISI!$C$3,IF(J30=KONDISI!$A$4,KONDISI!$C$4,IF(AND(J30&gt;KONDISI!$A$5,J30&lt;KONDISI!$B$5),KONDISI!$C$5,KONDISI!$C$6))))</f>
        <v>1</v>
      </c>
      <c r="M30" s="2" t="str">
        <f>VLOOKUP(L30,KONDISI!$C$2:$D$6,2)</f>
        <v>Naik Drastis</v>
      </c>
    </row>
    <row r="31" spans="1:13" x14ac:dyDescent="0.25">
      <c r="A31" s="2">
        <v>29</v>
      </c>
      <c r="B31" s="3">
        <v>43083</v>
      </c>
      <c r="C31" s="5">
        <v>304</v>
      </c>
      <c r="D31" s="5">
        <v>308</v>
      </c>
      <c r="E31" s="5">
        <v>302</v>
      </c>
      <c r="F31" s="5">
        <v>306</v>
      </c>
      <c r="G31" s="5">
        <v>306</v>
      </c>
      <c r="H31" s="5">
        <v>1633900</v>
      </c>
      <c r="I31" s="5">
        <f t="shared" si="0"/>
        <v>304</v>
      </c>
      <c r="J31" s="5">
        <f t="shared" si="1"/>
        <v>2</v>
      </c>
      <c r="K31" s="5">
        <f t="shared" si="2"/>
        <v>2</v>
      </c>
      <c r="L31" s="5">
        <f>IF(J31&gt;KONDISI!$A$2,KONDISI!$C$2,IF(AND(J31&gt;KONDISI!$A$3,J31&lt;KONDISI!$B$3),KONDISI!$C$3,IF(J31=KONDISI!$A$4,KONDISI!$C$4,IF(AND(J31&gt;KONDISI!$A$5,J31&lt;KONDISI!$B$5),KONDISI!$C$5,KONDISI!$C$6))))</f>
        <v>2</v>
      </c>
      <c r="M31" s="2" t="str">
        <f>VLOOKUP(L31,KONDISI!$C$2:$D$6,2)</f>
        <v>Naik</v>
      </c>
    </row>
    <row r="32" spans="1:13" x14ac:dyDescent="0.25">
      <c r="A32" s="2">
        <v>30</v>
      </c>
      <c r="B32" s="3">
        <v>43084</v>
      </c>
      <c r="C32" s="5">
        <v>308</v>
      </c>
      <c r="D32" s="5">
        <v>308</v>
      </c>
      <c r="E32" s="5">
        <v>300</v>
      </c>
      <c r="F32" s="5">
        <v>300</v>
      </c>
      <c r="G32" s="5">
        <v>300</v>
      </c>
      <c r="H32" s="5">
        <v>3060700</v>
      </c>
      <c r="I32" s="5">
        <f t="shared" si="0"/>
        <v>306</v>
      </c>
      <c r="J32" s="5">
        <f t="shared" si="1"/>
        <v>-6</v>
      </c>
      <c r="K32" s="5">
        <f t="shared" si="2"/>
        <v>6</v>
      </c>
      <c r="L32" s="5">
        <f>IF(J32&gt;KONDISI!$A$2,KONDISI!$C$2,IF(AND(J32&gt;KONDISI!$A$3,J32&lt;KONDISI!$B$3),KONDISI!$C$3,IF(J32=KONDISI!$A$4,KONDISI!$C$4,IF(AND(J32&gt;KONDISI!$A$5,J32&lt;KONDISI!$B$5),KONDISI!$C$5,KONDISI!$C$6))))</f>
        <v>5</v>
      </c>
      <c r="M32" s="2" t="str">
        <f>VLOOKUP(L32,KONDISI!$C$2:$D$6,2)</f>
        <v>Turun Drastis</v>
      </c>
    </row>
    <row r="33" spans="1:13" x14ac:dyDescent="0.25">
      <c r="A33" s="2">
        <v>31</v>
      </c>
      <c r="B33" s="3">
        <v>43087</v>
      </c>
      <c r="C33" s="5">
        <v>302</v>
      </c>
      <c r="D33" s="5">
        <v>306</v>
      </c>
      <c r="E33" s="5">
        <v>302</v>
      </c>
      <c r="F33" s="5">
        <v>302</v>
      </c>
      <c r="G33" s="5">
        <v>302</v>
      </c>
      <c r="H33" s="5">
        <v>1527200</v>
      </c>
      <c r="I33" s="5">
        <f t="shared" si="0"/>
        <v>300</v>
      </c>
      <c r="J33" s="5">
        <f t="shared" si="1"/>
        <v>2</v>
      </c>
      <c r="K33" s="5">
        <f t="shared" si="2"/>
        <v>2</v>
      </c>
      <c r="L33" s="5">
        <f>IF(J33&gt;KONDISI!$A$2,KONDISI!$C$2,IF(AND(J33&gt;KONDISI!$A$3,J33&lt;KONDISI!$B$3),KONDISI!$C$3,IF(J33=KONDISI!$A$4,KONDISI!$C$4,IF(AND(J33&gt;KONDISI!$A$5,J33&lt;KONDISI!$B$5),KONDISI!$C$5,KONDISI!$C$6))))</f>
        <v>2</v>
      </c>
      <c r="M33" s="2" t="str">
        <f>VLOOKUP(L33,KONDISI!$C$2:$D$6,2)</f>
        <v>Naik</v>
      </c>
    </row>
    <row r="34" spans="1:13" x14ac:dyDescent="0.25">
      <c r="A34" s="2">
        <v>32</v>
      </c>
      <c r="B34" s="3">
        <v>43088</v>
      </c>
      <c r="C34" s="5">
        <v>302</v>
      </c>
      <c r="D34" s="5">
        <v>310</v>
      </c>
      <c r="E34" s="5">
        <v>302</v>
      </c>
      <c r="F34" s="5">
        <v>308</v>
      </c>
      <c r="G34" s="5">
        <v>308</v>
      </c>
      <c r="H34" s="5">
        <v>3831600</v>
      </c>
      <c r="I34" s="5">
        <f t="shared" si="0"/>
        <v>302</v>
      </c>
      <c r="J34" s="5">
        <f t="shared" si="1"/>
        <v>6</v>
      </c>
      <c r="K34" s="5">
        <f t="shared" si="2"/>
        <v>6</v>
      </c>
      <c r="L34" s="5">
        <f>IF(J34&gt;KONDISI!$A$2,KONDISI!$C$2,IF(AND(J34&gt;KONDISI!$A$3,J34&lt;KONDISI!$B$3),KONDISI!$C$3,IF(J34=KONDISI!$A$4,KONDISI!$C$4,IF(AND(J34&gt;KONDISI!$A$5,J34&lt;KONDISI!$B$5),KONDISI!$C$5,KONDISI!$C$6))))</f>
        <v>1</v>
      </c>
      <c r="M34" s="2" t="str">
        <f>VLOOKUP(L34,KONDISI!$C$2:$D$6,2)</f>
        <v>Naik Drastis</v>
      </c>
    </row>
    <row r="35" spans="1:13" x14ac:dyDescent="0.25">
      <c r="A35" s="2">
        <v>33</v>
      </c>
      <c r="B35" s="3">
        <v>43089</v>
      </c>
      <c r="C35" s="5">
        <v>308</v>
      </c>
      <c r="D35" s="5">
        <v>312</v>
      </c>
      <c r="E35" s="5">
        <v>306</v>
      </c>
      <c r="F35" s="5">
        <v>306</v>
      </c>
      <c r="G35" s="5">
        <v>306</v>
      </c>
      <c r="H35" s="5">
        <v>2992800</v>
      </c>
      <c r="I35" s="5">
        <f t="shared" si="0"/>
        <v>308</v>
      </c>
      <c r="J35" s="5">
        <f t="shared" si="1"/>
        <v>-2</v>
      </c>
      <c r="K35" s="5">
        <f t="shared" si="2"/>
        <v>2</v>
      </c>
      <c r="L35" s="5">
        <f>IF(J35&gt;KONDISI!$A$2,KONDISI!$C$2,IF(AND(J35&gt;KONDISI!$A$3,J35&lt;KONDISI!$B$3),KONDISI!$C$3,IF(J35=KONDISI!$A$4,KONDISI!$C$4,IF(AND(J35&gt;KONDISI!$A$5,J35&lt;KONDISI!$B$5),KONDISI!$C$5,KONDISI!$C$6))))</f>
        <v>4</v>
      </c>
      <c r="M35" s="2" t="str">
        <f>VLOOKUP(L35,KONDISI!$C$2:$D$6,2)</f>
        <v>Turun</v>
      </c>
    </row>
    <row r="36" spans="1:13" x14ac:dyDescent="0.25">
      <c r="A36" s="2">
        <v>34</v>
      </c>
      <c r="B36" s="3">
        <v>43090</v>
      </c>
      <c r="C36" s="5">
        <v>308</v>
      </c>
      <c r="D36" s="5">
        <v>308</v>
      </c>
      <c r="E36" s="5">
        <v>304</v>
      </c>
      <c r="F36" s="5">
        <v>304</v>
      </c>
      <c r="G36" s="5">
        <v>304</v>
      </c>
      <c r="H36" s="5">
        <v>1131800</v>
      </c>
      <c r="I36" s="5">
        <f t="shared" si="0"/>
        <v>306</v>
      </c>
      <c r="J36" s="5">
        <f t="shared" si="1"/>
        <v>-2</v>
      </c>
      <c r="K36" s="5">
        <f t="shared" si="2"/>
        <v>2</v>
      </c>
      <c r="L36" s="5">
        <f>IF(J36&gt;KONDISI!$A$2,KONDISI!$C$2,IF(AND(J36&gt;KONDISI!$A$3,J36&lt;KONDISI!$B$3),KONDISI!$C$3,IF(J36=KONDISI!$A$4,KONDISI!$C$4,IF(AND(J36&gt;KONDISI!$A$5,J36&lt;KONDISI!$B$5),KONDISI!$C$5,KONDISI!$C$6))))</f>
        <v>4</v>
      </c>
      <c r="M36" s="2" t="str">
        <f>VLOOKUP(L36,KONDISI!$C$2:$D$6,2)</f>
        <v>Turun</v>
      </c>
    </row>
    <row r="37" spans="1:13" x14ac:dyDescent="0.25">
      <c r="A37" s="2">
        <v>35</v>
      </c>
      <c r="B37" s="3">
        <v>43091</v>
      </c>
      <c r="C37" s="5">
        <v>298</v>
      </c>
      <c r="D37" s="5">
        <v>306</v>
      </c>
      <c r="E37" s="5">
        <v>298</v>
      </c>
      <c r="F37" s="5">
        <v>302</v>
      </c>
      <c r="G37" s="5">
        <v>302</v>
      </c>
      <c r="H37" s="5">
        <v>3526800</v>
      </c>
      <c r="I37" s="5">
        <f t="shared" si="0"/>
        <v>304</v>
      </c>
      <c r="J37" s="5">
        <f t="shared" si="1"/>
        <v>-2</v>
      </c>
      <c r="K37" s="5">
        <f t="shared" si="2"/>
        <v>2</v>
      </c>
      <c r="L37" s="5">
        <f>IF(J37&gt;KONDISI!$A$2,KONDISI!$C$2,IF(AND(J37&gt;KONDISI!$A$3,J37&lt;KONDISI!$B$3),KONDISI!$C$3,IF(J37=KONDISI!$A$4,KONDISI!$C$4,IF(AND(J37&gt;KONDISI!$A$5,J37&lt;KONDISI!$B$5),KONDISI!$C$5,KONDISI!$C$6))))</f>
        <v>4</v>
      </c>
      <c r="M37" s="2" t="str">
        <f>VLOOKUP(L37,KONDISI!$C$2:$D$6,2)</f>
        <v>Turun</v>
      </c>
    </row>
    <row r="38" spans="1:13" x14ac:dyDescent="0.25">
      <c r="A38" s="2">
        <v>36</v>
      </c>
      <c r="B38" s="3">
        <v>43094</v>
      </c>
      <c r="C38" s="5">
        <v>302</v>
      </c>
      <c r="D38" s="5">
        <v>302</v>
      </c>
      <c r="E38" s="5">
        <v>302</v>
      </c>
      <c r="F38" s="5">
        <v>302</v>
      </c>
      <c r="G38" s="5">
        <v>302</v>
      </c>
      <c r="H38" s="5" t="s">
        <v>17</v>
      </c>
      <c r="I38" s="5">
        <f t="shared" si="0"/>
        <v>302</v>
      </c>
      <c r="J38" s="5">
        <f t="shared" si="1"/>
        <v>0</v>
      </c>
      <c r="K38" s="5">
        <f t="shared" si="2"/>
        <v>0</v>
      </c>
      <c r="L38" s="5">
        <f>IF(J38&gt;KONDISI!$A$2,KONDISI!$C$2,IF(AND(J38&gt;KONDISI!$A$3,J38&lt;KONDISI!$B$3),KONDISI!$C$3,IF(J38=KONDISI!$A$4,KONDISI!$C$4,IF(AND(J38&gt;KONDISI!$A$5,J38&lt;KONDISI!$B$5),KONDISI!$C$5,KONDISI!$C$6))))</f>
        <v>3</v>
      </c>
      <c r="M38" s="2" t="str">
        <f>VLOOKUP(L38,KONDISI!$C$2:$D$6,2)</f>
        <v>Tetap</v>
      </c>
    </row>
    <row r="39" spans="1:13" x14ac:dyDescent="0.25">
      <c r="A39" s="2">
        <v>37</v>
      </c>
      <c r="B39" s="3">
        <v>43095</v>
      </c>
      <c r="C39" s="5">
        <v>302</v>
      </c>
      <c r="D39" s="5">
        <v>302</v>
      </c>
      <c r="E39" s="5">
        <v>302</v>
      </c>
      <c r="F39" s="5">
        <v>302</v>
      </c>
      <c r="G39" s="5">
        <v>302</v>
      </c>
      <c r="H39" s="5" t="s">
        <v>17</v>
      </c>
      <c r="I39" s="5">
        <f t="shared" si="0"/>
        <v>302</v>
      </c>
      <c r="J39" s="5">
        <f t="shared" si="1"/>
        <v>0</v>
      </c>
      <c r="K39" s="5">
        <f t="shared" si="2"/>
        <v>0</v>
      </c>
      <c r="L39" s="5">
        <f>IF(J39&gt;KONDISI!$A$2,KONDISI!$C$2,IF(AND(J39&gt;KONDISI!$A$3,J39&lt;KONDISI!$B$3),KONDISI!$C$3,IF(J39=KONDISI!$A$4,KONDISI!$C$4,IF(AND(J39&gt;KONDISI!$A$5,J39&lt;KONDISI!$B$5),KONDISI!$C$5,KONDISI!$C$6))))</f>
        <v>3</v>
      </c>
      <c r="M39" s="2" t="str">
        <f>VLOOKUP(L39,KONDISI!$C$2:$D$6,2)</f>
        <v>Tetap</v>
      </c>
    </row>
    <row r="40" spans="1:13" x14ac:dyDescent="0.25">
      <c r="A40" s="2">
        <v>38</v>
      </c>
      <c r="B40" s="3">
        <v>43096</v>
      </c>
      <c r="C40" s="5">
        <v>306</v>
      </c>
      <c r="D40" s="5">
        <v>306</v>
      </c>
      <c r="E40" s="5">
        <v>300</v>
      </c>
      <c r="F40" s="5">
        <v>302</v>
      </c>
      <c r="G40" s="5">
        <v>302</v>
      </c>
      <c r="H40" s="5">
        <v>9712200</v>
      </c>
      <c r="I40" s="5">
        <f t="shared" si="0"/>
        <v>302</v>
      </c>
      <c r="J40" s="5">
        <f t="shared" si="1"/>
        <v>0</v>
      </c>
      <c r="K40" s="5">
        <f t="shared" si="2"/>
        <v>0</v>
      </c>
      <c r="L40" s="5">
        <f>IF(J40&gt;KONDISI!$A$2,KONDISI!$C$2,IF(AND(J40&gt;KONDISI!$A$3,J40&lt;KONDISI!$B$3),KONDISI!$C$3,IF(J40=KONDISI!$A$4,KONDISI!$C$4,IF(AND(J40&gt;KONDISI!$A$5,J40&lt;KONDISI!$B$5),KONDISI!$C$5,KONDISI!$C$6))))</f>
        <v>3</v>
      </c>
      <c r="M40" s="2" t="str">
        <f>VLOOKUP(L40,KONDISI!$C$2:$D$6,2)</f>
        <v>Tetap</v>
      </c>
    </row>
    <row r="41" spans="1:13" x14ac:dyDescent="0.25">
      <c r="A41" s="2">
        <v>39</v>
      </c>
      <c r="B41" s="3">
        <v>43097</v>
      </c>
      <c r="C41" s="5">
        <v>302</v>
      </c>
      <c r="D41" s="5">
        <v>308</v>
      </c>
      <c r="E41" s="5">
        <v>300</v>
      </c>
      <c r="F41" s="5">
        <v>302</v>
      </c>
      <c r="G41" s="5">
        <v>302</v>
      </c>
      <c r="H41" s="5">
        <v>10153100</v>
      </c>
      <c r="I41" s="5">
        <f t="shared" si="0"/>
        <v>302</v>
      </c>
      <c r="J41" s="5">
        <f t="shared" si="1"/>
        <v>0</v>
      </c>
      <c r="K41" s="5">
        <f t="shared" si="2"/>
        <v>0</v>
      </c>
      <c r="L41" s="5">
        <f>IF(J41&gt;KONDISI!$A$2,KONDISI!$C$2,IF(AND(J41&gt;KONDISI!$A$3,J41&lt;KONDISI!$B$3),KONDISI!$C$3,IF(J41=KONDISI!$A$4,KONDISI!$C$4,IF(AND(J41&gt;KONDISI!$A$5,J41&lt;KONDISI!$B$5),KONDISI!$C$5,KONDISI!$C$6))))</f>
        <v>3</v>
      </c>
      <c r="M41" s="2" t="str">
        <f>VLOOKUP(L41,KONDISI!$C$2:$D$6,2)</f>
        <v>Tetap</v>
      </c>
    </row>
    <row r="42" spans="1:13" x14ac:dyDescent="0.25">
      <c r="A42" s="2">
        <v>40</v>
      </c>
      <c r="B42" s="3">
        <v>43098</v>
      </c>
      <c r="C42" s="5">
        <v>302</v>
      </c>
      <c r="D42" s="5">
        <v>306</v>
      </c>
      <c r="E42" s="5">
        <v>300</v>
      </c>
      <c r="F42" s="5">
        <v>300</v>
      </c>
      <c r="G42" s="5">
        <v>300</v>
      </c>
      <c r="H42" s="5">
        <v>3557900</v>
      </c>
      <c r="I42" s="5">
        <f t="shared" si="0"/>
        <v>302</v>
      </c>
      <c r="J42" s="5">
        <f t="shared" si="1"/>
        <v>-2</v>
      </c>
      <c r="K42" s="5">
        <f t="shared" si="2"/>
        <v>2</v>
      </c>
      <c r="L42" s="5">
        <f>IF(J42&gt;KONDISI!$A$2,KONDISI!$C$2,IF(AND(J42&gt;KONDISI!$A$3,J42&lt;KONDISI!$B$3),KONDISI!$C$3,IF(J42=KONDISI!$A$4,KONDISI!$C$4,IF(AND(J42&gt;KONDISI!$A$5,J42&lt;KONDISI!$B$5),KONDISI!$C$5,KONDISI!$C$6))))</f>
        <v>4</v>
      </c>
      <c r="M42" s="2" t="str">
        <f>VLOOKUP(L42,KONDISI!$C$2:$D$6,2)</f>
        <v>Turun</v>
      </c>
    </row>
    <row r="43" spans="1:13" x14ac:dyDescent="0.25">
      <c r="A43" s="2">
        <v>41</v>
      </c>
      <c r="B43" s="3">
        <v>43101</v>
      </c>
      <c r="C43" s="5">
        <v>300</v>
      </c>
      <c r="D43" s="5">
        <v>300</v>
      </c>
      <c r="E43" s="5">
        <v>300</v>
      </c>
      <c r="F43" s="5">
        <v>300</v>
      </c>
      <c r="G43" s="5">
        <v>300</v>
      </c>
      <c r="H43" s="5" t="s">
        <v>17</v>
      </c>
      <c r="I43" s="5">
        <f t="shared" si="0"/>
        <v>300</v>
      </c>
      <c r="J43" s="5">
        <f t="shared" si="1"/>
        <v>0</v>
      </c>
      <c r="K43" s="5">
        <f t="shared" si="2"/>
        <v>0</v>
      </c>
      <c r="L43" s="5">
        <f>IF(J43&gt;KONDISI!$A$2,KONDISI!$C$2,IF(AND(J43&gt;KONDISI!$A$3,J43&lt;KONDISI!$B$3),KONDISI!$C$3,IF(J43=KONDISI!$A$4,KONDISI!$C$4,IF(AND(J43&gt;KONDISI!$A$5,J43&lt;KONDISI!$B$5),KONDISI!$C$5,KONDISI!$C$6))))</f>
        <v>3</v>
      </c>
      <c r="M43" s="2" t="str">
        <f>VLOOKUP(L43,KONDISI!$C$2:$D$6,2)</f>
        <v>Tetap</v>
      </c>
    </row>
    <row r="44" spans="1:13" x14ac:dyDescent="0.25">
      <c r="A44" s="2">
        <v>42</v>
      </c>
      <c r="B44" s="3">
        <v>43102</v>
      </c>
      <c r="C44" s="5">
        <v>302</v>
      </c>
      <c r="D44" s="5">
        <v>304</v>
      </c>
      <c r="E44" s="5">
        <v>300</v>
      </c>
      <c r="F44" s="5">
        <v>302</v>
      </c>
      <c r="G44" s="5">
        <v>302</v>
      </c>
      <c r="H44" s="5">
        <v>2426700</v>
      </c>
      <c r="I44" s="5">
        <f t="shared" si="0"/>
        <v>300</v>
      </c>
      <c r="J44" s="5">
        <f t="shared" si="1"/>
        <v>2</v>
      </c>
      <c r="K44" s="5">
        <f t="shared" si="2"/>
        <v>2</v>
      </c>
      <c r="L44" s="5">
        <f>IF(J44&gt;KONDISI!$A$2,KONDISI!$C$2,IF(AND(J44&gt;KONDISI!$A$3,J44&lt;KONDISI!$B$3),KONDISI!$C$3,IF(J44=KONDISI!$A$4,KONDISI!$C$4,IF(AND(J44&gt;KONDISI!$A$5,J44&lt;KONDISI!$B$5),KONDISI!$C$5,KONDISI!$C$6))))</f>
        <v>2</v>
      </c>
      <c r="M44" s="2" t="str">
        <f>VLOOKUP(L44,KONDISI!$C$2:$D$6,2)</f>
        <v>Naik</v>
      </c>
    </row>
    <row r="45" spans="1:13" x14ac:dyDescent="0.25">
      <c r="A45" s="2">
        <v>43</v>
      </c>
      <c r="B45" s="3">
        <v>43103</v>
      </c>
      <c r="C45" s="5">
        <v>302</v>
      </c>
      <c r="D45" s="5">
        <v>308</v>
      </c>
      <c r="E45" s="5">
        <v>302</v>
      </c>
      <c r="F45" s="5">
        <v>306</v>
      </c>
      <c r="G45" s="5">
        <v>306</v>
      </c>
      <c r="H45" s="5">
        <v>4994100</v>
      </c>
      <c r="I45" s="5">
        <f t="shared" si="0"/>
        <v>302</v>
      </c>
      <c r="J45" s="5">
        <f t="shared" si="1"/>
        <v>4</v>
      </c>
      <c r="K45" s="5">
        <f t="shared" si="2"/>
        <v>4</v>
      </c>
      <c r="L45" s="5">
        <f>IF(J45&gt;KONDISI!$A$2,KONDISI!$C$2,IF(AND(J45&gt;KONDISI!$A$3,J45&lt;KONDISI!$B$3),KONDISI!$C$3,IF(J45=KONDISI!$A$4,KONDISI!$C$4,IF(AND(J45&gt;KONDISI!$A$5,J45&lt;KONDISI!$B$5),KONDISI!$C$5,KONDISI!$C$6))))</f>
        <v>1</v>
      </c>
      <c r="M45" s="2" t="str">
        <f>VLOOKUP(L45,KONDISI!$C$2:$D$6,2)</f>
        <v>Naik Drastis</v>
      </c>
    </row>
    <row r="46" spans="1:13" x14ac:dyDescent="0.25">
      <c r="A46" s="2">
        <v>44</v>
      </c>
      <c r="B46" s="3">
        <v>43104</v>
      </c>
      <c r="C46" s="5">
        <v>308</v>
      </c>
      <c r="D46" s="5">
        <v>310</v>
      </c>
      <c r="E46" s="5">
        <v>302</v>
      </c>
      <c r="F46" s="5">
        <v>308</v>
      </c>
      <c r="G46" s="5">
        <v>308</v>
      </c>
      <c r="H46" s="5">
        <v>2238200</v>
      </c>
      <c r="I46" s="5">
        <f t="shared" si="0"/>
        <v>306</v>
      </c>
      <c r="J46" s="5">
        <f t="shared" si="1"/>
        <v>2</v>
      </c>
      <c r="K46" s="5">
        <f t="shared" si="2"/>
        <v>2</v>
      </c>
      <c r="L46" s="5">
        <f>IF(J46&gt;KONDISI!$A$2,KONDISI!$C$2,IF(AND(J46&gt;KONDISI!$A$3,J46&lt;KONDISI!$B$3),KONDISI!$C$3,IF(J46=KONDISI!$A$4,KONDISI!$C$4,IF(AND(J46&gt;KONDISI!$A$5,J46&lt;KONDISI!$B$5),KONDISI!$C$5,KONDISI!$C$6))))</f>
        <v>2</v>
      </c>
      <c r="M46" s="2" t="str">
        <f>VLOOKUP(L46,KONDISI!$C$2:$D$6,2)</f>
        <v>Naik</v>
      </c>
    </row>
    <row r="47" spans="1:13" x14ac:dyDescent="0.25">
      <c r="A47" s="2">
        <v>45</v>
      </c>
      <c r="B47" s="3">
        <v>43105</v>
      </c>
      <c r="C47" s="5">
        <v>308</v>
      </c>
      <c r="D47" s="5">
        <v>314</v>
      </c>
      <c r="E47" s="5">
        <v>306</v>
      </c>
      <c r="F47" s="5">
        <v>310</v>
      </c>
      <c r="G47" s="5">
        <v>310</v>
      </c>
      <c r="H47" s="5">
        <v>5634500</v>
      </c>
      <c r="I47" s="5">
        <f t="shared" si="0"/>
        <v>308</v>
      </c>
      <c r="J47" s="5">
        <f t="shared" si="1"/>
        <v>2</v>
      </c>
      <c r="K47" s="5">
        <f t="shared" si="2"/>
        <v>2</v>
      </c>
      <c r="L47" s="5">
        <f>IF(J47&gt;KONDISI!$A$2,KONDISI!$C$2,IF(AND(J47&gt;KONDISI!$A$3,J47&lt;KONDISI!$B$3),KONDISI!$C$3,IF(J47=KONDISI!$A$4,KONDISI!$C$4,IF(AND(J47&gt;KONDISI!$A$5,J47&lt;KONDISI!$B$5),KONDISI!$C$5,KONDISI!$C$6))))</f>
        <v>2</v>
      </c>
      <c r="M47" s="2" t="str">
        <f>VLOOKUP(L47,KONDISI!$C$2:$D$6,2)</f>
        <v>Naik</v>
      </c>
    </row>
    <row r="48" spans="1:13" x14ac:dyDescent="0.25">
      <c r="A48" s="2">
        <v>46</v>
      </c>
      <c r="B48" s="3">
        <v>43108</v>
      </c>
      <c r="C48" s="5">
        <v>310</v>
      </c>
      <c r="D48" s="5">
        <v>314</v>
      </c>
      <c r="E48" s="5">
        <v>302</v>
      </c>
      <c r="F48" s="5">
        <v>304</v>
      </c>
      <c r="G48" s="5">
        <v>304</v>
      </c>
      <c r="H48" s="5">
        <v>14087900</v>
      </c>
      <c r="I48" s="5">
        <f t="shared" si="0"/>
        <v>310</v>
      </c>
      <c r="J48" s="5">
        <f t="shared" si="1"/>
        <v>-6</v>
      </c>
      <c r="K48" s="5">
        <f t="shared" si="2"/>
        <v>6</v>
      </c>
      <c r="L48" s="5">
        <f>IF(J48&gt;KONDISI!$A$2,KONDISI!$C$2,IF(AND(J48&gt;KONDISI!$A$3,J48&lt;KONDISI!$B$3),KONDISI!$C$3,IF(J48=KONDISI!$A$4,KONDISI!$C$4,IF(AND(J48&gt;KONDISI!$A$5,J48&lt;KONDISI!$B$5),KONDISI!$C$5,KONDISI!$C$6))))</f>
        <v>5</v>
      </c>
      <c r="M48" s="2" t="str">
        <f>VLOOKUP(L48,KONDISI!$C$2:$D$6,2)</f>
        <v>Turun Drastis</v>
      </c>
    </row>
    <row r="49" spans="1:13" x14ac:dyDescent="0.25">
      <c r="A49" s="2">
        <v>47</v>
      </c>
      <c r="B49" s="3">
        <v>43109</v>
      </c>
      <c r="C49" s="5">
        <v>308</v>
      </c>
      <c r="D49" s="5">
        <v>308</v>
      </c>
      <c r="E49" s="5">
        <v>300</v>
      </c>
      <c r="F49" s="5">
        <v>302</v>
      </c>
      <c r="G49" s="5">
        <v>302</v>
      </c>
      <c r="H49" s="5">
        <v>19484800</v>
      </c>
      <c r="I49" s="5">
        <f t="shared" si="0"/>
        <v>304</v>
      </c>
      <c r="J49" s="5">
        <f t="shared" si="1"/>
        <v>-2</v>
      </c>
      <c r="K49" s="5">
        <f t="shared" si="2"/>
        <v>2</v>
      </c>
      <c r="L49" s="5">
        <f>IF(J49&gt;KONDISI!$A$2,KONDISI!$C$2,IF(AND(J49&gt;KONDISI!$A$3,J49&lt;KONDISI!$B$3),KONDISI!$C$3,IF(J49=KONDISI!$A$4,KONDISI!$C$4,IF(AND(J49&gt;KONDISI!$A$5,J49&lt;KONDISI!$B$5),KONDISI!$C$5,KONDISI!$C$6))))</f>
        <v>4</v>
      </c>
      <c r="M49" s="2" t="str">
        <f>VLOOKUP(L49,KONDISI!$C$2:$D$6,2)</f>
        <v>Turun</v>
      </c>
    </row>
    <row r="50" spans="1:13" x14ac:dyDescent="0.25">
      <c r="A50" s="2">
        <v>48</v>
      </c>
      <c r="B50" s="3">
        <v>43110</v>
      </c>
      <c r="C50" s="5">
        <v>302</v>
      </c>
      <c r="D50" s="5">
        <v>306</v>
      </c>
      <c r="E50" s="5">
        <v>302</v>
      </c>
      <c r="F50" s="5">
        <v>304</v>
      </c>
      <c r="G50" s="5">
        <v>304</v>
      </c>
      <c r="H50" s="5">
        <v>7099700</v>
      </c>
      <c r="I50" s="5">
        <f t="shared" si="0"/>
        <v>302</v>
      </c>
      <c r="J50" s="5">
        <f t="shared" si="1"/>
        <v>2</v>
      </c>
      <c r="K50" s="5">
        <f t="shared" si="2"/>
        <v>2</v>
      </c>
      <c r="L50" s="5">
        <f>IF(J50&gt;KONDISI!$A$2,KONDISI!$C$2,IF(AND(J50&gt;KONDISI!$A$3,J50&lt;KONDISI!$B$3),KONDISI!$C$3,IF(J50=KONDISI!$A$4,KONDISI!$C$4,IF(AND(J50&gt;KONDISI!$A$5,J50&lt;KONDISI!$B$5),KONDISI!$C$5,KONDISI!$C$6))))</f>
        <v>2</v>
      </c>
      <c r="M50" s="2" t="str">
        <f>VLOOKUP(L50,KONDISI!$C$2:$D$6,2)</f>
        <v>Naik</v>
      </c>
    </row>
    <row r="51" spans="1:13" x14ac:dyDescent="0.25">
      <c r="A51" s="2">
        <v>49</v>
      </c>
      <c r="B51" s="3">
        <v>43111</v>
      </c>
      <c r="C51" s="5">
        <v>304</v>
      </c>
      <c r="D51" s="5">
        <v>304</v>
      </c>
      <c r="E51" s="5">
        <v>300</v>
      </c>
      <c r="F51" s="5">
        <v>300</v>
      </c>
      <c r="G51" s="5">
        <v>300</v>
      </c>
      <c r="H51" s="5">
        <v>10001500</v>
      </c>
      <c r="I51" s="5">
        <f t="shared" si="0"/>
        <v>304</v>
      </c>
      <c r="J51" s="5">
        <f t="shared" si="1"/>
        <v>-4</v>
      </c>
      <c r="K51" s="5">
        <f t="shared" si="2"/>
        <v>4</v>
      </c>
      <c r="L51" s="5">
        <f>IF(J51&gt;KONDISI!$A$2,KONDISI!$C$2,IF(AND(J51&gt;KONDISI!$A$3,J51&lt;KONDISI!$B$3),KONDISI!$C$3,IF(J51=KONDISI!$A$4,KONDISI!$C$4,IF(AND(J51&gt;KONDISI!$A$5,J51&lt;KONDISI!$B$5),KONDISI!$C$5,KONDISI!$C$6))))</f>
        <v>5</v>
      </c>
      <c r="M51" s="2" t="str">
        <f>VLOOKUP(L51,KONDISI!$C$2:$D$6,2)</f>
        <v>Turun Drastis</v>
      </c>
    </row>
    <row r="52" spans="1:13" x14ac:dyDescent="0.25">
      <c r="A52" s="2">
        <v>50</v>
      </c>
      <c r="B52" s="3">
        <v>43112</v>
      </c>
      <c r="C52" s="5">
        <v>304</v>
      </c>
      <c r="D52" s="5">
        <v>306</v>
      </c>
      <c r="E52" s="5">
        <v>300</v>
      </c>
      <c r="F52" s="5">
        <v>302</v>
      </c>
      <c r="G52" s="5">
        <v>302</v>
      </c>
      <c r="H52" s="5">
        <v>6790800</v>
      </c>
      <c r="I52" s="5">
        <f t="shared" si="0"/>
        <v>300</v>
      </c>
      <c r="J52" s="5">
        <f t="shared" si="1"/>
        <v>2</v>
      </c>
      <c r="K52" s="5">
        <f t="shared" si="2"/>
        <v>2</v>
      </c>
      <c r="L52" s="5">
        <f>IF(J52&gt;KONDISI!$A$2,KONDISI!$C$2,IF(AND(J52&gt;KONDISI!$A$3,J52&lt;KONDISI!$B$3),KONDISI!$C$3,IF(J52=KONDISI!$A$4,KONDISI!$C$4,IF(AND(J52&gt;KONDISI!$A$5,J52&lt;KONDISI!$B$5),KONDISI!$C$5,KONDISI!$C$6))))</f>
        <v>2</v>
      </c>
      <c r="M52" s="2" t="str">
        <f>VLOOKUP(L52,KONDISI!$C$2:$D$6,2)</f>
        <v>Naik</v>
      </c>
    </row>
    <row r="53" spans="1:13" x14ac:dyDescent="0.25">
      <c r="A53" s="2">
        <v>51</v>
      </c>
      <c r="B53" s="3">
        <v>43115</v>
      </c>
      <c r="C53" s="5">
        <v>304</v>
      </c>
      <c r="D53" s="5">
        <v>304</v>
      </c>
      <c r="E53" s="5">
        <v>300</v>
      </c>
      <c r="F53" s="5">
        <v>302</v>
      </c>
      <c r="G53" s="5">
        <v>302</v>
      </c>
      <c r="H53" s="5">
        <v>2870500</v>
      </c>
      <c r="I53" s="5">
        <f t="shared" si="0"/>
        <v>302</v>
      </c>
      <c r="J53" s="5">
        <f t="shared" si="1"/>
        <v>0</v>
      </c>
      <c r="K53" s="5">
        <f t="shared" si="2"/>
        <v>0</v>
      </c>
      <c r="L53" s="5">
        <f>IF(J53&gt;KONDISI!$A$2,KONDISI!$C$2,IF(AND(J53&gt;KONDISI!$A$3,J53&lt;KONDISI!$B$3),KONDISI!$C$3,IF(J53=KONDISI!$A$4,KONDISI!$C$4,IF(AND(J53&gt;KONDISI!$A$5,J53&lt;KONDISI!$B$5),KONDISI!$C$5,KONDISI!$C$6))))</f>
        <v>3</v>
      </c>
      <c r="M53" s="2" t="str">
        <f>VLOOKUP(L53,KONDISI!$C$2:$D$6,2)</f>
        <v>Tetap</v>
      </c>
    </row>
    <row r="54" spans="1:13" x14ac:dyDescent="0.25">
      <c r="A54" s="2">
        <v>52</v>
      </c>
      <c r="B54" s="3">
        <v>43116</v>
      </c>
      <c r="C54" s="5">
        <v>302</v>
      </c>
      <c r="D54" s="5">
        <v>304</v>
      </c>
      <c r="E54" s="5">
        <v>300</v>
      </c>
      <c r="F54" s="5">
        <v>302</v>
      </c>
      <c r="G54" s="5">
        <v>302</v>
      </c>
      <c r="H54" s="5">
        <v>7195700</v>
      </c>
      <c r="I54" s="5">
        <f t="shared" si="0"/>
        <v>302</v>
      </c>
      <c r="J54" s="5">
        <f t="shared" si="1"/>
        <v>0</v>
      </c>
      <c r="K54" s="5">
        <f t="shared" si="2"/>
        <v>0</v>
      </c>
      <c r="L54" s="5">
        <f>IF(J54&gt;KONDISI!$A$2,KONDISI!$C$2,IF(AND(J54&gt;KONDISI!$A$3,J54&lt;KONDISI!$B$3),KONDISI!$C$3,IF(J54=KONDISI!$A$4,KONDISI!$C$4,IF(AND(J54&gt;KONDISI!$A$5,J54&lt;KONDISI!$B$5),KONDISI!$C$5,KONDISI!$C$6))))</f>
        <v>3</v>
      </c>
      <c r="M54" s="2" t="str">
        <f>VLOOKUP(L54,KONDISI!$C$2:$D$6,2)</f>
        <v>Tetap</v>
      </c>
    </row>
    <row r="55" spans="1:13" x14ac:dyDescent="0.25">
      <c r="A55" s="2">
        <v>53</v>
      </c>
      <c r="B55" s="3">
        <v>43117</v>
      </c>
      <c r="C55" s="5">
        <v>302</v>
      </c>
      <c r="D55" s="5">
        <v>312</v>
      </c>
      <c r="E55" s="5">
        <v>300</v>
      </c>
      <c r="F55" s="5">
        <v>310</v>
      </c>
      <c r="G55" s="5">
        <v>310</v>
      </c>
      <c r="H55" s="5">
        <v>34868500</v>
      </c>
      <c r="I55" s="5">
        <f t="shared" si="0"/>
        <v>302</v>
      </c>
      <c r="J55" s="5">
        <f t="shared" si="1"/>
        <v>8</v>
      </c>
      <c r="K55" s="5">
        <f t="shared" si="2"/>
        <v>8</v>
      </c>
      <c r="L55" s="5">
        <f>IF(J55&gt;KONDISI!$A$2,KONDISI!$C$2,IF(AND(J55&gt;KONDISI!$A$3,J55&lt;KONDISI!$B$3),KONDISI!$C$3,IF(J55=KONDISI!$A$4,KONDISI!$C$4,IF(AND(J55&gt;KONDISI!$A$5,J55&lt;KONDISI!$B$5),KONDISI!$C$5,KONDISI!$C$6))))</f>
        <v>1</v>
      </c>
      <c r="M55" s="2" t="str">
        <f>VLOOKUP(L55,KONDISI!$C$2:$D$6,2)</f>
        <v>Naik Drastis</v>
      </c>
    </row>
    <row r="56" spans="1:13" x14ac:dyDescent="0.25">
      <c r="A56" s="2">
        <v>54</v>
      </c>
      <c r="B56" s="3">
        <v>43118</v>
      </c>
      <c r="C56" s="5">
        <v>310</v>
      </c>
      <c r="D56" s="5">
        <v>322</v>
      </c>
      <c r="E56" s="5">
        <v>310</v>
      </c>
      <c r="F56" s="5">
        <v>320</v>
      </c>
      <c r="G56" s="5">
        <v>320</v>
      </c>
      <c r="H56" s="5">
        <v>31921500</v>
      </c>
      <c r="I56" s="5">
        <f t="shared" si="0"/>
        <v>310</v>
      </c>
      <c r="J56" s="5">
        <f t="shared" si="1"/>
        <v>10</v>
      </c>
      <c r="K56" s="5">
        <f t="shared" si="2"/>
        <v>10</v>
      </c>
      <c r="L56" s="5">
        <f>IF(J56&gt;KONDISI!$A$2,KONDISI!$C$2,IF(AND(J56&gt;KONDISI!$A$3,J56&lt;KONDISI!$B$3),KONDISI!$C$3,IF(J56=KONDISI!$A$4,KONDISI!$C$4,IF(AND(J56&gt;KONDISI!$A$5,J56&lt;KONDISI!$B$5),KONDISI!$C$5,KONDISI!$C$6))))</f>
        <v>1</v>
      </c>
      <c r="M56" s="2" t="str">
        <f>VLOOKUP(L56,KONDISI!$C$2:$D$6,2)</f>
        <v>Naik Drastis</v>
      </c>
    </row>
    <row r="57" spans="1:13" x14ac:dyDescent="0.25">
      <c r="A57" s="2">
        <v>55</v>
      </c>
      <c r="B57" s="3">
        <v>43119</v>
      </c>
      <c r="C57" s="5">
        <v>320</v>
      </c>
      <c r="D57" s="5">
        <v>326</v>
      </c>
      <c r="E57" s="5">
        <v>314</v>
      </c>
      <c r="F57" s="5">
        <v>314</v>
      </c>
      <c r="G57" s="5">
        <v>314</v>
      </c>
      <c r="H57" s="5">
        <v>10179000</v>
      </c>
      <c r="I57" s="5">
        <f t="shared" si="0"/>
        <v>320</v>
      </c>
      <c r="J57" s="5">
        <f t="shared" si="1"/>
        <v>-6</v>
      </c>
      <c r="K57" s="5">
        <f t="shared" si="2"/>
        <v>6</v>
      </c>
      <c r="L57" s="5">
        <f>IF(J57&gt;KONDISI!$A$2,KONDISI!$C$2,IF(AND(J57&gt;KONDISI!$A$3,J57&lt;KONDISI!$B$3),KONDISI!$C$3,IF(J57=KONDISI!$A$4,KONDISI!$C$4,IF(AND(J57&gt;KONDISI!$A$5,J57&lt;KONDISI!$B$5),KONDISI!$C$5,KONDISI!$C$6))))</f>
        <v>5</v>
      </c>
      <c r="M57" s="2" t="str">
        <f>VLOOKUP(L57,KONDISI!$C$2:$D$6,2)</f>
        <v>Turun Drastis</v>
      </c>
    </row>
    <row r="58" spans="1:13" x14ac:dyDescent="0.25">
      <c r="A58" s="2">
        <v>56</v>
      </c>
      <c r="B58" s="3">
        <v>43122</v>
      </c>
      <c r="C58" s="5">
        <v>314</v>
      </c>
      <c r="D58" s="5">
        <v>320</v>
      </c>
      <c r="E58" s="5">
        <v>310</v>
      </c>
      <c r="F58" s="5">
        <v>314</v>
      </c>
      <c r="G58" s="5">
        <v>314</v>
      </c>
      <c r="H58" s="5">
        <v>4572400</v>
      </c>
      <c r="I58" s="5">
        <f t="shared" si="0"/>
        <v>314</v>
      </c>
      <c r="J58" s="5">
        <f t="shared" si="1"/>
        <v>0</v>
      </c>
      <c r="K58" s="5">
        <f t="shared" si="2"/>
        <v>0</v>
      </c>
      <c r="L58" s="5">
        <f>IF(J58&gt;KONDISI!$A$2,KONDISI!$C$2,IF(AND(J58&gt;KONDISI!$A$3,J58&lt;KONDISI!$B$3),KONDISI!$C$3,IF(J58=KONDISI!$A$4,KONDISI!$C$4,IF(AND(J58&gt;KONDISI!$A$5,J58&lt;KONDISI!$B$5),KONDISI!$C$5,KONDISI!$C$6))))</f>
        <v>3</v>
      </c>
      <c r="M58" s="2" t="str">
        <f>VLOOKUP(L58,KONDISI!$C$2:$D$6,2)</f>
        <v>Tetap</v>
      </c>
    </row>
    <row r="59" spans="1:13" x14ac:dyDescent="0.25">
      <c r="A59" s="2">
        <v>57</v>
      </c>
      <c r="B59" s="3">
        <v>43123</v>
      </c>
      <c r="C59" s="5">
        <v>318</v>
      </c>
      <c r="D59" s="5">
        <v>328</v>
      </c>
      <c r="E59" s="5">
        <v>314</v>
      </c>
      <c r="F59" s="5">
        <v>318</v>
      </c>
      <c r="G59" s="5">
        <v>318</v>
      </c>
      <c r="H59" s="5">
        <v>23940700</v>
      </c>
      <c r="I59" s="5">
        <f t="shared" si="0"/>
        <v>314</v>
      </c>
      <c r="J59" s="5">
        <f t="shared" si="1"/>
        <v>4</v>
      </c>
      <c r="K59" s="5">
        <f t="shared" si="2"/>
        <v>4</v>
      </c>
      <c r="L59" s="5">
        <f>IF(J59&gt;KONDISI!$A$2,KONDISI!$C$2,IF(AND(J59&gt;KONDISI!$A$3,J59&lt;KONDISI!$B$3),KONDISI!$C$3,IF(J59=KONDISI!$A$4,KONDISI!$C$4,IF(AND(J59&gt;KONDISI!$A$5,J59&lt;KONDISI!$B$5),KONDISI!$C$5,KONDISI!$C$6))))</f>
        <v>1</v>
      </c>
      <c r="M59" s="2" t="str">
        <f>VLOOKUP(L59,KONDISI!$C$2:$D$6,2)</f>
        <v>Naik Drastis</v>
      </c>
    </row>
    <row r="60" spans="1:13" x14ac:dyDescent="0.25">
      <c r="A60" s="2">
        <v>58</v>
      </c>
      <c r="B60" s="3">
        <v>43124</v>
      </c>
      <c r="C60" s="5">
        <v>320</v>
      </c>
      <c r="D60" s="5">
        <v>322</v>
      </c>
      <c r="E60" s="5">
        <v>314</v>
      </c>
      <c r="F60" s="5">
        <v>318</v>
      </c>
      <c r="G60" s="5">
        <v>318</v>
      </c>
      <c r="H60" s="5">
        <v>12996900</v>
      </c>
      <c r="I60" s="5">
        <f t="shared" si="0"/>
        <v>318</v>
      </c>
      <c r="J60" s="5">
        <f t="shared" si="1"/>
        <v>0</v>
      </c>
      <c r="K60" s="5">
        <f t="shared" si="2"/>
        <v>0</v>
      </c>
      <c r="L60" s="5">
        <f>IF(J60&gt;KONDISI!$A$2,KONDISI!$C$2,IF(AND(J60&gt;KONDISI!$A$3,J60&lt;KONDISI!$B$3),KONDISI!$C$3,IF(J60=KONDISI!$A$4,KONDISI!$C$4,IF(AND(J60&gt;KONDISI!$A$5,J60&lt;KONDISI!$B$5),KONDISI!$C$5,KONDISI!$C$6))))</f>
        <v>3</v>
      </c>
      <c r="M60" s="2" t="str">
        <f>VLOOKUP(L60,KONDISI!$C$2:$D$6,2)</f>
        <v>Tetap</v>
      </c>
    </row>
    <row r="61" spans="1:13" x14ac:dyDescent="0.25">
      <c r="A61" s="2">
        <v>59</v>
      </c>
      <c r="B61" s="3">
        <v>43125</v>
      </c>
      <c r="C61" s="5">
        <v>318</v>
      </c>
      <c r="D61" s="5">
        <v>320</v>
      </c>
      <c r="E61" s="5">
        <v>312</v>
      </c>
      <c r="F61" s="5">
        <v>312</v>
      </c>
      <c r="G61" s="5">
        <v>312</v>
      </c>
      <c r="H61" s="5">
        <v>8343600</v>
      </c>
      <c r="I61" s="5">
        <f t="shared" si="0"/>
        <v>318</v>
      </c>
      <c r="J61" s="5">
        <f t="shared" si="1"/>
        <v>-6</v>
      </c>
      <c r="K61" s="5">
        <f t="shared" si="2"/>
        <v>6</v>
      </c>
      <c r="L61" s="5">
        <f>IF(J61&gt;KONDISI!$A$2,KONDISI!$C$2,IF(AND(J61&gt;KONDISI!$A$3,J61&lt;KONDISI!$B$3),KONDISI!$C$3,IF(J61=KONDISI!$A$4,KONDISI!$C$4,IF(AND(J61&gt;KONDISI!$A$5,J61&lt;KONDISI!$B$5),KONDISI!$C$5,KONDISI!$C$6))))</f>
        <v>5</v>
      </c>
      <c r="M61" s="2" t="str">
        <f>VLOOKUP(L61,KONDISI!$C$2:$D$6,2)</f>
        <v>Turun Drastis</v>
      </c>
    </row>
    <row r="62" spans="1:13" x14ac:dyDescent="0.25">
      <c r="A62" s="2">
        <v>60</v>
      </c>
      <c r="B62" s="3">
        <v>43126</v>
      </c>
      <c r="C62" s="5">
        <v>314</v>
      </c>
      <c r="D62" s="5">
        <v>318</v>
      </c>
      <c r="E62" s="5">
        <v>312</v>
      </c>
      <c r="F62" s="5">
        <v>316</v>
      </c>
      <c r="G62" s="5">
        <v>316</v>
      </c>
      <c r="H62" s="5">
        <v>5452800</v>
      </c>
      <c r="I62" s="5">
        <f t="shared" si="0"/>
        <v>312</v>
      </c>
      <c r="J62" s="5">
        <f t="shared" si="1"/>
        <v>4</v>
      </c>
      <c r="K62" s="5">
        <f t="shared" si="2"/>
        <v>4</v>
      </c>
      <c r="L62" s="5">
        <f>IF(J62&gt;KONDISI!$A$2,KONDISI!$C$2,IF(AND(J62&gt;KONDISI!$A$3,J62&lt;KONDISI!$B$3),KONDISI!$C$3,IF(J62=KONDISI!$A$4,KONDISI!$C$4,IF(AND(J62&gt;KONDISI!$A$5,J62&lt;KONDISI!$B$5),KONDISI!$C$5,KONDISI!$C$6))))</f>
        <v>1</v>
      </c>
      <c r="M62" s="2" t="str">
        <f>VLOOKUP(L62,KONDISI!$C$2:$D$6,2)</f>
        <v>Naik Drastis</v>
      </c>
    </row>
    <row r="63" spans="1:13" x14ac:dyDescent="0.25">
      <c r="A63" s="2">
        <v>61</v>
      </c>
      <c r="B63" s="3">
        <v>43129</v>
      </c>
      <c r="C63" s="5">
        <v>316</v>
      </c>
      <c r="D63" s="5">
        <v>318</v>
      </c>
      <c r="E63" s="5">
        <v>312</v>
      </c>
      <c r="F63" s="5">
        <v>312</v>
      </c>
      <c r="G63" s="5">
        <v>312</v>
      </c>
      <c r="H63" s="5">
        <v>9325200</v>
      </c>
      <c r="I63" s="5">
        <f t="shared" si="0"/>
        <v>316</v>
      </c>
      <c r="J63" s="5">
        <f t="shared" si="1"/>
        <v>-4</v>
      </c>
      <c r="K63" s="5">
        <f t="shared" si="2"/>
        <v>4</v>
      </c>
      <c r="L63" s="5">
        <f>IF(J63&gt;KONDISI!$A$2,KONDISI!$C$2,IF(AND(J63&gt;KONDISI!$A$3,J63&lt;KONDISI!$B$3),KONDISI!$C$3,IF(J63=KONDISI!$A$4,KONDISI!$C$4,IF(AND(J63&gt;KONDISI!$A$5,J63&lt;KONDISI!$B$5),KONDISI!$C$5,KONDISI!$C$6))))</f>
        <v>5</v>
      </c>
      <c r="M63" s="2" t="str">
        <f>VLOOKUP(L63,KONDISI!$C$2:$D$6,2)</f>
        <v>Turun Drastis</v>
      </c>
    </row>
    <row r="64" spans="1:13" x14ac:dyDescent="0.25">
      <c r="A64" s="2">
        <v>62</v>
      </c>
      <c r="B64" s="3">
        <v>43130</v>
      </c>
      <c r="C64" s="5">
        <v>312</v>
      </c>
      <c r="D64" s="5">
        <v>318</v>
      </c>
      <c r="E64" s="5">
        <v>310</v>
      </c>
      <c r="F64" s="5">
        <v>312</v>
      </c>
      <c r="G64" s="5">
        <v>312</v>
      </c>
      <c r="H64" s="5">
        <v>6031000</v>
      </c>
      <c r="I64" s="5">
        <f t="shared" si="0"/>
        <v>312</v>
      </c>
      <c r="J64" s="5">
        <f t="shared" si="1"/>
        <v>0</v>
      </c>
      <c r="K64" s="5">
        <f t="shared" si="2"/>
        <v>0</v>
      </c>
      <c r="L64" s="5">
        <f>IF(J64&gt;KONDISI!$A$2,KONDISI!$C$2,IF(AND(J64&gt;KONDISI!$A$3,J64&lt;KONDISI!$B$3),KONDISI!$C$3,IF(J64=KONDISI!$A$4,KONDISI!$C$4,IF(AND(J64&gt;KONDISI!$A$5,J64&lt;KONDISI!$B$5),KONDISI!$C$5,KONDISI!$C$6))))</f>
        <v>3</v>
      </c>
      <c r="M64" s="2" t="str">
        <f>VLOOKUP(L64,KONDISI!$C$2:$D$6,2)</f>
        <v>Tetap</v>
      </c>
    </row>
    <row r="65" spans="1:13" x14ac:dyDescent="0.25">
      <c r="A65" s="2">
        <v>63</v>
      </c>
      <c r="B65" s="3">
        <v>43131</v>
      </c>
      <c r="C65" s="5">
        <v>312</v>
      </c>
      <c r="D65" s="5">
        <v>316</v>
      </c>
      <c r="E65" s="5">
        <v>306</v>
      </c>
      <c r="F65" s="5">
        <v>314</v>
      </c>
      <c r="G65" s="5">
        <v>314</v>
      </c>
      <c r="H65" s="5">
        <v>6700900</v>
      </c>
      <c r="I65" s="5">
        <f t="shared" si="0"/>
        <v>312</v>
      </c>
      <c r="J65" s="5">
        <f t="shared" si="1"/>
        <v>2</v>
      </c>
      <c r="K65" s="5">
        <f t="shared" si="2"/>
        <v>2</v>
      </c>
      <c r="L65" s="5">
        <f>IF(J65&gt;KONDISI!$A$2,KONDISI!$C$2,IF(AND(J65&gt;KONDISI!$A$3,J65&lt;KONDISI!$B$3),KONDISI!$C$3,IF(J65=KONDISI!$A$4,KONDISI!$C$4,IF(AND(J65&gt;KONDISI!$A$5,J65&lt;KONDISI!$B$5),KONDISI!$C$5,KONDISI!$C$6))))</f>
        <v>2</v>
      </c>
      <c r="M65" s="2" t="str">
        <f>VLOOKUP(L65,KONDISI!$C$2:$D$6,2)</f>
        <v>Naik</v>
      </c>
    </row>
    <row r="66" spans="1:13" x14ac:dyDescent="0.25">
      <c r="A66" s="2">
        <v>64</v>
      </c>
      <c r="B66" s="3">
        <v>43132</v>
      </c>
      <c r="C66" s="5">
        <v>314</v>
      </c>
      <c r="D66" s="5">
        <v>318</v>
      </c>
      <c r="E66" s="5">
        <v>314</v>
      </c>
      <c r="F66" s="5">
        <v>314</v>
      </c>
      <c r="G66" s="5">
        <v>314</v>
      </c>
      <c r="H66" s="5">
        <v>5251900</v>
      </c>
      <c r="I66" s="5">
        <f t="shared" si="0"/>
        <v>314</v>
      </c>
      <c r="J66" s="5">
        <f t="shared" si="1"/>
        <v>0</v>
      </c>
      <c r="K66" s="5">
        <f t="shared" si="2"/>
        <v>0</v>
      </c>
      <c r="L66" s="5">
        <f>IF(J66&gt;KONDISI!$A$2,KONDISI!$C$2,IF(AND(J66&gt;KONDISI!$A$3,J66&lt;KONDISI!$B$3),KONDISI!$C$3,IF(J66=KONDISI!$A$4,KONDISI!$C$4,IF(AND(J66&gt;KONDISI!$A$5,J66&lt;KONDISI!$B$5),KONDISI!$C$5,KONDISI!$C$6))))</f>
        <v>3</v>
      </c>
      <c r="M66" s="2" t="str">
        <f>VLOOKUP(L66,KONDISI!$C$2:$D$6,2)</f>
        <v>Tetap</v>
      </c>
    </row>
    <row r="67" spans="1:13" x14ac:dyDescent="0.25">
      <c r="A67" s="2">
        <v>65</v>
      </c>
      <c r="B67" s="3">
        <v>43133</v>
      </c>
      <c r="C67" s="5">
        <v>318</v>
      </c>
      <c r="D67" s="5">
        <v>318</v>
      </c>
      <c r="E67" s="5">
        <v>312</v>
      </c>
      <c r="F67" s="5">
        <v>314</v>
      </c>
      <c r="G67" s="5">
        <v>314</v>
      </c>
      <c r="H67" s="5">
        <v>2851600</v>
      </c>
      <c r="I67" s="5">
        <f t="shared" si="0"/>
        <v>314</v>
      </c>
      <c r="J67" s="5">
        <f t="shared" si="1"/>
        <v>0</v>
      </c>
      <c r="K67" s="5">
        <f t="shared" si="2"/>
        <v>0</v>
      </c>
      <c r="L67" s="5">
        <f>IF(J67&gt;KONDISI!$A$2,KONDISI!$C$2,IF(AND(J67&gt;KONDISI!$A$3,J67&lt;KONDISI!$B$3),KONDISI!$C$3,IF(J67=KONDISI!$A$4,KONDISI!$C$4,IF(AND(J67&gt;KONDISI!$A$5,J67&lt;KONDISI!$B$5),KONDISI!$C$5,KONDISI!$C$6))))</f>
        <v>3</v>
      </c>
      <c r="M67" s="2" t="str">
        <f>VLOOKUP(L67,KONDISI!$C$2:$D$6,2)</f>
        <v>Tetap</v>
      </c>
    </row>
    <row r="68" spans="1:13" x14ac:dyDescent="0.25">
      <c r="A68" s="2">
        <v>66</v>
      </c>
      <c r="B68" s="3">
        <v>43136</v>
      </c>
      <c r="C68" s="5">
        <v>310</v>
      </c>
      <c r="D68" s="5">
        <v>314</v>
      </c>
      <c r="E68" s="5">
        <v>308</v>
      </c>
      <c r="F68" s="5">
        <v>310</v>
      </c>
      <c r="G68" s="5">
        <v>310</v>
      </c>
      <c r="H68" s="5">
        <v>2619800</v>
      </c>
      <c r="I68" s="5">
        <f t="shared" si="0"/>
        <v>314</v>
      </c>
      <c r="J68" s="5">
        <f t="shared" si="1"/>
        <v>-4</v>
      </c>
      <c r="K68" s="5">
        <f t="shared" si="2"/>
        <v>4</v>
      </c>
      <c r="L68" s="5">
        <f>IF(J68&gt;KONDISI!$A$2,KONDISI!$C$2,IF(AND(J68&gt;KONDISI!$A$3,J68&lt;KONDISI!$B$3),KONDISI!$C$3,IF(J68=KONDISI!$A$4,KONDISI!$C$4,IF(AND(J68&gt;KONDISI!$A$5,J68&lt;KONDISI!$B$5),KONDISI!$C$5,KONDISI!$C$6))))</f>
        <v>5</v>
      </c>
      <c r="M68" s="2" t="str">
        <f>VLOOKUP(L68,KONDISI!$C$2:$D$6,2)</f>
        <v>Turun Drastis</v>
      </c>
    </row>
    <row r="69" spans="1:13" x14ac:dyDescent="0.25">
      <c r="A69" s="2">
        <v>67</v>
      </c>
      <c r="B69" s="3">
        <v>43137</v>
      </c>
      <c r="C69" s="5">
        <v>308</v>
      </c>
      <c r="D69" s="5">
        <v>310</v>
      </c>
      <c r="E69" s="5">
        <v>304</v>
      </c>
      <c r="F69" s="5">
        <v>306</v>
      </c>
      <c r="G69" s="5">
        <v>306</v>
      </c>
      <c r="H69" s="5">
        <v>7656600</v>
      </c>
      <c r="I69" s="5">
        <f t="shared" ref="I69:I132" si="3">F68</f>
        <v>310</v>
      </c>
      <c r="J69" s="5">
        <f t="shared" ref="J69:J132" si="4">F69-I69</f>
        <v>-4</v>
      </c>
      <c r="K69" s="5">
        <f t="shared" ref="K69:K132" si="5">ABS(J69)</f>
        <v>4</v>
      </c>
      <c r="L69" s="5">
        <f>IF(J69&gt;KONDISI!$A$2,KONDISI!$C$2,IF(AND(J69&gt;KONDISI!$A$3,J69&lt;KONDISI!$B$3),KONDISI!$C$3,IF(J69=KONDISI!$A$4,KONDISI!$C$4,IF(AND(J69&gt;KONDISI!$A$5,J69&lt;KONDISI!$B$5),KONDISI!$C$5,KONDISI!$C$6))))</f>
        <v>5</v>
      </c>
      <c r="M69" s="2" t="str">
        <f>VLOOKUP(L69,KONDISI!$C$2:$D$6,2)</f>
        <v>Turun Drastis</v>
      </c>
    </row>
    <row r="70" spans="1:13" x14ac:dyDescent="0.25">
      <c r="A70" s="2">
        <v>68</v>
      </c>
      <c r="B70" s="3">
        <v>43138</v>
      </c>
      <c r="C70" s="5">
        <v>306</v>
      </c>
      <c r="D70" s="5">
        <v>314</v>
      </c>
      <c r="E70" s="5">
        <v>304</v>
      </c>
      <c r="F70" s="5">
        <v>308</v>
      </c>
      <c r="G70" s="5">
        <v>308</v>
      </c>
      <c r="H70" s="5">
        <v>6508600</v>
      </c>
      <c r="I70" s="5">
        <f t="shared" si="3"/>
        <v>306</v>
      </c>
      <c r="J70" s="5">
        <f t="shared" si="4"/>
        <v>2</v>
      </c>
      <c r="K70" s="5">
        <f t="shared" si="5"/>
        <v>2</v>
      </c>
      <c r="L70" s="5">
        <f>IF(J70&gt;KONDISI!$A$2,KONDISI!$C$2,IF(AND(J70&gt;KONDISI!$A$3,J70&lt;KONDISI!$B$3),KONDISI!$C$3,IF(J70=KONDISI!$A$4,KONDISI!$C$4,IF(AND(J70&gt;KONDISI!$A$5,J70&lt;KONDISI!$B$5),KONDISI!$C$5,KONDISI!$C$6))))</f>
        <v>2</v>
      </c>
      <c r="M70" s="2" t="str">
        <f>VLOOKUP(L70,KONDISI!$C$2:$D$6,2)</f>
        <v>Naik</v>
      </c>
    </row>
    <row r="71" spans="1:13" x14ac:dyDescent="0.25">
      <c r="A71" s="2">
        <v>69</v>
      </c>
      <c r="B71" s="3">
        <v>43139</v>
      </c>
      <c r="C71" s="5">
        <v>308</v>
      </c>
      <c r="D71" s="5">
        <v>312</v>
      </c>
      <c r="E71" s="5">
        <v>308</v>
      </c>
      <c r="F71" s="5">
        <v>308</v>
      </c>
      <c r="G71" s="5">
        <v>308</v>
      </c>
      <c r="H71" s="5">
        <v>2327900</v>
      </c>
      <c r="I71" s="5">
        <f t="shared" si="3"/>
        <v>308</v>
      </c>
      <c r="J71" s="5">
        <f t="shared" si="4"/>
        <v>0</v>
      </c>
      <c r="K71" s="5">
        <f t="shared" si="5"/>
        <v>0</v>
      </c>
      <c r="L71" s="5">
        <f>IF(J71&gt;KONDISI!$A$2,KONDISI!$C$2,IF(AND(J71&gt;KONDISI!$A$3,J71&lt;KONDISI!$B$3),KONDISI!$C$3,IF(J71=KONDISI!$A$4,KONDISI!$C$4,IF(AND(J71&gt;KONDISI!$A$5,J71&lt;KONDISI!$B$5),KONDISI!$C$5,KONDISI!$C$6))))</f>
        <v>3</v>
      </c>
      <c r="M71" s="2" t="str">
        <f>VLOOKUP(L71,KONDISI!$C$2:$D$6,2)</f>
        <v>Tetap</v>
      </c>
    </row>
    <row r="72" spans="1:13" x14ac:dyDescent="0.25">
      <c r="A72" s="2">
        <v>70</v>
      </c>
      <c r="B72" s="3">
        <v>43140</v>
      </c>
      <c r="C72" s="5">
        <v>308</v>
      </c>
      <c r="D72" s="5">
        <v>312</v>
      </c>
      <c r="E72" s="5">
        <v>304</v>
      </c>
      <c r="F72" s="5">
        <v>306</v>
      </c>
      <c r="G72" s="5">
        <v>306</v>
      </c>
      <c r="H72" s="5">
        <v>2910800</v>
      </c>
      <c r="I72" s="5">
        <f t="shared" si="3"/>
        <v>308</v>
      </c>
      <c r="J72" s="5">
        <f t="shared" si="4"/>
        <v>-2</v>
      </c>
      <c r="K72" s="5">
        <f t="shared" si="5"/>
        <v>2</v>
      </c>
      <c r="L72" s="5">
        <f>IF(J72&gt;KONDISI!$A$2,KONDISI!$C$2,IF(AND(J72&gt;KONDISI!$A$3,J72&lt;KONDISI!$B$3),KONDISI!$C$3,IF(J72=KONDISI!$A$4,KONDISI!$C$4,IF(AND(J72&gt;KONDISI!$A$5,J72&lt;KONDISI!$B$5),KONDISI!$C$5,KONDISI!$C$6))))</f>
        <v>4</v>
      </c>
      <c r="M72" s="2" t="str">
        <f>VLOOKUP(L72,KONDISI!$C$2:$D$6,2)</f>
        <v>Turun</v>
      </c>
    </row>
    <row r="73" spans="1:13" x14ac:dyDescent="0.25">
      <c r="A73" s="2">
        <v>71</v>
      </c>
      <c r="B73" s="3">
        <v>43143</v>
      </c>
      <c r="C73" s="5">
        <v>308</v>
      </c>
      <c r="D73" s="5">
        <v>314</v>
      </c>
      <c r="E73" s="5">
        <v>308</v>
      </c>
      <c r="F73" s="5">
        <v>310</v>
      </c>
      <c r="G73" s="5">
        <v>310</v>
      </c>
      <c r="H73" s="5">
        <v>1750600</v>
      </c>
      <c r="I73" s="5">
        <f t="shared" si="3"/>
        <v>306</v>
      </c>
      <c r="J73" s="5">
        <f t="shared" si="4"/>
        <v>4</v>
      </c>
      <c r="K73" s="5">
        <f t="shared" si="5"/>
        <v>4</v>
      </c>
      <c r="L73" s="5">
        <f>IF(J73&gt;KONDISI!$A$2,KONDISI!$C$2,IF(AND(J73&gt;KONDISI!$A$3,J73&lt;KONDISI!$B$3),KONDISI!$C$3,IF(J73=KONDISI!$A$4,KONDISI!$C$4,IF(AND(J73&gt;KONDISI!$A$5,J73&lt;KONDISI!$B$5),KONDISI!$C$5,KONDISI!$C$6))))</f>
        <v>1</v>
      </c>
      <c r="M73" s="2" t="str">
        <f>VLOOKUP(L73,KONDISI!$C$2:$D$6,2)</f>
        <v>Naik Drastis</v>
      </c>
    </row>
    <row r="74" spans="1:13" x14ac:dyDescent="0.25">
      <c r="A74" s="2">
        <v>72</v>
      </c>
      <c r="B74" s="3">
        <v>43144</v>
      </c>
      <c r="C74" s="5">
        <v>310</v>
      </c>
      <c r="D74" s="5">
        <v>318</v>
      </c>
      <c r="E74" s="5">
        <v>308</v>
      </c>
      <c r="F74" s="5">
        <v>318</v>
      </c>
      <c r="G74" s="5">
        <v>318</v>
      </c>
      <c r="H74" s="5">
        <v>19042800</v>
      </c>
      <c r="I74" s="5">
        <f t="shared" si="3"/>
        <v>310</v>
      </c>
      <c r="J74" s="5">
        <f t="shared" si="4"/>
        <v>8</v>
      </c>
      <c r="K74" s="5">
        <f t="shared" si="5"/>
        <v>8</v>
      </c>
      <c r="L74" s="5">
        <f>IF(J74&gt;KONDISI!$A$2,KONDISI!$C$2,IF(AND(J74&gt;KONDISI!$A$3,J74&lt;KONDISI!$B$3),KONDISI!$C$3,IF(J74=KONDISI!$A$4,KONDISI!$C$4,IF(AND(J74&gt;KONDISI!$A$5,J74&lt;KONDISI!$B$5),KONDISI!$C$5,KONDISI!$C$6))))</f>
        <v>1</v>
      </c>
      <c r="M74" s="2" t="str">
        <f>VLOOKUP(L74,KONDISI!$C$2:$D$6,2)</f>
        <v>Naik Drastis</v>
      </c>
    </row>
    <row r="75" spans="1:13" x14ac:dyDescent="0.25">
      <c r="A75" s="2">
        <v>73</v>
      </c>
      <c r="B75" s="3">
        <v>43145</v>
      </c>
      <c r="C75" s="5">
        <v>320</v>
      </c>
      <c r="D75" s="5">
        <v>344</v>
      </c>
      <c r="E75" s="5">
        <v>320</v>
      </c>
      <c r="F75" s="5">
        <v>330</v>
      </c>
      <c r="G75" s="5">
        <v>330</v>
      </c>
      <c r="H75" s="5">
        <v>82574100</v>
      </c>
      <c r="I75" s="5">
        <f t="shared" si="3"/>
        <v>318</v>
      </c>
      <c r="J75" s="5">
        <f t="shared" si="4"/>
        <v>12</v>
      </c>
      <c r="K75" s="5">
        <f t="shared" si="5"/>
        <v>12</v>
      </c>
      <c r="L75" s="5">
        <f>IF(J75&gt;KONDISI!$A$2,KONDISI!$C$2,IF(AND(J75&gt;KONDISI!$A$3,J75&lt;KONDISI!$B$3),KONDISI!$C$3,IF(J75=KONDISI!$A$4,KONDISI!$C$4,IF(AND(J75&gt;KONDISI!$A$5,J75&lt;KONDISI!$B$5),KONDISI!$C$5,KONDISI!$C$6))))</f>
        <v>1</v>
      </c>
      <c r="M75" s="2" t="str">
        <f>VLOOKUP(L75,KONDISI!$C$2:$D$6,2)</f>
        <v>Naik Drastis</v>
      </c>
    </row>
    <row r="76" spans="1:13" x14ac:dyDescent="0.25">
      <c r="A76" s="2">
        <v>74</v>
      </c>
      <c r="B76" s="3">
        <v>43146</v>
      </c>
      <c r="C76" s="5">
        <v>332</v>
      </c>
      <c r="D76" s="5">
        <v>344</v>
      </c>
      <c r="E76" s="5">
        <v>328</v>
      </c>
      <c r="F76" s="5">
        <v>336</v>
      </c>
      <c r="G76" s="5">
        <v>336</v>
      </c>
      <c r="H76" s="5">
        <v>40429600</v>
      </c>
      <c r="I76" s="5">
        <f t="shared" si="3"/>
        <v>330</v>
      </c>
      <c r="J76" s="5">
        <f t="shared" si="4"/>
        <v>6</v>
      </c>
      <c r="K76" s="5">
        <f t="shared" si="5"/>
        <v>6</v>
      </c>
      <c r="L76" s="5">
        <f>IF(J76&gt;KONDISI!$A$2,KONDISI!$C$2,IF(AND(J76&gt;KONDISI!$A$3,J76&lt;KONDISI!$B$3),KONDISI!$C$3,IF(J76=KONDISI!$A$4,KONDISI!$C$4,IF(AND(J76&gt;KONDISI!$A$5,J76&lt;KONDISI!$B$5),KONDISI!$C$5,KONDISI!$C$6))))</f>
        <v>1</v>
      </c>
      <c r="M76" s="2" t="str">
        <f>VLOOKUP(L76,KONDISI!$C$2:$D$6,2)</f>
        <v>Naik Drastis</v>
      </c>
    </row>
    <row r="77" spans="1:13" x14ac:dyDescent="0.25">
      <c r="A77" s="2">
        <v>75</v>
      </c>
      <c r="B77" s="3">
        <v>43147</v>
      </c>
      <c r="C77" s="5">
        <v>336</v>
      </c>
      <c r="D77" s="5">
        <v>336</v>
      </c>
      <c r="E77" s="5">
        <v>336</v>
      </c>
      <c r="F77" s="5">
        <v>336</v>
      </c>
      <c r="G77" s="5">
        <v>336</v>
      </c>
      <c r="H77" s="5" t="s">
        <v>17</v>
      </c>
      <c r="I77" s="5">
        <f t="shared" si="3"/>
        <v>336</v>
      </c>
      <c r="J77" s="5">
        <f t="shared" si="4"/>
        <v>0</v>
      </c>
      <c r="K77" s="5">
        <f t="shared" si="5"/>
        <v>0</v>
      </c>
      <c r="L77" s="5">
        <f>IF(J77&gt;KONDISI!$A$2,KONDISI!$C$2,IF(AND(J77&gt;KONDISI!$A$3,J77&lt;KONDISI!$B$3),KONDISI!$C$3,IF(J77=KONDISI!$A$4,KONDISI!$C$4,IF(AND(J77&gt;KONDISI!$A$5,J77&lt;KONDISI!$B$5),KONDISI!$C$5,KONDISI!$C$6))))</f>
        <v>3</v>
      </c>
      <c r="M77" s="2" t="str">
        <f>VLOOKUP(L77,KONDISI!$C$2:$D$6,2)</f>
        <v>Tetap</v>
      </c>
    </row>
    <row r="78" spans="1:13" x14ac:dyDescent="0.25">
      <c r="A78" s="2">
        <v>76</v>
      </c>
      <c r="B78" s="3">
        <v>43150</v>
      </c>
      <c r="C78" s="5">
        <v>336</v>
      </c>
      <c r="D78" s="5">
        <v>342</v>
      </c>
      <c r="E78" s="5">
        <v>332</v>
      </c>
      <c r="F78" s="5">
        <v>336</v>
      </c>
      <c r="G78" s="5">
        <v>336</v>
      </c>
      <c r="H78" s="5">
        <v>8863800</v>
      </c>
      <c r="I78" s="5">
        <f t="shared" si="3"/>
        <v>336</v>
      </c>
      <c r="J78" s="5">
        <f t="shared" si="4"/>
        <v>0</v>
      </c>
      <c r="K78" s="5">
        <f t="shared" si="5"/>
        <v>0</v>
      </c>
      <c r="L78" s="5">
        <f>IF(J78&gt;KONDISI!$A$2,KONDISI!$C$2,IF(AND(J78&gt;KONDISI!$A$3,J78&lt;KONDISI!$B$3),KONDISI!$C$3,IF(J78=KONDISI!$A$4,KONDISI!$C$4,IF(AND(J78&gt;KONDISI!$A$5,J78&lt;KONDISI!$B$5),KONDISI!$C$5,KONDISI!$C$6))))</f>
        <v>3</v>
      </c>
      <c r="M78" s="2" t="str">
        <f>VLOOKUP(L78,KONDISI!$C$2:$D$6,2)</f>
        <v>Tetap</v>
      </c>
    </row>
    <row r="79" spans="1:13" x14ac:dyDescent="0.25">
      <c r="A79" s="2">
        <v>77</v>
      </c>
      <c r="B79" s="3">
        <v>43151</v>
      </c>
      <c r="C79" s="5">
        <v>336</v>
      </c>
      <c r="D79" s="5">
        <v>336</v>
      </c>
      <c r="E79" s="5">
        <v>324</v>
      </c>
      <c r="F79" s="5">
        <v>324</v>
      </c>
      <c r="G79" s="5">
        <v>324</v>
      </c>
      <c r="H79" s="5">
        <v>13435000</v>
      </c>
      <c r="I79" s="5">
        <f t="shared" si="3"/>
        <v>336</v>
      </c>
      <c r="J79" s="5">
        <f t="shared" si="4"/>
        <v>-12</v>
      </c>
      <c r="K79" s="5">
        <f t="shared" si="5"/>
        <v>12</v>
      </c>
      <c r="L79" s="5">
        <f>IF(J79&gt;KONDISI!$A$2,KONDISI!$C$2,IF(AND(J79&gt;KONDISI!$A$3,J79&lt;KONDISI!$B$3),KONDISI!$C$3,IF(J79=KONDISI!$A$4,KONDISI!$C$4,IF(AND(J79&gt;KONDISI!$A$5,J79&lt;KONDISI!$B$5),KONDISI!$C$5,KONDISI!$C$6))))</f>
        <v>5</v>
      </c>
      <c r="M79" s="2" t="str">
        <f>VLOOKUP(L79,KONDISI!$C$2:$D$6,2)</f>
        <v>Turun Drastis</v>
      </c>
    </row>
    <row r="80" spans="1:13" x14ac:dyDescent="0.25">
      <c r="A80" s="2">
        <v>78</v>
      </c>
      <c r="B80" s="3">
        <v>43152</v>
      </c>
      <c r="C80" s="5">
        <v>330</v>
      </c>
      <c r="D80" s="5">
        <v>330</v>
      </c>
      <c r="E80" s="5">
        <v>320</v>
      </c>
      <c r="F80" s="5">
        <v>322</v>
      </c>
      <c r="G80" s="5">
        <v>322</v>
      </c>
      <c r="H80" s="5">
        <v>6793100</v>
      </c>
      <c r="I80" s="5">
        <f t="shared" si="3"/>
        <v>324</v>
      </c>
      <c r="J80" s="5">
        <f t="shared" si="4"/>
        <v>-2</v>
      </c>
      <c r="K80" s="5">
        <f t="shared" si="5"/>
        <v>2</v>
      </c>
      <c r="L80" s="5">
        <f>IF(J80&gt;KONDISI!$A$2,KONDISI!$C$2,IF(AND(J80&gt;KONDISI!$A$3,J80&lt;KONDISI!$B$3),KONDISI!$C$3,IF(J80=KONDISI!$A$4,KONDISI!$C$4,IF(AND(J80&gt;KONDISI!$A$5,J80&lt;KONDISI!$B$5),KONDISI!$C$5,KONDISI!$C$6))))</f>
        <v>4</v>
      </c>
      <c r="M80" s="2" t="str">
        <f>VLOOKUP(L80,KONDISI!$C$2:$D$6,2)</f>
        <v>Turun</v>
      </c>
    </row>
    <row r="81" spans="1:13" x14ac:dyDescent="0.25">
      <c r="A81" s="2">
        <v>79</v>
      </c>
      <c r="B81" s="3">
        <v>43153</v>
      </c>
      <c r="C81" s="5">
        <v>322</v>
      </c>
      <c r="D81" s="5">
        <v>330</v>
      </c>
      <c r="E81" s="5">
        <v>318</v>
      </c>
      <c r="F81" s="5">
        <v>318</v>
      </c>
      <c r="G81" s="5">
        <v>318</v>
      </c>
      <c r="H81" s="5">
        <v>7955700</v>
      </c>
      <c r="I81" s="5">
        <f t="shared" si="3"/>
        <v>322</v>
      </c>
      <c r="J81" s="5">
        <f t="shared" si="4"/>
        <v>-4</v>
      </c>
      <c r="K81" s="5">
        <f t="shared" si="5"/>
        <v>4</v>
      </c>
      <c r="L81" s="5">
        <f>IF(J81&gt;KONDISI!$A$2,KONDISI!$C$2,IF(AND(J81&gt;KONDISI!$A$3,J81&lt;KONDISI!$B$3),KONDISI!$C$3,IF(J81=KONDISI!$A$4,KONDISI!$C$4,IF(AND(J81&gt;KONDISI!$A$5,J81&lt;KONDISI!$B$5),KONDISI!$C$5,KONDISI!$C$6))))</f>
        <v>5</v>
      </c>
      <c r="M81" s="2" t="str">
        <f>VLOOKUP(L81,KONDISI!$C$2:$D$6,2)</f>
        <v>Turun Drastis</v>
      </c>
    </row>
    <row r="82" spans="1:13" x14ac:dyDescent="0.25">
      <c r="A82" s="2">
        <v>80</v>
      </c>
      <c r="B82" s="3">
        <v>43154</v>
      </c>
      <c r="C82" s="5">
        <v>318</v>
      </c>
      <c r="D82" s="5">
        <v>328</v>
      </c>
      <c r="E82" s="5">
        <v>318</v>
      </c>
      <c r="F82" s="5">
        <v>320</v>
      </c>
      <c r="G82" s="5">
        <v>320</v>
      </c>
      <c r="H82" s="5">
        <v>6640500</v>
      </c>
      <c r="I82" s="5">
        <f t="shared" si="3"/>
        <v>318</v>
      </c>
      <c r="J82" s="5">
        <f t="shared" si="4"/>
        <v>2</v>
      </c>
      <c r="K82" s="5">
        <f t="shared" si="5"/>
        <v>2</v>
      </c>
      <c r="L82" s="5">
        <f>IF(J82&gt;KONDISI!$A$2,KONDISI!$C$2,IF(AND(J82&gt;KONDISI!$A$3,J82&lt;KONDISI!$B$3),KONDISI!$C$3,IF(J82=KONDISI!$A$4,KONDISI!$C$4,IF(AND(J82&gt;KONDISI!$A$5,J82&lt;KONDISI!$B$5),KONDISI!$C$5,KONDISI!$C$6))))</f>
        <v>2</v>
      </c>
      <c r="M82" s="2" t="str">
        <f>VLOOKUP(L82,KONDISI!$C$2:$D$6,2)</f>
        <v>Naik</v>
      </c>
    </row>
    <row r="83" spans="1:13" x14ac:dyDescent="0.25">
      <c r="A83" s="2">
        <v>81</v>
      </c>
      <c r="B83" s="3">
        <v>43157</v>
      </c>
      <c r="C83" s="5">
        <v>326</v>
      </c>
      <c r="D83" s="5">
        <v>326</v>
      </c>
      <c r="E83" s="5">
        <v>310</v>
      </c>
      <c r="F83" s="5">
        <v>316</v>
      </c>
      <c r="G83" s="5">
        <v>316</v>
      </c>
      <c r="H83" s="5">
        <v>10085200</v>
      </c>
      <c r="I83" s="5">
        <f t="shared" si="3"/>
        <v>320</v>
      </c>
      <c r="J83" s="5">
        <f t="shared" si="4"/>
        <v>-4</v>
      </c>
      <c r="K83" s="5">
        <f t="shared" si="5"/>
        <v>4</v>
      </c>
      <c r="L83" s="5">
        <f>IF(J83&gt;KONDISI!$A$2,KONDISI!$C$2,IF(AND(J83&gt;KONDISI!$A$3,J83&lt;KONDISI!$B$3),KONDISI!$C$3,IF(J83=KONDISI!$A$4,KONDISI!$C$4,IF(AND(J83&gt;KONDISI!$A$5,J83&lt;KONDISI!$B$5),KONDISI!$C$5,KONDISI!$C$6))))</f>
        <v>5</v>
      </c>
      <c r="M83" s="2" t="str">
        <f>VLOOKUP(L83,KONDISI!$C$2:$D$6,2)</f>
        <v>Turun Drastis</v>
      </c>
    </row>
    <row r="84" spans="1:13" x14ac:dyDescent="0.25">
      <c r="A84" s="2">
        <v>82</v>
      </c>
      <c r="B84" s="3">
        <v>43158</v>
      </c>
      <c r="C84" s="5">
        <v>320</v>
      </c>
      <c r="D84" s="5">
        <v>320</v>
      </c>
      <c r="E84" s="5">
        <v>310</v>
      </c>
      <c r="F84" s="5">
        <v>314</v>
      </c>
      <c r="G84" s="5">
        <v>314</v>
      </c>
      <c r="H84" s="5">
        <v>12089900</v>
      </c>
      <c r="I84" s="5">
        <f t="shared" si="3"/>
        <v>316</v>
      </c>
      <c r="J84" s="5">
        <f t="shared" si="4"/>
        <v>-2</v>
      </c>
      <c r="K84" s="5">
        <f t="shared" si="5"/>
        <v>2</v>
      </c>
      <c r="L84" s="5">
        <f>IF(J84&gt;KONDISI!$A$2,KONDISI!$C$2,IF(AND(J84&gt;KONDISI!$A$3,J84&lt;KONDISI!$B$3),KONDISI!$C$3,IF(J84=KONDISI!$A$4,KONDISI!$C$4,IF(AND(J84&gt;KONDISI!$A$5,J84&lt;KONDISI!$B$5),KONDISI!$C$5,KONDISI!$C$6))))</f>
        <v>4</v>
      </c>
      <c r="M84" s="2" t="str">
        <f>VLOOKUP(L84,KONDISI!$C$2:$D$6,2)</f>
        <v>Turun</v>
      </c>
    </row>
    <row r="85" spans="1:13" x14ac:dyDescent="0.25">
      <c r="A85" s="2">
        <v>83</v>
      </c>
      <c r="B85" s="3">
        <v>43159</v>
      </c>
      <c r="C85" s="5">
        <v>314</v>
      </c>
      <c r="D85" s="5">
        <v>316</v>
      </c>
      <c r="E85" s="5">
        <v>310</v>
      </c>
      <c r="F85" s="5">
        <v>312</v>
      </c>
      <c r="G85" s="5">
        <v>312</v>
      </c>
      <c r="H85" s="5">
        <v>5062400</v>
      </c>
      <c r="I85" s="5">
        <f t="shared" si="3"/>
        <v>314</v>
      </c>
      <c r="J85" s="5">
        <f t="shared" si="4"/>
        <v>-2</v>
      </c>
      <c r="K85" s="5">
        <f t="shared" si="5"/>
        <v>2</v>
      </c>
      <c r="L85" s="5">
        <f>IF(J85&gt;KONDISI!$A$2,KONDISI!$C$2,IF(AND(J85&gt;KONDISI!$A$3,J85&lt;KONDISI!$B$3),KONDISI!$C$3,IF(J85=KONDISI!$A$4,KONDISI!$C$4,IF(AND(J85&gt;KONDISI!$A$5,J85&lt;KONDISI!$B$5),KONDISI!$C$5,KONDISI!$C$6))))</f>
        <v>4</v>
      </c>
      <c r="M85" s="2" t="str">
        <f>VLOOKUP(L85,KONDISI!$C$2:$D$6,2)</f>
        <v>Turun</v>
      </c>
    </row>
    <row r="86" spans="1:13" x14ac:dyDescent="0.25">
      <c r="A86" s="2">
        <v>84</v>
      </c>
      <c r="B86" s="3">
        <v>43160</v>
      </c>
      <c r="C86" s="5">
        <v>312</v>
      </c>
      <c r="D86" s="5">
        <v>318</v>
      </c>
      <c r="E86" s="5">
        <v>312</v>
      </c>
      <c r="F86" s="5">
        <v>314</v>
      </c>
      <c r="G86" s="5">
        <v>314</v>
      </c>
      <c r="H86" s="5">
        <v>3332200</v>
      </c>
      <c r="I86" s="5">
        <f t="shared" si="3"/>
        <v>312</v>
      </c>
      <c r="J86" s="5">
        <f t="shared" si="4"/>
        <v>2</v>
      </c>
      <c r="K86" s="5">
        <f t="shared" si="5"/>
        <v>2</v>
      </c>
      <c r="L86" s="5">
        <f>IF(J86&gt;KONDISI!$A$2,KONDISI!$C$2,IF(AND(J86&gt;KONDISI!$A$3,J86&lt;KONDISI!$B$3),KONDISI!$C$3,IF(J86=KONDISI!$A$4,KONDISI!$C$4,IF(AND(J86&gt;KONDISI!$A$5,J86&lt;KONDISI!$B$5),KONDISI!$C$5,KONDISI!$C$6))))</f>
        <v>2</v>
      </c>
      <c r="M86" s="2" t="str">
        <f>VLOOKUP(L86,KONDISI!$C$2:$D$6,2)</f>
        <v>Naik</v>
      </c>
    </row>
    <row r="87" spans="1:13" x14ac:dyDescent="0.25">
      <c r="A87" s="2">
        <v>85</v>
      </c>
      <c r="B87" s="3">
        <v>43161</v>
      </c>
      <c r="C87" s="5">
        <v>314</v>
      </c>
      <c r="D87" s="5">
        <v>318</v>
      </c>
      <c r="E87" s="5">
        <v>310</v>
      </c>
      <c r="F87" s="5">
        <v>314</v>
      </c>
      <c r="G87" s="5">
        <v>314</v>
      </c>
      <c r="H87" s="5">
        <v>8620600</v>
      </c>
      <c r="I87" s="5">
        <f t="shared" si="3"/>
        <v>314</v>
      </c>
      <c r="J87" s="5">
        <f t="shared" si="4"/>
        <v>0</v>
      </c>
      <c r="K87" s="5">
        <f t="shared" si="5"/>
        <v>0</v>
      </c>
      <c r="L87" s="5">
        <f>IF(J87&gt;KONDISI!$A$2,KONDISI!$C$2,IF(AND(J87&gt;KONDISI!$A$3,J87&lt;KONDISI!$B$3),KONDISI!$C$3,IF(J87=KONDISI!$A$4,KONDISI!$C$4,IF(AND(J87&gt;KONDISI!$A$5,J87&lt;KONDISI!$B$5),KONDISI!$C$5,KONDISI!$C$6))))</f>
        <v>3</v>
      </c>
      <c r="M87" s="2" t="str">
        <f>VLOOKUP(L87,KONDISI!$C$2:$D$6,2)</f>
        <v>Tetap</v>
      </c>
    </row>
    <row r="88" spans="1:13" x14ac:dyDescent="0.25">
      <c r="A88" s="2">
        <v>86</v>
      </c>
      <c r="B88" s="3">
        <v>43164</v>
      </c>
      <c r="C88" s="5">
        <v>318</v>
      </c>
      <c r="D88" s="5">
        <v>320</v>
      </c>
      <c r="E88" s="5">
        <v>310</v>
      </c>
      <c r="F88" s="5">
        <v>312</v>
      </c>
      <c r="G88" s="5">
        <v>312</v>
      </c>
      <c r="H88" s="5">
        <v>7773300</v>
      </c>
      <c r="I88" s="5">
        <f t="shared" si="3"/>
        <v>314</v>
      </c>
      <c r="J88" s="5">
        <f t="shared" si="4"/>
        <v>-2</v>
      </c>
      <c r="K88" s="5">
        <f t="shared" si="5"/>
        <v>2</v>
      </c>
      <c r="L88" s="5">
        <f>IF(J88&gt;KONDISI!$A$2,KONDISI!$C$2,IF(AND(J88&gt;KONDISI!$A$3,J88&lt;KONDISI!$B$3),KONDISI!$C$3,IF(J88=KONDISI!$A$4,KONDISI!$C$4,IF(AND(J88&gt;KONDISI!$A$5,J88&lt;KONDISI!$B$5),KONDISI!$C$5,KONDISI!$C$6))))</f>
        <v>4</v>
      </c>
      <c r="M88" s="2" t="str">
        <f>VLOOKUP(L88,KONDISI!$C$2:$D$6,2)</f>
        <v>Turun</v>
      </c>
    </row>
    <row r="89" spans="1:13" x14ac:dyDescent="0.25">
      <c r="A89" s="2">
        <v>87</v>
      </c>
      <c r="B89" s="3">
        <v>43165</v>
      </c>
      <c r="C89" s="5">
        <v>312</v>
      </c>
      <c r="D89" s="5">
        <v>316</v>
      </c>
      <c r="E89" s="5">
        <v>310</v>
      </c>
      <c r="F89" s="5">
        <v>310</v>
      </c>
      <c r="G89" s="5">
        <v>310</v>
      </c>
      <c r="H89" s="5">
        <v>10778100</v>
      </c>
      <c r="I89" s="5">
        <f t="shared" si="3"/>
        <v>312</v>
      </c>
      <c r="J89" s="5">
        <f t="shared" si="4"/>
        <v>-2</v>
      </c>
      <c r="K89" s="5">
        <f t="shared" si="5"/>
        <v>2</v>
      </c>
      <c r="L89" s="5">
        <f>IF(J89&gt;KONDISI!$A$2,KONDISI!$C$2,IF(AND(J89&gt;KONDISI!$A$3,J89&lt;KONDISI!$B$3),KONDISI!$C$3,IF(J89=KONDISI!$A$4,KONDISI!$C$4,IF(AND(J89&gt;KONDISI!$A$5,J89&lt;KONDISI!$B$5),KONDISI!$C$5,KONDISI!$C$6))))</f>
        <v>4</v>
      </c>
      <c r="M89" s="2" t="str">
        <f>VLOOKUP(L89,KONDISI!$C$2:$D$6,2)</f>
        <v>Turun</v>
      </c>
    </row>
    <row r="90" spans="1:13" x14ac:dyDescent="0.25">
      <c r="A90" s="2">
        <v>88</v>
      </c>
      <c r="B90" s="3">
        <v>43166</v>
      </c>
      <c r="C90" s="5">
        <v>314</v>
      </c>
      <c r="D90" s="5">
        <v>314</v>
      </c>
      <c r="E90" s="5">
        <v>302</v>
      </c>
      <c r="F90" s="5">
        <v>304</v>
      </c>
      <c r="G90" s="5">
        <v>304</v>
      </c>
      <c r="H90" s="5">
        <v>24393700</v>
      </c>
      <c r="I90" s="5">
        <f t="shared" si="3"/>
        <v>310</v>
      </c>
      <c r="J90" s="5">
        <f t="shared" si="4"/>
        <v>-6</v>
      </c>
      <c r="K90" s="5">
        <f t="shared" si="5"/>
        <v>6</v>
      </c>
      <c r="L90" s="5">
        <f>IF(J90&gt;KONDISI!$A$2,KONDISI!$C$2,IF(AND(J90&gt;KONDISI!$A$3,J90&lt;KONDISI!$B$3),KONDISI!$C$3,IF(J90=KONDISI!$A$4,KONDISI!$C$4,IF(AND(J90&gt;KONDISI!$A$5,J90&lt;KONDISI!$B$5),KONDISI!$C$5,KONDISI!$C$6))))</f>
        <v>5</v>
      </c>
      <c r="M90" s="2" t="str">
        <f>VLOOKUP(L90,KONDISI!$C$2:$D$6,2)</f>
        <v>Turun Drastis</v>
      </c>
    </row>
    <row r="91" spans="1:13" x14ac:dyDescent="0.25">
      <c r="A91" s="2">
        <v>89</v>
      </c>
      <c r="B91" s="3">
        <v>43167</v>
      </c>
      <c r="C91" s="5">
        <v>304</v>
      </c>
      <c r="D91" s="5">
        <v>306</v>
      </c>
      <c r="E91" s="5">
        <v>298</v>
      </c>
      <c r="F91" s="5">
        <v>302</v>
      </c>
      <c r="G91" s="5">
        <v>302</v>
      </c>
      <c r="H91" s="5">
        <v>15429100</v>
      </c>
      <c r="I91" s="5">
        <f t="shared" si="3"/>
        <v>304</v>
      </c>
      <c r="J91" s="5">
        <f t="shared" si="4"/>
        <v>-2</v>
      </c>
      <c r="K91" s="5">
        <f t="shared" si="5"/>
        <v>2</v>
      </c>
      <c r="L91" s="5">
        <f>IF(J91&gt;KONDISI!$A$2,KONDISI!$C$2,IF(AND(J91&gt;KONDISI!$A$3,J91&lt;KONDISI!$B$3),KONDISI!$C$3,IF(J91=KONDISI!$A$4,KONDISI!$C$4,IF(AND(J91&gt;KONDISI!$A$5,J91&lt;KONDISI!$B$5),KONDISI!$C$5,KONDISI!$C$6))))</f>
        <v>4</v>
      </c>
      <c r="M91" s="2" t="str">
        <f>VLOOKUP(L91,KONDISI!$C$2:$D$6,2)</f>
        <v>Turun</v>
      </c>
    </row>
    <row r="92" spans="1:13" x14ac:dyDescent="0.25">
      <c r="A92" s="2">
        <v>90</v>
      </c>
      <c r="B92" s="3">
        <v>43168</v>
      </c>
      <c r="C92" s="5">
        <v>302</v>
      </c>
      <c r="D92" s="5">
        <v>304</v>
      </c>
      <c r="E92" s="5">
        <v>300</v>
      </c>
      <c r="F92" s="5">
        <v>304</v>
      </c>
      <c r="G92" s="5">
        <v>304</v>
      </c>
      <c r="H92" s="5">
        <v>3130800</v>
      </c>
      <c r="I92" s="5">
        <f t="shared" si="3"/>
        <v>302</v>
      </c>
      <c r="J92" s="5">
        <f t="shared" si="4"/>
        <v>2</v>
      </c>
      <c r="K92" s="5">
        <f t="shared" si="5"/>
        <v>2</v>
      </c>
      <c r="L92" s="5">
        <f>IF(J92&gt;KONDISI!$A$2,KONDISI!$C$2,IF(AND(J92&gt;KONDISI!$A$3,J92&lt;KONDISI!$B$3),KONDISI!$C$3,IF(J92=KONDISI!$A$4,KONDISI!$C$4,IF(AND(J92&gt;KONDISI!$A$5,J92&lt;KONDISI!$B$5),KONDISI!$C$5,KONDISI!$C$6))))</f>
        <v>2</v>
      </c>
      <c r="M92" s="2" t="str">
        <f>VLOOKUP(L92,KONDISI!$C$2:$D$6,2)</f>
        <v>Naik</v>
      </c>
    </row>
    <row r="93" spans="1:13" x14ac:dyDescent="0.25">
      <c r="A93" s="2">
        <v>91</v>
      </c>
      <c r="B93" s="3">
        <v>43171</v>
      </c>
      <c r="C93" s="5">
        <v>304</v>
      </c>
      <c r="D93" s="5">
        <v>306</v>
      </c>
      <c r="E93" s="5">
        <v>300</v>
      </c>
      <c r="F93" s="5">
        <v>304</v>
      </c>
      <c r="G93" s="5">
        <v>304</v>
      </c>
      <c r="H93" s="5">
        <v>4208400</v>
      </c>
      <c r="I93" s="5">
        <f t="shared" si="3"/>
        <v>304</v>
      </c>
      <c r="J93" s="5">
        <f t="shared" si="4"/>
        <v>0</v>
      </c>
      <c r="K93" s="5">
        <f t="shared" si="5"/>
        <v>0</v>
      </c>
      <c r="L93" s="5">
        <f>IF(J93&gt;KONDISI!$A$2,KONDISI!$C$2,IF(AND(J93&gt;KONDISI!$A$3,J93&lt;KONDISI!$B$3),KONDISI!$C$3,IF(J93=KONDISI!$A$4,KONDISI!$C$4,IF(AND(J93&gt;KONDISI!$A$5,J93&lt;KONDISI!$B$5),KONDISI!$C$5,KONDISI!$C$6))))</f>
        <v>3</v>
      </c>
      <c r="M93" s="2" t="str">
        <f>VLOOKUP(L93,KONDISI!$C$2:$D$6,2)</f>
        <v>Tetap</v>
      </c>
    </row>
    <row r="94" spans="1:13" x14ac:dyDescent="0.25">
      <c r="A94" s="2">
        <v>92</v>
      </c>
      <c r="B94" s="3">
        <v>43172</v>
      </c>
      <c r="C94" s="5">
        <v>304</v>
      </c>
      <c r="D94" s="5">
        <v>304</v>
      </c>
      <c r="E94" s="5">
        <v>300</v>
      </c>
      <c r="F94" s="5">
        <v>300</v>
      </c>
      <c r="G94" s="5">
        <v>300</v>
      </c>
      <c r="H94" s="5">
        <v>3569700</v>
      </c>
      <c r="I94" s="5">
        <f t="shared" si="3"/>
        <v>304</v>
      </c>
      <c r="J94" s="5">
        <f t="shared" si="4"/>
        <v>-4</v>
      </c>
      <c r="K94" s="5">
        <f t="shared" si="5"/>
        <v>4</v>
      </c>
      <c r="L94" s="5">
        <f>IF(J94&gt;KONDISI!$A$2,KONDISI!$C$2,IF(AND(J94&gt;KONDISI!$A$3,J94&lt;KONDISI!$B$3),KONDISI!$C$3,IF(J94=KONDISI!$A$4,KONDISI!$C$4,IF(AND(J94&gt;KONDISI!$A$5,J94&lt;KONDISI!$B$5),KONDISI!$C$5,KONDISI!$C$6))))</f>
        <v>5</v>
      </c>
      <c r="M94" s="2" t="str">
        <f>VLOOKUP(L94,KONDISI!$C$2:$D$6,2)</f>
        <v>Turun Drastis</v>
      </c>
    </row>
    <row r="95" spans="1:13" x14ac:dyDescent="0.25">
      <c r="A95" s="2">
        <v>93</v>
      </c>
      <c r="B95" s="3">
        <v>43173</v>
      </c>
      <c r="C95" s="5">
        <v>304</v>
      </c>
      <c r="D95" s="5">
        <v>304</v>
      </c>
      <c r="E95" s="5">
        <v>298</v>
      </c>
      <c r="F95" s="5">
        <v>300</v>
      </c>
      <c r="G95" s="5">
        <v>300</v>
      </c>
      <c r="H95" s="5">
        <v>6464200</v>
      </c>
      <c r="I95" s="5">
        <f t="shared" si="3"/>
        <v>300</v>
      </c>
      <c r="J95" s="5">
        <f t="shared" si="4"/>
        <v>0</v>
      </c>
      <c r="K95" s="5">
        <f t="shared" si="5"/>
        <v>0</v>
      </c>
      <c r="L95" s="5">
        <f>IF(J95&gt;KONDISI!$A$2,KONDISI!$C$2,IF(AND(J95&gt;KONDISI!$A$3,J95&lt;KONDISI!$B$3),KONDISI!$C$3,IF(J95=KONDISI!$A$4,KONDISI!$C$4,IF(AND(J95&gt;KONDISI!$A$5,J95&lt;KONDISI!$B$5),KONDISI!$C$5,KONDISI!$C$6))))</f>
        <v>3</v>
      </c>
      <c r="M95" s="2" t="str">
        <f>VLOOKUP(L95,KONDISI!$C$2:$D$6,2)</f>
        <v>Tetap</v>
      </c>
    </row>
    <row r="96" spans="1:13" x14ac:dyDescent="0.25">
      <c r="A96" s="2">
        <v>94</v>
      </c>
      <c r="B96" s="3">
        <v>43174</v>
      </c>
      <c r="C96" s="5">
        <v>300</v>
      </c>
      <c r="D96" s="5">
        <v>304</v>
      </c>
      <c r="E96" s="5">
        <v>298</v>
      </c>
      <c r="F96" s="5">
        <v>300</v>
      </c>
      <c r="G96" s="5">
        <v>300</v>
      </c>
      <c r="H96" s="5">
        <v>4135700</v>
      </c>
      <c r="I96" s="5">
        <f t="shared" si="3"/>
        <v>300</v>
      </c>
      <c r="J96" s="5">
        <f t="shared" si="4"/>
        <v>0</v>
      </c>
      <c r="K96" s="5">
        <f t="shared" si="5"/>
        <v>0</v>
      </c>
      <c r="L96" s="5">
        <f>IF(J96&gt;KONDISI!$A$2,KONDISI!$C$2,IF(AND(J96&gt;KONDISI!$A$3,J96&lt;KONDISI!$B$3),KONDISI!$C$3,IF(J96=KONDISI!$A$4,KONDISI!$C$4,IF(AND(J96&gt;KONDISI!$A$5,J96&lt;KONDISI!$B$5),KONDISI!$C$5,KONDISI!$C$6))))</f>
        <v>3</v>
      </c>
      <c r="M96" s="2" t="str">
        <f>VLOOKUP(L96,KONDISI!$C$2:$D$6,2)</f>
        <v>Tetap</v>
      </c>
    </row>
    <row r="97" spans="1:13" x14ac:dyDescent="0.25">
      <c r="A97" s="2">
        <v>95</v>
      </c>
      <c r="B97" s="3">
        <v>43175</v>
      </c>
      <c r="C97" s="5">
        <v>300</v>
      </c>
      <c r="D97" s="5">
        <v>302</v>
      </c>
      <c r="E97" s="5">
        <v>298</v>
      </c>
      <c r="F97" s="5">
        <v>300</v>
      </c>
      <c r="G97" s="5">
        <v>300</v>
      </c>
      <c r="H97" s="5">
        <v>4513400</v>
      </c>
      <c r="I97" s="5">
        <f t="shared" si="3"/>
        <v>300</v>
      </c>
      <c r="J97" s="5">
        <f t="shared" si="4"/>
        <v>0</v>
      </c>
      <c r="K97" s="5">
        <f t="shared" si="5"/>
        <v>0</v>
      </c>
      <c r="L97" s="5">
        <f>IF(J97&gt;KONDISI!$A$2,KONDISI!$C$2,IF(AND(J97&gt;KONDISI!$A$3,J97&lt;KONDISI!$B$3),KONDISI!$C$3,IF(J97=KONDISI!$A$4,KONDISI!$C$4,IF(AND(J97&gt;KONDISI!$A$5,J97&lt;KONDISI!$B$5),KONDISI!$C$5,KONDISI!$C$6))))</f>
        <v>3</v>
      </c>
      <c r="M97" s="2" t="str">
        <f>VLOOKUP(L97,KONDISI!$C$2:$D$6,2)</f>
        <v>Tetap</v>
      </c>
    </row>
    <row r="98" spans="1:13" x14ac:dyDescent="0.25">
      <c r="A98" s="2">
        <v>96</v>
      </c>
      <c r="B98" s="3">
        <v>43178</v>
      </c>
      <c r="C98" s="5">
        <v>300</v>
      </c>
      <c r="D98" s="5">
        <v>302</v>
      </c>
      <c r="E98" s="5">
        <v>298</v>
      </c>
      <c r="F98" s="5">
        <v>298</v>
      </c>
      <c r="G98" s="5">
        <v>298</v>
      </c>
      <c r="H98" s="5">
        <v>1263200</v>
      </c>
      <c r="I98" s="5">
        <f t="shared" si="3"/>
        <v>300</v>
      </c>
      <c r="J98" s="5">
        <f t="shared" si="4"/>
        <v>-2</v>
      </c>
      <c r="K98" s="5">
        <f t="shared" si="5"/>
        <v>2</v>
      </c>
      <c r="L98" s="5">
        <f>IF(J98&gt;KONDISI!$A$2,KONDISI!$C$2,IF(AND(J98&gt;KONDISI!$A$3,J98&lt;KONDISI!$B$3),KONDISI!$C$3,IF(J98=KONDISI!$A$4,KONDISI!$C$4,IF(AND(J98&gt;KONDISI!$A$5,J98&lt;KONDISI!$B$5),KONDISI!$C$5,KONDISI!$C$6))))</f>
        <v>4</v>
      </c>
      <c r="M98" s="2" t="str">
        <f>VLOOKUP(L98,KONDISI!$C$2:$D$6,2)</f>
        <v>Turun</v>
      </c>
    </row>
    <row r="99" spans="1:13" x14ac:dyDescent="0.25">
      <c r="A99" s="2">
        <v>97</v>
      </c>
      <c r="B99" s="3">
        <v>43179</v>
      </c>
      <c r="C99" s="5">
        <v>300</v>
      </c>
      <c r="D99" s="5">
        <v>300</v>
      </c>
      <c r="E99" s="5">
        <v>298</v>
      </c>
      <c r="F99" s="5">
        <v>298</v>
      </c>
      <c r="G99" s="5">
        <v>298</v>
      </c>
      <c r="H99" s="5">
        <v>1694500</v>
      </c>
      <c r="I99" s="5">
        <f t="shared" si="3"/>
        <v>298</v>
      </c>
      <c r="J99" s="5">
        <f t="shared" si="4"/>
        <v>0</v>
      </c>
      <c r="K99" s="5">
        <f t="shared" si="5"/>
        <v>0</v>
      </c>
      <c r="L99" s="5">
        <f>IF(J99&gt;KONDISI!$A$2,KONDISI!$C$2,IF(AND(J99&gt;KONDISI!$A$3,J99&lt;KONDISI!$B$3),KONDISI!$C$3,IF(J99=KONDISI!$A$4,KONDISI!$C$4,IF(AND(J99&gt;KONDISI!$A$5,J99&lt;KONDISI!$B$5),KONDISI!$C$5,KONDISI!$C$6))))</f>
        <v>3</v>
      </c>
      <c r="M99" s="2" t="str">
        <f>VLOOKUP(L99,KONDISI!$C$2:$D$6,2)</f>
        <v>Tetap</v>
      </c>
    </row>
    <row r="100" spans="1:13" x14ac:dyDescent="0.25">
      <c r="A100" s="2">
        <v>98</v>
      </c>
      <c r="B100" s="3">
        <v>43180</v>
      </c>
      <c r="C100" s="5">
        <v>296</v>
      </c>
      <c r="D100" s="5">
        <v>302</v>
      </c>
      <c r="E100" s="5">
        <v>296</v>
      </c>
      <c r="F100" s="5">
        <v>298</v>
      </c>
      <c r="G100" s="5">
        <v>298</v>
      </c>
      <c r="H100" s="5">
        <v>3416200</v>
      </c>
      <c r="I100" s="5">
        <f t="shared" si="3"/>
        <v>298</v>
      </c>
      <c r="J100" s="5">
        <f t="shared" si="4"/>
        <v>0</v>
      </c>
      <c r="K100" s="5">
        <f t="shared" si="5"/>
        <v>0</v>
      </c>
      <c r="L100" s="5">
        <f>IF(J100&gt;KONDISI!$A$2,KONDISI!$C$2,IF(AND(J100&gt;KONDISI!$A$3,J100&lt;KONDISI!$B$3),KONDISI!$C$3,IF(J100=KONDISI!$A$4,KONDISI!$C$4,IF(AND(J100&gt;KONDISI!$A$5,J100&lt;KONDISI!$B$5),KONDISI!$C$5,KONDISI!$C$6))))</f>
        <v>3</v>
      </c>
      <c r="M100" s="2" t="str">
        <f>VLOOKUP(L100,KONDISI!$C$2:$D$6,2)</f>
        <v>Tetap</v>
      </c>
    </row>
    <row r="101" spans="1:13" x14ac:dyDescent="0.25">
      <c r="A101" s="2">
        <v>99</v>
      </c>
      <c r="B101" s="3">
        <v>43181</v>
      </c>
      <c r="C101" s="5">
        <v>298</v>
      </c>
      <c r="D101" s="5">
        <v>300</v>
      </c>
      <c r="E101" s="5">
        <v>298</v>
      </c>
      <c r="F101" s="5">
        <v>298</v>
      </c>
      <c r="G101" s="5">
        <v>298</v>
      </c>
      <c r="H101" s="5">
        <v>1723600</v>
      </c>
      <c r="I101" s="5">
        <f t="shared" si="3"/>
        <v>298</v>
      </c>
      <c r="J101" s="5">
        <f t="shared" si="4"/>
        <v>0</v>
      </c>
      <c r="K101" s="5">
        <f t="shared" si="5"/>
        <v>0</v>
      </c>
      <c r="L101" s="5">
        <f>IF(J101&gt;KONDISI!$A$2,KONDISI!$C$2,IF(AND(J101&gt;KONDISI!$A$3,J101&lt;KONDISI!$B$3),KONDISI!$C$3,IF(J101=KONDISI!$A$4,KONDISI!$C$4,IF(AND(J101&gt;KONDISI!$A$5,J101&lt;KONDISI!$B$5),KONDISI!$C$5,KONDISI!$C$6))))</f>
        <v>3</v>
      </c>
      <c r="M101" s="2" t="str">
        <f>VLOOKUP(L101,KONDISI!$C$2:$D$6,2)</f>
        <v>Tetap</v>
      </c>
    </row>
    <row r="102" spans="1:13" x14ac:dyDescent="0.25">
      <c r="A102" s="2">
        <v>100</v>
      </c>
      <c r="B102" s="3">
        <v>43182</v>
      </c>
      <c r="C102" s="5">
        <v>298</v>
      </c>
      <c r="D102" s="5">
        <v>300</v>
      </c>
      <c r="E102" s="5">
        <v>294</v>
      </c>
      <c r="F102" s="5">
        <v>298</v>
      </c>
      <c r="G102" s="5">
        <v>298</v>
      </c>
      <c r="H102" s="5">
        <v>5098000</v>
      </c>
      <c r="I102" s="5">
        <f t="shared" si="3"/>
        <v>298</v>
      </c>
      <c r="J102" s="5">
        <f t="shared" si="4"/>
        <v>0</v>
      </c>
      <c r="K102" s="5">
        <f t="shared" si="5"/>
        <v>0</v>
      </c>
      <c r="L102" s="5">
        <f>IF(J102&gt;KONDISI!$A$2,KONDISI!$C$2,IF(AND(J102&gt;KONDISI!$A$3,J102&lt;KONDISI!$B$3),KONDISI!$C$3,IF(J102=KONDISI!$A$4,KONDISI!$C$4,IF(AND(J102&gt;KONDISI!$A$5,J102&lt;KONDISI!$B$5),KONDISI!$C$5,KONDISI!$C$6))))</f>
        <v>3</v>
      </c>
      <c r="M102" s="2" t="str">
        <f>VLOOKUP(L102,KONDISI!$C$2:$D$6,2)</f>
        <v>Tetap</v>
      </c>
    </row>
    <row r="103" spans="1:13" x14ac:dyDescent="0.25">
      <c r="A103" s="2">
        <v>101</v>
      </c>
      <c r="B103" s="3">
        <v>43185</v>
      </c>
      <c r="C103" s="5">
        <v>298</v>
      </c>
      <c r="D103" s="5">
        <v>302</v>
      </c>
      <c r="E103" s="5">
        <v>296</v>
      </c>
      <c r="F103" s="5">
        <v>296</v>
      </c>
      <c r="G103" s="5">
        <v>296</v>
      </c>
      <c r="H103" s="5">
        <v>4195200</v>
      </c>
      <c r="I103" s="5">
        <f t="shared" si="3"/>
        <v>298</v>
      </c>
      <c r="J103" s="5">
        <f t="shared" si="4"/>
        <v>-2</v>
      </c>
      <c r="K103" s="5">
        <f t="shared" si="5"/>
        <v>2</v>
      </c>
      <c r="L103" s="5">
        <f>IF(J103&gt;KONDISI!$A$2,KONDISI!$C$2,IF(AND(J103&gt;KONDISI!$A$3,J103&lt;KONDISI!$B$3),KONDISI!$C$3,IF(J103=KONDISI!$A$4,KONDISI!$C$4,IF(AND(J103&gt;KONDISI!$A$5,J103&lt;KONDISI!$B$5),KONDISI!$C$5,KONDISI!$C$6))))</f>
        <v>4</v>
      </c>
      <c r="M103" s="2" t="str">
        <f>VLOOKUP(L103,KONDISI!$C$2:$D$6,2)</f>
        <v>Turun</v>
      </c>
    </row>
    <row r="104" spans="1:13" x14ac:dyDescent="0.25">
      <c r="A104" s="2">
        <v>102</v>
      </c>
      <c r="B104" s="3">
        <v>43186</v>
      </c>
      <c r="C104" s="5">
        <v>298</v>
      </c>
      <c r="D104" s="5">
        <v>300</v>
      </c>
      <c r="E104" s="5">
        <v>296</v>
      </c>
      <c r="F104" s="5">
        <v>298</v>
      </c>
      <c r="G104" s="5">
        <v>298</v>
      </c>
      <c r="H104" s="5">
        <v>1278800</v>
      </c>
      <c r="I104" s="5">
        <f t="shared" si="3"/>
        <v>296</v>
      </c>
      <c r="J104" s="5">
        <f t="shared" si="4"/>
        <v>2</v>
      </c>
      <c r="K104" s="5">
        <f t="shared" si="5"/>
        <v>2</v>
      </c>
      <c r="L104" s="5">
        <f>IF(J104&gt;KONDISI!$A$2,KONDISI!$C$2,IF(AND(J104&gt;KONDISI!$A$3,J104&lt;KONDISI!$B$3),KONDISI!$C$3,IF(J104=KONDISI!$A$4,KONDISI!$C$4,IF(AND(J104&gt;KONDISI!$A$5,J104&lt;KONDISI!$B$5),KONDISI!$C$5,KONDISI!$C$6))))</f>
        <v>2</v>
      </c>
      <c r="M104" s="2" t="str">
        <f>VLOOKUP(L104,KONDISI!$C$2:$D$6,2)</f>
        <v>Naik</v>
      </c>
    </row>
    <row r="105" spans="1:13" x14ac:dyDescent="0.25">
      <c r="A105" s="2">
        <v>103</v>
      </c>
      <c r="B105" s="3">
        <v>43187</v>
      </c>
      <c r="C105" s="5">
        <v>298</v>
      </c>
      <c r="D105" s="5">
        <v>298</v>
      </c>
      <c r="E105" s="5">
        <v>294</v>
      </c>
      <c r="F105" s="5">
        <v>294</v>
      </c>
      <c r="G105" s="5">
        <v>294</v>
      </c>
      <c r="H105" s="5">
        <v>1344700</v>
      </c>
      <c r="I105" s="5">
        <f t="shared" si="3"/>
        <v>298</v>
      </c>
      <c r="J105" s="5">
        <f t="shared" si="4"/>
        <v>-4</v>
      </c>
      <c r="K105" s="5">
        <f t="shared" si="5"/>
        <v>4</v>
      </c>
      <c r="L105" s="5">
        <f>IF(J105&gt;KONDISI!$A$2,KONDISI!$C$2,IF(AND(J105&gt;KONDISI!$A$3,J105&lt;KONDISI!$B$3),KONDISI!$C$3,IF(J105=KONDISI!$A$4,KONDISI!$C$4,IF(AND(J105&gt;KONDISI!$A$5,J105&lt;KONDISI!$B$5),KONDISI!$C$5,KONDISI!$C$6))))</f>
        <v>5</v>
      </c>
      <c r="M105" s="2" t="str">
        <f>VLOOKUP(L105,KONDISI!$C$2:$D$6,2)</f>
        <v>Turun Drastis</v>
      </c>
    </row>
    <row r="106" spans="1:13" x14ac:dyDescent="0.25">
      <c r="A106" s="2">
        <v>104</v>
      </c>
      <c r="B106" s="3">
        <v>43188</v>
      </c>
      <c r="C106" s="5">
        <v>294</v>
      </c>
      <c r="D106" s="5">
        <v>298</v>
      </c>
      <c r="E106" s="5">
        <v>294</v>
      </c>
      <c r="F106" s="5">
        <v>294</v>
      </c>
      <c r="G106" s="5">
        <v>294</v>
      </c>
      <c r="H106" s="5">
        <v>2003500</v>
      </c>
      <c r="I106" s="5">
        <f t="shared" si="3"/>
        <v>294</v>
      </c>
      <c r="J106" s="5">
        <f t="shared" si="4"/>
        <v>0</v>
      </c>
      <c r="K106" s="5">
        <f t="shared" si="5"/>
        <v>0</v>
      </c>
      <c r="L106" s="5">
        <f>IF(J106&gt;KONDISI!$A$2,KONDISI!$C$2,IF(AND(J106&gt;KONDISI!$A$3,J106&lt;KONDISI!$B$3),KONDISI!$C$3,IF(J106=KONDISI!$A$4,KONDISI!$C$4,IF(AND(J106&gt;KONDISI!$A$5,J106&lt;KONDISI!$B$5),KONDISI!$C$5,KONDISI!$C$6))))</f>
        <v>3</v>
      </c>
      <c r="M106" s="2" t="str">
        <f>VLOOKUP(L106,KONDISI!$C$2:$D$6,2)</f>
        <v>Tetap</v>
      </c>
    </row>
    <row r="107" spans="1:13" x14ac:dyDescent="0.25">
      <c r="A107" s="2">
        <v>105</v>
      </c>
      <c r="B107" s="3">
        <v>43189</v>
      </c>
      <c r="C107" s="5">
        <v>294</v>
      </c>
      <c r="D107" s="5">
        <v>294</v>
      </c>
      <c r="E107" s="5">
        <v>294</v>
      </c>
      <c r="F107" s="5">
        <v>294</v>
      </c>
      <c r="G107" s="5">
        <v>294</v>
      </c>
      <c r="H107" s="5" t="s">
        <v>17</v>
      </c>
      <c r="I107" s="5">
        <f t="shared" si="3"/>
        <v>294</v>
      </c>
      <c r="J107" s="5">
        <f t="shared" si="4"/>
        <v>0</v>
      </c>
      <c r="K107" s="5">
        <f t="shared" si="5"/>
        <v>0</v>
      </c>
      <c r="L107" s="5">
        <f>IF(J107&gt;KONDISI!$A$2,KONDISI!$C$2,IF(AND(J107&gt;KONDISI!$A$3,J107&lt;KONDISI!$B$3),KONDISI!$C$3,IF(J107=KONDISI!$A$4,KONDISI!$C$4,IF(AND(J107&gt;KONDISI!$A$5,J107&lt;KONDISI!$B$5),KONDISI!$C$5,KONDISI!$C$6))))</f>
        <v>3</v>
      </c>
      <c r="M107" s="2" t="str">
        <f>VLOOKUP(L107,KONDISI!$C$2:$D$6,2)</f>
        <v>Tetap</v>
      </c>
    </row>
    <row r="108" spans="1:13" x14ac:dyDescent="0.25">
      <c r="A108" s="2">
        <v>106</v>
      </c>
      <c r="B108" s="3">
        <v>43192</v>
      </c>
      <c r="C108" s="5">
        <v>296</v>
      </c>
      <c r="D108" s="5">
        <v>302</v>
      </c>
      <c r="E108" s="5">
        <v>294</v>
      </c>
      <c r="F108" s="5">
        <v>302</v>
      </c>
      <c r="G108" s="5">
        <v>302</v>
      </c>
      <c r="H108" s="5">
        <v>3618500</v>
      </c>
      <c r="I108" s="5">
        <f t="shared" si="3"/>
        <v>294</v>
      </c>
      <c r="J108" s="5">
        <f t="shared" si="4"/>
        <v>8</v>
      </c>
      <c r="K108" s="5">
        <f t="shared" si="5"/>
        <v>8</v>
      </c>
      <c r="L108" s="5">
        <f>IF(J108&gt;KONDISI!$A$2,KONDISI!$C$2,IF(AND(J108&gt;KONDISI!$A$3,J108&lt;KONDISI!$B$3),KONDISI!$C$3,IF(J108=KONDISI!$A$4,KONDISI!$C$4,IF(AND(J108&gt;KONDISI!$A$5,J108&lt;KONDISI!$B$5),KONDISI!$C$5,KONDISI!$C$6))))</f>
        <v>1</v>
      </c>
      <c r="M108" s="2" t="str">
        <f>VLOOKUP(L108,KONDISI!$C$2:$D$6,2)</f>
        <v>Naik Drastis</v>
      </c>
    </row>
    <row r="109" spans="1:13" x14ac:dyDescent="0.25">
      <c r="A109" s="2">
        <v>107</v>
      </c>
      <c r="B109" s="3">
        <v>43193</v>
      </c>
      <c r="C109" s="5">
        <v>302</v>
      </c>
      <c r="D109" s="5">
        <v>308</v>
      </c>
      <c r="E109" s="5">
        <v>300</v>
      </c>
      <c r="F109" s="5">
        <v>302</v>
      </c>
      <c r="G109" s="5">
        <v>302</v>
      </c>
      <c r="H109" s="5">
        <v>5319000</v>
      </c>
      <c r="I109" s="5">
        <f t="shared" si="3"/>
        <v>302</v>
      </c>
      <c r="J109" s="5">
        <f t="shared" si="4"/>
        <v>0</v>
      </c>
      <c r="K109" s="5">
        <f t="shared" si="5"/>
        <v>0</v>
      </c>
      <c r="L109" s="5">
        <f>IF(J109&gt;KONDISI!$A$2,KONDISI!$C$2,IF(AND(J109&gt;KONDISI!$A$3,J109&lt;KONDISI!$B$3),KONDISI!$C$3,IF(J109=KONDISI!$A$4,KONDISI!$C$4,IF(AND(J109&gt;KONDISI!$A$5,J109&lt;KONDISI!$B$5),KONDISI!$C$5,KONDISI!$C$6))))</f>
        <v>3</v>
      </c>
      <c r="M109" s="2" t="str">
        <f>VLOOKUP(L109,KONDISI!$C$2:$D$6,2)</f>
        <v>Tetap</v>
      </c>
    </row>
    <row r="110" spans="1:13" x14ac:dyDescent="0.25">
      <c r="A110" s="2">
        <v>108</v>
      </c>
      <c r="B110" s="3">
        <v>43194</v>
      </c>
      <c r="C110" s="5">
        <v>302</v>
      </c>
      <c r="D110" s="5">
        <v>304</v>
      </c>
      <c r="E110" s="5">
        <v>298</v>
      </c>
      <c r="F110" s="5">
        <v>298</v>
      </c>
      <c r="G110" s="5">
        <v>298</v>
      </c>
      <c r="H110" s="5">
        <v>4930200</v>
      </c>
      <c r="I110" s="5">
        <f t="shared" si="3"/>
        <v>302</v>
      </c>
      <c r="J110" s="5">
        <f t="shared" si="4"/>
        <v>-4</v>
      </c>
      <c r="K110" s="5">
        <f t="shared" si="5"/>
        <v>4</v>
      </c>
      <c r="L110" s="5">
        <f>IF(J110&gt;KONDISI!$A$2,KONDISI!$C$2,IF(AND(J110&gt;KONDISI!$A$3,J110&lt;KONDISI!$B$3),KONDISI!$C$3,IF(J110=KONDISI!$A$4,KONDISI!$C$4,IF(AND(J110&gt;KONDISI!$A$5,J110&lt;KONDISI!$B$5),KONDISI!$C$5,KONDISI!$C$6))))</f>
        <v>5</v>
      </c>
      <c r="M110" s="2" t="str">
        <f>VLOOKUP(L110,KONDISI!$C$2:$D$6,2)</f>
        <v>Turun Drastis</v>
      </c>
    </row>
    <row r="111" spans="1:13" x14ac:dyDescent="0.25">
      <c r="A111" s="2">
        <v>109</v>
      </c>
      <c r="B111" s="3">
        <v>43195</v>
      </c>
      <c r="C111" s="5">
        <v>298</v>
      </c>
      <c r="D111" s="5">
        <v>300</v>
      </c>
      <c r="E111" s="5">
        <v>298</v>
      </c>
      <c r="F111" s="5">
        <v>300</v>
      </c>
      <c r="G111" s="5">
        <v>300</v>
      </c>
      <c r="H111" s="5">
        <v>466300</v>
      </c>
      <c r="I111" s="5">
        <f t="shared" si="3"/>
        <v>298</v>
      </c>
      <c r="J111" s="5">
        <f t="shared" si="4"/>
        <v>2</v>
      </c>
      <c r="K111" s="5">
        <f t="shared" si="5"/>
        <v>2</v>
      </c>
      <c r="L111" s="5">
        <f>IF(J111&gt;KONDISI!$A$2,KONDISI!$C$2,IF(AND(J111&gt;KONDISI!$A$3,J111&lt;KONDISI!$B$3),KONDISI!$C$3,IF(J111=KONDISI!$A$4,KONDISI!$C$4,IF(AND(J111&gt;KONDISI!$A$5,J111&lt;KONDISI!$B$5),KONDISI!$C$5,KONDISI!$C$6))))</f>
        <v>2</v>
      </c>
      <c r="M111" s="2" t="str">
        <f>VLOOKUP(L111,KONDISI!$C$2:$D$6,2)</f>
        <v>Naik</v>
      </c>
    </row>
    <row r="112" spans="1:13" x14ac:dyDescent="0.25">
      <c r="A112" s="2">
        <v>110</v>
      </c>
      <c r="B112" s="3">
        <v>43196</v>
      </c>
      <c r="C112" s="5">
        <v>300</v>
      </c>
      <c r="D112" s="5">
        <v>302</v>
      </c>
      <c r="E112" s="5">
        <v>296</v>
      </c>
      <c r="F112" s="5">
        <v>298</v>
      </c>
      <c r="G112" s="5">
        <v>298</v>
      </c>
      <c r="H112" s="5">
        <v>7447700</v>
      </c>
      <c r="I112" s="5">
        <f t="shared" si="3"/>
        <v>300</v>
      </c>
      <c r="J112" s="5">
        <f t="shared" si="4"/>
        <v>-2</v>
      </c>
      <c r="K112" s="5">
        <f t="shared" si="5"/>
        <v>2</v>
      </c>
      <c r="L112" s="5">
        <f>IF(J112&gt;KONDISI!$A$2,KONDISI!$C$2,IF(AND(J112&gt;KONDISI!$A$3,J112&lt;KONDISI!$B$3),KONDISI!$C$3,IF(J112=KONDISI!$A$4,KONDISI!$C$4,IF(AND(J112&gt;KONDISI!$A$5,J112&lt;KONDISI!$B$5),KONDISI!$C$5,KONDISI!$C$6))))</f>
        <v>4</v>
      </c>
      <c r="M112" s="2" t="str">
        <f>VLOOKUP(L112,KONDISI!$C$2:$D$6,2)</f>
        <v>Turun</v>
      </c>
    </row>
    <row r="113" spans="1:13" x14ac:dyDescent="0.25">
      <c r="A113" s="2">
        <v>111</v>
      </c>
      <c r="B113" s="3">
        <v>43199</v>
      </c>
      <c r="C113" s="5">
        <v>300</v>
      </c>
      <c r="D113" s="5">
        <v>302</v>
      </c>
      <c r="E113" s="5">
        <v>296</v>
      </c>
      <c r="F113" s="5">
        <v>298</v>
      </c>
      <c r="G113" s="5">
        <v>298</v>
      </c>
      <c r="H113" s="5">
        <v>6719700</v>
      </c>
      <c r="I113" s="5">
        <f t="shared" si="3"/>
        <v>298</v>
      </c>
      <c r="J113" s="5">
        <f t="shared" si="4"/>
        <v>0</v>
      </c>
      <c r="K113" s="5">
        <f t="shared" si="5"/>
        <v>0</v>
      </c>
      <c r="L113" s="5">
        <f>IF(J113&gt;KONDISI!$A$2,KONDISI!$C$2,IF(AND(J113&gt;KONDISI!$A$3,J113&lt;KONDISI!$B$3),KONDISI!$C$3,IF(J113=KONDISI!$A$4,KONDISI!$C$4,IF(AND(J113&gt;KONDISI!$A$5,J113&lt;KONDISI!$B$5),KONDISI!$C$5,KONDISI!$C$6))))</f>
        <v>3</v>
      </c>
      <c r="M113" s="2" t="str">
        <f>VLOOKUP(L113,KONDISI!$C$2:$D$6,2)</f>
        <v>Tetap</v>
      </c>
    </row>
    <row r="114" spans="1:13" x14ac:dyDescent="0.25">
      <c r="A114" s="2">
        <v>112</v>
      </c>
      <c r="B114" s="3">
        <v>43200</v>
      </c>
      <c r="C114" s="5">
        <v>298</v>
      </c>
      <c r="D114" s="5">
        <v>300</v>
      </c>
      <c r="E114" s="5">
        <v>294</v>
      </c>
      <c r="F114" s="5">
        <v>296</v>
      </c>
      <c r="G114" s="5">
        <v>296</v>
      </c>
      <c r="H114" s="5">
        <v>5411000</v>
      </c>
      <c r="I114" s="5">
        <f t="shared" si="3"/>
        <v>298</v>
      </c>
      <c r="J114" s="5">
        <f t="shared" si="4"/>
        <v>-2</v>
      </c>
      <c r="K114" s="5">
        <f t="shared" si="5"/>
        <v>2</v>
      </c>
      <c r="L114" s="5">
        <f>IF(J114&gt;KONDISI!$A$2,KONDISI!$C$2,IF(AND(J114&gt;KONDISI!$A$3,J114&lt;KONDISI!$B$3),KONDISI!$C$3,IF(J114=KONDISI!$A$4,KONDISI!$C$4,IF(AND(J114&gt;KONDISI!$A$5,J114&lt;KONDISI!$B$5),KONDISI!$C$5,KONDISI!$C$6))))</f>
        <v>4</v>
      </c>
      <c r="M114" s="2" t="str">
        <f>VLOOKUP(L114,KONDISI!$C$2:$D$6,2)</f>
        <v>Turun</v>
      </c>
    </row>
    <row r="115" spans="1:13" x14ac:dyDescent="0.25">
      <c r="A115" s="2">
        <v>113</v>
      </c>
      <c r="B115" s="3">
        <v>43201</v>
      </c>
      <c r="C115" s="5">
        <v>296</v>
      </c>
      <c r="D115" s="5">
        <v>298</v>
      </c>
      <c r="E115" s="5">
        <v>294</v>
      </c>
      <c r="F115" s="5">
        <v>298</v>
      </c>
      <c r="G115" s="5">
        <v>298</v>
      </c>
      <c r="H115" s="5">
        <v>4770900</v>
      </c>
      <c r="I115" s="5">
        <f t="shared" si="3"/>
        <v>296</v>
      </c>
      <c r="J115" s="5">
        <f t="shared" si="4"/>
        <v>2</v>
      </c>
      <c r="K115" s="5">
        <f t="shared" si="5"/>
        <v>2</v>
      </c>
      <c r="L115" s="5">
        <f>IF(J115&gt;KONDISI!$A$2,KONDISI!$C$2,IF(AND(J115&gt;KONDISI!$A$3,J115&lt;KONDISI!$B$3),KONDISI!$C$3,IF(J115=KONDISI!$A$4,KONDISI!$C$4,IF(AND(J115&gt;KONDISI!$A$5,J115&lt;KONDISI!$B$5),KONDISI!$C$5,KONDISI!$C$6))))</f>
        <v>2</v>
      </c>
      <c r="M115" s="2" t="str">
        <f>VLOOKUP(L115,KONDISI!$C$2:$D$6,2)</f>
        <v>Naik</v>
      </c>
    </row>
    <row r="116" spans="1:13" x14ac:dyDescent="0.25">
      <c r="A116" s="2">
        <v>114</v>
      </c>
      <c r="B116" s="3">
        <v>43202</v>
      </c>
      <c r="C116" s="5">
        <v>298</v>
      </c>
      <c r="D116" s="5">
        <v>298</v>
      </c>
      <c r="E116" s="5">
        <v>294</v>
      </c>
      <c r="F116" s="5">
        <v>296</v>
      </c>
      <c r="G116" s="5">
        <v>296</v>
      </c>
      <c r="H116" s="5">
        <v>2531200</v>
      </c>
      <c r="I116" s="5">
        <f t="shared" si="3"/>
        <v>298</v>
      </c>
      <c r="J116" s="5">
        <f t="shared" si="4"/>
        <v>-2</v>
      </c>
      <c r="K116" s="5">
        <f t="shared" si="5"/>
        <v>2</v>
      </c>
      <c r="L116" s="5">
        <f>IF(J116&gt;KONDISI!$A$2,KONDISI!$C$2,IF(AND(J116&gt;KONDISI!$A$3,J116&lt;KONDISI!$B$3),KONDISI!$C$3,IF(J116=KONDISI!$A$4,KONDISI!$C$4,IF(AND(J116&gt;KONDISI!$A$5,J116&lt;KONDISI!$B$5),KONDISI!$C$5,KONDISI!$C$6))))</f>
        <v>4</v>
      </c>
      <c r="M116" s="2" t="str">
        <f>VLOOKUP(L116,KONDISI!$C$2:$D$6,2)</f>
        <v>Turun</v>
      </c>
    </row>
    <row r="117" spans="1:13" x14ac:dyDescent="0.25">
      <c r="A117" s="2">
        <v>115</v>
      </c>
      <c r="B117" s="3">
        <v>43203</v>
      </c>
      <c r="C117" s="5">
        <v>296</v>
      </c>
      <c r="D117" s="5">
        <v>298</v>
      </c>
      <c r="E117" s="5">
        <v>294</v>
      </c>
      <c r="F117" s="5">
        <v>296</v>
      </c>
      <c r="G117" s="5">
        <v>296</v>
      </c>
      <c r="H117" s="5">
        <v>850600</v>
      </c>
      <c r="I117" s="5">
        <f t="shared" si="3"/>
        <v>296</v>
      </c>
      <c r="J117" s="5">
        <f t="shared" si="4"/>
        <v>0</v>
      </c>
      <c r="K117" s="5">
        <f t="shared" si="5"/>
        <v>0</v>
      </c>
      <c r="L117" s="5">
        <f>IF(J117&gt;KONDISI!$A$2,KONDISI!$C$2,IF(AND(J117&gt;KONDISI!$A$3,J117&lt;KONDISI!$B$3),KONDISI!$C$3,IF(J117=KONDISI!$A$4,KONDISI!$C$4,IF(AND(J117&gt;KONDISI!$A$5,J117&lt;KONDISI!$B$5),KONDISI!$C$5,KONDISI!$C$6))))</f>
        <v>3</v>
      </c>
      <c r="M117" s="2" t="str">
        <f>VLOOKUP(L117,KONDISI!$C$2:$D$6,2)</f>
        <v>Tetap</v>
      </c>
    </row>
    <row r="118" spans="1:13" x14ac:dyDescent="0.25">
      <c r="A118" s="2">
        <v>116</v>
      </c>
      <c r="B118" s="3">
        <v>43206</v>
      </c>
      <c r="C118" s="5">
        <v>296</v>
      </c>
      <c r="D118" s="5">
        <v>296</v>
      </c>
      <c r="E118" s="5">
        <v>296</v>
      </c>
      <c r="F118" s="5">
        <v>296</v>
      </c>
      <c r="G118" s="5">
        <v>296</v>
      </c>
      <c r="H118" s="5" t="s">
        <v>17</v>
      </c>
      <c r="I118" s="5">
        <f t="shared" si="3"/>
        <v>296</v>
      </c>
      <c r="J118" s="5">
        <f t="shared" si="4"/>
        <v>0</v>
      </c>
      <c r="K118" s="5">
        <f t="shared" si="5"/>
        <v>0</v>
      </c>
      <c r="L118" s="5">
        <f>IF(J118&gt;KONDISI!$A$2,KONDISI!$C$2,IF(AND(J118&gt;KONDISI!$A$3,J118&lt;KONDISI!$B$3),KONDISI!$C$3,IF(J118=KONDISI!$A$4,KONDISI!$C$4,IF(AND(J118&gt;KONDISI!$A$5,J118&lt;KONDISI!$B$5),KONDISI!$C$5,KONDISI!$C$6))))</f>
        <v>3</v>
      </c>
      <c r="M118" s="2" t="str">
        <f>VLOOKUP(L118,KONDISI!$C$2:$D$6,2)</f>
        <v>Tetap</v>
      </c>
    </row>
    <row r="119" spans="1:13" x14ac:dyDescent="0.25">
      <c r="A119" s="2">
        <v>117</v>
      </c>
      <c r="B119" s="3">
        <v>43207</v>
      </c>
      <c r="C119" s="5">
        <v>296</v>
      </c>
      <c r="D119" s="5">
        <v>296</v>
      </c>
      <c r="E119" s="5">
        <v>296</v>
      </c>
      <c r="F119" s="5">
        <v>296</v>
      </c>
      <c r="G119" s="5">
        <v>296</v>
      </c>
      <c r="H119" s="5" t="s">
        <v>17</v>
      </c>
      <c r="I119" s="5">
        <f t="shared" si="3"/>
        <v>296</v>
      </c>
      <c r="J119" s="5">
        <f t="shared" si="4"/>
        <v>0</v>
      </c>
      <c r="K119" s="5">
        <f t="shared" si="5"/>
        <v>0</v>
      </c>
      <c r="L119" s="5">
        <f>IF(J119&gt;KONDISI!$A$2,KONDISI!$C$2,IF(AND(J119&gt;KONDISI!$A$3,J119&lt;KONDISI!$B$3),KONDISI!$C$3,IF(J119=KONDISI!$A$4,KONDISI!$C$4,IF(AND(J119&gt;KONDISI!$A$5,J119&lt;KONDISI!$B$5),KONDISI!$C$5,KONDISI!$C$6))))</f>
        <v>3</v>
      </c>
      <c r="M119" s="2" t="str">
        <f>VLOOKUP(L119,KONDISI!$C$2:$D$6,2)</f>
        <v>Tetap</v>
      </c>
    </row>
    <row r="120" spans="1:13" x14ac:dyDescent="0.25">
      <c r="A120" s="2">
        <v>118</v>
      </c>
      <c r="B120" s="3">
        <v>43208</v>
      </c>
      <c r="C120" s="5">
        <v>296</v>
      </c>
      <c r="D120" s="5">
        <v>296</v>
      </c>
      <c r="E120" s="5">
        <v>296</v>
      </c>
      <c r="F120" s="5">
        <v>296</v>
      </c>
      <c r="G120" s="5">
        <v>296</v>
      </c>
      <c r="H120" s="5" t="s">
        <v>17</v>
      </c>
      <c r="I120" s="5">
        <f t="shared" si="3"/>
        <v>296</v>
      </c>
      <c r="J120" s="5">
        <f t="shared" si="4"/>
        <v>0</v>
      </c>
      <c r="K120" s="5">
        <f t="shared" si="5"/>
        <v>0</v>
      </c>
      <c r="L120" s="5">
        <f>IF(J120&gt;KONDISI!$A$2,KONDISI!$C$2,IF(AND(J120&gt;KONDISI!$A$3,J120&lt;KONDISI!$B$3),KONDISI!$C$3,IF(J120=KONDISI!$A$4,KONDISI!$C$4,IF(AND(J120&gt;KONDISI!$A$5,J120&lt;KONDISI!$B$5),KONDISI!$C$5,KONDISI!$C$6))))</f>
        <v>3</v>
      </c>
      <c r="M120" s="2" t="str">
        <f>VLOOKUP(L120,KONDISI!$C$2:$D$6,2)</f>
        <v>Tetap</v>
      </c>
    </row>
    <row r="121" spans="1:13" x14ac:dyDescent="0.25">
      <c r="A121" s="2">
        <v>119</v>
      </c>
      <c r="B121" s="3">
        <v>43209</v>
      </c>
      <c r="C121" s="5">
        <v>296</v>
      </c>
      <c r="D121" s="5">
        <v>296</v>
      </c>
      <c r="E121" s="5">
        <v>296</v>
      </c>
      <c r="F121" s="5">
        <v>296</v>
      </c>
      <c r="G121" s="5">
        <v>296</v>
      </c>
      <c r="H121" s="5" t="s">
        <v>17</v>
      </c>
      <c r="I121" s="5">
        <f t="shared" si="3"/>
        <v>296</v>
      </c>
      <c r="J121" s="5">
        <f t="shared" si="4"/>
        <v>0</v>
      </c>
      <c r="K121" s="5">
        <f t="shared" si="5"/>
        <v>0</v>
      </c>
      <c r="L121" s="5">
        <f>IF(J121&gt;KONDISI!$A$2,KONDISI!$C$2,IF(AND(J121&gt;KONDISI!$A$3,J121&lt;KONDISI!$B$3),KONDISI!$C$3,IF(J121=KONDISI!$A$4,KONDISI!$C$4,IF(AND(J121&gt;KONDISI!$A$5,J121&lt;KONDISI!$B$5),KONDISI!$C$5,KONDISI!$C$6))))</f>
        <v>3</v>
      </c>
      <c r="M121" s="2" t="str">
        <f>VLOOKUP(L121,KONDISI!$C$2:$D$6,2)</f>
        <v>Tetap</v>
      </c>
    </row>
    <row r="122" spans="1:13" x14ac:dyDescent="0.25">
      <c r="A122" s="2">
        <v>120</v>
      </c>
      <c r="B122" s="3">
        <v>43210</v>
      </c>
      <c r="C122" s="5">
        <v>296</v>
      </c>
      <c r="D122" s="5">
        <v>296</v>
      </c>
      <c r="E122" s="5">
        <v>296</v>
      </c>
      <c r="F122" s="5">
        <v>296</v>
      </c>
      <c r="G122" s="5">
        <v>296</v>
      </c>
      <c r="H122" s="5" t="s">
        <v>17</v>
      </c>
      <c r="I122" s="5">
        <f t="shared" si="3"/>
        <v>296</v>
      </c>
      <c r="J122" s="5">
        <f t="shared" si="4"/>
        <v>0</v>
      </c>
      <c r="K122" s="5">
        <f t="shared" si="5"/>
        <v>0</v>
      </c>
      <c r="L122" s="5">
        <f>IF(J122&gt;KONDISI!$A$2,KONDISI!$C$2,IF(AND(J122&gt;KONDISI!$A$3,J122&lt;KONDISI!$B$3),KONDISI!$C$3,IF(J122=KONDISI!$A$4,KONDISI!$C$4,IF(AND(J122&gt;KONDISI!$A$5,J122&lt;KONDISI!$B$5),KONDISI!$C$5,KONDISI!$C$6))))</f>
        <v>3</v>
      </c>
      <c r="M122" s="2" t="str">
        <f>VLOOKUP(L122,KONDISI!$C$2:$D$6,2)</f>
        <v>Tetap</v>
      </c>
    </row>
    <row r="123" spans="1:13" x14ac:dyDescent="0.25">
      <c r="A123" s="2">
        <v>121</v>
      </c>
      <c r="B123" s="3">
        <v>43213</v>
      </c>
      <c r="C123" s="5">
        <v>300</v>
      </c>
      <c r="D123" s="5">
        <v>300</v>
      </c>
      <c r="E123" s="5">
        <v>296</v>
      </c>
      <c r="F123" s="5">
        <v>298</v>
      </c>
      <c r="G123" s="5">
        <v>298</v>
      </c>
      <c r="H123" s="5">
        <v>3391000</v>
      </c>
      <c r="I123" s="5">
        <f t="shared" si="3"/>
        <v>296</v>
      </c>
      <c r="J123" s="5">
        <f t="shared" si="4"/>
        <v>2</v>
      </c>
      <c r="K123" s="5">
        <f t="shared" si="5"/>
        <v>2</v>
      </c>
      <c r="L123" s="5">
        <f>IF(J123&gt;KONDISI!$A$2,KONDISI!$C$2,IF(AND(J123&gt;KONDISI!$A$3,J123&lt;KONDISI!$B$3),KONDISI!$C$3,IF(J123=KONDISI!$A$4,KONDISI!$C$4,IF(AND(J123&gt;KONDISI!$A$5,J123&lt;KONDISI!$B$5),KONDISI!$C$5,KONDISI!$C$6))))</f>
        <v>2</v>
      </c>
      <c r="M123" s="2" t="str">
        <f>VLOOKUP(L123,KONDISI!$C$2:$D$6,2)</f>
        <v>Naik</v>
      </c>
    </row>
    <row r="124" spans="1:13" x14ac:dyDescent="0.25">
      <c r="A124" s="2">
        <v>122</v>
      </c>
      <c r="B124" s="3">
        <v>43214</v>
      </c>
      <c r="C124" s="5">
        <v>300</v>
      </c>
      <c r="D124" s="5">
        <v>300</v>
      </c>
      <c r="E124" s="5">
        <v>294</v>
      </c>
      <c r="F124" s="5">
        <v>294</v>
      </c>
      <c r="G124" s="5">
        <v>294</v>
      </c>
      <c r="H124" s="5">
        <v>3765100</v>
      </c>
      <c r="I124" s="5">
        <f t="shared" si="3"/>
        <v>298</v>
      </c>
      <c r="J124" s="5">
        <f t="shared" si="4"/>
        <v>-4</v>
      </c>
      <c r="K124" s="5">
        <f t="shared" si="5"/>
        <v>4</v>
      </c>
      <c r="L124" s="5">
        <f>IF(J124&gt;KONDISI!$A$2,KONDISI!$C$2,IF(AND(J124&gt;KONDISI!$A$3,J124&lt;KONDISI!$B$3),KONDISI!$C$3,IF(J124=KONDISI!$A$4,KONDISI!$C$4,IF(AND(J124&gt;KONDISI!$A$5,J124&lt;KONDISI!$B$5),KONDISI!$C$5,KONDISI!$C$6))))</f>
        <v>5</v>
      </c>
      <c r="M124" s="2" t="str">
        <f>VLOOKUP(L124,KONDISI!$C$2:$D$6,2)</f>
        <v>Turun Drastis</v>
      </c>
    </row>
    <row r="125" spans="1:13" x14ac:dyDescent="0.25">
      <c r="A125" s="2">
        <v>123</v>
      </c>
      <c r="B125" s="3">
        <v>43215</v>
      </c>
      <c r="C125" s="5">
        <v>294</v>
      </c>
      <c r="D125" s="5">
        <v>294</v>
      </c>
      <c r="E125" s="5">
        <v>294</v>
      </c>
      <c r="F125" s="5">
        <v>294</v>
      </c>
      <c r="G125" s="5">
        <v>294</v>
      </c>
      <c r="H125" s="5" t="s">
        <v>17</v>
      </c>
      <c r="I125" s="5">
        <f t="shared" si="3"/>
        <v>294</v>
      </c>
      <c r="J125" s="5">
        <f t="shared" si="4"/>
        <v>0</v>
      </c>
      <c r="K125" s="5">
        <f t="shared" si="5"/>
        <v>0</v>
      </c>
      <c r="L125" s="5">
        <f>IF(J125&gt;KONDISI!$A$2,KONDISI!$C$2,IF(AND(J125&gt;KONDISI!$A$3,J125&lt;KONDISI!$B$3),KONDISI!$C$3,IF(J125=KONDISI!$A$4,KONDISI!$C$4,IF(AND(J125&gt;KONDISI!$A$5,J125&lt;KONDISI!$B$5),KONDISI!$C$5,KONDISI!$C$6))))</f>
        <v>3</v>
      </c>
      <c r="M125" s="2" t="str">
        <f>VLOOKUP(L125,KONDISI!$C$2:$D$6,2)</f>
        <v>Tetap</v>
      </c>
    </row>
    <row r="126" spans="1:13" x14ac:dyDescent="0.25">
      <c r="A126" s="2">
        <v>124</v>
      </c>
      <c r="B126" s="3">
        <v>43216</v>
      </c>
      <c r="C126" s="5">
        <v>294</v>
      </c>
      <c r="D126" s="5">
        <v>294</v>
      </c>
      <c r="E126" s="5">
        <v>294</v>
      </c>
      <c r="F126" s="5">
        <v>294</v>
      </c>
      <c r="G126" s="5">
        <v>294</v>
      </c>
      <c r="H126" s="5" t="s">
        <v>17</v>
      </c>
      <c r="I126" s="5">
        <f t="shared" si="3"/>
        <v>294</v>
      </c>
      <c r="J126" s="5">
        <f t="shared" si="4"/>
        <v>0</v>
      </c>
      <c r="K126" s="5">
        <f t="shared" si="5"/>
        <v>0</v>
      </c>
      <c r="L126" s="5">
        <f>IF(J126&gt;KONDISI!$A$2,KONDISI!$C$2,IF(AND(J126&gt;KONDISI!$A$3,J126&lt;KONDISI!$B$3),KONDISI!$C$3,IF(J126=KONDISI!$A$4,KONDISI!$C$4,IF(AND(J126&gt;KONDISI!$A$5,J126&lt;KONDISI!$B$5),KONDISI!$C$5,KONDISI!$C$6))))</f>
        <v>3</v>
      </c>
      <c r="M126" s="2" t="str">
        <f>VLOOKUP(L126,KONDISI!$C$2:$D$6,2)</f>
        <v>Tetap</v>
      </c>
    </row>
    <row r="127" spans="1:13" x14ac:dyDescent="0.25">
      <c r="A127" s="2">
        <v>125</v>
      </c>
      <c r="B127" s="3">
        <v>43217</v>
      </c>
      <c r="C127" s="5">
        <v>294</v>
      </c>
      <c r="D127" s="5">
        <v>294</v>
      </c>
      <c r="E127" s="5">
        <v>294</v>
      </c>
      <c r="F127" s="5">
        <v>294</v>
      </c>
      <c r="G127" s="5">
        <v>294</v>
      </c>
      <c r="H127" s="5" t="s">
        <v>17</v>
      </c>
      <c r="I127" s="5">
        <f t="shared" si="3"/>
        <v>294</v>
      </c>
      <c r="J127" s="5">
        <f t="shared" si="4"/>
        <v>0</v>
      </c>
      <c r="K127" s="5">
        <f t="shared" si="5"/>
        <v>0</v>
      </c>
      <c r="L127" s="5">
        <f>IF(J127&gt;KONDISI!$A$2,KONDISI!$C$2,IF(AND(J127&gt;KONDISI!$A$3,J127&lt;KONDISI!$B$3),KONDISI!$C$3,IF(J127=KONDISI!$A$4,KONDISI!$C$4,IF(AND(J127&gt;KONDISI!$A$5,J127&lt;KONDISI!$B$5),KONDISI!$C$5,KONDISI!$C$6))))</f>
        <v>3</v>
      </c>
      <c r="M127" s="2" t="str">
        <f>VLOOKUP(L127,KONDISI!$C$2:$D$6,2)</f>
        <v>Tetap</v>
      </c>
    </row>
    <row r="128" spans="1:13" x14ac:dyDescent="0.25">
      <c r="A128" s="2">
        <v>126</v>
      </c>
      <c r="B128" s="3">
        <v>43220</v>
      </c>
      <c r="C128" s="5">
        <v>286</v>
      </c>
      <c r="D128" s="5">
        <v>294</v>
      </c>
      <c r="E128" s="5">
        <v>284</v>
      </c>
      <c r="F128" s="5">
        <v>286</v>
      </c>
      <c r="G128" s="5">
        <v>286</v>
      </c>
      <c r="H128" s="5">
        <v>4390800</v>
      </c>
      <c r="I128" s="5">
        <f t="shared" si="3"/>
        <v>294</v>
      </c>
      <c r="J128" s="5">
        <f t="shared" si="4"/>
        <v>-8</v>
      </c>
      <c r="K128" s="5">
        <f t="shared" si="5"/>
        <v>8</v>
      </c>
      <c r="L128" s="5">
        <f>IF(J128&gt;KONDISI!$A$2,KONDISI!$C$2,IF(AND(J128&gt;KONDISI!$A$3,J128&lt;KONDISI!$B$3),KONDISI!$C$3,IF(J128=KONDISI!$A$4,KONDISI!$C$4,IF(AND(J128&gt;KONDISI!$A$5,J128&lt;KONDISI!$B$5),KONDISI!$C$5,KONDISI!$C$6))))</f>
        <v>5</v>
      </c>
      <c r="M128" s="2" t="str">
        <f>VLOOKUP(L128,KONDISI!$C$2:$D$6,2)</f>
        <v>Turun Drastis</v>
      </c>
    </row>
    <row r="129" spans="1:13" x14ac:dyDescent="0.25">
      <c r="A129" s="2">
        <v>127</v>
      </c>
      <c r="B129" s="3">
        <v>43221</v>
      </c>
      <c r="C129" s="5">
        <v>286</v>
      </c>
      <c r="D129" s="5">
        <v>286</v>
      </c>
      <c r="E129" s="5">
        <v>286</v>
      </c>
      <c r="F129" s="5">
        <v>286</v>
      </c>
      <c r="G129" s="5">
        <v>286</v>
      </c>
      <c r="H129" s="5" t="s">
        <v>17</v>
      </c>
      <c r="I129" s="5">
        <f t="shared" si="3"/>
        <v>286</v>
      </c>
      <c r="J129" s="5">
        <f t="shared" si="4"/>
        <v>0</v>
      </c>
      <c r="K129" s="5">
        <f t="shared" si="5"/>
        <v>0</v>
      </c>
      <c r="L129" s="5">
        <f>IF(J129&gt;KONDISI!$A$2,KONDISI!$C$2,IF(AND(J129&gt;KONDISI!$A$3,J129&lt;KONDISI!$B$3),KONDISI!$C$3,IF(J129=KONDISI!$A$4,KONDISI!$C$4,IF(AND(J129&gt;KONDISI!$A$5,J129&lt;KONDISI!$B$5),KONDISI!$C$5,KONDISI!$C$6))))</f>
        <v>3</v>
      </c>
      <c r="M129" s="2" t="str">
        <f>VLOOKUP(L129,KONDISI!$C$2:$D$6,2)</f>
        <v>Tetap</v>
      </c>
    </row>
    <row r="130" spans="1:13" x14ac:dyDescent="0.25">
      <c r="A130" s="2">
        <v>128</v>
      </c>
      <c r="B130" s="3">
        <v>43223</v>
      </c>
      <c r="C130" s="5">
        <v>284</v>
      </c>
      <c r="D130" s="5">
        <v>284</v>
      </c>
      <c r="E130" s="5">
        <v>270</v>
      </c>
      <c r="F130" s="5">
        <v>274</v>
      </c>
      <c r="G130" s="5">
        <v>274</v>
      </c>
      <c r="H130" s="5">
        <v>6710200</v>
      </c>
      <c r="I130" s="5">
        <f t="shared" si="3"/>
        <v>286</v>
      </c>
      <c r="J130" s="5">
        <f t="shared" si="4"/>
        <v>-12</v>
      </c>
      <c r="K130" s="5">
        <f t="shared" si="5"/>
        <v>12</v>
      </c>
      <c r="L130" s="5">
        <f>IF(J130&gt;KONDISI!$A$2,KONDISI!$C$2,IF(AND(J130&gt;KONDISI!$A$3,J130&lt;KONDISI!$B$3),KONDISI!$C$3,IF(J130=KONDISI!$A$4,KONDISI!$C$4,IF(AND(J130&gt;KONDISI!$A$5,J130&lt;KONDISI!$B$5),KONDISI!$C$5,KONDISI!$C$6))))</f>
        <v>5</v>
      </c>
      <c r="M130" s="2" t="str">
        <f>VLOOKUP(L130,KONDISI!$C$2:$D$6,2)</f>
        <v>Turun Drastis</v>
      </c>
    </row>
    <row r="131" spans="1:13" x14ac:dyDescent="0.25">
      <c r="A131" s="2">
        <v>129</v>
      </c>
      <c r="B131" s="3">
        <v>43224</v>
      </c>
      <c r="C131" s="5">
        <v>274</v>
      </c>
      <c r="D131" s="5">
        <v>274</v>
      </c>
      <c r="E131" s="5">
        <v>274</v>
      </c>
      <c r="F131" s="5">
        <v>274</v>
      </c>
      <c r="G131" s="5">
        <v>274</v>
      </c>
      <c r="H131" s="5" t="s">
        <v>17</v>
      </c>
      <c r="I131" s="5">
        <f t="shared" si="3"/>
        <v>274</v>
      </c>
      <c r="J131" s="5">
        <f t="shared" si="4"/>
        <v>0</v>
      </c>
      <c r="K131" s="5">
        <f t="shared" si="5"/>
        <v>0</v>
      </c>
      <c r="L131" s="5">
        <f>IF(J131&gt;KONDISI!$A$2,KONDISI!$C$2,IF(AND(J131&gt;KONDISI!$A$3,J131&lt;KONDISI!$B$3),KONDISI!$C$3,IF(J131=KONDISI!$A$4,KONDISI!$C$4,IF(AND(J131&gt;KONDISI!$A$5,J131&lt;KONDISI!$B$5),KONDISI!$C$5,KONDISI!$C$6))))</f>
        <v>3</v>
      </c>
      <c r="M131" s="2" t="str">
        <f>VLOOKUP(L131,KONDISI!$C$2:$D$6,2)</f>
        <v>Tetap</v>
      </c>
    </row>
    <row r="132" spans="1:13" x14ac:dyDescent="0.25">
      <c r="A132" s="2">
        <v>130</v>
      </c>
      <c r="B132" s="3">
        <v>43227</v>
      </c>
      <c r="C132" s="5">
        <v>276</v>
      </c>
      <c r="D132" s="5">
        <v>276</v>
      </c>
      <c r="E132" s="5">
        <v>270</v>
      </c>
      <c r="F132" s="5">
        <v>272</v>
      </c>
      <c r="G132" s="5">
        <v>272</v>
      </c>
      <c r="H132" s="5">
        <v>2244900</v>
      </c>
      <c r="I132" s="5">
        <f t="shared" si="3"/>
        <v>274</v>
      </c>
      <c r="J132" s="5">
        <f t="shared" si="4"/>
        <v>-2</v>
      </c>
      <c r="K132" s="5">
        <f t="shared" si="5"/>
        <v>2</v>
      </c>
      <c r="L132" s="5">
        <f>IF(J132&gt;KONDISI!$A$2,KONDISI!$C$2,IF(AND(J132&gt;KONDISI!$A$3,J132&lt;KONDISI!$B$3),KONDISI!$C$3,IF(J132=KONDISI!$A$4,KONDISI!$C$4,IF(AND(J132&gt;KONDISI!$A$5,J132&lt;KONDISI!$B$5),KONDISI!$C$5,KONDISI!$C$6))))</f>
        <v>4</v>
      </c>
      <c r="M132" s="2" t="str">
        <f>VLOOKUP(L132,KONDISI!$C$2:$D$6,2)</f>
        <v>Turun</v>
      </c>
    </row>
    <row r="133" spans="1:13" x14ac:dyDescent="0.25">
      <c r="A133" s="2">
        <v>131</v>
      </c>
      <c r="B133" s="3">
        <v>43228</v>
      </c>
      <c r="C133" s="5">
        <v>276</v>
      </c>
      <c r="D133" s="5">
        <v>276</v>
      </c>
      <c r="E133" s="5">
        <v>268</v>
      </c>
      <c r="F133" s="5">
        <v>270</v>
      </c>
      <c r="G133" s="5">
        <v>270</v>
      </c>
      <c r="H133" s="5">
        <v>3803300</v>
      </c>
      <c r="I133" s="5">
        <f t="shared" ref="I133:I196" si="6">F132</f>
        <v>272</v>
      </c>
      <c r="J133" s="5">
        <f t="shared" ref="J133:J196" si="7">F133-I133</f>
        <v>-2</v>
      </c>
      <c r="K133" s="5">
        <f t="shared" ref="K133:K196" si="8">ABS(J133)</f>
        <v>2</v>
      </c>
      <c r="L133" s="5">
        <f>IF(J133&gt;KONDISI!$A$2,KONDISI!$C$2,IF(AND(J133&gt;KONDISI!$A$3,J133&lt;KONDISI!$B$3),KONDISI!$C$3,IF(J133=KONDISI!$A$4,KONDISI!$C$4,IF(AND(J133&gt;KONDISI!$A$5,J133&lt;KONDISI!$B$5),KONDISI!$C$5,KONDISI!$C$6))))</f>
        <v>4</v>
      </c>
      <c r="M133" s="2" t="str">
        <f>VLOOKUP(L133,KONDISI!$C$2:$D$6,2)</f>
        <v>Turun</v>
      </c>
    </row>
    <row r="134" spans="1:13" x14ac:dyDescent="0.25">
      <c r="A134" s="2">
        <v>132</v>
      </c>
      <c r="B134" s="3">
        <v>43229</v>
      </c>
      <c r="C134" s="5">
        <v>270</v>
      </c>
      <c r="D134" s="5">
        <v>270</v>
      </c>
      <c r="E134" s="5">
        <v>264</v>
      </c>
      <c r="F134" s="5">
        <v>268</v>
      </c>
      <c r="G134" s="5">
        <v>268</v>
      </c>
      <c r="H134" s="5">
        <v>2165400</v>
      </c>
      <c r="I134" s="5">
        <f t="shared" si="6"/>
        <v>270</v>
      </c>
      <c r="J134" s="5">
        <f t="shared" si="7"/>
        <v>-2</v>
      </c>
      <c r="K134" s="5">
        <f t="shared" si="8"/>
        <v>2</v>
      </c>
      <c r="L134" s="5">
        <f>IF(J134&gt;KONDISI!$A$2,KONDISI!$C$2,IF(AND(J134&gt;KONDISI!$A$3,J134&lt;KONDISI!$B$3),KONDISI!$C$3,IF(J134=KONDISI!$A$4,KONDISI!$C$4,IF(AND(J134&gt;KONDISI!$A$5,J134&lt;KONDISI!$B$5),KONDISI!$C$5,KONDISI!$C$6))))</f>
        <v>4</v>
      </c>
      <c r="M134" s="2" t="str">
        <f>VLOOKUP(L134,KONDISI!$C$2:$D$6,2)</f>
        <v>Turun</v>
      </c>
    </row>
    <row r="135" spans="1:13" x14ac:dyDescent="0.25">
      <c r="A135" s="2">
        <v>133</v>
      </c>
      <c r="B135" s="3">
        <v>43230</v>
      </c>
      <c r="C135" s="5">
        <v>268</v>
      </c>
      <c r="D135" s="5">
        <v>268</v>
      </c>
      <c r="E135" s="5">
        <v>268</v>
      </c>
      <c r="F135" s="5">
        <v>268</v>
      </c>
      <c r="G135" s="5">
        <v>268</v>
      </c>
      <c r="H135" s="5" t="s">
        <v>17</v>
      </c>
      <c r="I135" s="5">
        <f t="shared" si="6"/>
        <v>268</v>
      </c>
      <c r="J135" s="5">
        <f t="shared" si="7"/>
        <v>0</v>
      </c>
      <c r="K135" s="5">
        <f t="shared" si="8"/>
        <v>0</v>
      </c>
      <c r="L135" s="5">
        <f>IF(J135&gt;KONDISI!$A$2,KONDISI!$C$2,IF(AND(J135&gt;KONDISI!$A$3,J135&lt;KONDISI!$B$3),KONDISI!$C$3,IF(J135=KONDISI!$A$4,KONDISI!$C$4,IF(AND(J135&gt;KONDISI!$A$5,J135&lt;KONDISI!$B$5),KONDISI!$C$5,KONDISI!$C$6))))</f>
        <v>3</v>
      </c>
      <c r="M135" s="2" t="str">
        <f>VLOOKUP(L135,KONDISI!$C$2:$D$6,2)</f>
        <v>Tetap</v>
      </c>
    </row>
    <row r="136" spans="1:13" x14ac:dyDescent="0.25">
      <c r="A136" s="2">
        <v>134</v>
      </c>
      <c r="B136" s="3">
        <v>43236</v>
      </c>
      <c r="C136" s="5">
        <v>258</v>
      </c>
      <c r="D136" s="5">
        <v>262</v>
      </c>
      <c r="E136" s="5">
        <v>254</v>
      </c>
      <c r="F136" s="5">
        <v>256</v>
      </c>
      <c r="G136" s="5">
        <v>256</v>
      </c>
      <c r="H136" s="5">
        <v>3151100</v>
      </c>
      <c r="I136" s="5">
        <f t="shared" si="6"/>
        <v>268</v>
      </c>
      <c r="J136" s="5">
        <f t="shared" si="7"/>
        <v>-12</v>
      </c>
      <c r="K136" s="5">
        <f t="shared" si="8"/>
        <v>12</v>
      </c>
      <c r="L136" s="5">
        <f>IF(J136&gt;KONDISI!$A$2,KONDISI!$C$2,IF(AND(J136&gt;KONDISI!$A$3,J136&lt;KONDISI!$B$3),KONDISI!$C$3,IF(J136=KONDISI!$A$4,KONDISI!$C$4,IF(AND(J136&gt;KONDISI!$A$5,J136&lt;KONDISI!$B$5),KONDISI!$C$5,KONDISI!$C$6))))</f>
        <v>5</v>
      </c>
      <c r="M136" s="2" t="str">
        <f>VLOOKUP(L136,KONDISI!$C$2:$D$6,2)</f>
        <v>Turun Drastis</v>
      </c>
    </row>
    <row r="137" spans="1:13" x14ac:dyDescent="0.25">
      <c r="A137" s="2">
        <v>135</v>
      </c>
      <c r="B137" s="3">
        <v>43237</v>
      </c>
      <c r="C137" s="5">
        <v>256</v>
      </c>
      <c r="D137" s="5">
        <v>262</v>
      </c>
      <c r="E137" s="5">
        <v>254</v>
      </c>
      <c r="F137" s="5">
        <v>260</v>
      </c>
      <c r="G137" s="5">
        <v>260</v>
      </c>
      <c r="H137" s="5">
        <v>3108000</v>
      </c>
      <c r="I137" s="5">
        <f t="shared" si="6"/>
        <v>256</v>
      </c>
      <c r="J137" s="5">
        <f t="shared" si="7"/>
        <v>4</v>
      </c>
      <c r="K137" s="5">
        <f t="shared" si="8"/>
        <v>4</v>
      </c>
      <c r="L137" s="5">
        <f>IF(J137&gt;KONDISI!$A$2,KONDISI!$C$2,IF(AND(J137&gt;KONDISI!$A$3,J137&lt;KONDISI!$B$3),KONDISI!$C$3,IF(J137=KONDISI!$A$4,KONDISI!$C$4,IF(AND(J137&gt;KONDISI!$A$5,J137&lt;KONDISI!$B$5),KONDISI!$C$5,KONDISI!$C$6))))</f>
        <v>1</v>
      </c>
      <c r="M137" s="2" t="str">
        <f>VLOOKUP(L137,KONDISI!$C$2:$D$6,2)</f>
        <v>Naik Drastis</v>
      </c>
    </row>
    <row r="138" spans="1:13" x14ac:dyDescent="0.25">
      <c r="A138" s="2">
        <v>136</v>
      </c>
      <c r="B138" s="3">
        <v>43238</v>
      </c>
      <c r="C138" s="5">
        <v>262</v>
      </c>
      <c r="D138" s="5">
        <v>262</v>
      </c>
      <c r="E138" s="5">
        <v>258</v>
      </c>
      <c r="F138" s="5">
        <v>260</v>
      </c>
      <c r="G138" s="5">
        <v>260</v>
      </c>
      <c r="H138" s="5">
        <v>3164400</v>
      </c>
      <c r="I138" s="5">
        <f t="shared" si="6"/>
        <v>260</v>
      </c>
      <c r="J138" s="5">
        <f t="shared" si="7"/>
        <v>0</v>
      </c>
      <c r="K138" s="5">
        <f t="shared" si="8"/>
        <v>0</v>
      </c>
      <c r="L138" s="5">
        <f>IF(J138&gt;KONDISI!$A$2,KONDISI!$C$2,IF(AND(J138&gt;KONDISI!$A$3,J138&lt;KONDISI!$B$3),KONDISI!$C$3,IF(J138=KONDISI!$A$4,KONDISI!$C$4,IF(AND(J138&gt;KONDISI!$A$5,J138&lt;KONDISI!$B$5),KONDISI!$C$5,KONDISI!$C$6))))</f>
        <v>3</v>
      </c>
      <c r="M138" s="2" t="str">
        <f>VLOOKUP(L138,KONDISI!$C$2:$D$6,2)</f>
        <v>Tetap</v>
      </c>
    </row>
    <row r="139" spans="1:13" x14ac:dyDescent="0.25">
      <c r="A139" s="2">
        <v>137</v>
      </c>
      <c r="B139" s="3">
        <v>43241</v>
      </c>
      <c r="C139" s="5">
        <v>262</v>
      </c>
      <c r="D139" s="5">
        <v>262</v>
      </c>
      <c r="E139" s="5">
        <v>252</v>
      </c>
      <c r="F139" s="5">
        <v>256</v>
      </c>
      <c r="G139" s="5">
        <v>256</v>
      </c>
      <c r="H139" s="5">
        <v>3161400</v>
      </c>
      <c r="I139" s="5">
        <f t="shared" si="6"/>
        <v>260</v>
      </c>
      <c r="J139" s="5">
        <f t="shared" si="7"/>
        <v>-4</v>
      </c>
      <c r="K139" s="5">
        <f t="shared" si="8"/>
        <v>4</v>
      </c>
      <c r="L139" s="5">
        <f>IF(J139&gt;KONDISI!$A$2,KONDISI!$C$2,IF(AND(J139&gt;KONDISI!$A$3,J139&lt;KONDISI!$B$3),KONDISI!$C$3,IF(J139=KONDISI!$A$4,KONDISI!$C$4,IF(AND(J139&gt;KONDISI!$A$5,J139&lt;KONDISI!$B$5),KONDISI!$C$5,KONDISI!$C$6))))</f>
        <v>5</v>
      </c>
      <c r="M139" s="2" t="str">
        <f>VLOOKUP(L139,KONDISI!$C$2:$D$6,2)</f>
        <v>Turun Drastis</v>
      </c>
    </row>
    <row r="140" spans="1:13" x14ac:dyDescent="0.25">
      <c r="A140" s="2">
        <v>138</v>
      </c>
      <c r="B140" s="3">
        <v>43242</v>
      </c>
      <c r="C140" s="5">
        <v>258</v>
      </c>
      <c r="D140" s="5">
        <v>258</v>
      </c>
      <c r="E140" s="5">
        <v>248</v>
      </c>
      <c r="F140" s="5">
        <v>250</v>
      </c>
      <c r="G140" s="5">
        <v>250</v>
      </c>
      <c r="H140" s="5">
        <v>12064300</v>
      </c>
      <c r="I140" s="5">
        <f t="shared" si="6"/>
        <v>256</v>
      </c>
      <c r="J140" s="5">
        <f t="shared" si="7"/>
        <v>-6</v>
      </c>
      <c r="K140" s="5">
        <f t="shared" si="8"/>
        <v>6</v>
      </c>
      <c r="L140" s="5">
        <f>IF(J140&gt;KONDISI!$A$2,KONDISI!$C$2,IF(AND(J140&gt;KONDISI!$A$3,J140&lt;KONDISI!$B$3),KONDISI!$C$3,IF(J140=KONDISI!$A$4,KONDISI!$C$4,IF(AND(J140&gt;KONDISI!$A$5,J140&lt;KONDISI!$B$5),KONDISI!$C$5,KONDISI!$C$6))))</f>
        <v>5</v>
      </c>
      <c r="M140" s="2" t="str">
        <f>VLOOKUP(L140,KONDISI!$C$2:$D$6,2)</f>
        <v>Turun Drastis</v>
      </c>
    </row>
    <row r="141" spans="1:13" x14ac:dyDescent="0.25">
      <c r="A141" s="2">
        <v>139</v>
      </c>
      <c r="B141" s="3">
        <v>43243</v>
      </c>
      <c r="C141" s="5">
        <v>250</v>
      </c>
      <c r="D141" s="5">
        <v>254</v>
      </c>
      <c r="E141" s="5">
        <v>248</v>
      </c>
      <c r="F141" s="5">
        <v>250</v>
      </c>
      <c r="G141" s="5">
        <v>250</v>
      </c>
      <c r="H141" s="5">
        <v>2712800</v>
      </c>
      <c r="I141" s="5">
        <f t="shared" si="6"/>
        <v>250</v>
      </c>
      <c r="J141" s="5">
        <f t="shared" si="7"/>
        <v>0</v>
      </c>
      <c r="K141" s="5">
        <f t="shared" si="8"/>
        <v>0</v>
      </c>
      <c r="L141" s="5">
        <f>IF(J141&gt;KONDISI!$A$2,KONDISI!$C$2,IF(AND(J141&gt;KONDISI!$A$3,J141&lt;KONDISI!$B$3),KONDISI!$C$3,IF(J141=KONDISI!$A$4,KONDISI!$C$4,IF(AND(J141&gt;KONDISI!$A$5,J141&lt;KONDISI!$B$5),KONDISI!$C$5,KONDISI!$C$6))))</f>
        <v>3</v>
      </c>
      <c r="M141" s="2" t="str">
        <f>VLOOKUP(L141,KONDISI!$C$2:$D$6,2)</f>
        <v>Tetap</v>
      </c>
    </row>
    <row r="142" spans="1:13" x14ac:dyDescent="0.25">
      <c r="A142" s="2">
        <v>140</v>
      </c>
      <c r="B142" s="3">
        <v>43244</v>
      </c>
      <c r="C142" s="5">
        <v>252</v>
      </c>
      <c r="D142" s="5">
        <v>252</v>
      </c>
      <c r="E142" s="5">
        <v>246</v>
      </c>
      <c r="F142" s="5">
        <v>250</v>
      </c>
      <c r="G142" s="5">
        <v>250</v>
      </c>
      <c r="H142" s="5">
        <v>11286500</v>
      </c>
      <c r="I142" s="5">
        <f t="shared" si="6"/>
        <v>250</v>
      </c>
      <c r="J142" s="5">
        <f t="shared" si="7"/>
        <v>0</v>
      </c>
      <c r="K142" s="5">
        <f t="shared" si="8"/>
        <v>0</v>
      </c>
      <c r="L142" s="5">
        <f>IF(J142&gt;KONDISI!$A$2,KONDISI!$C$2,IF(AND(J142&gt;KONDISI!$A$3,J142&lt;KONDISI!$B$3),KONDISI!$C$3,IF(J142=KONDISI!$A$4,KONDISI!$C$4,IF(AND(J142&gt;KONDISI!$A$5,J142&lt;KONDISI!$B$5),KONDISI!$C$5,KONDISI!$C$6))))</f>
        <v>3</v>
      </c>
      <c r="M142" s="2" t="str">
        <f>VLOOKUP(L142,KONDISI!$C$2:$D$6,2)</f>
        <v>Tetap</v>
      </c>
    </row>
    <row r="143" spans="1:13" x14ac:dyDescent="0.25">
      <c r="A143" s="2">
        <v>141</v>
      </c>
      <c r="B143" s="3">
        <v>43245</v>
      </c>
      <c r="C143" s="5">
        <v>250</v>
      </c>
      <c r="D143" s="5">
        <v>252</v>
      </c>
      <c r="E143" s="5">
        <v>244</v>
      </c>
      <c r="F143" s="5">
        <v>246</v>
      </c>
      <c r="G143" s="5">
        <v>246</v>
      </c>
      <c r="H143" s="5">
        <v>9019300</v>
      </c>
      <c r="I143" s="5">
        <f t="shared" si="6"/>
        <v>250</v>
      </c>
      <c r="J143" s="5">
        <f t="shared" si="7"/>
        <v>-4</v>
      </c>
      <c r="K143" s="5">
        <f t="shared" si="8"/>
        <v>4</v>
      </c>
      <c r="L143" s="5">
        <f>IF(J143&gt;KONDISI!$A$2,KONDISI!$C$2,IF(AND(J143&gt;KONDISI!$A$3,J143&lt;KONDISI!$B$3),KONDISI!$C$3,IF(J143=KONDISI!$A$4,KONDISI!$C$4,IF(AND(J143&gt;KONDISI!$A$5,J143&lt;KONDISI!$B$5),KONDISI!$C$5,KONDISI!$C$6))))</f>
        <v>5</v>
      </c>
      <c r="M143" s="2" t="str">
        <f>VLOOKUP(L143,KONDISI!$C$2:$D$6,2)</f>
        <v>Turun Drastis</v>
      </c>
    </row>
    <row r="144" spans="1:13" x14ac:dyDescent="0.25">
      <c r="A144" s="2">
        <v>142</v>
      </c>
      <c r="B144" s="3">
        <v>43248</v>
      </c>
      <c r="C144" s="5">
        <v>248</v>
      </c>
      <c r="D144" s="5">
        <v>254</v>
      </c>
      <c r="E144" s="5">
        <v>246</v>
      </c>
      <c r="F144" s="5">
        <v>248</v>
      </c>
      <c r="G144" s="5">
        <v>248</v>
      </c>
      <c r="H144" s="5">
        <v>24571600</v>
      </c>
      <c r="I144" s="5">
        <f t="shared" si="6"/>
        <v>246</v>
      </c>
      <c r="J144" s="5">
        <f t="shared" si="7"/>
        <v>2</v>
      </c>
      <c r="K144" s="5">
        <f t="shared" si="8"/>
        <v>2</v>
      </c>
      <c r="L144" s="5">
        <f>IF(J144&gt;KONDISI!$A$2,KONDISI!$C$2,IF(AND(J144&gt;KONDISI!$A$3,J144&lt;KONDISI!$B$3),KONDISI!$C$3,IF(J144=KONDISI!$A$4,KONDISI!$C$4,IF(AND(J144&gt;KONDISI!$A$5,J144&lt;KONDISI!$B$5),KONDISI!$C$5,KONDISI!$C$6))))</f>
        <v>2</v>
      </c>
      <c r="M144" s="2" t="str">
        <f>VLOOKUP(L144,KONDISI!$C$2:$D$6,2)</f>
        <v>Naik</v>
      </c>
    </row>
    <row r="145" spans="1:13" x14ac:dyDescent="0.25">
      <c r="A145" s="2">
        <v>143</v>
      </c>
      <c r="B145" s="3">
        <v>43249</v>
      </c>
      <c r="C145" s="5">
        <v>248</v>
      </c>
      <c r="D145" s="5">
        <v>248</v>
      </c>
      <c r="E145" s="5">
        <v>248</v>
      </c>
      <c r="F145" s="5">
        <v>248</v>
      </c>
      <c r="G145" s="5">
        <v>248</v>
      </c>
      <c r="H145" s="5" t="s">
        <v>17</v>
      </c>
      <c r="I145" s="5">
        <f t="shared" si="6"/>
        <v>248</v>
      </c>
      <c r="J145" s="5">
        <f t="shared" si="7"/>
        <v>0</v>
      </c>
      <c r="K145" s="5">
        <f t="shared" si="8"/>
        <v>0</v>
      </c>
      <c r="L145" s="5">
        <f>IF(J145&gt;KONDISI!$A$2,KONDISI!$C$2,IF(AND(J145&gt;KONDISI!$A$3,J145&lt;KONDISI!$B$3),KONDISI!$C$3,IF(J145=KONDISI!$A$4,KONDISI!$C$4,IF(AND(J145&gt;KONDISI!$A$5,J145&lt;KONDISI!$B$5),KONDISI!$C$5,KONDISI!$C$6))))</f>
        <v>3</v>
      </c>
      <c r="M145" s="2" t="str">
        <f>VLOOKUP(L145,KONDISI!$C$2:$D$6,2)</f>
        <v>Tetap</v>
      </c>
    </row>
    <row r="146" spans="1:13" x14ac:dyDescent="0.25">
      <c r="A146" s="2">
        <v>144</v>
      </c>
      <c r="B146" s="3">
        <v>43250</v>
      </c>
      <c r="C146" s="5">
        <v>248</v>
      </c>
      <c r="D146" s="5">
        <v>256</v>
      </c>
      <c r="E146" s="5">
        <v>246</v>
      </c>
      <c r="F146" s="5">
        <v>256</v>
      </c>
      <c r="G146" s="5">
        <v>256</v>
      </c>
      <c r="H146" s="5">
        <v>17278500</v>
      </c>
      <c r="I146" s="5">
        <f t="shared" si="6"/>
        <v>248</v>
      </c>
      <c r="J146" s="5">
        <f t="shared" si="7"/>
        <v>8</v>
      </c>
      <c r="K146" s="5">
        <f t="shared" si="8"/>
        <v>8</v>
      </c>
      <c r="L146" s="5">
        <f>IF(J146&gt;KONDISI!$A$2,KONDISI!$C$2,IF(AND(J146&gt;KONDISI!$A$3,J146&lt;KONDISI!$B$3),KONDISI!$C$3,IF(J146=KONDISI!$A$4,KONDISI!$C$4,IF(AND(J146&gt;KONDISI!$A$5,J146&lt;KONDISI!$B$5),KONDISI!$C$5,KONDISI!$C$6))))</f>
        <v>1</v>
      </c>
      <c r="M146" s="2" t="str">
        <f>VLOOKUP(L146,KONDISI!$C$2:$D$6,2)</f>
        <v>Naik Drastis</v>
      </c>
    </row>
    <row r="147" spans="1:13" x14ac:dyDescent="0.25">
      <c r="A147" s="2">
        <v>145</v>
      </c>
      <c r="B147" s="3">
        <v>43251</v>
      </c>
      <c r="C147" s="5">
        <v>258</v>
      </c>
      <c r="D147" s="5">
        <v>268</v>
      </c>
      <c r="E147" s="5">
        <v>254</v>
      </c>
      <c r="F147" s="5">
        <v>254</v>
      </c>
      <c r="G147" s="5">
        <v>254</v>
      </c>
      <c r="H147" s="5">
        <v>16231300</v>
      </c>
      <c r="I147" s="5">
        <f t="shared" si="6"/>
        <v>256</v>
      </c>
      <c r="J147" s="5">
        <f t="shared" si="7"/>
        <v>-2</v>
      </c>
      <c r="K147" s="5">
        <f t="shared" si="8"/>
        <v>2</v>
      </c>
      <c r="L147" s="5">
        <f>IF(J147&gt;KONDISI!$A$2,KONDISI!$C$2,IF(AND(J147&gt;KONDISI!$A$3,J147&lt;KONDISI!$B$3),KONDISI!$C$3,IF(J147=KONDISI!$A$4,KONDISI!$C$4,IF(AND(J147&gt;KONDISI!$A$5,J147&lt;KONDISI!$B$5),KONDISI!$C$5,KONDISI!$C$6))))</f>
        <v>4</v>
      </c>
      <c r="M147" s="2" t="str">
        <f>VLOOKUP(L147,KONDISI!$C$2:$D$6,2)</f>
        <v>Turun</v>
      </c>
    </row>
    <row r="148" spans="1:13" x14ac:dyDescent="0.25">
      <c r="A148" s="2">
        <v>146</v>
      </c>
      <c r="B148" s="3">
        <v>43252</v>
      </c>
      <c r="C148" s="5">
        <v>254</v>
      </c>
      <c r="D148" s="5">
        <v>254</v>
      </c>
      <c r="E148" s="5">
        <v>254</v>
      </c>
      <c r="F148" s="5">
        <v>254</v>
      </c>
      <c r="G148" s="5">
        <v>254</v>
      </c>
      <c r="H148" s="5" t="s">
        <v>17</v>
      </c>
      <c r="I148" s="5">
        <f t="shared" si="6"/>
        <v>254</v>
      </c>
      <c r="J148" s="5">
        <f t="shared" si="7"/>
        <v>0</v>
      </c>
      <c r="K148" s="5">
        <f t="shared" si="8"/>
        <v>0</v>
      </c>
      <c r="L148" s="5">
        <f>IF(J148&gt;KONDISI!$A$2,KONDISI!$C$2,IF(AND(J148&gt;KONDISI!$A$3,J148&lt;KONDISI!$B$3),KONDISI!$C$3,IF(J148=KONDISI!$A$4,KONDISI!$C$4,IF(AND(J148&gt;KONDISI!$A$5,J148&lt;KONDISI!$B$5),KONDISI!$C$5,KONDISI!$C$6))))</f>
        <v>3</v>
      </c>
      <c r="M148" s="2" t="str">
        <f>VLOOKUP(L148,KONDISI!$C$2:$D$6,2)</f>
        <v>Tetap</v>
      </c>
    </row>
    <row r="149" spans="1:13" x14ac:dyDescent="0.25">
      <c r="A149" s="2">
        <v>147</v>
      </c>
      <c r="B149" s="3">
        <v>43255</v>
      </c>
      <c r="C149" s="5">
        <v>254</v>
      </c>
      <c r="D149" s="5">
        <v>256</v>
      </c>
      <c r="E149" s="5">
        <v>252</v>
      </c>
      <c r="F149" s="5">
        <v>252</v>
      </c>
      <c r="G149" s="5">
        <v>252</v>
      </c>
      <c r="H149" s="5">
        <v>4557600</v>
      </c>
      <c r="I149" s="5">
        <f t="shared" si="6"/>
        <v>254</v>
      </c>
      <c r="J149" s="5">
        <f t="shared" si="7"/>
        <v>-2</v>
      </c>
      <c r="K149" s="5">
        <f t="shared" si="8"/>
        <v>2</v>
      </c>
      <c r="L149" s="5">
        <f>IF(J149&gt;KONDISI!$A$2,KONDISI!$C$2,IF(AND(J149&gt;KONDISI!$A$3,J149&lt;KONDISI!$B$3),KONDISI!$C$3,IF(J149=KONDISI!$A$4,KONDISI!$C$4,IF(AND(J149&gt;KONDISI!$A$5,J149&lt;KONDISI!$B$5),KONDISI!$C$5,KONDISI!$C$6))))</f>
        <v>4</v>
      </c>
      <c r="M149" s="2" t="str">
        <f>VLOOKUP(L149,KONDISI!$C$2:$D$6,2)</f>
        <v>Turun</v>
      </c>
    </row>
    <row r="150" spans="1:13" x14ac:dyDescent="0.25">
      <c r="A150" s="2">
        <v>148</v>
      </c>
      <c r="B150" s="3">
        <v>43256</v>
      </c>
      <c r="C150" s="5">
        <v>254</v>
      </c>
      <c r="D150" s="5">
        <v>254</v>
      </c>
      <c r="E150" s="5">
        <v>248</v>
      </c>
      <c r="F150" s="5">
        <v>248</v>
      </c>
      <c r="G150" s="5">
        <v>248</v>
      </c>
      <c r="H150" s="5">
        <v>4177500</v>
      </c>
      <c r="I150" s="5">
        <f t="shared" si="6"/>
        <v>252</v>
      </c>
      <c r="J150" s="5">
        <f t="shared" si="7"/>
        <v>-4</v>
      </c>
      <c r="K150" s="5">
        <f t="shared" si="8"/>
        <v>4</v>
      </c>
      <c r="L150" s="5">
        <f>IF(J150&gt;KONDISI!$A$2,KONDISI!$C$2,IF(AND(J150&gt;KONDISI!$A$3,J150&lt;KONDISI!$B$3),KONDISI!$C$3,IF(J150=KONDISI!$A$4,KONDISI!$C$4,IF(AND(J150&gt;KONDISI!$A$5,J150&lt;KONDISI!$B$5),KONDISI!$C$5,KONDISI!$C$6))))</f>
        <v>5</v>
      </c>
      <c r="M150" s="2" t="str">
        <f>VLOOKUP(L150,KONDISI!$C$2:$D$6,2)</f>
        <v>Turun Drastis</v>
      </c>
    </row>
    <row r="151" spans="1:13" x14ac:dyDescent="0.25">
      <c r="A151" s="2">
        <v>149</v>
      </c>
      <c r="B151" s="3">
        <v>43257</v>
      </c>
      <c r="C151" s="5">
        <v>248</v>
      </c>
      <c r="D151" s="5">
        <v>252</v>
      </c>
      <c r="E151" s="5">
        <v>246</v>
      </c>
      <c r="F151" s="5">
        <v>250</v>
      </c>
      <c r="G151" s="5">
        <v>250</v>
      </c>
      <c r="H151" s="5">
        <v>3591300</v>
      </c>
      <c r="I151" s="5">
        <f t="shared" si="6"/>
        <v>248</v>
      </c>
      <c r="J151" s="5">
        <f t="shared" si="7"/>
        <v>2</v>
      </c>
      <c r="K151" s="5">
        <f t="shared" si="8"/>
        <v>2</v>
      </c>
      <c r="L151" s="5">
        <f>IF(J151&gt;KONDISI!$A$2,KONDISI!$C$2,IF(AND(J151&gt;KONDISI!$A$3,J151&lt;KONDISI!$B$3),KONDISI!$C$3,IF(J151=KONDISI!$A$4,KONDISI!$C$4,IF(AND(J151&gt;KONDISI!$A$5,J151&lt;KONDISI!$B$5),KONDISI!$C$5,KONDISI!$C$6))))</f>
        <v>2</v>
      </c>
      <c r="M151" s="2" t="str">
        <f>VLOOKUP(L151,KONDISI!$C$2:$D$6,2)</f>
        <v>Naik</v>
      </c>
    </row>
    <row r="152" spans="1:13" x14ac:dyDescent="0.25">
      <c r="A152" s="2">
        <v>150</v>
      </c>
      <c r="B152" s="3">
        <v>43258</v>
      </c>
      <c r="C152" s="5">
        <v>250</v>
      </c>
      <c r="D152" s="5">
        <v>262</v>
      </c>
      <c r="E152" s="5">
        <v>250</v>
      </c>
      <c r="F152" s="5">
        <v>258</v>
      </c>
      <c r="G152" s="5">
        <v>258</v>
      </c>
      <c r="H152" s="5">
        <v>8219600</v>
      </c>
      <c r="I152" s="5">
        <f t="shared" si="6"/>
        <v>250</v>
      </c>
      <c r="J152" s="5">
        <f t="shared" si="7"/>
        <v>8</v>
      </c>
      <c r="K152" s="5">
        <f t="shared" si="8"/>
        <v>8</v>
      </c>
      <c r="L152" s="5">
        <f>IF(J152&gt;KONDISI!$A$2,KONDISI!$C$2,IF(AND(J152&gt;KONDISI!$A$3,J152&lt;KONDISI!$B$3),KONDISI!$C$3,IF(J152=KONDISI!$A$4,KONDISI!$C$4,IF(AND(J152&gt;KONDISI!$A$5,J152&lt;KONDISI!$B$5),KONDISI!$C$5,KONDISI!$C$6))))</f>
        <v>1</v>
      </c>
      <c r="M152" s="2" t="str">
        <f>VLOOKUP(L152,KONDISI!$C$2:$D$6,2)</f>
        <v>Naik Drastis</v>
      </c>
    </row>
    <row r="153" spans="1:13" x14ac:dyDescent="0.25">
      <c r="A153" s="2">
        <v>151</v>
      </c>
      <c r="B153" s="3">
        <v>43259</v>
      </c>
      <c r="C153" s="5">
        <v>260</v>
      </c>
      <c r="D153" s="5">
        <v>262</v>
      </c>
      <c r="E153" s="5">
        <v>254</v>
      </c>
      <c r="F153" s="5">
        <v>256</v>
      </c>
      <c r="G153" s="5">
        <v>256</v>
      </c>
      <c r="H153" s="5">
        <v>4833900</v>
      </c>
      <c r="I153" s="5">
        <f t="shared" si="6"/>
        <v>258</v>
      </c>
      <c r="J153" s="5">
        <f t="shared" si="7"/>
        <v>-2</v>
      </c>
      <c r="K153" s="5">
        <f t="shared" si="8"/>
        <v>2</v>
      </c>
      <c r="L153" s="5">
        <f>IF(J153&gt;KONDISI!$A$2,KONDISI!$C$2,IF(AND(J153&gt;KONDISI!$A$3,J153&lt;KONDISI!$B$3),KONDISI!$C$3,IF(J153=KONDISI!$A$4,KONDISI!$C$4,IF(AND(J153&gt;KONDISI!$A$5,J153&lt;KONDISI!$B$5),KONDISI!$C$5,KONDISI!$C$6))))</f>
        <v>4</v>
      </c>
      <c r="M153" s="2" t="str">
        <f>VLOOKUP(L153,KONDISI!$C$2:$D$6,2)</f>
        <v>Turun</v>
      </c>
    </row>
    <row r="154" spans="1:13" x14ac:dyDescent="0.25">
      <c r="A154" s="2">
        <v>152</v>
      </c>
      <c r="B154" s="3">
        <v>43262</v>
      </c>
      <c r="C154" s="5">
        <v>256</v>
      </c>
      <c r="D154" s="5">
        <v>256</v>
      </c>
      <c r="E154" s="5">
        <v>256</v>
      </c>
      <c r="F154" s="5">
        <v>256</v>
      </c>
      <c r="G154" s="5">
        <v>256</v>
      </c>
      <c r="H154" s="5" t="s">
        <v>17</v>
      </c>
      <c r="I154" s="5">
        <f t="shared" si="6"/>
        <v>256</v>
      </c>
      <c r="J154" s="5">
        <f t="shared" si="7"/>
        <v>0</v>
      </c>
      <c r="K154" s="5">
        <f t="shared" si="8"/>
        <v>0</v>
      </c>
      <c r="L154" s="5">
        <f>IF(J154&gt;KONDISI!$A$2,KONDISI!$C$2,IF(AND(J154&gt;KONDISI!$A$3,J154&lt;KONDISI!$B$3),KONDISI!$C$3,IF(J154=KONDISI!$A$4,KONDISI!$C$4,IF(AND(J154&gt;KONDISI!$A$5,J154&lt;KONDISI!$B$5),KONDISI!$C$5,KONDISI!$C$6))))</f>
        <v>3</v>
      </c>
      <c r="M154" s="2" t="str">
        <f>VLOOKUP(L154,KONDISI!$C$2:$D$6,2)</f>
        <v>Tetap</v>
      </c>
    </row>
    <row r="155" spans="1:13" x14ac:dyDescent="0.25">
      <c r="A155" s="2">
        <v>153</v>
      </c>
      <c r="B155" s="3">
        <v>43263</v>
      </c>
      <c r="C155" s="5">
        <v>256</v>
      </c>
      <c r="D155" s="5">
        <v>256</v>
      </c>
      <c r="E155" s="5">
        <v>256</v>
      </c>
      <c r="F155" s="5">
        <v>256</v>
      </c>
      <c r="G155" s="5">
        <v>256</v>
      </c>
      <c r="H155" s="5" t="s">
        <v>17</v>
      </c>
      <c r="I155" s="5">
        <f t="shared" si="6"/>
        <v>256</v>
      </c>
      <c r="J155" s="5">
        <f t="shared" si="7"/>
        <v>0</v>
      </c>
      <c r="K155" s="5">
        <f t="shared" si="8"/>
        <v>0</v>
      </c>
      <c r="L155" s="5">
        <f>IF(J155&gt;KONDISI!$A$2,KONDISI!$C$2,IF(AND(J155&gt;KONDISI!$A$3,J155&lt;KONDISI!$B$3),KONDISI!$C$3,IF(J155=KONDISI!$A$4,KONDISI!$C$4,IF(AND(J155&gt;KONDISI!$A$5,J155&lt;KONDISI!$B$5),KONDISI!$C$5,KONDISI!$C$6))))</f>
        <v>3</v>
      </c>
      <c r="M155" s="2" t="str">
        <f>VLOOKUP(L155,KONDISI!$C$2:$D$6,2)</f>
        <v>Tetap</v>
      </c>
    </row>
    <row r="156" spans="1:13" x14ac:dyDescent="0.25">
      <c r="A156" s="2">
        <v>154</v>
      </c>
      <c r="B156" s="3">
        <v>43264</v>
      </c>
      <c r="C156" s="5">
        <v>256</v>
      </c>
      <c r="D156" s="5">
        <v>256</v>
      </c>
      <c r="E156" s="5">
        <v>256</v>
      </c>
      <c r="F156" s="5">
        <v>256</v>
      </c>
      <c r="G156" s="5">
        <v>256</v>
      </c>
      <c r="H156" s="5" t="s">
        <v>17</v>
      </c>
      <c r="I156" s="5">
        <f t="shared" si="6"/>
        <v>256</v>
      </c>
      <c r="J156" s="5">
        <f t="shared" si="7"/>
        <v>0</v>
      </c>
      <c r="K156" s="5">
        <f t="shared" si="8"/>
        <v>0</v>
      </c>
      <c r="L156" s="5">
        <f>IF(J156&gt;KONDISI!$A$2,KONDISI!$C$2,IF(AND(J156&gt;KONDISI!$A$3,J156&lt;KONDISI!$B$3),KONDISI!$C$3,IF(J156=KONDISI!$A$4,KONDISI!$C$4,IF(AND(J156&gt;KONDISI!$A$5,J156&lt;KONDISI!$B$5),KONDISI!$C$5,KONDISI!$C$6))))</f>
        <v>3</v>
      </c>
      <c r="M156" s="2" t="str">
        <f>VLOOKUP(L156,KONDISI!$C$2:$D$6,2)</f>
        <v>Tetap</v>
      </c>
    </row>
    <row r="157" spans="1:13" x14ac:dyDescent="0.25">
      <c r="A157" s="2">
        <v>155</v>
      </c>
      <c r="B157" s="3">
        <v>43265</v>
      </c>
      <c r="C157" s="5">
        <v>256</v>
      </c>
      <c r="D157" s="5">
        <v>256</v>
      </c>
      <c r="E157" s="5">
        <v>256</v>
      </c>
      <c r="F157" s="5">
        <v>256</v>
      </c>
      <c r="G157" s="5">
        <v>256</v>
      </c>
      <c r="H157" s="5" t="s">
        <v>17</v>
      </c>
      <c r="I157" s="5">
        <f t="shared" si="6"/>
        <v>256</v>
      </c>
      <c r="J157" s="5">
        <f t="shared" si="7"/>
        <v>0</v>
      </c>
      <c r="K157" s="5">
        <f t="shared" si="8"/>
        <v>0</v>
      </c>
      <c r="L157" s="5">
        <f>IF(J157&gt;KONDISI!$A$2,KONDISI!$C$2,IF(AND(J157&gt;KONDISI!$A$3,J157&lt;KONDISI!$B$3),KONDISI!$C$3,IF(J157=KONDISI!$A$4,KONDISI!$C$4,IF(AND(J157&gt;KONDISI!$A$5,J157&lt;KONDISI!$B$5),KONDISI!$C$5,KONDISI!$C$6))))</f>
        <v>3</v>
      </c>
      <c r="M157" s="2" t="str">
        <f>VLOOKUP(L157,KONDISI!$C$2:$D$6,2)</f>
        <v>Tetap</v>
      </c>
    </row>
    <row r="158" spans="1:13" x14ac:dyDescent="0.25">
      <c r="A158" s="2">
        <v>156</v>
      </c>
      <c r="B158" s="3">
        <v>43266</v>
      </c>
      <c r="C158" s="5">
        <v>256</v>
      </c>
      <c r="D158" s="5">
        <v>256</v>
      </c>
      <c r="E158" s="5">
        <v>256</v>
      </c>
      <c r="F158" s="5">
        <v>256</v>
      </c>
      <c r="G158" s="5">
        <v>256</v>
      </c>
      <c r="H158" s="5" t="s">
        <v>17</v>
      </c>
      <c r="I158" s="5">
        <f t="shared" si="6"/>
        <v>256</v>
      </c>
      <c r="J158" s="5">
        <f t="shared" si="7"/>
        <v>0</v>
      </c>
      <c r="K158" s="5">
        <f t="shared" si="8"/>
        <v>0</v>
      </c>
      <c r="L158" s="5">
        <f>IF(J158&gt;KONDISI!$A$2,KONDISI!$C$2,IF(AND(J158&gt;KONDISI!$A$3,J158&lt;KONDISI!$B$3),KONDISI!$C$3,IF(J158=KONDISI!$A$4,KONDISI!$C$4,IF(AND(J158&gt;KONDISI!$A$5,J158&lt;KONDISI!$B$5),KONDISI!$C$5,KONDISI!$C$6))))</f>
        <v>3</v>
      </c>
      <c r="M158" s="2" t="str">
        <f>VLOOKUP(L158,KONDISI!$C$2:$D$6,2)</f>
        <v>Tetap</v>
      </c>
    </row>
    <row r="159" spans="1:13" x14ac:dyDescent="0.25">
      <c r="A159" s="2">
        <v>157</v>
      </c>
      <c r="B159" s="3">
        <v>43269</v>
      </c>
      <c r="C159" s="5">
        <v>256</v>
      </c>
      <c r="D159" s="5">
        <v>256</v>
      </c>
      <c r="E159" s="5">
        <v>256</v>
      </c>
      <c r="F159" s="5">
        <v>256</v>
      </c>
      <c r="G159" s="5">
        <v>256</v>
      </c>
      <c r="H159" s="5" t="s">
        <v>17</v>
      </c>
      <c r="I159" s="5">
        <f t="shared" si="6"/>
        <v>256</v>
      </c>
      <c r="J159" s="5">
        <f t="shared" si="7"/>
        <v>0</v>
      </c>
      <c r="K159" s="5">
        <f t="shared" si="8"/>
        <v>0</v>
      </c>
      <c r="L159" s="5">
        <f>IF(J159&gt;KONDISI!$A$2,KONDISI!$C$2,IF(AND(J159&gt;KONDISI!$A$3,J159&lt;KONDISI!$B$3),KONDISI!$C$3,IF(J159=KONDISI!$A$4,KONDISI!$C$4,IF(AND(J159&gt;KONDISI!$A$5,J159&lt;KONDISI!$B$5),KONDISI!$C$5,KONDISI!$C$6))))</f>
        <v>3</v>
      </c>
      <c r="M159" s="2" t="str">
        <f>VLOOKUP(L159,KONDISI!$C$2:$D$6,2)</f>
        <v>Tetap</v>
      </c>
    </row>
    <row r="160" spans="1:13" x14ac:dyDescent="0.25">
      <c r="A160" s="2">
        <v>158</v>
      </c>
      <c r="B160" s="3">
        <v>43270</v>
      </c>
      <c r="C160" s="5">
        <v>256</v>
      </c>
      <c r="D160" s="5">
        <v>256</v>
      </c>
      <c r="E160" s="5">
        <v>256</v>
      </c>
      <c r="F160" s="5">
        <v>256</v>
      </c>
      <c r="G160" s="5">
        <v>256</v>
      </c>
      <c r="H160" s="5" t="s">
        <v>17</v>
      </c>
      <c r="I160" s="5">
        <f t="shared" si="6"/>
        <v>256</v>
      </c>
      <c r="J160" s="5">
        <f t="shared" si="7"/>
        <v>0</v>
      </c>
      <c r="K160" s="5">
        <f t="shared" si="8"/>
        <v>0</v>
      </c>
      <c r="L160" s="5">
        <f>IF(J160&gt;KONDISI!$A$2,KONDISI!$C$2,IF(AND(J160&gt;KONDISI!$A$3,J160&lt;KONDISI!$B$3),KONDISI!$C$3,IF(J160=KONDISI!$A$4,KONDISI!$C$4,IF(AND(J160&gt;KONDISI!$A$5,J160&lt;KONDISI!$B$5),KONDISI!$C$5,KONDISI!$C$6))))</f>
        <v>3</v>
      </c>
      <c r="M160" s="2" t="str">
        <f>VLOOKUP(L160,KONDISI!$C$2:$D$6,2)</f>
        <v>Tetap</v>
      </c>
    </row>
    <row r="161" spans="1:13" x14ac:dyDescent="0.25">
      <c r="A161" s="2">
        <v>159</v>
      </c>
      <c r="B161" s="3">
        <v>43271</v>
      </c>
      <c r="C161" s="5">
        <v>256</v>
      </c>
      <c r="D161" s="5">
        <v>262</v>
      </c>
      <c r="E161" s="5">
        <v>252</v>
      </c>
      <c r="F161" s="5">
        <v>252</v>
      </c>
      <c r="G161" s="5">
        <v>252</v>
      </c>
      <c r="H161" s="5">
        <v>2266200</v>
      </c>
      <c r="I161" s="5">
        <f t="shared" si="6"/>
        <v>256</v>
      </c>
      <c r="J161" s="5">
        <f t="shared" si="7"/>
        <v>-4</v>
      </c>
      <c r="K161" s="5">
        <f t="shared" si="8"/>
        <v>4</v>
      </c>
      <c r="L161" s="5">
        <f>IF(J161&gt;KONDISI!$A$2,KONDISI!$C$2,IF(AND(J161&gt;KONDISI!$A$3,J161&lt;KONDISI!$B$3),KONDISI!$C$3,IF(J161=KONDISI!$A$4,KONDISI!$C$4,IF(AND(J161&gt;KONDISI!$A$5,J161&lt;KONDISI!$B$5),KONDISI!$C$5,KONDISI!$C$6))))</f>
        <v>5</v>
      </c>
      <c r="M161" s="2" t="str">
        <f>VLOOKUP(L161,KONDISI!$C$2:$D$6,2)</f>
        <v>Turun Drastis</v>
      </c>
    </row>
    <row r="162" spans="1:13" x14ac:dyDescent="0.25">
      <c r="A162" s="2">
        <v>160</v>
      </c>
      <c r="B162" s="3">
        <v>43272</v>
      </c>
      <c r="C162" s="5">
        <v>252</v>
      </c>
      <c r="D162" s="5">
        <v>258</v>
      </c>
      <c r="E162" s="5">
        <v>248</v>
      </c>
      <c r="F162" s="5">
        <v>250</v>
      </c>
      <c r="G162" s="5">
        <v>250</v>
      </c>
      <c r="H162" s="5">
        <v>4819100</v>
      </c>
      <c r="I162" s="5">
        <f t="shared" si="6"/>
        <v>252</v>
      </c>
      <c r="J162" s="5">
        <f t="shared" si="7"/>
        <v>-2</v>
      </c>
      <c r="K162" s="5">
        <f t="shared" si="8"/>
        <v>2</v>
      </c>
      <c r="L162" s="5">
        <f>IF(J162&gt;KONDISI!$A$2,KONDISI!$C$2,IF(AND(J162&gt;KONDISI!$A$3,J162&lt;KONDISI!$B$3),KONDISI!$C$3,IF(J162=KONDISI!$A$4,KONDISI!$C$4,IF(AND(J162&gt;KONDISI!$A$5,J162&lt;KONDISI!$B$5),KONDISI!$C$5,KONDISI!$C$6))))</f>
        <v>4</v>
      </c>
      <c r="M162" s="2" t="str">
        <f>VLOOKUP(L162,KONDISI!$C$2:$D$6,2)</f>
        <v>Turun</v>
      </c>
    </row>
    <row r="163" spans="1:13" x14ac:dyDescent="0.25">
      <c r="A163" s="2">
        <v>161</v>
      </c>
      <c r="B163" s="3">
        <v>43273</v>
      </c>
      <c r="C163" s="5">
        <v>250</v>
      </c>
      <c r="D163" s="5">
        <v>254</v>
      </c>
      <c r="E163" s="5">
        <v>248</v>
      </c>
      <c r="F163" s="5">
        <v>250</v>
      </c>
      <c r="G163" s="5">
        <v>250</v>
      </c>
      <c r="H163" s="5">
        <v>4087200</v>
      </c>
      <c r="I163" s="5">
        <f t="shared" si="6"/>
        <v>250</v>
      </c>
      <c r="J163" s="5">
        <f t="shared" si="7"/>
        <v>0</v>
      </c>
      <c r="K163" s="5">
        <f t="shared" si="8"/>
        <v>0</v>
      </c>
      <c r="L163" s="5">
        <f>IF(J163&gt;KONDISI!$A$2,KONDISI!$C$2,IF(AND(J163&gt;KONDISI!$A$3,J163&lt;KONDISI!$B$3),KONDISI!$C$3,IF(J163=KONDISI!$A$4,KONDISI!$C$4,IF(AND(J163&gt;KONDISI!$A$5,J163&lt;KONDISI!$B$5),KONDISI!$C$5,KONDISI!$C$6))))</f>
        <v>3</v>
      </c>
      <c r="M163" s="2" t="str">
        <f>VLOOKUP(L163,KONDISI!$C$2:$D$6,2)</f>
        <v>Tetap</v>
      </c>
    </row>
    <row r="164" spans="1:13" x14ac:dyDescent="0.25">
      <c r="A164" s="2">
        <v>162</v>
      </c>
      <c r="B164" s="3">
        <v>43276</v>
      </c>
      <c r="C164" s="5">
        <v>254</v>
      </c>
      <c r="D164" s="5">
        <v>256</v>
      </c>
      <c r="E164" s="5">
        <v>252</v>
      </c>
      <c r="F164" s="5">
        <v>254</v>
      </c>
      <c r="G164" s="5">
        <v>254</v>
      </c>
      <c r="H164" s="5">
        <v>5815100</v>
      </c>
      <c r="I164" s="5">
        <f t="shared" si="6"/>
        <v>250</v>
      </c>
      <c r="J164" s="5">
        <f t="shared" si="7"/>
        <v>4</v>
      </c>
      <c r="K164" s="5">
        <f t="shared" si="8"/>
        <v>4</v>
      </c>
      <c r="L164" s="5">
        <f>IF(J164&gt;KONDISI!$A$2,KONDISI!$C$2,IF(AND(J164&gt;KONDISI!$A$3,J164&lt;KONDISI!$B$3),KONDISI!$C$3,IF(J164=KONDISI!$A$4,KONDISI!$C$4,IF(AND(J164&gt;KONDISI!$A$5,J164&lt;KONDISI!$B$5),KONDISI!$C$5,KONDISI!$C$6))))</f>
        <v>1</v>
      </c>
      <c r="M164" s="2" t="str">
        <f>VLOOKUP(L164,KONDISI!$C$2:$D$6,2)</f>
        <v>Naik Drastis</v>
      </c>
    </row>
    <row r="165" spans="1:13" x14ac:dyDescent="0.25">
      <c r="A165" s="2">
        <v>163</v>
      </c>
      <c r="B165" s="3">
        <v>43277</v>
      </c>
      <c r="C165" s="5">
        <v>254</v>
      </c>
      <c r="D165" s="5">
        <v>254</v>
      </c>
      <c r="E165" s="5">
        <v>246</v>
      </c>
      <c r="F165" s="5">
        <v>248</v>
      </c>
      <c r="G165" s="5">
        <v>248</v>
      </c>
      <c r="H165" s="5">
        <v>4003600</v>
      </c>
      <c r="I165" s="5">
        <f t="shared" si="6"/>
        <v>254</v>
      </c>
      <c r="J165" s="5">
        <f t="shared" si="7"/>
        <v>-6</v>
      </c>
      <c r="K165" s="5">
        <f t="shared" si="8"/>
        <v>6</v>
      </c>
      <c r="L165" s="5">
        <f>IF(J165&gt;KONDISI!$A$2,KONDISI!$C$2,IF(AND(J165&gt;KONDISI!$A$3,J165&lt;KONDISI!$B$3),KONDISI!$C$3,IF(J165=KONDISI!$A$4,KONDISI!$C$4,IF(AND(J165&gt;KONDISI!$A$5,J165&lt;KONDISI!$B$5),KONDISI!$C$5,KONDISI!$C$6))))</f>
        <v>5</v>
      </c>
      <c r="M165" s="2" t="str">
        <f>VLOOKUP(L165,KONDISI!$C$2:$D$6,2)</f>
        <v>Turun Drastis</v>
      </c>
    </row>
    <row r="166" spans="1:13" x14ac:dyDescent="0.25">
      <c r="A166" s="2">
        <v>164</v>
      </c>
      <c r="B166" s="3">
        <v>43278</v>
      </c>
      <c r="C166" s="5">
        <v>250</v>
      </c>
      <c r="D166" s="5">
        <v>250</v>
      </c>
      <c r="E166" s="5">
        <v>246</v>
      </c>
      <c r="F166" s="5">
        <v>250</v>
      </c>
      <c r="G166" s="5">
        <v>250</v>
      </c>
      <c r="H166" s="5">
        <v>1658100</v>
      </c>
      <c r="I166" s="5">
        <f t="shared" si="6"/>
        <v>248</v>
      </c>
      <c r="J166" s="5">
        <f t="shared" si="7"/>
        <v>2</v>
      </c>
      <c r="K166" s="5">
        <f t="shared" si="8"/>
        <v>2</v>
      </c>
      <c r="L166" s="5">
        <f>IF(J166&gt;KONDISI!$A$2,KONDISI!$C$2,IF(AND(J166&gt;KONDISI!$A$3,J166&lt;KONDISI!$B$3),KONDISI!$C$3,IF(J166=KONDISI!$A$4,KONDISI!$C$4,IF(AND(J166&gt;KONDISI!$A$5,J166&lt;KONDISI!$B$5),KONDISI!$C$5,KONDISI!$C$6))))</f>
        <v>2</v>
      </c>
      <c r="M166" s="2" t="str">
        <f>VLOOKUP(L166,KONDISI!$C$2:$D$6,2)</f>
        <v>Naik</v>
      </c>
    </row>
    <row r="167" spans="1:13" x14ac:dyDescent="0.25">
      <c r="A167" s="2">
        <v>165</v>
      </c>
      <c r="B167" s="3">
        <v>43279</v>
      </c>
      <c r="C167" s="5">
        <v>250</v>
      </c>
      <c r="D167" s="5">
        <v>250</v>
      </c>
      <c r="E167" s="5">
        <v>238</v>
      </c>
      <c r="F167" s="5">
        <v>240</v>
      </c>
      <c r="G167" s="5">
        <v>240</v>
      </c>
      <c r="H167" s="5">
        <v>8905400</v>
      </c>
      <c r="I167" s="5">
        <f t="shared" si="6"/>
        <v>250</v>
      </c>
      <c r="J167" s="5">
        <f t="shared" si="7"/>
        <v>-10</v>
      </c>
      <c r="K167" s="5">
        <f t="shared" si="8"/>
        <v>10</v>
      </c>
      <c r="L167" s="5">
        <f>IF(J167&gt;KONDISI!$A$2,KONDISI!$C$2,IF(AND(J167&gt;KONDISI!$A$3,J167&lt;KONDISI!$B$3),KONDISI!$C$3,IF(J167=KONDISI!$A$4,KONDISI!$C$4,IF(AND(J167&gt;KONDISI!$A$5,J167&lt;KONDISI!$B$5),KONDISI!$C$5,KONDISI!$C$6))))</f>
        <v>5</v>
      </c>
      <c r="M167" s="2" t="str">
        <f>VLOOKUP(L167,KONDISI!$C$2:$D$6,2)</f>
        <v>Turun Drastis</v>
      </c>
    </row>
    <row r="168" spans="1:13" x14ac:dyDescent="0.25">
      <c r="A168" s="2">
        <v>166</v>
      </c>
      <c r="B168" s="3">
        <v>43280</v>
      </c>
      <c r="C168" s="5">
        <v>242</v>
      </c>
      <c r="D168" s="5">
        <v>244</v>
      </c>
      <c r="E168" s="5">
        <v>236</v>
      </c>
      <c r="F168" s="5">
        <v>242</v>
      </c>
      <c r="G168" s="5">
        <v>242</v>
      </c>
      <c r="H168" s="5">
        <v>2717600</v>
      </c>
      <c r="I168" s="5">
        <f t="shared" si="6"/>
        <v>240</v>
      </c>
      <c r="J168" s="5">
        <f t="shared" si="7"/>
        <v>2</v>
      </c>
      <c r="K168" s="5">
        <f t="shared" si="8"/>
        <v>2</v>
      </c>
      <c r="L168" s="5">
        <f>IF(J168&gt;KONDISI!$A$2,KONDISI!$C$2,IF(AND(J168&gt;KONDISI!$A$3,J168&lt;KONDISI!$B$3),KONDISI!$C$3,IF(J168=KONDISI!$A$4,KONDISI!$C$4,IF(AND(J168&gt;KONDISI!$A$5,J168&lt;KONDISI!$B$5),KONDISI!$C$5,KONDISI!$C$6))))</f>
        <v>2</v>
      </c>
      <c r="M168" s="2" t="str">
        <f>VLOOKUP(L168,KONDISI!$C$2:$D$6,2)</f>
        <v>Naik</v>
      </c>
    </row>
    <row r="169" spans="1:13" x14ac:dyDescent="0.25">
      <c r="A169" s="2">
        <v>167</v>
      </c>
      <c r="B169" s="3">
        <v>43283</v>
      </c>
      <c r="C169" s="5">
        <v>242</v>
      </c>
      <c r="D169" s="5">
        <v>244</v>
      </c>
      <c r="E169" s="5">
        <v>240</v>
      </c>
      <c r="F169" s="5">
        <v>242</v>
      </c>
      <c r="G169" s="5">
        <v>242</v>
      </c>
      <c r="H169" s="5">
        <v>969000</v>
      </c>
      <c r="I169" s="5">
        <f t="shared" si="6"/>
        <v>242</v>
      </c>
      <c r="J169" s="5">
        <f t="shared" si="7"/>
        <v>0</v>
      </c>
      <c r="K169" s="5">
        <f t="shared" si="8"/>
        <v>0</v>
      </c>
      <c r="L169" s="5">
        <f>IF(J169&gt;KONDISI!$A$2,KONDISI!$C$2,IF(AND(J169&gt;KONDISI!$A$3,J169&lt;KONDISI!$B$3),KONDISI!$C$3,IF(J169=KONDISI!$A$4,KONDISI!$C$4,IF(AND(J169&gt;KONDISI!$A$5,J169&lt;KONDISI!$B$5),KONDISI!$C$5,KONDISI!$C$6))))</f>
        <v>3</v>
      </c>
      <c r="M169" s="2" t="str">
        <f>VLOOKUP(L169,KONDISI!$C$2:$D$6,2)</f>
        <v>Tetap</v>
      </c>
    </row>
    <row r="170" spans="1:13" x14ac:dyDescent="0.25">
      <c r="A170" s="2">
        <v>168</v>
      </c>
      <c r="B170" s="3">
        <v>43284</v>
      </c>
      <c r="C170" s="5">
        <v>242</v>
      </c>
      <c r="D170" s="5">
        <v>242</v>
      </c>
      <c r="E170" s="5">
        <v>234</v>
      </c>
      <c r="F170" s="5">
        <v>234</v>
      </c>
      <c r="G170" s="5">
        <v>234</v>
      </c>
      <c r="H170" s="5">
        <v>3818400</v>
      </c>
      <c r="I170" s="5">
        <f t="shared" si="6"/>
        <v>242</v>
      </c>
      <c r="J170" s="5">
        <f t="shared" si="7"/>
        <v>-8</v>
      </c>
      <c r="K170" s="5">
        <f t="shared" si="8"/>
        <v>8</v>
      </c>
      <c r="L170" s="5">
        <f>IF(J170&gt;KONDISI!$A$2,KONDISI!$C$2,IF(AND(J170&gt;KONDISI!$A$3,J170&lt;KONDISI!$B$3),KONDISI!$C$3,IF(J170=KONDISI!$A$4,KONDISI!$C$4,IF(AND(J170&gt;KONDISI!$A$5,J170&lt;KONDISI!$B$5),KONDISI!$C$5,KONDISI!$C$6))))</f>
        <v>5</v>
      </c>
      <c r="M170" s="2" t="str">
        <f>VLOOKUP(L170,KONDISI!$C$2:$D$6,2)</f>
        <v>Turun Drastis</v>
      </c>
    </row>
    <row r="171" spans="1:13" x14ac:dyDescent="0.25">
      <c r="A171" s="2">
        <v>169</v>
      </c>
      <c r="B171" s="3">
        <v>43285</v>
      </c>
      <c r="C171" s="5">
        <v>234</v>
      </c>
      <c r="D171" s="5">
        <v>236</v>
      </c>
      <c r="E171" s="5">
        <v>232</v>
      </c>
      <c r="F171" s="5">
        <v>234</v>
      </c>
      <c r="G171" s="5">
        <v>234</v>
      </c>
      <c r="H171" s="5">
        <v>1792900</v>
      </c>
      <c r="I171" s="5">
        <f t="shared" si="6"/>
        <v>234</v>
      </c>
      <c r="J171" s="5">
        <f t="shared" si="7"/>
        <v>0</v>
      </c>
      <c r="K171" s="5">
        <f t="shared" si="8"/>
        <v>0</v>
      </c>
      <c r="L171" s="5">
        <f>IF(J171&gt;KONDISI!$A$2,KONDISI!$C$2,IF(AND(J171&gt;KONDISI!$A$3,J171&lt;KONDISI!$B$3),KONDISI!$C$3,IF(J171=KONDISI!$A$4,KONDISI!$C$4,IF(AND(J171&gt;KONDISI!$A$5,J171&lt;KONDISI!$B$5),KONDISI!$C$5,KONDISI!$C$6))))</f>
        <v>3</v>
      </c>
      <c r="M171" s="2" t="str">
        <f>VLOOKUP(L171,KONDISI!$C$2:$D$6,2)</f>
        <v>Tetap</v>
      </c>
    </row>
    <row r="172" spans="1:13" x14ac:dyDescent="0.25">
      <c r="A172" s="2">
        <v>170</v>
      </c>
      <c r="B172" s="3">
        <v>43286</v>
      </c>
      <c r="C172" s="5">
        <v>234</v>
      </c>
      <c r="D172" s="5">
        <v>236</v>
      </c>
      <c r="E172" s="5">
        <v>226</v>
      </c>
      <c r="F172" s="5">
        <v>232</v>
      </c>
      <c r="G172" s="5">
        <v>232</v>
      </c>
      <c r="H172" s="5">
        <v>3205400</v>
      </c>
      <c r="I172" s="5">
        <f t="shared" si="6"/>
        <v>234</v>
      </c>
      <c r="J172" s="5">
        <f t="shared" si="7"/>
        <v>-2</v>
      </c>
      <c r="K172" s="5">
        <f t="shared" si="8"/>
        <v>2</v>
      </c>
      <c r="L172" s="5">
        <f>IF(J172&gt;KONDISI!$A$2,KONDISI!$C$2,IF(AND(J172&gt;KONDISI!$A$3,J172&lt;KONDISI!$B$3),KONDISI!$C$3,IF(J172=KONDISI!$A$4,KONDISI!$C$4,IF(AND(J172&gt;KONDISI!$A$5,J172&lt;KONDISI!$B$5),KONDISI!$C$5,KONDISI!$C$6))))</f>
        <v>4</v>
      </c>
      <c r="M172" s="2" t="str">
        <f>VLOOKUP(L172,KONDISI!$C$2:$D$6,2)</f>
        <v>Turun</v>
      </c>
    </row>
    <row r="173" spans="1:13" x14ac:dyDescent="0.25">
      <c r="A173" s="2">
        <v>171</v>
      </c>
      <c r="B173" s="3">
        <v>43287</v>
      </c>
      <c r="C173" s="5">
        <v>234</v>
      </c>
      <c r="D173" s="5">
        <v>236</v>
      </c>
      <c r="E173" s="5">
        <v>230</v>
      </c>
      <c r="F173" s="5">
        <v>230</v>
      </c>
      <c r="G173" s="5">
        <v>230</v>
      </c>
      <c r="H173" s="5">
        <v>3444900</v>
      </c>
      <c r="I173" s="5">
        <f t="shared" si="6"/>
        <v>232</v>
      </c>
      <c r="J173" s="5">
        <f t="shared" si="7"/>
        <v>-2</v>
      </c>
      <c r="K173" s="5">
        <f t="shared" si="8"/>
        <v>2</v>
      </c>
      <c r="L173" s="5">
        <f>IF(J173&gt;KONDISI!$A$2,KONDISI!$C$2,IF(AND(J173&gt;KONDISI!$A$3,J173&lt;KONDISI!$B$3),KONDISI!$C$3,IF(J173=KONDISI!$A$4,KONDISI!$C$4,IF(AND(J173&gt;KONDISI!$A$5,J173&lt;KONDISI!$B$5),KONDISI!$C$5,KONDISI!$C$6))))</f>
        <v>4</v>
      </c>
      <c r="M173" s="2" t="str">
        <f>VLOOKUP(L173,KONDISI!$C$2:$D$6,2)</f>
        <v>Turun</v>
      </c>
    </row>
    <row r="174" spans="1:13" x14ac:dyDescent="0.25">
      <c r="A174" s="2">
        <v>172</v>
      </c>
      <c r="B174" s="3">
        <v>43290</v>
      </c>
      <c r="C174" s="5">
        <v>234</v>
      </c>
      <c r="D174" s="5">
        <v>234</v>
      </c>
      <c r="E174" s="5">
        <v>226</v>
      </c>
      <c r="F174" s="5">
        <v>230</v>
      </c>
      <c r="G174" s="5">
        <v>230</v>
      </c>
      <c r="H174" s="5">
        <v>2283500</v>
      </c>
      <c r="I174" s="5">
        <f t="shared" si="6"/>
        <v>230</v>
      </c>
      <c r="J174" s="5">
        <f t="shared" si="7"/>
        <v>0</v>
      </c>
      <c r="K174" s="5">
        <f t="shared" si="8"/>
        <v>0</v>
      </c>
      <c r="L174" s="5">
        <f>IF(J174&gt;KONDISI!$A$2,KONDISI!$C$2,IF(AND(J174&gt;KONDISI!$A$3,J174&lt;KONDISI!$B$3),KONDISI!$C$3,IF(J174=KONDISI!$A$4,KONDISI!$C$4,IF(AND(J174&gt;KONDISI!$A$5,J174&lt;KONDISI!$B$5),KONDISI!$C$5,KONDISI!$C$6))))</f>
        <v>3</v>
      </c>
      <c r="M174" s="2" t="str">
        <f>VLOOKUP(L174,KONDISI!$C$2:$D$6,2)</f>
        <v>Tetap</v>
      </c>
    </row>
    <row r="175" spans="1:13" x14ac:dyDescent="0.25">
      <c r="A175" s="2">
        <v>173</v>
      </c>
      <c r="B175" s="3">
        <v>43291</v>
      </c>
      <c r="C175" s="5">
        <v>230</v>
      </c>
      <c r="D175" s="5">
        <v>234</v>
      </c>
      <c r="E175" s="5">
        <v>228</v>
      </c>
      <c r="F175" s="5">
        <v>230</v>
      </c>
      <c r="G175" s="5">
        <v>230</v>
      </c>
      <c r="H175" s="5">
        <v>1440900</v>
      </c>
      <c r="I175" s="5">
        <f t="shared" si="6"/>
        <v>230</v>
      </c>
      <c r="J175" s="5">
        <f t="shared" si="7"/>
        <v>0</v>
      </c>
      <c r="K175" s="5">
        <f t="shared" si="8"/>
        <v>0</v>
      </c>
      <c r="L175" s="5">
        <f>IF(J175&gt;KONDISI!$A$2,KONDISI!$C$2,IF(AND(J175&gt;KONDISI!$A$3,J175&lt;KONDISI!$B$3),KONDISI!$C$3,IF(J175=KONDISI!$A$4,KONDISI!$C$4,IF(AND(J175&gt;KONDISI!$A$5,J175&lt;KONDISI!$B$5),KONDISI!$C$5,KONDISI!$C$6))))</f>
        <v>3</v>
      </c>
      <c r="M175" s="2" t="str">
        <f>VLOOKUP(L175,KONDISI!$C$2:$D$6,2)</f>
        <v>Tetap</v>
      </c>
    </row>
    <row r="176" spans="1:13" x14ac:dyDescent="0.25">
      <c r="A176" s="2">
        <v>174</v>
      </c>
      <c r="B176" s="3">
        <v>43292</v>
      </c>
      <c r="C176" s="5">
        <v>230</v>
      </c>
      <c r="D176" s="5">
        <v>234</v>
      </c>
      <c r="E176" s="5">
        <v>230</v>
      </c>
      <c r="F176" s="5">
        <v>230</v>
      </c>
      <c r="G176" s="5">
        <v>230</v>
      </c>
      <c r="H176" s="5">
        <v>1206900</v>
      </c>
      <c r="I176" s="5">
        <f t="shared" si="6"/>
        <v>230</v>
      </c>
      <c r="J176" s="5">
        <f t="shared" si="7"/>
        <v>0</v>
      </c>
      <c r="K176" s="5">
        <f t="shared" si="8"/>
        <v>0</v>
      </c>
      <c r="L176" s="5">
        <f>IF(J176&gt;KONDISI!$A$2,KONDISI!$C$2,IF(AND(J176&gt;KONDISI!$A$3,J176&lt;KONDISI!$B$3),KONDISI!$C$3,IF(J176=KONDISI!$A$4,KONDISI!$C$4,IF(AND(J176&gt;KONDISI!$A$5,J176&lt;KONDISI!$B$5),KONDISI!$C$5,KONDISI!$C$6))))</f>
        <v>3</v>
      </c>
      <c r="M176" s="2" t="str">
        <f>VLOOKUP(L176,KONDISI!$C$2:$D$6,2)</f>
        <v>Tetap</v>
      </c>
    </row>
    <row r="177" spans="1:13" x14ac:dyDescent="0.25">
      <c r="A177" s="2">
        <v>175</v>
      </c>
      <c r="B177" s="3">
        <v>43293</v>
      </c>
      <c r="C177" s="5">
        <v>230</v>
      </c>
      <c r="D177" s="5">
        <v>234</v>
      </c>
      <c r="E177" s="5">
        <v>230</v>
      </c>
      <c r="F177" s="5">
        <v>234</v>
      </c>
      <c r="G177" s="5">
        <v>234</v>
      </c>
      <c r="H177" s="5">
        <v>1861500</v>
      </c>
      <c r="I177" s="5">
        <f t="shared" si="6"/>
        <v>230</v>
      </c>
      <c r="J177" s="5">
        <f t="shared" si="7"/>
        <v>4</v>
      </c>
      <c r="K177" s="5">
        <f t="shared" si="8"/>
        <v>4</v>
      </c>
      <c r="L177" s="5">
        <f>IF(J177&gt;KONDISI!$A$2,KONDISI!$C$2,IF(AND(J177&gt;KONDISI!$A$3,J177&lt;KONDISI!$B$3),KONDISI!$C$3,IF(J177=KONDISI!$A$4,KONDISI!$C$4,IF(AND(J177&gt;KONDISI!$A$5,J177&lt;KONDISI!$B$5),KONDISI!$C$5,KONDISI!$C$6))))</f>
        <v>1</v>
      </c>
      <c r="M177" s="2" t="str">
        <f>VLOOKUP(L177,KONDISI!$C$2:$D$6,2)</f>
        <v>Naik Drastis</v>
      </c>
    </row>
    <row r="178" spans="1:13" x14ac:dyDescent="0.25">
      <c r="A178" s="2">
        <v>176</v>
      </c>
      <c r="B178" s="3">
        <v>43294</v>
      </c>
      <c r="C178" s="5">
        <v>234</v>
      </c>
      <c r="D178" s="5">
        <v>240</v>
      </c>
      <c r="E178" s="5">
        <v>234</v>
      </c>
      <c r="F178" s="5">
        <v>236</v>
      </c>
      <c r="G178" s="5">
        <v>236</v>
      </c>
      <c r="H178" s="5">
        <v>3226100</v>
      </c>
      <c r="I178" s="5">
        <f t="shared" si="6"/>
        <v>234</v>
      </c>
      <c r="J178" s="5">
        <f t="shared" si="7"/>
        <v>2</v>
      </c>
      <c r="K178" s="5">
        <f t="shared" si="8"/>
        <v>2</v>
      </c>
      <c r="L178" s="5">
        <f>IF(J178&gt;KONDISI!$A$2,KONDISI!$C$2,IF(AND(J178&gt;KONDISI!$A$3,J178&lt;KONDISI!$B$3),KONDISI!$C$3,IF(J178=KONDISI!$A$4,KONDISI!$C$4,IF(AND(J178&gt;KONDISI!$A$5,J178&lt;KONDISI!$B$5),KONDISI!$C$5,KONDISI!$C$6))))</f>
        <v>2</v>
      </c>
      <c r="M178" s="2" t="str">
        <f>VLOOKUP(L178,KONDISI!$C$2:$D$6,2)</f>
        <v>Naik</v>
      </c>
    </row>
    <row r="179" spans="1:13" x14ac:dyDescent="0.25">
      <c r="A179" s="2">
        <v>177</v>
      </c>
      <c r="B179" s="3">
        <v>43297</v>
      </c>
      <c r="C179" s="5">
        <v>238</v>
      </c>
      <c r="D179" s="5">
        <v>240</v>
      </c>
      <c r="E179" s="5">
        <v>232</v>
      </c>
      <c r="F179" s="5">
        <v>232</v>
      </c>
      <c r="G179" s="5">
        <v>232</v>
      </c>
      <c r="H179" s="5">
        <v>1581500</v>
      </c>
      <c r="I179" s="5">
        <f t="shared" si="6"/>
        <v>236</v>
      </c>
      <c r="J179" s="5">
        <f t="shared" si="7"/>
        <v>-4</v>
      </c>
      <c r="K179" s="5">
        <f t="shared" si="8"/>
        <v>4</v>
      </c>
      <c r="L179" s="5">
        <f>IF(J179&gt;KONDISI!$A$2,KONDISI!$C$2,IF(AND(J179&gt;KONDISI!$A$3,J179&lt;KONDISI!$B$3),KONDISI!$C$3,IF(J179=KONDISI!$A$4,KONDISI!$C$4,IF(AND(J179&gt;KONDISI!$A$5,J179&lt;KONDISI!$B$5),KONDISI!$C$5,KONDISI!$C$6))))</f>
        <v>5</v>
      </c>
      <c r="M179" s="2" t="str">
        <f>VLOOKUP(L179,KONDISI!$C$2:$D$6,2)</f>
        <v>Turun Drastis</v>
      </c>
    </row>
    <row r="180" spans="1:13" x14ac:dyDescent="0.25">
      <c r="A180" s="2">
        <v>178</v>
      </c>
      <c r="B180" s="3">
        <v>43298</v>
      </c>
      <c r="C180" s="5">
        <v>234</v>
      </c>
      <c r="D180" s="5">
        <v>236</v>
      </c>
      <c r="E180" s="5">
        <v>232</v>
      </c>
      <c r="F180" s="5">
        <v>234</v>
      </c>
      <c r="G180" s="5">
        <v>234</v>
      </c>
      <c r="H180" s="5">
        <v>1142100</v>
      </c>
      <c r="I180" s="5">
        <f t="shared" si="6"/>
        <v>232</v>
      </c>
      <c r="J180" s="5">
        <f t="shared" si="7"/>
        <v>2</v>
      </c>
      <c r="K180" s="5">
        <f t="shared" si="8"/>
        <v>2</v>
      </c>
      <c r="L180" s="5">
        <f>IF(J180&gt;KONDISI!$A$2,KONDISI!$C$2,IF(AND(J180&gt;KONDISI!$A$3,J180&lt;KONDISI!$B$3),KONDISI!$C$3,IF(J180=KONDISI!$A$4,KONDISI!$C$4,IF(AND(J180&gt;KONDISI!$A$5,J180&lt;KONDISI!$B$5),KONDISI!$C$5,KONDISI!$C$6))))</f>
        <v>2</v>
      </c>
      <c r="M180" s="2" t="str">
        <f>VLOOKUP(L180,KONDISI!$C$2:$D$6,2)</f>
        <v>Naik</v>
      </c>
    </row>
    <row r="181" spans="1:13" x14ac:dyDescent="0.25">
      <c r="A181" s="2">
        <v>179</v>
      </c>
      <c r="B181" s="3">
        <v>43299</v>
      </c>
      <c r="C181" s="5">
        <v>234</v>
      </c>
      <c r="D181" s="5">
        <v>238</v>
      </c>
      <c r="E181" s="5">
        <v>232</v>
      </c>
      <c r="F181" s="5">
        <v>234</v>
      </c>
      <c r="G181" s="5">
        <v>234</v>
      </c>
      <c r="H181" s="5">
        <v>1037400</v>
      </c>
      <c r="I181" s="5">
        <f t="shared" si="6"/>
        <v>234</v>
      </c>
      <c r="J181" s="5">
        <f t="shared" si="7"/>
        <v>0</v>
      </c>
      <c r="K181" s="5">
        <f t="shared" si="8"/>
        <v>0</v>
      </c>
      <c r="L181" s="5">
        <f>IF(J181&gt;KONDISI!$A$2,KONDISI!$C$2,IF(AND(J181&gt;KONDISI!$A$3,J181&lt;KONDISI!$B$3),KONDISI!$C$3,IF(J181=KONDISI!$A$4,KONDISI!$C$4,IF(AND(J181&gt;KONDISI!$A$5,J181&lt;KONDISI!$B$5),KONDISI!$C$5,KONDISI!$C$6))))</f>
        <v>3</v>
      </c>
      <c r="M181" s="2" t="str">
        <f>VLOOKUP(L181,KONDISI!$C$2:$D$6,2)</f>
        <v>Tetap</v>
      </c>
    </row>
    <row r="182" spans="1:13" x14ac:dyDescent="0.25">
      <c r="A182" s="2">
        <v>180</v>
      </c>
      <c r="B182" s="3">
        <v>43300</v>
      </c>
      <c r="C182" s="5">
        <v>238</v>
      </c>
      <c r="D182" s="5">
        <v>238</v>
      </c>
      <c r="E182" s="5">
        <v>232</v>
      </c>
      <c r="F182" s="5">
        <v>232</v>
      </c>
      <c r="G182" s="5">
        <v>232</v>
      </c>
      <c r="H182" s="5">
        <v>734200</v>
      </c>
      <c r="I182" s="5">
        <f t="shared" si="6"/>
        <v>234</v>
      </c>
      <c r="J182" s="5">
        <f t="shared" si="7"/>
        <v>-2</v>
      </c>
      <c r="K182" s="5">
        <f t="shared" si="8"/>
        <v>2</v>
      </c>
      <c r="L182" s="5">
        <f>IF(J182&gt;KONDISI!$A$2,KONDISI!$C$2,IF(AND(J182&gt;KONDISI!$A$3,J182&lt;KONDISI!$B$3),KONDISI!$C$3,IF(J182=KONDISI!$A$4,KONDISI!$C$4,IF(AND(J182&gt;KONDISI!$A$5,J182&lt;KONDISI!$B$5),KONDISI!$C$5,KONDISI!$C$6))))</f>
        <v>4</v>
      </c>
      <c r="M182" s="2" t="str">
        <f>VLOOKUP(L182,KONDISI!$C$2:$D$6,2)</f>
        <v>Turun</v>
      </c>
    </row>
    <row r="183" spans="1:13" x14ac:dyDescent="0.25">
      <c r="A183" s="2">
        <v>181</v>
      </c>
      <c r="B183" s="3">
        <v>43301</v>
      </c>
      <c r="C183" s="5">
        <v>232</v>
      </c>
      <c r="D183" s="5">
        <v>234</v>
      </c>
      <c r="E183" s="5">
        <v>230</v>
      </c>
      <c r="F183" s="5">
        <v>232</v>
      </c>
      <c r="G183" s="5">
        <v>232</v>
      </c>
      <c r="H183" s="5">
        <v>434600</v>
      </c>
      <c r="I183" s="5">
        <f t="shared" si="6"/>
        <v>232</v>
      </c>
      <c r="J183" s="5">
        <f t="shared" si="7"/>
        <v>0</v>
      </c>
      <c r="K183" s="5">
        <f t="shared" si="8"/>
        <v>0</v>
      </c>
      <c r="L183" s="5">
        <f>IF(J183&gt;KONDISI!$A$2,KONDISI!$C$2,IF(AND(J183&gt;KONDISI!$A$3,J183&lt;KONDISI!$B$3),KONDISI!$C$3,IF(J183=KONDISI!$A$4,KONDISI!$C$4,IF(AND(J183&gt;KONDISI!$A$5,J183&lt;KONDISI!$B$5),KONDISI!$C$5,KONDISI!$C$6))))</f>
        <v>3</v>
      </c>
      <c r="M183" s="2" t="str">
        <f>VLOOKUP(L183,KONDISI!$C$2:$D$6,2)</f>
        <v>Tetap</v>
      </c>
    </row>
    <row r="184" spans="1:13" x14ac:dyDescent="0.25">
      <c r="A184" s="2">
        <v>182</v>
      </c>
      <c r="B184" s="3">
        <v>43304</v>
      </c>
      <c r="C184" s="5">
        <v>232</v>
      </c>
      <c r="D184" s="5">
        <v>234</v>
      </c>
      <c r="E184" s="5">
        <v>226</v>
      </c>
      <c r="F184" s="5">
        <v>232</v>
      </c>
      <c r="G184" s="5">
        <v>232</v>
      </c>
      <c r="H184" s="5">
        <v>3998800</v>
      </c>
      <c r="I184" s="5">
        <f t="shared" si="6"/>
        <v>232</v>
      </c>
      <c r="J184" s="5">
        <f t="shared" si="7"/>
        <v>0</v>
      </c>
      <c r="K184" s="5">
        <f t="shared" si="8"/>
        <v>0</v>
      </c>
      <c r="L184" s="5">
        <f>IF(J184&gt;KONDISI!$A$2,KONDISI!$C$2,IF(AND(J184&gt;KONDISI!$A$3,J184&lt;KONDISI!$B$3),KONDISI!$C$3,IF(J184=KONDISI!$A$4,KONDISI!$C$4,IF(AND(J184&gt;KONDISI!$A$5,J184&lt;KONDISI!$B$5),KONDISI!$C$5,KONDISI!$C$6))))</f>
        <v>3</v>
      </c>
      <c r="M184" s="2" t="str">
        <f>VLOOKUP(L184,KONDISI!$C$2:$D$6,2)</f>
        <v>Tetap</v>
      </c>
    </row>
    <row r="185" spans="1:13" x14ac:dyDescent="0.25">
      <c r="A185" s="2">
        <v>183</v>
      </c>
      <c r="B185" s="3">
        <v>43305</v>
      </c>
      <c r="C185" s="5">
        <v>234</v>
      </c>
      <c r="D185" s="5">
        <v>236</v>
      </c>
      <c r="E185" s="5">
        <v>230</v>
      </c>
      <c r="F185" s="5">
        <v>230</v>
      </c>
      <c r="G185" s="5">
        <v>230</v>
      </c>
      <c r="H185" s="5">
        <v>2267300</v>
      </c>
      <c r="I185" s="5">
        <f t="shared" si="6"/>
        <v>232</v>
      </c>
      <c r="J185" s="5">
        <f t="shared" si="7"/>
        <v>-2</v>
      </c>
      <c r="K185" s="5">
        <f t="shared" si="8"/>
        <v>2</v>
      </c>
      <c r="L185" s="5">
        <f>IF(J185&gt;KONDISI!$A$2,KONDISI!$C$2,IF(AND(J185&gt;KONDISI!$A$3,J185&lt;KONDISI!$B$3),KONDISI!$C$3,IF(J185=KONDISI!$A$4,KONDISI!$C$4,IF(AND(J185&gt;KONDISI!$A$5,J185&lt;KONDISI!$B$5),KONDISI!$C$5,KONDISI!$C$6))))</f>
        <v>4</v>
      </c>
      <c r="M185" s="2" t="str">
        <f>VLOOKUP(L185,KONDISI!$C$2:$D$6,2)</f>
        <v>Turun</v>
      </c>
    </row>
    <row r="186" spans="1:13" x14ac:dyDescent="0.25">
      <c r="A186" s="2">
        <v>184</v>
      </c>
      <c r="B186" s="3">
        <v>43306</v>
      </c>
      <c r="C186" s="5">
        <v>230</v>
      </c>
      <c r="D186" s="5">
        <v>234</v>
      </c>
      <c r="E186" s="5">
        <v>230</v>
      </c>
      <c r="F186" s="5">
        <v>232</v>
      </c>
      <c r="G186" s="5">
        <v>232</v>
      </c>
      <c r="H186" s="5">
        <v>2389000</v>
      </c>
      <c r="I186" s="5">
        <f t="shared" si="6"/>
        <v>230</v>
      </c>
      <c r="J186" s="5">
        <f t="shared" si="7"/>
        <v>2</v>
      </c>
      <c r="K186" s="5">
        <f t="shared" si="8"/>
        <v>2</v>
      </c>
      <c r="L186" s="5">
        <f>IF(J186&gt;KONDISI!$A$2,KONDISI!$C$2,IF(AND(J186&gt;KONDISI!$A$3,J186&lt;KONDISI!$B$3),KONDISI!$C$3,IF(J186=KONDISI!$A$4,KONDISI!$C$4,IF(AND(J186&gt;KONDISI!$A$5,J186&lt;KONDISI!$B$5),KONDISI!$C$5,KONDISI!$C$6))))</f>
        <v>2</v>
      </c>
      <c r="M186" s="2" t="str">
        <f>VLOOKUP(L186,KONDISI!$C$2:$D$6,2)</f>
        <v>Naik</v>
      </c>
    </row>
    <row r="187" spans="1:13" x14ac:dyDescent="0.25">
      <c r="A187" s="2">
        <v>185</v>
      </c>
      <c r="B187" s="3">
        <v>43307</v>
      </c>
      <c r="C187" s="5">
        <v>234</v>
      </c>
      <c r="D187" s="5">
        <v>234</v>
      </c>
      <c r="E187" s="5">
        <v>230</v>
      </c>
      <c r="F187" s="5">
        <v>232</v>
      </c>
      <c r="G187" s="5">
        <v>232</v>
      </c>
      <c r="H187" s="5">
        <v>2624600</v>
      </c>
      <c r="I187" s="5">
        <f t="shared" si="6"/>
        <v>232</v>
      </c>
      <c r="J187" s="5">
        <f t="shared" si="7"/>
        <v>0</v>
      </c>
      <c r="K187" s="5">
        <f t="shared" si="8"/>
        <v>0</v>
      </c>
      <c r="L187" s="5">
        <f>IF(J187&gt;KONDISI!$A$2,KONDISI!$C$2,IF(AND(J187&gt;KONDISI!$A$3,J187&lt;KONDISI!$B$3),KONDISI!$C$3,IF(J187=KONDISI!$A$4,KONDISI!$C$4,IF(AND(J187&gt;KONDISI!$A$5,J187&lt;KONDISI!$B$5),KONDISI!$C$5,KONDISI!$C$6))))</f>
        <v>3</v>
      </c>
      <c r="M187" s="2" t="str">
        <f>VLOOKUP(L187,KONDISI!$C$2:$D$6,2)</f>
        <v>Tetap</v>
      </c>
    </row>
    <row r="188" spans="1:13" x14ac:dyDescent="0.25">
      <c r="A188" s="2">
        <v>186</v>
      </c>
      <c r="B188" s="3">
        <v>43308</v>
      </c>
      <c r="C188" s="5">
        <v>232</v>
      </c>
      <c r="D188" s="5">
        <v>236</v>
      </c>
      <c r="E188" s="5">
        <v>232</v>
      </c>
      <c r="F188" s="5">
        <v>236</v>
      </c>
      <c r="G188" s="5">
        <v>236</v>
      </c>
      <c r="H188" s="5">
        <v>1847600</v>
      </c>
      <c r="I188" s="5">
        <f t="shared" si="6"/>
        <v>232</v>
      </c>
      <c r="J188" s="5">
        <f t="shared" si="7"/>
        <v>4</v>
      </c>
      <c r="K188" s="5">
        <f t="shared" si="8"/>
        <v>4</v>
      </c>
      <c r="L188" s="5">
        <f>IF(J188&gt;KONDISI!$A$2,KONDISI!$C$2,IF(AND(J188&gt;KONDISI!$A$3,J188&lt;KONDISI!$B$3),KONDISI!$C$3,IF(J188=KONDISI!$A$4,KONDISI!$C$4,IF(AND(J188&gt;KONDISI!$A$5,J188&lt;KONDISI!$B$5),KONDISI!$C$5,KONDISI!$C$6))))</f>
        <v>1</v>
      </c>
      <c r="M188" s="2" t="str">
        <f>VLOOKUP(L188,KONDISI!$C$2:$D$6,2)</f>
        <v>Naik Drastis</v>
      </c>
    </row>
    <row r="189" spans="1:13" x14ac:dyDescent="0.25">
      <c r="A189" s="2">
        <v>187</v>
      </c>
      <c r="B189" s="3">
        <v>43311</v>
      </c>
      <c r="C189" s="5">
        <v>234</v>
      </c>
      <c r="D189" s="5">
        <v>238</v>
      </c>
      <c r="E189" s="5">
        <v>234</v>
      </c>
      <c r="F189" s="5">
        <v>234</v>
      </c>
      <c r="G189" s="5">
        <v>234</v>
      </c>
      <c r="H189" s="5">
        <v>2694900</v>
      </c>
      <c r="I189" s="5">
        <f t="shared" si="6"/>
        <v>236</v>
      </c>
      <c r="J189" s="5">
        <f t="shared" si="7"/>
        <v>-2</v>
      </c>
      <c r="K189" s="5">
        <f t="shared" si="8"/>
        <v>2</v>
      </c>
      <c r="L189" s="5">
        <f>IF(J189&gt;KONDISI!$A$2,KONDISI!$C$2,IF(AND(J189&gt;KONDISI!$A$3,J189&lt;KONDISI!$B$3),KONDISI!$C$3,IF(J189=KONDISI!$A$4,KONDISI!$C$4,IF(AND(J189&gt;KONDISI!$A$5,J189&lt;KONDISI!$B$5),KONDISI!$C$5,KONDISI!$C$6))))</f>
        <v>4</v>
      </c>
      <c r="M189" s="2" t="str">
        <f>VLOOKUP(L189,KONDISI!$C$2:$D$6,2)</f>
        <v>Turun</v>
      </c>
    </row>
    <row r="190" spans="1:13" x14ac:dyDescent="0.25">
      <c r="A190" s="2">
        <v>188</v>
      </c>
      <c r="B190" s="3">
        <v>43312</v>
      </c>
      <c r="C190" s="5">
        <v>234</v>
      </c>
      <c r="D190" s="5">
        <v>236</v>
      </c>
      <c r="E190" s="5">
        <v>228</v>
      </c>
      <c r="F190" s="5">
        <v>228</v>
      </c>
      <c r="G190" s="5">
        <v>228</v>
      </c>
      <c r="H190" s="5">
        <v>5677000</v>
      </c>
      <c r="I190" s="5">
        <f t="shared" si="6"/>
        <v>234</v>
      </c>
      <c r="J190" s="5">
        <f t="shared" si="7"/>
        <v>-6</v>
      </c>
      <c r="K190" s="5">
        <f t="shared" si="8"/>
        <v>6</v>
      </c>
      <c r="L190" s="5">
        <f>IF(J190&gt;KONDISI!$A$2,KONDISI!$C$2,IF(AND(J190&gt;KONDISI!$A$3,J190&lt;KONDISI!$B$3),KONDISI!$C$3,IF(J190=KONDISI!$A$4,KONDISI!$C$4,IF(AND(J190&gt;KONDISI!$A$5,J190&lt;KONDISI!$B$5),KONDISI!$C$5,KONDISI!$C$6))))</f>
        <v>5</v>
      </c>
      <c r="M190" s="2" t="str">
        <f>VLOOKUP(L190,KONDISI!$C$2:$D$6,2)</f>
        <v>Turun Drastis</v>
      </c>
    </row>
    <row r="191" spans="1:13" x14ac:dyDescent="0.25">
      <c r="A191" s="2">
        <v>189</v>
      </c>
      <c r="B191" s="3">
        <v>43313</v>
      </c>
      <c r="C191" s="5">
        <v>230</v>
      </c>
      <c r="D191" s="5">
        <v>232</v>
      </c>
      <c r="E191" s="5">
        <v>228</v>
      </c>
      <c r="F191" s="5">
        <v>228</v>
      </c>
      <c r="G191" s="5">
        <v>228</v>
      </c>
      <c r="H191" s="5">
        <v>5191000</v>
      </c>
      <c r="I191" s="5">
        <f t="shared" si="6"/>
        <v>228</v>
      </c>
      <c r="J191" s="5">
        <f t="shared" si="7"/>
        <v>0</v>
      </c>
      <c r="K191" s="5">
        <f t="shared" si="8"/>
        <v>0</v>
      </c>
      <c r="L191" s="5">
        <f>IF(J191&gt;KONDISI!$A$2,KONDISI!$C$2,IF(AND(J191&gt;KONDISI!$A$3,J191&lt;KONDISI!$B$3),KONDISI!$C$3,IF(J191=KONDISI!$A$4,KONDISI!$C$4,IF(AND(J191&gt;KONDISI!$A$5,J191&lt;KONDISI!$B$5),KONDISI!$C$5,KONDISI!$C$6))))</f>
        <v>3</v>
      </c>
      <c r="M191" s="2" t="str">
        <f>VLOOKUP(L191,KONDISI!$C$2:$D$6,2)</f>
        <v>Tetap</v>
      </c>
    </row>
    <row r="192" spans="1:13" x14ac:dyDescent="0.25">
      <c r="A192" s="2">
        <v>190</v>
      </c>
      <c r="B192" s="3">
        <v>43314</v>
      </c>
      <c r="C192" s="5">
        <v>230</v>
      </c>
      <c r="D192" s="5">
        <v>230</v>
      </c>
      <c r="E192" s="5">
        <v>226</v>
      </c>
      <c r="F192" s="5">
        <v>228</v>
      </c>
      <c r="G192" s="5">
        <v>228</v>
      </c>
      <c r="H192" s="5">
        <v>2143500</v>
      </c>
      <c r="I192" s="5">
        <f t="shared" si="6"/>
        <v>228</v>
      </c>
      <c r="J192" s="5">
        <f t="shared" si="7"/>
        <v>0</v>
      </c>
      <c r="K192" s="5">
        <f t="shared" si="8"/>
        <v>0</v>
      </c>
      <c r="L192" s="5">
        <f>IF(J192&gt;KONDISI!$A$2,KONDISI!$C$2,IF(AND(J192&gt;KONDISI!$A$3,J192&lt;KONDISI!$B$3),KONDISI!$C$3,IF(J192=KONDISI!$A$4,KONDISI!$C$4,IF(AND(J192&gt;KONDISI!$A$5,J192&lt;KONDISI!$B$5),KONDISI!$C$5,KONDISI!$C$6))))</f>
        <v>3</v>
      </c>
      <c r="M192" s="2" t="str">
        <f>VLOOKUP(L192,KONDISI!$C$2:$D$6,2)</f>
        <v>Tetap</v>
      </c>
    </row>
    <row r="193" spans="1:13" x14ac:dyDescent="0.25">
      <c r="A193" s="2">
        <v>191</v>
      </c>
      <c r="B193" s="3">
        <v>43315</v>
      </c>
      <c r="C193" s="5">
        <v>228</v>
      </c>
      <c r="D193" s="5">
        <v>230</v>
      </c>
      <c r="E193" s="5">
        <v>226</v>
      </c>
      <c r="F193" s="5">
        <v>230</v>
      </c>
      <c r="G193" s="5">
        <v>230</v>
      </c>
      <c r="H193" s="5">
        <v>2140300</v>
      </c>
      <c r="I193" s="5">
        <f t="shared" si="6"/>
        <v>228</v>
      </c>
      <c r="J193" s="5">
        <f t="shared" si="7"/>
        <v>2</v>
      </c>
      <c r="K193" s="5">
        <f t="shared" si="8"/>
        <v>2</v>
      </c>
      <c r="L193" s="5">
        <f>IF(J193&gt;KONDISI!$A$2,KONDISI!$C$2,IF(AND(J193&gt;KONDISI!$A$3,J193&lt;KONDISI!$B$3),KONDISI!$C$3,IF(J193=KONDISI!$A$4,KONDISI!$C$4,IF(AND(J193&gt;KONDISI!$A$5,J193&lt;KONDISI!$B$5),KONDISI!$C$5,KONDISI!$C$6))))</f>
        <v>2</v>
      </c>
      <c r="M193" s="2" t="str">
        <f>VLOOKUP(L193,KONDISI!$C$2:$D$6,2)</f>
        <v>Naik</v>
      </c>
    </row>
    <row r="194" spans="1:13" x14ac:dyDescent="0.25">
      <c r="A194" s="2">
        <v>192</v>
      </c>
      <c r="B194" s="3">
        <v>43318</v>
      </c>
      <c r="C194" s="5">
        <v>230</v>
      </c>
      <c r="D194" s="5">
        <v>232</v>
      </c>
      <c r="E194" s="5">
        <v>228</v>
      </c>
      <c r="F194" s="5">
        <v>232</v>
      </c>
      <c r="G194" s="5">
        <v>232</v>
      </c>
      <c r="H194" s="5">
        <v>1323300</v>
      </c>
      <c r="I194" s="5">
        <f t="shared" si="6"/>
        <v>230</v>
      </c>
      <c r="J194" s="5">
        <f t="shared" si="7"/>
        <v>2</v>
      </c>
      <c r="K194" s="5">
        <f t="shared" si="8"/>
        <v>2</v>
      </c>
      <c r="L194" s="5">
        <f>IF(J194&gt;KONDISI!$A$2,KONDISI!$C$2,IF(AND(J194&gt;KONDISI!$A$3,J194&lt;KONDISI!$B$3),KONDISI!$C$3,IF(J194=KONDISI!$A$4,KONDISI!$C$4,IF(AND(J194&gt;KONDISI!$A$5,J194&lt;KONDISI!$B$5),KONDISI!$C$5,KONDISI!$C$6))))</f>
        <v>2</v>
      </c>
      <c r="M194" s="2" t="str">
        <f>VLOOKUP(L194,KONDISI!$C$2:$D$6,2)</f>
        <v>Naik</v>
      </c>
    </row>
    <row r="195" spans="1:13" x14ac:dyDescent="0.25">
      <c r="A195" s="2">
        <v>193</v>
      </c>
      <c r="B195" s="3">
        <v>43319</v>
      </c>
      <c r="C195" s="5">
        <v>232</v>
      </c>
      <c r="D195" s="5">
        <v>232</v>
      </c>
      <c r="E195" s="5">
        <v>230</v>
      </c>
      <c r="F195" s="5">
        <v>230</v>
      </c>
      <c r="G195" s="5">
        <v>230</v>
      </c>
      <c r="H195" s="5">
        <v>796500</v>
      </c>
      <c r="I195" s="5">
        <f t="shared" si="6"/>
        <v>232</v>
      </c>
      <c r="J195" s="5">
        <f t="shared" si="7"/>
        <v>-2</v>
      </c>
      <c r="K195" s="5">
        <f t="shared" si="8"/>
        <v>2</v>
      </c>
      <c r="L195" s="5">
        <f>IF(J195&gt;KONDISI!$A$2,KONDISI!$C$2,IF(AND(J195&gt;KONDISI!$A$3,J195&lt;KONDISI!$B$3),KONDISI!$C$3,IF(J195=KONDISI!$A$4,KONDISI!$C$4,IF(AND(J195&gt;KONDISI!$A$5,J195&lt;KONDISI!$B$5),KONDISI!$C$5,KONDISI!$C$6))))</f>
        <v>4</v>
      </c>
      <c r="M195" s="2" t="str">
        <f>VLOOKUP(L195,KONDISI!$C$2:$D$6,2)</f>
        <v>Turun</v>
      </c>
    </row>
    <row r="196" spans="1:13" x14ac:dyDescent="0.25">
      <c r="A196" s="2">
        <v>194</v>
      </c>
      <c r="B196" s="3">
        <v>43320</v>
      </c>
      <c r="C196" s="5">
        <v>230</v>
      </c>
      <c r="D196" s="5">
        <v>232</v>
      </c>
      <c r="E196" s="5">
        <v>228</v>
      </c>
      <c r="F196" s="5">
        <v>230</v>
      </c>
      <c r="G196" s="5">
        <v>230</v>
      </c>
      <c r="H196" s="5">
        <v>1419500</v>
      </c>
      <c r="I196" s="5">
        <f t="shared" si="6"/>
        <v>230</v>
      </c>
      <c r="J196" s="5">
        <f t="shared" si="7"/>
        <v>0</v>
      </c>
      <c r="K196" s="5">
        <f t="shared" si="8"/>
        <v>0</v>
      </c>
      <c r="L196" s="5">
        <f>IF(J196&gt;KONDISI!$A$2,KONDISI!$C$2,IF(AND(J196&gt;KONDISI!$A$3,J196&lt;KONDISI!$B$3),KONDISI!$C$3,IF(J196=KONDISI!$A$4,KONDISI!$C$4,IF(AND(J196&gt;KONDISI!$A$5,J196&lt;KONDISI!$B$5),KONDISI!$C$5,KONDISI!$C$6))))</f>
        <v>3</v>
      </c>
      <c r="M196" s="2" t="str">
        <f>VLOOKUP(L196,KONDISI!$C$2:$D$6,2)</f>
        <v>Tetap</v>
      </c>
    </row>
    <row r="197" spans="1:13" x14ac:dyDescent="0.25">
      <c r="A197" s="2">
        <v>195</v>
      </c>
      <c r="B197" s="3">
        <v>43321</v>
      </c>
      <c r="C197" s="5">
        <v>230</v>
      </c>
      <c r="D197" s="5">
        <v>230</v>
      </c>
      <c r="E197" s="5">
        <v>226</v>
      </c>
      <c r="F197" s="5">
        <v>228</v>
      </c>
      <c r="G197" s="5">
        <v>228</v>
      </c>
      <c r="H197" s="5">
        <v>971500</v>
      </c>
      <c r="I197" s="5">
        <f t="shared" ref="I197:I260" si="9">F196</f>
        <v>230</v>
      </c>
      <c r="J197" s="5">
        <f t="shared" ref="J197:J260" si="10">F197-I197</f>
        <v>-2</v>
      </c>
      <c r="K197" s="5">
        <f t="shared" ref="K197:K260" si="11">ABS(J197)</f>
        <v>2</v>
      </c>
      <c r="L197" s="5">
        <f>IF(J197&gt;KONDISI!$A$2,KONDISI!$C$2,IF(AND(J197&gt;KONDISI!$A$3,J197&lt;KONDISI!$B$3),KONDISI!$C$3,IF(J197=KONDISI!$A$4,KONDISI!$C$4,IF(AND(J197&gt;KONDISI!$A$5,J197&lt;KONDISI!$B$5),KONDISI!$C$5,KONDISI!$C$6))))</f>
        <v>4</v>
      </c>
      <c r="M197" s="2" t="str">
        <f>VLOOKUP(L197,KONDISI!$C$2:$D$6,2)</f>
        <v>Turun</v>
      </c>
    </row>
    <row r="198" spans="1:13" x14ac:dyDescent="0.25">
      <c r="A198" s="2">
        <v>196</v>
      </c>
      <c r="B198" s="3">
        <v>43322</v>
      </c>
      <c r="C198" s="5">
        <v>228</v>
      </c>
      <c r="D198" s="5">
        <v>230</v>
      </c>
      <c r="E198" s="5">
        <v>228</v>
      </c>
      <c r="F198" s="5">
        <v>230</v>
      </c>
      <c r="G198" s="5">
        <v>230</v>
      </c>
      <c r="H198" s="5">
        <v>1165800</v>
      </c>
      <c r="I198" s="5">
        <f t="shared" si="9"/>
        <v>228</v>
      </c>
      <c r="J198" s="5">
        <f t="shared" si="10"/>
        <v>2</v>
      </c>
      <c r="K198" s="5">
        <f t="shared" si="11"/>
        <v>2</v>
      </c>
      <c r="L198" s="5">
        <f>IF(J198&gt;KONDISI!$A$2,KONDISI!$C$2,IF(AND(J198&gt;KONDISI!$A$3,J198&lt;KONDISI!$B$3),KONDISI!$C$3,IF(J198=KONDISI!$A$4,KONDISI!$C$4,IF(AND(J198&gt;KONDISI!$A$5,J198&lt;KONDISI!$B$5),KONDISI!$C$5,KONDISI!$C$6))))</f>
        <v>2</v>
      </c>
      <c r="M198" s="2" t="str">
        <f>VLOOKUP(L198,KONDISI!$C$2:$D$6,2)</f>
        <v>Naik</v>
      </c>
    </row>
    <row r="199" spans="1:13" x14ac:dyDescent="0.25">
      <c r="A199" s="2">
        <v>197</v>
      </c>
      <c r="B199" s="3">
        <v>43325</v>
      </c>
      <c r="C199" s="5">
        <v>230</v>
      </c>
      <c r="D199" s="5">
        <v>230</v>
      </c>
      <c r="E199" s="5">
        <v>224</v>
      </c>
      <c r="F199" s="5">
        <v>226</v>
      </c>
      <c r="G199" s="5">
        <v>226</v>
      </c>
      <c r="H199" s="5">
        <v>3443700</v>
      </c>
      <c r="I199" s="5">
        <f t="shared" si="9"/>
        <v>230</v>
      </c>
      <c r="J199" s="5">
        <f t="shared" si="10"/>
        <v>-4</v>
      </c>
      <c r="K199" s="5">
        <f t="shared" si="11"/>
        <v>4</v>
      </c>
      <c r="L199" s="5">
        <f>IF(J199&gt;KONDISI!$A$2,KONDISI!$C$2,IF(AND(J199&gt;KONDISI!$A$3,J199&lt;KONDISI!$B$3),KONDISI!$C$3,IF(J199=KONDISI!$A$4,KONDISI!$C$4,IF(AND(J199&gt;KONDISI!$A$5,J199&lt;KONDISI!$B$5),KONDISI!$C$5,KONDISI!$C$6))))</f>
        <v>5</v>
      </c>
      <c r="M199" s="2" t="str">
        <f>VLOOKUP(L199,KONDISI!$C$2:$D$6,2)</f>
        <v>Turun Drastis</v>
      </c>
    </row>
    <row r="200" spans="1:13" x14ac:dyDescent="0.25">
      <c r="A200" s="2">
        <v>198</v>
      </c>
      <c r="B200" s="3">
        <v>43326</v>
      </c>
      <c r="C200" s="5">
        <v>226</v>
      </c>
      <c r="D200" s="5">
        <v>228</v>
      </c>
      <c r="E200" s="5">
        <v>224</v>
      </c>
      <c r="F200" s="5">
        <v>224</v>
      </c>
      <c r="G200" s="5">
        <v>224</v>
      </c>
      <c r="H200" s="5">
        <v>1054800</v>
      </c>
      <c r="I200" s="5">
        <f t="shared" si="9"/>
        <v>226</v>
      </c>
      <c r="J200" s="5">
        <f t="shared" si="10"/>
        <v>-2</v>
      </c>
      <c r="K200" s="5">
        <f t="shared" si="11"/>
        <v>2</v>
      </c>
      <c r="L200" s="5">
        <f>IF(J200&gt;KONDISI!$A$2,KONDISI!$C$2,IF(AND(J200&gt;KONDISI!$A$3,J200&lt;KONDISI!$B$3),KONDISI!$C$3,IF(J200=KONDISI!$A$4,KONDISI!$C$4,IF(AND(J200&gt;KONDISI!$A$5,J200&lt;KONDISI!$B$5),KONDISI!$C$5,KONDISI!$C$6))))</f>
        <v>4</v>
      </c>
      <c r="M200" s="2" t="str">
        <f>VLOOKUP(L200,KONDISI!$C$2:$D$6,2)</f>
        <v>Turun</v>
      </c>
    </row>
    <row r="201" spans="1:13" x14ac:dyDescent="0.25">
      <c r="A201" s="2">
        <v>199</v>
      </c>
      <c r="B201" s="3">
        <v>43327</v>
      </c>
      <c r="C201" s="5">
        <v>224</v>
      </c>
      <c r="D201" s="5">
        <v>226</v>
      </c>
      <c r="E201" s="5">
        <v>222</v>
      </c>
      <c r="F201" s="5">
        <v>224</v>
      </c>
      <c r="G201" s="5">
        <v>224</v>
      </c>
      <c r="H201" s="5">
        <v>1291900</v>
      </c>
      <c r="I201" s="5">
        <f t="shared" si="9"/>
        <v>224</v>
      </c>
      <c r="J201" s="5">
        <f t="shared" si="10"/>
        <v>0</v>
      </c>
      <c r="K201" s="5">
        <f t="shared" si="11"/>
        <v>0</v>
      </c>
      <c r="L201" s="5">
        <f>IF(J201&gt;KONDISI!$A$2,KONDISI!$C$2,IF(AND(J201&gt;KONDISI!$A$3,J201&lt;KONDISI!$B$3),KONDISI!$C$3,IF(J201=KONDISI!$A$4,KONDISI!$C$4,IF(AND(J201&gt;KONDISI!$A$5,J201&lt;KONDISI!$B$5),KONDISI!$C$5,KONDISI!$C$6))))</f>
        <v>3</v>
      </c>
      <c r="M201" s="2" t="str">
        <f>VLOOKUP(L201,KONDISI!$C$2:$D$6,2)</f>
        <v>Tetap</v>
      </c>
    </row>
    <row r="202" spans="1:13" x14ac:dyDescent="0.25">
      <c r="A202" s="2">
        <v>200</v>
      </c>
      <c r="B202" s="3">
        <v>43328</v>
      </c>
      <c r="C202" s="5">
        <v>224</v>
      </c>
      <c r="D202" s="5">
        <v>226</v>
      </c>
      <c r="E202" s="5">
        <v>220</v>
      </c>
      <c r="F202" s="5">
        <v>222</v>
      </c>
      <c r="G202" s="5">
        <v>222</v>
      </c>
      <c r="H202" s="5">
        <v>4064000</v>
      </c>
      <c r="I202" s="5">
        <f t="shared" si="9"/>
        <v>224</v>
      </c>
      <c r="J202" s="5">
        <f t="shared" si="10"/>
        <v>-2</v>
      </c>
      <c r="K202" s="5">
        <f t="shared" si="11"/>
        <v>2</v>
      </c>
      <c r="L202" s="5">
        <f>IF(J202&gt;KONDISI!$A$2,KONDISI!$C$2,IF(AND(J202&gt;KONDISI!$A$3,J202&lt;KONDISI!$B$3),KONDISI!$C$3,IF(J202=KONDISI!$A$4,KONDISI!$C$4,IF(AND(J202&gt;KONDISI!$A$5,J202&lt;KONDISI!$B$5),KONDISI!$C$5,KONDISI!$C$6))))</f>
        <v>4</v>
      </c>
      <c r="M202" s="2" t="str">
        <f>VLOOKUP(L202,KONDISI!$C$2:$D$6,2)</f>
        <v>Turun</v>
      </c>
    </row>
    <row r="203" spans="1:13" x14ac:dyDescent="0.25">
      <c r="A203" s="2">
        <v>201</v>
      </c>
      <c r="B203" s="3">
        <v>43329</v>
      </c>
      <c r="C203" s="5">
        <v>222</v>
      </c>
      <c r="D203" s="5">
        <v>222</v>
      </c>
      <c r="E203" s="5">
        <v>222</v>
      </c>
      <c r="F203" s="5">
        <v>222</v>
      </c>
      <c r="G203" s="5">
        <v>222</v>
      </c>
      <c r="H203" s="5" t="s">
        <v>17</v>
      </c>
      <c r="I203" s="5">
        <f t="shared" si="9"/>
        <v>222</v>
      </c>
      <c r="J203" s="5">
        <f t="shared" si="10"/>
        <v>0</v>
      </c>
      <c r="K203" s="5">
        <f t="shared" si="11"/>
        <v>0</v>
      </c>
      <c r="L203" s="5">
        <f>IF(J203&gt;KONDISI!$A$2,KONDISI!$C$2,IF(AND(J203&gt;KONDISI!$A$3,J203&lt;KONDISI!$B$3),KONDISI!$C$3,IF(J203=KONDISI!$A$4,KONDISI!$C$4,IF(AND(J203&gt;KONDISI!$A$5,J203&lt;KONDISI!$B$5),KONDISI!$C$5,KONDISI!$C$6))))</f>
        <v>3</v>
      </c>
      <c r="M203" s="2" t="str">
        <f>VLOOKUP(L203,KONDISI!$C$2:$D$6,2)</f>
        <v>Tetap</v>
      </c>
    </row>
    <row r="204" spans="1:13" x14ac:dyDescent="0.25">
      <c r="A204" s="2">
        <v>202</v>
      </c>
      <c r="B204" s="3">
        <v>43332</v>
      </c>
      <c r="C204" s="5">
        <v>222</v>
      </c>
      <c r="D204" s="5">
        <v>226</v>
      </c>
      <c r="E204" s="5">
        <v>222</v>
      </c>
      <c r="F204" s="5">
        <v>224</v>
      </c>
      <c r="G204" s="5">
        <v>224</v>
      </c>
      <c r="H204" s="5">
        <v>1090300</v>
      </c>
      <c r="I204" s="5">
        <f t="shared" si="9"/>
        <v>222</v>
      </c>
      <c r="J204" s="5">
        <f t="shared" si="10"/>
        <v>2</v>
      </c>
      <c r="K204" s="5">
        <f t="shared" si="11"/>
        <v>2</v>
      </c>
      <c r="L204" s="5">
        <f>IF(J204&gt;KONDISI!$A$2,KONDISI!$C$2,IF(AND(J204&gt;KONDISI!$A$3,J204&lt;KONDISI!$B$3),KONDISI!$C$3,IF(J204=KONDISI!$A$4,KONDISI!$C$4,IF(AND(J204&gt;KONDISI!$A$5,J204&lt;KONDISI!$B$5),KONDISI!$C$5,KONDISI!$C$6))))</f>
        <v>2</v>
      </c>
      <c r="M204" s="2" t="str">
        <f>VLOOKUP(L204,KONDISI!$C$2:$D$6,2)</f>
        <v>Naik</v>
      </c>
    </row>
    <row r="205" spans="1:13" x14ac:dyDescent="0.25">
      <c r="A205" s="2">
        <v>203</v>
      </c>
      <c r="B205" s="3">
        <v>43333</v>
      </c>
      <c r="C205" s="5">
        <v>226</v>
      </c>
      <c r="D205" s="5">
        <v>226</v>
      </c>
      <c r="E205" s="5">
        <v>220</v>
      </c>
      <c r="F205" s="5">
        <v>222</v>
      </c>
      <c r="G205" s="5">
        <v>222</v>
      </c>
      <c r="H205" s="5">
        <v>1287100</v>
      </c>
      <c r="I205" s="5">
        <f t="shared" si="9"/>
        <v>224</v>
      </c>
      <c r="J205" s="5">
        <f t="shared" si="10"/>
        <v>-2</v>
      </c>
      <c r="K205" s="5">
        <f t="shared" si="11"/>
        <v>2</v>
      </c>
      <c r="L205" s="5">
        <f>IF(J205&gt;KONDISI!$A$2,KONDISI!$C$2,IF(AND(J205&gt;KONDISI!$A$3,J205&lt;KONDISI!$B$3),KONDISI!$C$3,IF(J205=KONDISI!$A$4,KONDISI!$C$4,IF(AND(J205&gt;KONDISI!$A$5,J205&lt;KONDISI!$B$5),KONDISI!$C$5,KONDISI!$C$6))))</f>
        <v>4</v>
      </c>
      <c r="M205" s="2" t="str">
        <f>VLOOKUP(L205,KONDISI!$C$2:$D$6,2)</f>
        <v>Turun</v>
      </c>
    </row>
    <row r="206" spans="1:13" x14ac:dyDescent="0.25">
      <c r="A206" s="2">
        <v>204</v>
      </c>
      <c r="B206" s="3">
        <v>43334</v>
      </c>
      <c r="C206" s="5">
        <v>222</v>
      </c>
      <c r="D206" s="5">
        <v>222</v>
      </c>
      <c r="E206" s="5">
        <v>222</v>
      </c>
      <c r="F206" s="5">
        <v>222</v>
      </c>
      <c r="G206" s="5">
        <v>222</v>
      </c>
      <c r="H206" s="5" t="s">
        <v>17</v>
      </c>
      <c r="I206" s="5">
        <f t="shared" si="9"/>
        <v>222</v>
      </c>
      <c r="J206" s="5">
        <f t="shared" si="10"/>
        <v>0</v>
      </c>
      <c r="K206" s="5">
        <f t="shared" si="11"/>
        <v>0</v>
      </c>
      <c r="L206" s="5">
        <f>IF(J206&gt;KONDISI!$A$2,KONDISI!$C$2,IF(AND(J206&gt;KONDISI!$A$3,J206&lt;KONDISI!$B$3),KONDISI!$C$3,IF(J206=KONDISI!$A$4,KONDISI!$C$4,IF(AND(J206&gt;KONDISI!$A$5,J206&lt;KONDISI!$B$5),KONDISI!$C$5,KONDISI!$C$6))))</f>
        <v>3</v>
      </c>
      <c r="M206" s="2" t="str">
        <f>VLOOKUP(L206,KONDISI!$C$2:$D$6,2)</f>
        <v>Tetap</v>
      </c>
    </row>
    <row r="207" spans="1:13" x14ac:dyDescent="0.25">
      <c r="A207" s="2">
        <v>205</v>
      </c>
      <c r="B207" s="3">
        <v>43335</v>
      </c>
      <c r="C207" s="5">
        <v>224</v>
      </c>
      <c r="D207" s="5">
        <v>224</v>
      </c>
      <c r="E207" s="5">
        <v>220</v>
      </c>
      <c r="F207" s="5">
        <v>222</v>
      </c>
      <c r="G207" s="5">
        <v>222</v>
      </c>
      <c r="H207" s="5">
        <v>646400</v>
      </c>
      <c r="I207" s="5">
        <f t="shared" si="9"/>
        <v>222</v>
      </c>
      <c r="J207" s="5">
        <f t="shared" si="10"/>
        <v>0</v>
      </c>
      <c r="K207" s="5">
        <f t="shared" si="11"/>
        <v>0</v>
      </c>
      <c r="L207" s="5">
        <f>IF(J207&gt;KONDISI!$A$2,KONDISI!$C$2,IF(AND(J207&gt;KONDISI!$A$3,J207&lt;KONDISI!$B$3),KONDISI!$C$3,IF(J207=KONDISI!$A$4,KONDISI!$C$4,IF(AND(J207&gt;KONDISI!$A$5,J207&lt;KONDISI!$B$5),KONDISI!$C$5,KONDISI!$C$6))))</f>
        <v>3</v>
      </c>
      <c r="M207" s="2" t="str">
        <f>VLOOKUP(L207,KONDISI!$C$2:$D$6,2)</f>
        <v>Tetap</v>
      </c>
    </row>
    <row r="208" spans="1:13" x14ac:dyDescent="0.25">
      <c r="A208" s="2">
        <v>206</v>
      </c>
      <c r="B208" s="3">
        <v>43336</v>
      </c>
      <c r="C208" s="5">
        <v>222</v>
      </c>
      <c r="D208" s="5">
        <v>224</v>
      </c>
      <c r="E208" s="5">
        <v>220</v>
      </c>
      <c r="F208" s="5">
        <v>224</v>
      </c>
      <c r="G208" s="5">
        <v>224</v>
      </c>
      <c r="H208" s="5">
        <v>959300</v>
      </c>
      <c r="I208" s="5">
        <f t="shared" si="9"/>
        <v>222</v>
      </c>
      <c r="J208" s="5">
        <f t="shared" si="10"/>
        <v>2</v>
      </c>
      <c r="K208" s="5">
        <f t="shared" si="11"/>
        <v>2</v>
      </c>
      <c r="L208" s="5">
        <f>IF(J208&gt;KONDISI!$A$2,KONDISI!$C$2,IF(AND(J208&gt;KONDISI!$A$3,J208&lt;KONDISI!$B$3),KONDISI!$C$3,IF(J208=KONDISI!$A$4,KONDISI!$C$4,IF(AND(J208&gt;KONDISI!$A$5,J208&lt;KONDISI!$B$5),KONDISI!$C$5,KONDISI!$C$6))))</f>
        <v>2</v>
      </c>
      <c r="M208" s="2" t="str">
        <f>VLOOKUP(L208,KONDISI!$C$2:$D$6,2)</f>
        <v>Naik</v>
      </c>
    </row>
    <row r="209" spans="1:13" x14ac:dyDescent="0.25">
      <c r="A209" s="2">
        <v>207</v>
      </c>
      <c r="B209" s="3">
        <v>43339</v>
      </c>
      <c r="C209" s="5">
        <v>224</v>
      </c>
      <c r="D209" s="5">
        <v>226</v>
      </c>
      <c r="E209" s="5">
        <v>220</v>
      </c>
      <c r="F209" s="5">
        <v>224</v>
      </c>
      <c r="G209" s="5">
        <v>224</v>
      </c>
      <c r="H209" s="5">
        <v>1565300</v>
      </c>
      <c r="I209" s="5">
        <f t="shared" si="9"/>
        <v>224</v>
      </c>
      <c r="J209" s="5">
        <f t="shared" si="10"/>
        <v>0</v>
      </c>
      <c r="K209" s="5">
        <f t="shared" si="11"/>
        <v>0</v>
      </c>
      <c r="L209" s="5">
        <f>IF(J209&gt;KONDISI!$A$2,KONDISI!$C$2,IF(AND(J209&gt;KONDISI!$A$3,J209&lt;KONDISI!$B$3),KONDISI!$C$3,IF(J209=KONDISI!$A$4,KONDISI!$C$4,IF(AND(J209&gt;KONDISI!$A$5,J209&lt;KONDISI!$B$5),KONDISI!$C$5,KONDISI!$C$6))))</f>
        <v>3</v>
      </c>
      <c r="M209" s="2" t="str">
        <f>VLOOKUP(L209,KONDISI!$C$2:$D$6,2)</f>
        <v>Tetap</v>
      </c>
    </row>
    <row r="210" spans="1:13" x14ac:dyDescent="0.25">
      <c r="A210" s="2">
        <v>208</v>
      </c>
      <c r="B210" s="3">
        <v>43340</v>
      </c>
      <c r="C210" s="5">
        <v>224</v>
      </c>
      <c r="D210" s="5">
        <v>224</v>
      </c>
      <c r="E210" s="5">
        <v>220</v>
      </c>
      <c r="F210" s="5">
        <v>220</v>
      </c>
      <c r="G210" s="5">
        <v>220</v>
      </c>
      <c r="H210" s="5">
        <v>1061200</v>
      </c>
      <c r="I210" s="5">
        <f t="shared" si="9"/>
        <v>224</v>
      </c>
      <c r="J210" s="5">
        <f t="shared" si="10"/>
        <v>-4</v>
      </c>
      <c r="K210" s="5">
        <f t="shared" si="11"/>
        <v>4</v>
      </c>
      <c r="L210" s="5">
        <f>IF(J210&gt;KONDISI!$A$2,KONDISI!$C$2,IF(AND(J210&gt;KONDISI!$A$3,J210&lt;KONDISI!$B$3),KONDISI!$C$3,IF(J210=KONDISI!$A$4,KONDISI!$C$4,IF(AND(J210&gt;KONDISI!$A$5,J210&lt;KONDISI!$B$5),KONDISI!$C$5,KONDISI!$C$6))))</f>
        <v>5</v>
      </c>
      <c r="M210" s="2" t="str">
        <f>VLOOKUP(L210,KONDISI!$C$2:$D$6,2)</f>
        <v>Turun Drastis</v>
      </c>
    </row>
    <row r="211" spans="1:13" x14ac:dyDescent="0.25">
      <c r="A211" s="2">
        <v>209</v>
      </c>
      <c r="B211" s="3">
        <v>43341</v>
      </c>
      <c r="C211" s="5">
        <v>222</v>
      </c>
      <c r="D211" s="5">
        <v>222</v>
      </c>
      <c r="E211" s="5">
        <v>216</v>
      </c>
      <c r="F211" s="5">
        <v>218</v>
      </c>
      <c r="G211" s="5">
        <v>218</v>
      </c>
      <c r="H211" s="5">
        <v>5941900</v>
      </c>
      <c r="I211" s="5">
        <f t="shared" si="9"/>
        <v>220</v>
      </c>
      <c r="J211" s="5">
        <f t="shared" si="10"/>
        <v>-2</v>
      </c>
      <c r="K211" s="5">
        <f t="shared" si="11"/>
        <v>2</v>
      </c>
      <c r="L211" s="5">
        <f>IF(J211&gt;KONDISI!$A$2,KONDISI!$C$2,IF(AND(J211&gt;KONDISI!$A$3,J211&lt;KONDISI!$B$3),KONDISI!$C$3,IF(J211=KONDISI!$A$4,KONDISI!$C$4,IF(AND(J211&gt;KONDISI!$A$5,J211&lt;KONDISI!$B$5),KONDISI!$C$5,KONDISI!$C$6))))</f>
        <v>4</v>
      </c>
      <c r="M211" s="2" t="str">
        <f>VLOOKUP(L211,KONDISI!$C$2:$D$6,2)</f>
        <v>Turun</v>
      </c>
    </row>
    <row r="212" spans="1:13" x14ac:dyDescent="0.25">
      <c r="A212" s="2">
        <v>210</v>
      </c>
      <c r="B212" s="3">
        <v>43342</v>
      </c>
      <c r="C212" s="5">
        <v>218</v>
      </c>
      <c r="D212" s="5">
        <v>220</v>
      </c>
      <c r="E212" s="5">
        <v>216</v>
      </c>
      <c r="F212" s="5">
        <v>220</v>
      </c>
      <c r="G212" s="5">
        <v>220</v>
      </c>
      <c r="H212" s="5">
        <v>1409600</v>
      </c>
      <c r="I212" s="5">
        <f t="shared" si="9"/>
        <v>218</v>
      </c>
      <c r="J212" s="5">
        <f t="shared" si="10"/>
        <v>2</v>
      </c>
      <c r="K212" s="5">
        <f t="shared" si="11"/>
        <v>2</v>
      </c>
      <c r="L212" s="5">
        <f>IF(J212&gt;KONDISI!$A$2,KONDISI!$C$2,IF(AND(J212&gt;KONDISI!$A$3,J212&lt;KONDISI!$B$3),KONDISI!$C$3,IF(J212=KONDISI!$A$4,KONDISI!$C$4,IF(AND(J212&gt;KONDISI!$A$5,J212&lt;KONDISI!$B$5),KONDISI!$C$5,KONDISI!$C$6))))</f>
        <v>2</v>
      </c>
      <c r="M212" s="2" t="str">
        <f>VLOOKUP(L212,KONDISI!$C$2:$D$6,2)</f>
        <v>Naik</v>
      </c>
    </row>
    <row r="213" spans="1:13" x14ac:dyDescent="0.25">
      <c r="A213" s="2">
        <v>211</v>
      </c>
      <c r="B213" s="3">
        <v>43343</v>
      </c>
      <c r="C213" s="5">
        <v>220</v>
      </c>
      <c r="D213" s="5">
        <v>220</v>
      </c>
      <c r="E213" s="5">
        <v>216</v>
      </c>
      <c r="F213" s="5">
        <v>218</v>
      </c>
      <c r="G213" s="5">
        <v>218</v>
      </c>
      <c r="H213" s="5">
        <v>750900</v>
      </c>
      <c r="I213" s="5">
        <f t="shared" si="9"/>
        <v>220</v>
      </c>
      <c r="J213" s="5">
        <f t="shared" si="10"/>
        <v>-2</v>
      </c>
      <c r="K213" s="5">
        <f t="shared" si="11"/>
        <v>2</v>
      </c>
      <c r="L213" s="5">
        <f>IF(J213&gt;KONDISI!$A$2,KONDISI!$C$2,IF(AND(J213&gt;KONDISI!$A$3,J213&lt;KONDISI!$B$3),KONDISI!$C$3,IF(J213=KONDISI!$A$4,KONDISI!$C$4,IF(AND(J213&gt;KONDISI!$A$5,J213&lt;KONDISI!$B$5),KONDISI!$C$5,KONDISI!$C$6))))</f>
        <v>4</v>
      </c>
      <c r="M213" s="2" t="str">
        <f>VLOOKUP(L213,KONDISI!$C$2:$D$6,2)</f>
        <v>Turun</v>
      </c>
    </row>
    <row r="214" spans="1:13" x14ac:dyDescent="0.25">
      <c r="A214" s="2">
        <v>212</v>
      </c>
      <c r="B214" s="3">
        <v>43346</v>
      </c>
      <c r="C214" s="5">
        <v>218</v>
      </c>
      <c r="D214" s="5">
        <v>220</v>
      </c>
      <c r="E214" s="5">
        <v>216</v>
      </c>
      <c r="F214" s="5">
        <v>216</v>
      </c>
      <c r="G214" s="5">
        <v>216</v>
      </c>
      <c r="H214" s="5">
        <v>1637400</v>
      </c>
      <c r="I214" s="5">
        <f t="shared" si="9"/>
        <v>218</v>
      </c>
      <c r="J214" s="5">
        <f t="shared" si="10"/>
        <v>-2</v>
      </c>
      <c r="K214" s="5">
        <f t="shared" si="11"/>
        <v>2</v>
      </c>
      <c r="L214" s="5">
        <f>IF(J214&gt;KONDISI!$A$2,KONDISI!$C$2,IF(AND(J214&gt;KONDISI!$A$3,J214&lt;KONDISI!$B$3),KONDISI!$C$3,IF(J214=KONDISI!$A$4,KONDISI!$C$4,IF(AND(J214&gt;KONDISI!$A$5,J214&lt;KONDISI!$B$5),KONDISI!$C$5,KONDISI!$C$6))))</f>
        <v>4</v>
      </c>
      <c r="M214" s="2" t="str">
        <f>VLOOKUP(L214,KONDISI!$C$2:$D$6,2)</f>
        <v>Turun</v>
      </c>
    </row>
    <row r="215" spans="1:13" x14ac:dyDescent="0.25">
      <c r="A215" s="2">
        <v>213</v>
      </c>
      <c r="B215" s="3">
        <v>43347</v>
      </c>
      <c r="C215" s="5">
        <v>216</v>
      </c>
      <c r="D215" s="5">
        <v>220</v>
      </c>
      <c r="E215" s="5">
        <v>216</v>
      </c>
      <c r="F215" s="5">
        <v>218</v>
      </c>
      <c r="G215" s="5">
        <v>218</v>
      </c>
      <c r="H215" s="5">
        <v>5166500</v>
      </c>
      <c r="I215" s="5">
        <f t="shared" si="9"/>
        <v>216</v>
      </c>
      <c r="J215" s="5">
        <f t="shared" si="10"/>
        <v>2</v>
      </c>
      <c r="K215" s="5">
        <f t="shared" si="11"/>
        <v>2</v>
      </c>
      <c r="L215" s="5">
        <f>IF(J215&gt;KONDISI!$A$2,KONDISI!$C$2,IF(AND(J215&gt;KONDISI!$A$3,J215&lt;KONDISI!$B$3),KONDISI!$C$3,IF(J215=KONDISI!$A$4,KONDISI!$C$4,IF(AND(J215&gt;KONDISI!$A$5,J215&lt;KONDISI!$B$5),KONDISI!$C$5,KONDISI!$C$6))))</f>
        <v>2</v>
      </c>
      <c r="M215" s="2" t="str">
        <f>VLOOKUP(L215,KONDISI!$C$2:$D$6,2)</f>
        <v>Naik</v>
      </c>
    </row>
    <row r="216" spans="1:13" x14ac:dyDescent="0.25">
      <c r="A216" s="2">
        <v>214</v>
      </c>
      <c r="B216" s="3">
        <v>43348</v>
      </c>
      <c r="C216" s="5">
        <v>218</v>
      </c>
      <c r="D216" s="5">
        <v>218</v>
      </c>
      <c r="E216" s="5">
        <v>204</v>
      </c>
      <c r="F216" s="5">
        <v>210</v>
      </c>
      <c r="G216" s="5">
        <v>210</v>
      </c>
      <c r="H216" s="5">
        <v>7691900</v>
      </c>
      <c r="I216" s="5">
        <f t="shared" si="9"/>
        <v>218</v>
      </c>
      <c r="J216" s="5">
        <f t="shared" si="10"/>
        <v>-8</v>
      </c>
      <c r="K216" s="5">
        <f t="shared" si="11"/>
        <v>8</v>
      </c>
      <c r="L216" s="5">
        <f>IF(J216&gt;KONDISI!$A$2,KONDISI!$C$2,IF(AND(J216&gt;KONDISI!$A$3,J216&lt;KONDISI!$B$3),KONDISI!$C$3,IF(J216=KONDISI!$A$4,KONDISI!$C$4,IF(AND(J216&gt;KONDISI!$A$5,J216&lt;KONDISI!$B$5),KONDISI!$C$5,KONDISI!$C$6))))</f>
        <v>5</v>
      </c>
      <c r="M216" s="2" t="str">
        <f>VLOOKUP(L216,KONDISI!$C$2:$D$6,2)</f>
        <v>Turun Drastis</v>
      </c>
    </row>
    <row r="217" spans="1:13" x14ac:dyDescent="0.25">
      <c r="A217" s="2">
        <v>215</v>
      </c>
      <c r="B217" s="3">
        <v>43349</v>
      </c>
      <c r="C217" s="5">
        <v>210</v>
      </c>
      <c r="D217" s="5">
        <v>212</v>
      </c>
      <c r="E217" s="5">
        <v>206</v>
      </c>
      <c r="F217" s="5">
        <v>210</v>
      </c>
      <c r="G217" s="5">
        <v>210</v>
      </c>
      <c r="H217" s="5">
        <v>1874700</v>
      </c>
      <c r="I217" s="5">
        <f t="shared" si="9"/>
        <v>210</v>
      </c>
      <c r="J217" s="5">
        <f t="shared" si="10"/>
        <v>0</v>
      </c>
      <c r="K217" s="5">
        <f t="shared" si="11"/>
        <v>0</v>
      </c>
      <c r="L217" s="5">
        <f>IF(J217&gt;KONDISI!$A$2,KONDISI!$C$2,IF(AND(J217&gt;KONDISI!$A$3,J217&lt;KONDISI!$B$3),KONDISI!$C$3,IF(J217=KONDISI!$A$4,KONDISI!$C$4,IF(AND(J217&gt;KONDISI!$A$5,J217&lt;KONDISI!$B$5),KONDISI!$C$5,KONDISI!$C$6))))</f>
        <v>3</v>
      </c>
      <c r="M217" s="2" t="str">
        <f>VLOOKUP(L217,KONDISI!$C$2:$D$6,2)</f>
        <v>Tetap</v>
      </c>
    </row>
    <row r="218" spans="1:13" x14ac:dyDescent="0.25">
      <c r="A218" s="2">
        <v>216</v>
      </c>
      <c r="B218" s="3">
        <v>43350</v>
      </c>
      <c r="C218" s="5">
        <v>212</v>
      </c>
      <c r="D218" s="5">
        <v>212</v>
      </c>
      <c r="E218" s="5">
        <v>200</v>
      </c>
      <c r="F218" s="5">
        <v>204</v>
      </c>
      <c r="G218" s="5">
        <v>204</v>
      </c>
      <c r="H218" s="5">
        <v>3395500</v>
      </c>
      <c r="I218" s="5">
        <f t="shared" si="9"/>
        <v>210</v>
      </c>
      <c r="J218" s="5">
        <f t="shared" si="10"/>
        <v>-6</v>
      </c>
      <c r="K218" s="5">
        <f t="shared" si="11"/>
        <v>6</v>
      </c>
      <c r="L218" s="5">
        <f>IF(J218&gt;KONDISI!$A$2,KONDISI!$C$2,IF(AND(J218&gt;KONDISI!$A$3,J218&lt;KONDISI!$B$3),KONDISI!$C$3,IF(J218=KONDISI!$A$4,KONDISI!$C$4,IF(AND(J218&gt;KONDISI!$A$5,J218&lt;KONDISI!$B$5),KONDISI!$C$5,KONDISI!$C$6))))</f>
        <v>5</v>
      </c>
      <c r="M218" s="2" t="str">
        <f>VLOOKUP(L218,KONDISI!$C$2:$D$6,2)</f>
        <v>Turun Drastis</v>
      </c>
    </row>
    <row r="219" spans="1:13" x14ac:dyDescent="0.25">
      <c r="A219" s="2">
        <v>217</v>
      </c>
      <c r="B219" s="3">
        <v>43353</v>
      </c>
      <c r="C219" s="5">
        <v>204</v>
      </c>
      <c r="D219" s="5">
        <v>204</v>
      </c>
      <c r="E219" s="5">
        <v>199</v>
      </c>
      <c r="F219" s="5">
        <v>202</v>
      </c>
      <c r="G219" s="5">
        <v>202</v>
      </c>
      <c r="H219" s="5">
        <v>3400800</v>
      </c>
      <c r="I219" s="5">
        <f t="shared" si="9"/>
        <v>204</v>
      </c>
      <c r="J219" s="5">
        <f t="shared" si="10"/>
        <v>-2</v>
      </c>
      <c r="K219" s="5">
        <f t="shared" si="11"/>
        <v>2</v>
      </c>
      <c r="L219" s="5">
        <f>IF(J219&gt;KONDISI!$A$2,KONDISI!$C$2,IF(AND(J219&gt;KONDISI!$A$3,J219&lt;KONDISI!$B$3),KONDISI!$C$3,IF(J219=KONDISI!$A$4,KONDISI!$C$4,IF(AND(J219&gt;KONDISI!$A$5,J219&lt;KONDISI!$B$5),KONDISI!$C$5,KONDISI!$C$6))))</f>
        <v>4</v>
      </c>
      <c r="M219" s="2" t="str">
        <f>VLOOKUP(L219,KONDISI!$C$2:$D$6,2)</f>
        <v>Turun</v>
      </c>
    </row>
    <row r="220" spans="1:13" x14ac:dyDescent="0.25">
      <c r="A220" s="2">
        <v>218</v>
      </c>
      <c r="B220" s="3">
        <v>43354</v>
      </c>
      <c r="C220" s="5">
        <v>202</v>
      </c>
      <c r="D220" s="5">
        <v>202</v>
      </c>
      <c r="E220" s="5">
        <v>202</v>
      </c>
      <c r="F220" s="5">
        <v>202</v>
      </c>
      <c r="G220" s="5">
        <v>202</v>
      </c>
      <c r="H220" s="5" t="s">
        <v>17</v>
      </c>
      <c r="I220" s="5">
        <f t="shared" si="9"/>
        <v>202</v>
      </c>
      <c r="J220" s="5">
        <f t="shared" si="10"/>
        <v>0</v>
      </c>
      <c r="K220" s="5">
        <f t="shared" si="11"/>
        <v>0</v>
      </c>
      <c r="L220" s="5">
        <f>IF(J220&gt;KONDISI!$A$2,KONDISI!$C$2,IF(AND(J220&gt;KONDISI!$A$3,J220&lt;KONDISI!$B$3),KONDISI!$C$3,IF(J220=KONDISI!$A$4,KONDISI!$C$4,IF(AND(J220&gt;KONDISI!$A$5,J220&lt;KONDISI!$B$5),KONDISI!$C$5,KONDISI!$C$6))))</f>
        <v>3</v>
      </c>
      <c r="M220" s="2" t="str">
        <f>VLOOKUP(L220,KONDISI!$C$2:$D$6,2)</f>
        <v>Tetap</v>
      </c>
    </row>
    <row r="221" spans="1:13" x14ac:dyDescent="0.25">
      <c r="A221" s="2">
        <v>219</v>
      </c>
      <c r="B221" s="3">
        <v>43355</v>
      </c>
      <c r="C221" s="5">
        <v>204</v>
      </c>
      <c r="D221" s="5">
        <v>220</v>
      </c>
      <c r="E221" s="5">
        <v>204</v>
      </c>
      <c r="F221" s="5">
        <v>220</v>
      </c>
      <c r="G221" s="5">
        <v>220</v>
      </c>
      <c r="H221" s="5">
        <v>9064000</v>
      </c>
      <c r="I221" s="5">
        <f t="shared" si="9"/>
        <v>202</v>
      </c>
      <c r="J221" s="5">
        <f t="shared" si="10"/>
        <v>18</v>
      </c>
      <c r="K221" s="5">
        <f t="shared" si="11"/>
        <v>18</v>
      </c>
      <c r="L221" s="5">
        <f>IF(J221&gt;KONDISI!$A$2,KONDISI!$C$2,IF(AND(J221&gt;KONDISI!$A$3,J221&lt;KONDISI!$B$3),KONDISI!$C$3,IF(J221=KONDISI!$A$4,KONDISI!$C$4,IF(AND(J221&gt;KONDISI!$A$5,J221&lt;KONDISI!$B$5),KONDISI!$C$5,KONDISI!$C$6))))</f>
        <v>1</v>
      </c>
      <c r="M221" s="2" t="str">
        <f>VLOOKUP(L221,KONDISI!$C$2:$D$6,2)</f>
        <v>Naik Drastis</v>
      </c>
    </row>
    <row r="222" spans="1:13" x14ac:dyDescent="0.25">
      <c r="A222" s="2">
        <v>220</v>
      </c>
      <c r="B222" s="3">
        <v>43356</v>
      </c>
      <c r="C222" s="5">
        <v>220</v>
      </c>
      <c r="D222" s="5">
        <v>230</v>
      </c>
      <c r="E222" s="5">
        <v>220</v>
      </c>
      <c r="F222" s="5">
        <v>224</v>
      </c>
      <c r="G222" s="5">
        <v>224</v>
      </c>
      <c r="H222" s="5">
        <v>5019900</v>
      </c>
      <c r="I222" s="5">
        <f t="shared" si="9"/>
        <v>220</v>
      </c>
      <c r="J222" s="5">
        <f t="shared" si="10"/>
        <v>4</v>
      </c>
      <c r="K222" s="5">
        <f t="shared" si="11"/>
        <v>4</v>
      </c>
      <c r="L222" s="5">
        <f>IF(J222&gt;KONDISI!$A$2,KONDISI!$C$2,IF(AND(J222&gt;KONDISI!$A$3,J222&lt;KONDISI!$B$3),KONDISI!$C$3,IF(J222=KONDISI!$A$4,KONDISI!$C$4,IF(AND(J222&gt;KONDISI!$A$5,J222&lt;KONDISI!$B$5),KONDISI!$C$5,KONDISI!$C$6))))</f>
        <v>1</v>
      </c>
      <c r="M222" s="2" t="str">
        <f>VLOOKUP(L222,KONDISI!$C$2:$D$6,2)</f>
        <v>Naik Drastis</v>
      </c>
    </row>
    <row r="223" spans="1:13" x14ac:dyDescent="0.25">
      <c r="A223" s="2">
        <v>221</v>
      </c>
      <c r="B223" s="3">
        <v>43357</v>
      </c>
      <c r="C223" s="5">
        <v>224</v>
      </c>
      <c r="D223" s="5">
        <v>226</v>
      </c>
      <c r="E223" s="5">
        <v>218</v>
      </c>
      <c r="F223" s="5">
        <v>220</v>
      </c>
      <c r="G223" s="5">
        <v>220</v>
      </c>
      <c r="H223" s="5">
        <v>1492300</v>
      </c>
      <c r="I223" s="5">
        <f t="shared" si="9"/>
        <v>224</v>
      </c>
      <c r="J223" s="5">
        <f t="shared" si="10"/>
        <v>-4</v>
      </c>
      <c r="K223" s="5">
        <f t="shared" si="11"/>
        <v>4</v>
      </c>
      <c r="L223" s="5">
        <f>IF(J223&gt;KONDISI!$A$2,KONDISI!$C$2,IF(AND(J223&gt;KONDISI!$A$3,J223&lt;KONDISI!$B$3),KONDISI!$C$3,IF(J223=KONDISI!$A$4,KONDISI!$C$4,IF(AND(J223&gt;KONDISI!$A$5,J223&lt;KONDISI!$B$5),KONDISI!$C$5,KONDISI!$C$6))))</f>
        <v>5</v>
      </c>
      <c r="M223" s="2" t="str">
        <f>VLOOKUP(L223,KONDISI!$C$2:$D$6,2)</f>
        <v>Turun Drastis</v>
      </c>
    </row>
    <row r="224" spans="1:13" x14ac:dyDescent="0.25">
      <c r="A224" s="2">
        <v>222</v>
      </c>
      <c r="B224" s="3">
        <v>43360</v>
      </c>
      <c r="C224" s="5">
        <v>220</v>
      </c>
      <c r="D224" s="5">
        <v>220</v>
      </c>
      <c r="E224" s="5">
        <v>208</v>
      </c>
      <c r="F224" s="5">
        <v>210</v>
      </c>
      <c r="G224" s="5">
        <v>210</v>
      </c>
      <c r="H224" s="5">
        <v>1752100</v>
      </c>
      <c r="I224" s="5">
        <f t="shared" si="9"/>
        <v>220</v>
      </c>
      <c r="J224" s="5">
        <f t="shared" si="10"/>
        <v>-10</v>
      </c>
      <c r="K224" s="5">
        <f t="shared" si="11"/>
        <v>10</v>
      </c>
      <c r="L224" s="5">
        <f>IF(J224&gt;KONDISI!$A$2,KONDISI!$C$2,IF(AND(J224&gt;KONDISI!$A$3,J224&lt;KONDISI!$B$3),KONDISI!$C$3,IF(J224=KONDISI!$A$4,KONDISI!$C$4,IF(AND(J224&gt;KONDISI!$A$5,J224&lt;KONDISI!$B$5),KONDISI!$C$5,KONDISI!$C$6))))</f>
        <v>5</v>
      </c>
      <c r="M224" s="2" t="str">
        <f>VLOOKUP(L224,KONDISI!$C$2:$D$6,2)</f>
        <v>Turun Drastis</v>
      </c>
    </row>
    <row r="225" spans="1:13" x14ac:dyDescent="0.25">
      <c r="A225" s="2">
        <v>223</v>
      </c>
      <c r="B225" s="3">
        <v>43361</v>
      </c>
      <c r="C225" s="5">
        <v>210</v>
      </c>
      <c r="D225" s="5">
        <v>212</v>
      </c>
      <c r="E225" s="5">
        <v>206</v>
      </c>
      <c r="F225" s="5">
        <v>206</v>
      </c>
      <c r="G225" s="5">
        <v>206</v>
      </c>
      <c r="H225" s="5">
        <v>1448800</v>
      </c>
      <c r="I225" s="5">
        <f t="shared" si="9"/>
        <v>210</v>
      </c>
      <c r="J225" s="5">
        <f t="shared" si="10"/>
        <v>-4</v>
      </c>
      <c r="K225" s="5">
        <f t="shared" si="11"/>
        <v>4</v>
      </c>
      <c r="L225" s="5">
        <f>IF(J225&gt;KONDISI!$A$2,KONDISI!$C$2,IF(AND(J225&gt;KONDISI!$A$3,J225&lt;KONDISI!$B$3),KONDISI!$C$3,IF(J225=KONDISI!$A$4,KONDISI!$C$4,IF(AND(J225&gt;KONDISI!$A$5,J225&lt;KONDISI!$B$5),KONDISI!$C$5,KONDISI!$C$6))))</f>
        <v>5</v>
      </c>
      <c r="M225" s="2" t="str">
        <f>VLOOKUP(L225,KONDISI!$C$2:$D$6,2)</f>
        <v>Turun Drastis</v>
      </c>
    </row>
    <row r="226" spans="1:13" x14ac:dyDescent="0.25">
      <c r="A226" s="2">
        <v>224</v>
      </c>
      <c r="B226" s="3">
        <v>43362</v>
      </c>
      <c r="C226" s="5">
        <v>214</v>
      </c>
      <c r="D226" s="5">
        <v>214</v>
      </c>
      <c r="E226" s="5">
        <v>206</v>
      </c>
      <c r="F226" s="5">
        <v>206</v>
      </c>
      <c r="G226" s="5">
        <v>206</v>
      </c>
      <c r="H226" s="5">
        <v>1310700</v>
      </c>
      <c r="I226" s="5">
        <f t="shared" si="9"/>
        <v>206</v>
      </c>
      <c r="J226" s="5">
        <f t="shared" si="10"/>
        <v>0</v>
      </c>
      <c r="K226" s="5">
        <f t="shared" si="11"/>
        <v>0</v>
      </c>
      <c r="L226" s="5">
        <f>IF(J226&gt;KONDISI!$A$2,KONDISI!$C$2,IF(AND(J226&gt;KONDISI!$A$3,J226&lt;KONDISI!$B$3),KONDISI!$C$3,IF(J226=KONDISI!$A$4,KONDISI!$C$4,IF(AND(J226&gt;KONDISI!$A$5,J226&lt;KONDISI!$B$5),KONDISI!$C$5,KONDISI!$C$6))))</f>
        <v>3</v>
      </c>
      <c r="M226" s="2" t="str">
        <f>VLOOKUP(L226,KONDISI!$C$2:$D$6,2)</f>
        <v>Tetap</v>
      </c>
    </row>
    <row r="227" spans="1:13" x14ac:dyDescent="0.25">
      <c r="A227" s="2">
        <v>225</v>
      </c>
      <c r="B227" s="3">
        <v>43363</v>
      </c>
      <c r="C227" s="5">
        <v>208</v>
      </c>
      <c r="D227" s="5">
        <v>212</v>
      </c>
      <c r="E227" s="5">
        <v>206</v>
      </c>
      <c r="F227" s="5">
        <v>208</v>
      </c>
      <c r="G227" s="5">
        <v>208</v>
      </c>
      <c r="H227" s="5">
        <v>4411500</v>
      </c>
      <c r="I227" s="5">
        <f t="shared" si="9"/>
        <v>206</v>
      </c>
      <c r="J227" s="5">
        <f t="shared" si="10"/>
        <v>2</v>
      </c>
      <c r="K227" s="5">
        <f t="shared" si="11"/>
        <v>2</v>
      </c>
      <c r="L227" s="5">
        <f>IF(J227&gt;KONDISI!$A$2,KONDISI!$C$2,IF(AND(J227&gt;KONDISI!$A$3,J227&lt;KONDISI!$B$3),KONDISI!$C$3,IF(J227=KONDISI!$A$4,KONDISI!$C$4,IF(AND(J227&gt;KONDISI!$A$5,J227&lt;KONDISI!$B$5),KONDISI!$C$5,KONDISI!$C$6))))</f>
        <v>2</v>
      </c>
      <c r="M227" s="2" t="str">
        <f>VLOOKUP(L227,KONDISI!$C$2:$D$6,2)</f>
        <v>Naik</v>
      </c>
    </row>
    <row r="228" spans="1:13" x14ac:dyDescent="0.25">
      <c r="A228" s="2">
        <v>226</v>
      </c>
      <c r="B228" s="3">
        <v>43364</v>
      </c>
      <c r="C228" s="5">
        <v>210</v>
      </c>
      <c r="D228" s="5">
        <v>210</v>
      </c>
      <c r="E228" s="5">
        <v>204</v>
      </c>
      <c r="F228" s="5">
        <v>204</v>
      </c>
      <c r="G228" s="5">
        <v>204</v>
      </c>
      <c r="H228" s="5">
        <v>3281200</v>
      </c>
      <c r="I228" s="5">
        <f t="shared" si="9"/>
        <v>208</v>
      </c>
      <c r="J228" s="5">
        <f t="shared" si="10"/>
        <v>-4</v>
      </c>
      <c r="K228" s="5">
        <f t="shared" si="11"/>
        <v>4</v>
      </c>
      <c r="L228" s="5">
        <f>IF(J228&gt;KONDISI!$A$2,KONDISI!$C$2,IF(AND(J228&gt;KONDISI!$A$3,J228&lt;KONDISI!$B$3),KONDISI!$C$3,IF(J228=KONDISI!$A$4,KONDISI!$C$4,IF(AND(J228&gt;KONDISI!$A$5,J228&lt;KONDISI!$B$5),KONDISI!$C$5,KONDISI!$C$6))))</f>
        <v>5</v>
      </c>
      <c r="M228" s="2" t="str">
        <f>VLOOKUP(L228,KONDISI!$C$2:$D$6,2)</f>
        <v>Turun Drastis</v>
      </c>
    </row>
    <row r="229" spans="1:13" x14ac:dyDescent="0.25">
      <c r="A229" s="2">
        <v>227</v>
      </c>
      <c r="B229" s="3">
        <v>43367</v>
      </c>
      <c r="C229" s="5">
        <v>206</v>
      </c>
      <c r="D229" s="5">
        <v>206</v>
      </c>
      <c r="E229" s="5">
        <v>200</v>
      </c>
      <c r="F229" s="5">
        <v>202</v>
      </c>
      <c r="G229" s="5">
        <v>202</v>
      </c>
      <c r="H229" s="5">
        <v>4448400</v>
      </c>
      <c r="I229" s="5">
        <f t="shared" si="9"/>
        <v>204</v>
      </c>
      <c r="J229" s="5">
        <f t="shared" si="10"/>
        <v>-2</v>
      </c>
      <c r="K229" s="5">
        <f t="shared" si="11"/>
        <v>2</v>
      </c>
      <c r="L229" s="5">
        <f>IF(J229&gt;KONDISI!$A$2,KONDISI!$C$2,IF(AND(J229&gt;KONDISI!$A$3,J229&lt;KONDISI!$B$3),KONDISI!$C$3,IF(J229=KONDISI!$A$4,KONDISI!$C$4,IF(AND(J229&gt;KONDISI!$A$5,J229&lt;KONDISI!$B$5),KONDISI!$C$5,KONDISI!$C$6))))</f>
        <v>4</v>
      </c>
      <c r="M229" s="2" t="str">
        <f>VLOOKUP(L229,KONDISI!$C$2:$D$6,2)</f>
        <v>Turun</v>
      </c>
    </row>
    <row r="230" spans="1:13" x14ac:dyDescent="0.25">
      <c r="A230" s="2">
        <v>228</v>
      </c>
      <c r="B230" s="3">
        <v>43368</v>
      </c>
      <c r="C230" s="5">
        <v>202</v>
      </c>
      <c r="D230" s="5">
        <v>204</v>
      </c>
      <c r="E230" s="5">
        <v>200</v>
      </c>
      <c r="F230" s="5">
        <v>202</v>
      </c>
      <c r="G230" s="5">
        <v>202</v>
      </c>
      <c r="H230" s="5">
        <v>2017000</v>
      </c>
      <c r="I230" s="5">
        <f t="shared" si="9"/>
        <v>202</v>
      </c>
      <c r="J230" s="5">
        <f t="shared" si="10"/>
        <v>0</v>
      </c>
      <c r="K230" s="5">
        <f t="shared" si="11"/>
        <v>0</v>
      </c>
      <c r="L230" s="5">
        <f>IF(J230&gt;KONDISI!$A$2,KONDISI!$C$2,IF(AND(J230&gt;KONDISI!$A$3,J230&lt;KONDISI!$B$3),KONDISI!$C$3,IF(J230=KONDISI!$A$4,KONDISI!$C$4,IF(AND(J230&gt;KONDISI!$A$5,J230&lt;KONDISI!$B$5),KONDISI!$C$5,KONDISI!$C$6))))</f>
        <v>3</v>
      </c>
      <c r="M230" s="2" t="str">
        <f>VLOOKUP(L230,KONDISI!$C$2:$D$6,2)</f>
        <v>Tetap</v>
      </c>
    </row>
    <row r="231" spans="1:13" x14ac:dyDescent="0.25">
      <c r="A231" s="2">
        <v>229</v>
      </c>
      <c r="B231" s="3">
        <v>43369</v>
      </c>
      <c r="C231" s="5">
        <v>202</v>
      </c>
      <c r="D231" s="5">
        <v>204</v>
      </c>
      <c r="E231" s="5">
        <v>202</v>
      </c>
      <c r="F231" s="5">
        <v>202</v>
      </c>
      <c r="G231" s="5">
        <v>202</v>
      </c>
      <c r="H231" s="5">
        <v>3093900</v>
      </c>
      <c r="I231" s="5">
        <f t="shared" si="9"/>
        <v>202</v>
      </c>
      <c r="J231" s="5">
        <f t="shared" si="10"/>
        <v>0</v>
      </c>
      <c r="K231" s="5">
        <f t="shared" si="11"/>
        <v>0</v>
      </c>
      <c r="L231" s="5">
        <f>IF(J231&gt;KONDISI!$A$2,KONDISI!$C$2,IF(AND(J231&gt;KONDISI!$A$3,J231&lt;KONDISI!$B$3),KONDISI!$C$3,IF(J231=KONDISI!$A$4,KONDISI!$C$4,IF(AND(J231&gt;KONDISI!$A$5,J231&lt;KONDISI!$B$5),KONDISI!$C$5,KONDISI!$C$6))))</f>
        <v>3</v>
      </c>
      <c r="M231" s="2" t="str">
        <f>VLOOKUP(L231,KONDISI!$C$2:$D$6,2)</f>
        <v>Tetap</v>
      </c>
    </row>
    <row r="232" spans="1:13" x14ac:dyDescent="0.25">
      <c r="A232" s="2">
        <v>230</v>
      </c>
      <c r="B232" s="3">
        <v>43370</v>
      </c>
      <c r="C232" s="5">
        <v>202</v>
      </c>
      <c r="D232" s="5">
        <v>206</v>
      </c>
      <c r="E232" s="5">
        <v>202</v>
      </c>
      <c r="F232" s="5">
        <v>206</v>
      </c>
      <c r="G232" s="5">
        <v>206</v>
      </c>
      <c r="H232" s="5">
        <v>2241600</v>
      </c>
      <c r="I232" s="5">
        <f t="shared" si="9"/>
        <v>202</v>
      </c>
      <c r="J232" s="5">
        <f t="shared" si="10"/>
        <v>4</v>
      </c>
      <c r="K232" s="5">
        <f t="shared" si="11"/>
        <v>4</v>
      </c>
      <c r="L232" s="5">
        <f>IF(J232&gt;KONDISI!$A$2,KONDISI!$C$2,IF(AND(J232&gt;KONDISI!$A$3,J232&lt;KONDISI!$B$3),KONDISI!$C$3,IF(J232=KONDISI!$A$4,KONDISI!$C$4,IF(AND(J232&gt;KONDISI!$A$5,J232&lt;KONDISI!$B$5),KONDISI!$C$5,KONDISI!$C$6))))</f>
        <v>1</v>
      </c>
      <c r="M232" s="2" t="str">
        <f>VLOOKUP(L232,KONDISI!$C$2:$D$6,2)</f>
        <v>Naik Drastis</v>
      </c>
    </row>
    <row r="233" spans="1:13" x14ac:dyDescent="0.25">
      <c r="A233" s="2">
        <v>231</v>
      </c>
      <c r="B233" s="3">
        <v>43371</v>
      </c>
      <c r="C233" s="5">
        <v>208</v>
      </c>
      <c r="D233" s="5">
        <v>208</v>
      </c>
      <c r="E233" s="5">
        <v>204</v>
      </c>
      <c r="F233" s="5">
        <v>206</v>
      </c>
      <c r="G233" s="5">
        <v>206</v>
      </c>
      <c r="H233" s="5">
        <v>1148300</v>
      </c>
      <c r="I233" s="5">
        <f t="shared" si="9"/>
        <v>206</v>
      </c>
      <c r="J233" s="5">
        <f t="shared" si="10"/>
        <v>0</v>
      </c>
      <c r="K233" s="5">
        <f t="shared" si="11"/>
        <v>0</v>
      </c>
      <c r="L233" s="5">
        <f>IF(J233&gt;KONDISI!$A$2,KONDISI!$C$2,IF(AND(J233&gt;KONDISI!$A$3,J233&lt;KONDISI!$B$3),KONDISI!$C$3,IF(J233=KONDISI!$A$4,KONDISI!$C$4,IF(AND(J233&gt;KONDISI!$A$5,J233&lt;KONDISI!$B$5),KONDISI!$C$5,KONDISI!$C$6))))</f>
        <v>3</v>
      </c>
      <c r="M233" s="2" t="str">
        <f>VLOOKUP(L233,KONDISI!$C$2:$D$6,2)</f>
        <v>Tetap</v>
      </c>
    </row>
    <row r="234" spans="1:13" x14ac:dyDescent="0.25">
      <c r="A234" s="2">
        <v>232</v>
      </c>
      <c r="B234" s="3">
        <v>43374</v>
      </c>
      <c r="C234" s="5">
        <v>206</v>
      </c>
      <c r="D234" s="5">
        <v>224</v>
      </c>
      <c r="E234" s="5">
        <v>204</v>
      </c>
      <c r="F234" s="5">
        <v>218</v>
      </c>
      <c r="G234" s="5">
        <v>218</v>
      </c>
      <c r="H234" s="5">
        <v>19360200</v>
      </c>
      <c r="I234" s="5">
        <f t="shared" si="9"/>
        <v>206</v>
      </c>
      <c r="J234" s="5">
        <f t="shared" si="10"/>
        <v>12</v>
      </c>
      <c r="K234" s="5">
        <f t="shared" si="11"/>
        <v>12</v>
      </c>
      <c r="L234" s="5">
        <f>IF(J234&gt;KONDISI!$A$2,KONDISI!$C$2,IF(AND(J234&gt;KONDISI!$A$3,J234&lt;KONDISI!$B$3),KONDISI!$C$3,IF(J234=KONDISI!$A$4,KONDISI!$C$4,IF(AND(J234&gt;KONDISI!$A$5,J234&lt;KONDISI!$B$5),KONDISI!$C$5,KONDISI!$C$6))))</f>
        <v>1</v>
      </c>
      <c r="M234" s="2" t="str">
        <f>VLOOKUP(L234,KONDISI!$C$2:$D$6,2)</f>
        <v>Naik Drastis</v>
      </c>
    </row>
    <row r="235" spans="1:13" x14ac:dyDescent="0.25">
      <c r="A235" s="2">
        <v>233</v>
      </c>
      <c r="B235" s="3">
        <v>43375</v>
      </c>
      <c r="C235" s="5">
        <v>218</v>
      </c>
      <c r="D235" s="5">
        <v>224</v>
      </c>
      <c r="E235" s="5">
        <v>208</v>
      </c>
      <c r="F235" s="5">
        <v>208</v>
      </c>
      <c r="G235" s="5">
        <v>208</v>
      </c>
      <c r="H235" s="5">
        <v>8766000</v>
      </c>
      <c r="I235" s="5">
        <f t="shared" si="9"/>
        <v>218</v>
      </c>
      <c r="J235" s="5">
        <f t="shared" si="10"/>
        <v>-10</v>
      </c>
      <c r="K235" s="5">
        <f t="shared" si="11"/>
        <v>10</v>
      </c>
      <c r="L235" s="5">
        <f>IF(J235&gt;KONDISI!$A$2,KONDISI!$C$2,IF(AND(J235&gt;KONDISI!$A$3,J235&lt;KONDISI!$B$3),KONDISI!$C$3,IF(J235=KONDISI!$A$4,KONDISI!$C$4,IF(AND(J235&gt;KONDISI!$A$5,J235&lt;KONDISI!$B$5),KONDISI!$C$5,KONDISI!$C$6))))</f>
        <v>5</v>
      </c>
      <c r="M235" s="2" t="str">
        <f>VLOOKUP(L235,KONDISI!$C$2:$D$6,2)</f>
        <v>Turun Drastis</v>
      </c>
    </row>
    <row r="236" spans="1:13" x14ac:dyDescent="0.25">
      <c r="A236" s="2">
        <v>234</v>
      </c>
      <c r="B236" s="3">
        <v>43376</v>
      </c>
      <c r="C236" s="5">
        <v>208</v>
      </c>
      <c r="D236" s="5">
        <v>218</v>
      </c>
      <c r="E236" s="5">
        <v>208</v>
      </c>
      <c r="F236" s="5">
        <v>212</v>
      </c>
      <c r="G236" s="5">
        <v>212</v>
      </c>
      <c r="H236" s="5">
        <v>4479600</v>
      </c>
      <c r="I236" s="5">
        <f t="shared" si="9"/>
        <v>208</v>
      </c>
      <c r="J236" s="5">
        <f t="shared" si="10"/>
        <v>4</v>
      </c>
      <c r="K236" s="5">
        <f t="shared" si="11"/>
        <v>4</v>
      </c>
      <c r="L236" s="5">
        <f>IF(J236&gt;KONDISI!$A$2,KONDISI!$C$2,IF(AND(J236&gt;KONDISI!$A$3,J236&lt;KONDISI!$B$3),KONDISI!$C$3,IF(J236=KONDISI!$A$4,KONDISI!$C$4,IF(AND(J236&gt;KONDISI!$A$5,J236&lt;KONDISI!$B$5),KONDISI!$C$5,KONDISI!$C$6))))</f>
        <v>1</v>
      </c>
      <c r="M236" s="2" t="str">
        <f>VLOOKUP(L236,KONDISI!$C$2:$D$6,2)</f>
        <v>Naik Drastis</v>
      </c>
    </row>
    <row r="237" spans="1:13" x14ac:dyDescent="0.25">
      <c r="A237" s="2">
        <v>235</v>
      </c>
      <c r="B237" s="3">
        <v>43377</v>
      </c>
      <c r="C237" s="5">
        <v>212</v>
      </c>
      <c r="D237" s="5">
        <v>214</v>
      </c>
      <c r="E237" s="5">
        <v>204</v>
      </c>
      <c r="F237" s="5">
        <v>204</v>
      </c>
      <c r="G237" s="5">
        <v>204</v>
      </c>
      <c r="H237" s="5">
        <v>3305800</v>
      </c>
      <c r="I237" s="5">
        <f t="shared" si="9"/>
        <v>212</v>
      </c>
      <c r="J237" s="5">
        <f t="shared" si="10"/>
        <v>-8</v>
      </c>
      <c r="K237" s="5">
        <f t="shared" si="11"/>
        <v>8</v>
      </c>
      <c r="L237" s="5">
        <f>IF(J237&gt;KONDISI!$A$2,KONDISI!$C$2,IF(AND(J237&gt;KONDISI!$A$3,J237&lt;KONDISI!$B$3),KONDISI!$C$3,IF(J237=KONDISI!$A$4,KONDISI!$C$4,IF(AND(J237&gt;KONDISI!$A$5,J237&lt;KONDISI!$B$5),KONDISI!$C$5,KONDISI!$C$6))))</f>
        <v>5</v>
      </c>
      <c r="M237" s="2" t="str">
        <f>VLOOKUP(L237,KONDISI!$C$2:$D$6,2)</f>
        <v>Turun Drastis</v>
      </c>
    </row>
    <row r="238" spans="1:13" x14ac:dyDescent="0.25">
      <c r="A238" s="2">
        <v>236</v>
      </c>
      <c r="B238" s="3">
        <v>43378</v>
      </c>
      <c r="C238" s="5">
        <v>204</v>
      </c>
      <c r="D238" s="5">
        <v>206</v>
      </c>
      <c r="E238" s="5">
        <v>202</v>
      </c>
      <c r="F238" s="5">
        <v>202</v>
      </c>
      <c r="G238" s="5">
        <v>202</v>
      </c>
      <c r="H238" s="5">
        <v>2172700</v>
      </c>
      <c r="I238" s="5">
        <f t="shared" si="9"/>
        <v>204</v>
      </c>
      <c r="J238" s="5">
        <f t="shared" si="10"/>
        <v>-2</v>
      </c>
      <c r="K238" s="5">
        <f t="shared" si="11"/>
        <v>2</v>
      </c>
      <c r="L238" s="5">
        <f>IF(J238&gt;KONDISI!$A$2,KONDISI!$C$2,IF(AND(J238&gt;KONDISI!$A$3,J238&lt;KONDISI!$B$3),KONDISI!$C$3,IF(J238=KONDISI!$A$4,KONDISI!$C$4,IF(AND(J238&gt;KONDISI!$A$5,J238&lt;KONDISI!$B$5),KONDISI!$C$5,KONDISI!$C$6))))</f>
        <v>4</v>
      </c>
      <c r="M238" s="2" t="str">
        <f>VLOOKUP(L238,KONDISI!$C$2:$D$6,2)</f>
        <v>Turun</v>
      </c>
    </row>
    <row r="239" spans="1:13" x14ac:dyDescent="0.25">
      <c r="A239" s="2">
        <v>237</v>
      </c>
      <c r="B239" s="3">
        <v>43381</v>
      </c>
      <c r="C239" s="5">
        <v>204</v>
      </c>
      <c r="D239" s="5">
        <v>206</v>
      </c>
      <c r="E239" s="5">
        <v>202</v>
      </c>
      <c r="F239" s="5">
        <v>202</v>
      </c>
      <c r="G239" s="5">
        <v>202</v>
      </c>
      <c r="H239" s="5">
        <v>1857800</v>
      </c>
      <c r="I239" s="5">
        <f t="shared" si="9"/>
        <v>202</v>
      </c>
      <c r="J239" s="5">
        <f t="shared" si="10"/>
        <v>0</v>
      </c>
      <c r="K239" s="5">
        <f t="shared" si="11"/>
        <v>0</v>
      </c>
      <c r="L239" s="5">
        <f>IF(J239&gt;KONDISI!$A$2,KONDISI!$C$2,IF(AND(J239&gt;KONDISI!$A$3,J239&lt;KONDISI!$B$3),KONDISI!$C$3,IF(J239=KONDISI!$A$4,KONDISI!$C$4,IF(AND(J239&gt;KONDISI!$A$5,J239&lt;KONDISI!$B$5),KONDISI!$C$5,KONDISI!$C$6))))</f>
        <v>3</v>
      </c>
      <c r="M239" s="2" t="str">
        <f>VLOOKUP(L239,KONDISI!$C$2:$D$6,2)</f>
        <v>Tetap</v>
      </c>
    </row>
    <row r="240" spans="1:13" x14ac:dyDescent="0.25">
      <c r="A240" s="2">
        <v>238</v>
      </c>
      <c r="B240" s="3">
        <v>43382</v>
      </c>
      <c r="C240" s="5">
        <v>204</v>
      </c>
      <c r="D240" s="5">
        <v>206</v>
      </c>
      <c r="E240" s="5">
        <v>202</v>
      </c>
      <c r="F240" s="5">
        <v>204</v>
      </c>
      <c r="G240" s="5">
        <v>204</v>
      </c>
      <c r="H240" s="5">
        <v>1851900</v>
      </c>
      <c r="I240" s="5">
        <f t="shared" si="9"/>
        <v>202</v>
      </c>
      <c r="J240" s="5">
        <f t="shared" si="10"/>
        <v>2</v>
      </c>
      <c r="K240" s="5">
        <f t="shared" si="11"/>
        <v>2</v>
      </c>
      <c r="L240" s="5">
        <f>IF(J240&gt;KONDISI!$A$2,KONDISI!$C$2,IF(AND(J240&gt;KONDISI!$A$3,J240&lt;KONDISI!$B$3),KONDISI!$C$3,IF(J240=KONDISI!$A$4,KONDISI!$C$4,IF(AND(J240&gt;KONDISI!$A$5,J240&lt;KONDISI!$B$5),KONDISI!$C$5,KONDISI!$C$6))))</f>
        <v>2</v>
      </c>
      <c r="M240" s="2" t="str">
        <f>VLOOKUP(L240,KONDISI!$C$2:$D$6,2)</f>
        <v>Naik</v>
      </c>
    </row>
    <row r="241" spans="1:13" x14ac:dyDescent="0.25">
      <c r="A241" s="2">
        <v>239</v>
      </c>
      <c r="B241" s="3">
        <v>43383</v>
      </c>
      <c r="C241" s="5">
        <v>204</v>
      </c>
      <c r="D241" s="5">
        <v>214</v>
      </c>
      <c r="E241" s="5">
        <v>204</v>
      </c>
      <c r="F241" s="5">
        <v>210</v>
      </c>
      <c r="G241" s="5">
        <v>210</v>
      </c>
      <c r="H241" s="5">
        <v>4990700</v>
      </c>
      <c r="I241" s="5">
        <f t="shared" si="9"/>
        <v>204</v>
      </c>
      <c r="J241" s="5">
        <f t="shared" si="10"/>
        <v>6</v>
      </c>
      <c r="K241" s="5">
        <f t="shared" si="11"/>
        <v>6</v>
      </c>
      <c r="L241" s="5">
        <f>IF(J241&gt;KONDISI!$A$2,KONDISI!$C$2,IF(AND(J241&gt;KONDISI!$A$3,J241&lt;KONDISI!$B$3),KONDISI!$C$3,IF(J241=KONDISI!$A$4,KONDISI!$C$4,IF(AND(J241&gt;KONDISI!$A$5,J241&lt;KONDISI!$B$5),KONDISI!$C$5,KONDISI!$C$6))))</f>
        <v>1</v>
      </c>
      <c r="M241" s="2" t="str">
        <f>VLOOKUP(L241,KONDISI!$C$2:$D$6,2)</f>
        <v>Naik Drastis</v>
      </c>
    </row>
    <row r="242" spans="1:13" x14ac:dyDescent="0.25">
      <c r="A242" s="2">
        <v>240</v>
      </c>
      <c r="B242" s="3">
        <v>43384</v>
      </c>
      <c r="C242" s="5">
        <v>208</v>
      </c>
      <c r="D242" s="5">
        <v>210</v>
      </c>
      <c r="E242" s="5">
        <v>202</v>
      </c>
      <c r="F242" s="5">
        <v>204</v>
      </c>
      <c r="G242" s="5">
        <v>204</v>
      </c>
      <c r="H242" s="5">
        <v>3009300</v>
      </c>
      <c r="I242" s="5">
        <f t="shared" si="9"/>
        <v>210</v>
      </c>
      <c r="J242" s="5">
        <f t="shared" si="10"/>
        <v>-6</v>
      </c>
      <c r="K242" s="5">
        <f t="shared" si="11"/>
        <v>6</v>
      </c>
      <c r="L242" s="5">
        <f>IF(J242&gt;KONDISI!$A$2,KONDISI!$C$2,IF(AND(J242&gt;KONDISI!$A$3,J242&lt;KONDISI!$B$3),KONDISI!$C$3,IF(J242=KONDISI!$A$4,KONDISI!$C$4,IF(AND(J242&gt;KONDISI!$A$5,J242&lt;KONDISI!$B$5),KONDISI!$C$5,KONDISI!$C$6))))</f>
        <v>5</v>
      </c>
      <c r="M242" s="2" t="str">
        <f>VLOOKUP(L242,KONDISI!$C$2:$D$6,2)</f>
        <v>Turun Drastis</v>
      </c>
    </row>
    <row r="243" spans="1:13" x14ac:dyDescent="0.25">
      <c r="A243" s="2">
        <v>241</v>
      </c>
      <c r="B243" s="3">
        <v>43385</v>
      </c>
      <c r="C243" s="5">
        <v>204</v>
      </c>
      <c r="D243" s="5">
        <v>212</v>
      </c>
      <c r="E243" s="5">
        <v>204</v>
      </c>
      <c r="F243" s="5">
        <v>206</v>
      </c>
      <c r="G243" s="5">
        <v>206</v>
      </c>
      <c r="H243" s="5">
        <v>2838600</v>
      </c>
      <c r="I243" s="5">
        <f t="shared" si="9"/>
        <v>204</v>
      </c>
      <c r="J243" s="5">
        <f t="shared" si="10"/>
        <v>2</v>
      </c>
      <c r="K243" s="5">
        <f t="shared" si="11"/>
        <v>2</v>
      </c>
      <c r="L243" s="5">
        <f>IF(J243&gt;KONDISI!$A$2,KONDISI!$C$2,IF(AND(J243&gt;KONDISI!$A$3,J243&lt;KONDISI!$B$3),KONDISI!$C$3,IF(J243=KONDISI!$A$4,KONDISI!$C$4,IF(AND(J243&gt;KONDISI!$A$5,J243&lt;KONDISI!$B$5),KONDISI!$C$5,KONDISI!$C$6))))</f>
        <v>2</v>
      </c>
      <c r="M243" s="2" t="str">
        <f>VLOOKUP(L243,KONDISI!$C$2:$D$6,2)</f>
        <v>Naik</v>
      </c>
    </row>
    <row r="244" spans="1:13" x14ac:dyDescent="0.25">
      <c r="A244" s="2">
        <v>242</v>
      </c>
      <c r="B244" s="3">
        <v>43388</v>
      </c>
      <c r="C244" s="5">
        <v>206</v>
      </c>
      <c r="D244" s="5">
        <v>210</v>
      </c>
      <c r="E244" s="5">
        <v>204</v>
      </c>
      <c r="F244" s="5">
        <v>206</v>
      </c>
      <c r="G244" s="5">
        <v>206</v>
      </c>
      <c r="H244" s="5">
        <v>2521200</v>
      </c>
      <c r="I244" s="5">
        <f t="shared" si="9"/>
        <v>206</v>
      </c>
      <c r="J244" s="5">
        <f t="shared" si="10"/>
        <v>0</v>
      </c>
      <c r="K244" s="5">
        <f t="shared" si="11"/>
        <v>0</v>
      </c>
      <c r="L244" s="5">
        <f>IF(J244&gt;KONDISI!$A$2,KONDISI!$C$2,IF(AND(J244&gt;KONDISI!$A$3,J244&lt;KONDISI!$B$3),KONDISI!$C$3,IF(J244=KONDISI!$A$4,KONDISI!$C$4,IF(AND(J244&gt;KONDISI!$A$5,J244&lt;KONDISI!$B$5),KONDISI!$C$5,KONDISI!$C$6))))</f>
        <v>3</v>
      </c>
      <c r="M244" s="2" t="str">
        <f>VLOOKUP(L244,KONDISI!$C$2:$D$6,2)</f>
        <v>Tetap</v>
      </c>
    </row>
    <row r="245" spans="1:13" x14ac:dyDescent="0.25">
      <c r="A245" s="2">
        <v>243</v>
      </c>
      <c r="B245" s="3">
        <v>43389</v>
      </c>
      <c r="C245" s="5">
        <v>206</v>
      </c>
      <c r="D245" s="5">
        <v>212</v>
      </c>
      <c r="E245" s="5">
        <v>206</v>
      </c>
      <c r="F245" s="5">
        <v>206</v>
      </c>
      <c r="G245" s="5">
        <v>206</v>
      </c>
      <c r="H245" s="5">
        <v>3277700</v>
      </c>
      <c r="I245" s="5">
        <f t="shared" si="9"/>
        <v>206</v>
      </c>
      <c r="J245" s="5">
        <f t="shared" si="10"/>
        <v>0</v>
      </c>
      <c r="K245" s="5">
        <f t="shared" si="11"/>
        <v>0</v>
      </c>
      <c r="L245" s="5">
        <f>IF(J245&gt;KONDISI!$A$2,KONDISI!$C$2,IF(AND(J245&gt;KONDISI!$A$3,J245&lt;KONDISI!$B$3),KONDISI!$C$3,IF(J245=KONDISI!$A$4,KONDISI!$C$4,IF(AND(J245&gt;KONDISI!$A$5,J245&lt;KONDISI!$B$5),KONDISI!$C$5,KONDISI!$C$6))))</f>
        <v>3</v>
      </c>
      <c r="M245" s="2" t="str">
        <f>VLOOKUP(L245,KONDISI!$C$2:$D$6,2)</f>
        <v>Tetap</v>
      </c>
    </row>
    <row r="246" spans="1:13" x14ac:dyDescent="0.25">
      <c r="A246" s="2">
        <v>244</v>
      </c>
      <c r="B246" s="3">
        <v>43390</v>
      </c>
      <c r="C246" s="5">
        <v>206</v>
      </c>
      <c r="D246" s="5">
        <v>210</v>
      </c>
      <c r="E246" s="5">
        <v>204</v>
      </c>
      <c r="F246" s="5">
        <v>204</v>
      </c>
      <c r="G246" s="5">
        <v>204</v>
      </c>
      <c r="H246" s="5">
        <v>2284600</v>
      </c>
      <c r="I246" s="5">
        <f t="shared" si="9"/>
        <v>206</v>
      </c>
      <c r="J246" s="5">
        <f t="shared" si="10"/>
        <v>-2</v>
      </c>
      <c r="K246" s="5">
        <f t="shared" si="11"/>
        <v>2</v>
      </c>
      <c r="L246" s="5">
        <f>IF(J246&gt;KONDISI!$A$2,KONDISI!$C$2,IF(AND(J246&gt;KONDISI!$A$3,J246&lt;KONDISI!$B$3),KONDISI!$C$3,IF(J246=KONDISI!$A$4,KONDISI!$C$4,IF(AND(J246&gt;KONDISI!$A$5,J246&lt;KONDISI!$B$5),KONDISI!$C$5,KONDISI!$C$6))))</f>
        <v>4</v>
      </c>
      <c r="M246" s="2" t="str">
        <f>VLOOKUP(L246,KONDISI!$C$2:$D$6,2)</f>
        <v>Turun</v>
      </c>
    </row>
    <row r="247" spans="1:13" x14ac:dyDescent="0.25">
      <c r="A247" s="2">
        <v>245</v>
      </c>
      <c r="B247" s="3">
        <v>43391</v>
      </c>
      <c r="C247" s="5">
        <v>204</v>
      </c>
      <c r="D247" s="5">
        <v>206</v>
      </c>
      <c r="E247" s="5">
        <v>202</v>
      </c>
      <c r="F247" s="5">
        <v>206</v>
      </c>
      <c r="G247" s="5">
        <v>206</v>
      </c>
      <c r="H247" s="5">
        <v>1018800</v>
      </c>
      <c r="I247" s="5">
        <f t="shared" si="9"/>
        <v>204</v>
      </c>
      <c r="J247" s="5">
        <f t="shared" si="10"/>
        <v>2</v>
      </c>
      <c r="K247" s="5">
        <f t="shared" si="11"/>
        <v>2</v>
      </c>
      <c r="L247" s="5">
        <f>IF(J247&gt;KONDISI!$A$2,KONDISI!$C$2,IF(AND(J247&gt;KONDISI!$A$3,J247&lt;KONDISI!$B$3),KONDISI!$C$3,IF(J247=KONDISI!$A$4,KONDISI!$C$4,IF(AND(J247&gt;KONDISI!$A$5,J247&lt;KONDISI!$B$5),KONDISI!$C$5,KONDISI!$C$6))))</f>
        <v>2</v>
      </c>
      <c r="M247" s="2" t="str">
        <f>VLOOKUP(L247,KONDISI!$C$2:$D$6,2)</f>
        <v>Naik</v>
      </c>
    </row>
    <row r="248" spans="1:13" x14ac:dyDescent="0.25">
      <c r="A248" s="2">
        <v>246</v>
      </c>
      <c r="B248" s="3">
        <v>43392</v>
      </c>
      <c r="C248" s="5">
        <v>206</v>
      </c>
      <c r="D248" s="5">
        <v>208</v>
      </c>
      <c r="E248" s="5">
        <v>204</v>
      </c>
      <c r="F248" s="5">
        <v>206</v>
      </c>
      <c r="G248" s="5">
        <v>206</v>
      </c>
      <c r="H248" s="5">
        <v>904300</v>
      </c>
      <c r="I248" s="5">
        <f t="shared" si="9"/>
        <v>206</v>
      </c>
      <c r="J248" s="5">
        <f t="shared" si="10"/>
        <v>0</v>
      </c>
      <c r="K248" s="5">
        <f t="shared" si="11"/>
        <v>0</v>
      </c>
      <c r="L248" s="5">
        <f>IF(J248&gt;KONDISI!$A$2,KONDISI!$C$2,IF(AND(J248&gt;KONDISI!$A$3,J248&lt;KONDISI!$B$3),KONDISI!$C$3,IF(J248=KONDISI!$A$4,KONDISI!$C$4,IF(AND(J248&gt;KONDISI!$A$5,J248&lt;KONDISI!$B$5),KONDISI!$C$5,KONDISI!$C$6))))</f>
        <v>3</v>
      </c>
      <c r="M248" s="2" t="str">
        <f>VLOOKUP(L248,KONDISI!$C$2:$D$6,2)</f>
        <v>Tetap</v>
      </c>
    </row>
    <row r="249" spans="1:13" x14ac:dyDescent="0.25">
      <c r="A249" s="2">
        <v>247</v>
      </c>
      <c r="B249" s="3">
        <v>43395</v>
      </c>
      <c r="C249" s="5">
        <v>206</v>
      </c>
      <c r="D249" s="5">
        <v>208</v>
      </c>
      <c r="E249" s="5">
        <v>202</v>
      </c>
      <c r="F249" s="5">
        <v>204</v>
      </c>
      <c r="G249" s="5">
        <v>204</v>
      </c>
      <c r="H249" s="5">
        <v>3263100</v>
      </c>
      <c r="I249" s="5">
        <f t="shared" si="9"/>
        <v>206</v>
      </c>
      <c r="J249" s="5">
        <f t="shared" si="10"/>
        <v>-2</v>
      </c>
      <c r="K249" s="5">
        <f t="shared" si="11"/>
        <v>2</v>
      </c>
      <c r="L249" s="5">
        <f>IF(J249&gt;KONDISI!$A$2,KONDISI!$C$2,IF(AND(J249&gt;KONDISI!$A$3,J249&lt;KONDISI!$B$3),KONDISI!$C$3,IF(J249=KONDISI!$A$4,KONDISI!$C$4,IF(AND(J249&gt;KONDISI!$A$5,J249&lt;KONDISI!$B$5),KONDISI!$C$5,KONDISI!$C$6))))</f>
        <v>4</v>
      </c>
      <c r="M249" s="2" t="str">
        <f>VLOOKUP(L249,KONDISI!$C$2:$D$6,2)</f>
        <v>Turun</v>
      </c>
    </row>
    <row r="250" spans="1:13" x14ac:dyDescent="0.25">
      <c r="A250" s="2">
        <v>248</v>
      </c>
      <c r="B250" s="3">
        <v>43396</v>
      </c>
      <c r="C250" s="5">
        <v>204</v>
      </c>
      <c r="D250" s="5">
        <v>206</v>
      </c>
      <c r="E250" s="5">
        <v>202</v>
      </c>
      <c r="F250" s="5">
        <v>202</v>
      </c>
      <c r="G250" s="5">
        <v>202</v>
      </c>
      <c r="H250" s="5">
        <v>1090900</v>
      </c>
      <c r="I250" s="5">
        <f t="shared" si="9"/>
        <v>204</v>
      </c>
      <c r="J250" s="5">
        <f t="shared" si="10"/>
        <v>-2</v>
      </c>
      <c r="K250" s="5">
        <f t="shared" si="11"/>
        <v>2</v>
      </c>
      <c r="L250" s="5">
        <f>IF(J250&gt;KONDISI!$A$2,KONDISI!$C$2,IF(AND(J250&gt;KONDISI!$A$3,J250&lt;KONDISI!$B$3),KONDISI!$C$3,IF(J250=KONDISI!$A$4,KONDISI!$C$4,IF(AND(J250&gt;KONDISI!$A$5,J250&lt;KONDISI!$B$5),KONDISI!$C$5,KONDISI!$C$6))))</f>
        <v>4</v>
      </c>
      <c r="M250" s="2" t="str">
        <f>VLOOKUP(L250,KONDISI!$C$2:$D$6,2)</f>
        <v>Turun</v>
      </c>
    </row>
    <row r="251" spans="1:13" x14ac:dyDescent="0.25">
      <c r="A251" s="2">
        <v>249</v>
      </c>
      <c r="B251" s="3">
        <v>43397</v>
      </c>
      <c r="C251" s="5">
        <v>204</v>
      </c>
      <c r="D251" s="5">
        <v>208</v>
      </c>
      <c r="E251" s="5">
        <v>202</v>
      </c>
      <c r="F251" s="5">
        <v>202</v>
      </c>
      <c r="G251" s="5">
        <v>202</v>
      </c>
      <c r="H251" s="5">
        <v>3240900</v>
      </c>
      <c r="I251" s="5">
        <f t="shared" si="9"/>
        <v>202</v>
      </c>
      <c r="J251" s="5">
        <f t="shared" si="10"/>
        <v>0</v>
      </c>
      <c r="K251" s="5">
        <f t="shared" si="11"/>
        <v>0</v>
      </c>
      <c r="L251" s="5">
        <f>IF(J251&gt;KONDISI!$A$2,KONDISI!$C$2,IF(AND(J251&gt;KONDISI!$A$3,J251&lt;KONDISI!$B$3),KONDISI!$C$3,IF(J251=KONDISI!$A$4,KONDISI!$C$4,IF(AND(J251&gt;KONDISI!$A$5,J251&lt;KONDISI!$B$5),KONDISI!$C$5,KONDISI!$C$6))))</f>
        <v>3</v>
      </c>
      <c r="M251" s="2" t="str">
        <f>VLOOKUP(L251,KONDISI!$C$2:$D$6,2)</f>
        <v>Tetap</v>
      </c>
    </row>
    <row r="252" spans="1:13" x14ac:dyDescent="0.25">
      <c r="A252" s="2">
        <v>250</v>
      </c>
      <c r="B252" s="3">
        <v>43398</v>
      </c>
      <c r="C252" s="5">
        <v>200</v>
      </c>
      <c r="D252" s="5">
        <v>204</v>
      </c>
      <c r="E252" s="5">
        <v>200</v>
      </c>
      <c r="F252" s="5">
        <v>202</v>
      </c>
      <c r="G252" s="5">
        <v>202</v>
      </c>
      <c r="H252" s="5">
        <v>1073800</v>
      </c>
      <c r="I252" s="5">
        <f t="shared" si="9"/>
        <v>202</v>
      </c>
      <c r="J252" s="5">
        <f t="shared" si="10"/>
        <v>0</v>
      </c>
      <c r="K252" s="5">
        <f t="shared" si="11"/>
        <v>0</v>
      </c>
      <c r="L252" s="5">
        <f>IF(J252&gt;KONDISI!$A$2,KONDISI!$C$2,IF(AND(J252&gt;KONDISI!$A$3,J252&lt;KONDISI!$B$3),KONDISI!$C$3,IF(J252=KONDISI!$A$4,KONDISI!$C$4,IF(AND(J252&gt;KONDISI!$A$5,J252&lt;KONDISI!$B$5),KONDISI!$C$5,KONDISI!$C$6))))</f>
        <v>3</v>
      </c>
      <c r="M252" s="2" t="str">
        <f>VLOOKUP(L252,KONDISI!$C$2:$D$6,2)</f>
        <v>Tetap</v>
      </c>
    </row>
    <row r="253" spans="1:13" x14ac:dyDescent="0.25">
      <c r="A253" s="2">
        <v>251</v>
      </c>
      <c r="B253" s="3">
        <v>43399</v>
      </c>
      <c r="C253" s="5">
        <v>202</v>
      </c>
      <c r="D253" s="5">
        <v>204</v>
      </c>
      <c r="E253" s="5">
        <v>202</v>
      </c>
      <c r="F253" s="5">
        <v>202</v>
      </c>
      <c r="G253" s="5">
        <v>202</v>
      </c>
      <c r="H253" s="5">
        <v>788900</v>
      </c>
      <c r="I253" s="5">
        <f t="shared" si="9"/>
        <v>202</v>
      </c>
      <c r="J253" s="5">
        <f t="shared" si="10"/>
        <v>0</v>
      </c>
      <c r="K253" s="5">
        <f t="shared" si="11"/>
        <v>0</v>
      </c>
      <c r="L253" s="5">
        <f>IF(J253&gt;KONDISI!$A$2,KONDISI!$C$2,IF(AND(J253&gt;KONDISI!$A$3,J253&lt;KONDISI!$B$3),KONDISI!$C$3,IF(J253=KONDISI!$A$4,KONDISI!$C$4,IF(AND(J253&gt;KONDISI!$A$5,J253&lt;KONDISI!$B$5),KONDISI!$C$5,KONDISI!$C$6))))</f>
        <v>3</v>
      </c>
      <c r="M253" s="2" t="str">
        <f>VLOOKUP(L253,KONDISI!$C$2:$D$6,2)</f>
        <v>Tetap</v>
      </c>
    </row>
    <row r="254" spans="1:13" x14ac:dyDescent="0.25">
      <c r="A254" s="2">
        <v>252</v>
      </c>
      <c r="B254" s="3">
        <v>43402</v>
      </c>
      <c r="C254" s="5">
        <v>202</v>
      </c>
      <c r="D254" s="5">
        <v>204</v>
      </c>
      <c r="E254" s="5">
        <v>200</v>
      </c>
      <c r="F254" s="5">
        <v>202</v>
      </c>
      <c r="G254" s="5">
        <v>202</v>
      </c>
      <c r="H254" s="5">
        <v>1227000</v>
      </c>
      <c r="I254" s="5">
        <f t="shared" si="9"/>
        <v>202</v>
      </c>
      <c r="J254" s="5">
        <f t="shared" si="10"/>
        <v>0</v>
      </c>
      <c r="K254" s="5">
        <f t="shared" si="11"/>
        <v>0</v>
      </c>
      <c r="L254" s="5">
        <f>IF(J254&gt;KONDISI!$A$2,KONDISI!$C$2,IF(AND(J254&gt;KONDISI!$A$3,J254&lt;KONDISI!$B$3),KONDISI!$C$3,IF(J254=KONDISI!$A$4,KONDISI!$C$4,IF(AND(J254&gt;KONDISI!$A$5,J254&lt;KONDISI!$B$5),KONDISI!$C$5,KONDISI!$C$6))))</f>
        <v>3</v>
      </c>
      <c r="M254" s="2" t="str">
        <f>VLOOKUP(L254,KONDISI!$C$2:$D$6,2)</f>
        <v>Tetap</v>
      </c>
    </row>
    <row r="255" spans="1:13" x14ac:dyDescent="0.25">
      <c r="A255" s="2">
        <v>253</v>
      </c>
      <c r="B255" s="3">
        <v>43403</v>
      </c>
      <c r="C255" s="5">
        <v>202</v>
      </c>
      <c r="D255" s="5">
        <v>204</v>
      </c>
      <c r="E255" s="5">
        <v>200</v>
      </c>
      <c r="F255" s="5">
        <v>202</v>
      </c>
      <c r="G255" s="5">
        <v>202</v>
      </c>
      <c r="H255" s="5">
        <v>595300</v>
      </c>
      <c r="I255" s="5">
        <f t="shared" si="9"/>
        <v>202</v>
      </c>
      <c r="J255" s="5">
        <f t="shared" si="10"/>
        <v>0</v>
      </c>
      <c r="K255" s="5">
        <f t="shared" si="11"/>
        <v>0</v>
      </c>
      <c r="L255" s="5">
        <f>IF(J255&gt;KONDISI!$A$2,KONDISI!$C$2,IF(AND(J255&gt;KONDISI!$A$3,J255&lt;KONDISI!$B$3),KONDISI!$C$3,IF(J255=KONDISI!$A$4,KONDISI!$C$4,IF(AND(J255&gt;KONDISI!$A$5,J255&lt;KONDISI!$B$5),KONDISI!$C$5,KONDISI!$C$6))))</f>
        <v>3</v>
      </c>
      <c r="M255" s="2" t="str">
        <f>VLOOKUP(L255,KONDISI!$C$2:$D$6,2)</f>
        <v>Tetap</v>
      </c>
    </row>
    <row r="256" spans="1:13" x14ac:dyDescent="0.25">
      <c r="A256" s="2">
        <v>254</v>
      </c>
      <c r="B256" s="3">
        <v>43404</v>
      </c>
      <c r="C256" s="5">
        <v>204</v>
      </c>
      <c r="D256" s="5">
        <v>206</v>
      </c>
      <c r="E256" s="5">
        <v>202</v>
      </c>
      <c r="F256" s="5">
        <v>202</v>
      </c>
      <c r="G256" s="5">
        <v>202</v>
      </c>
      <c r="H256" s="5">
        <v>1366600</v>
      </c>
      <c r="I256" s="5">
        <f t="shared" si="9"/>
        <v>202</v>
      </c>
      <c r="J256" s="5">
        <f t="shared" si="10"/>
        <v>0</v>
      </c>
      <c r="K256" s="5">
        <f t="shared" si="11"/>
        <v>0</v>
      </c>
      <c r="L256" s="5">
        <f>IF(J256&gt;KONDISI!$A$2,KONDISI!$C$2,IF(AND(J256&gt;KONDISI!$A$3,J256&lt;KONDISI!$B$3),KONDISI!$C$3,IF(J256=KONDISI!$A$4,KONDISI!$C$4,IF(AND(J256&gt;KONDISI!$A$5,J256&lt;KONDISI!$B$5),KONDISI!$C$5,KONDISI!$C$6))))</f>
        <v>3</v>
      </c>
      <c r="M256" s="2" t="str">
        <f>VLOOKUP(L256,KONDISI!$C$2:$D$6,2)</f>
        <v>Tetap</v>
      </c>
    </row>
    <row r="257" spans="1:13" x14ac:dyDescent="0.25">
      <c r="A257" s="2">
        <v>255</v>
      </c>
      <c r="B257" s="3">
        <v>43405</v>
      </c>
      <c r="C257" s="5">
        <v>202</v>
      </c>
      <c r="D257" s="5">
        <v>204</v>
      </c>
      <c r="E257" s="5">
        <v>200</v>
      </c>
      <c r="F257" s="5">
        <v>202</v>
      </c>
      <c r="G257" s="5">
        <v>202</v>
      </c>
      <c r="H257" s="5">
        <v>3177200</v>
      </c>
      <c r="I257" s="5">
        <f t="shared" si="9"/>
        <v>202</v>
      </c>
      <c r="J257" s="5">
        <f t="shared" si="10"/>
        <v>0</v>
      </c>
      <c r="K257" s="5">
        <f t="shared" si="11"/>
        <v>0</v>
      </c>
      <c r="L257" s="5">
        <f>IF(J257&gt;KONDISI!$A$2,KONDISI!$C$2,IF(AND(J257&gt;KONDISI!$A$3,J257&lt;KONDISI!$B$3),KONDISI!$C$3,IF(J257=KONDISI!$A$4,KONDISI!$C$4,IF(AND(J257&gt;KONDISI!$A$5,J257&lt;KONDISI!$B$5),KONDISI!$C$5,KONDISI!$C$6))))</f>
        <v>3</v>
      </c>
      <c r="M257" s="2" t="str">
        <f>VLOOKUP(L257,KONDISI!$C$2:$D$6,2)</f>
        <v>Tetap</v>
      </c>
    </row>
    <row r="258" spans="1:13" x14ac:dyDescent="0.25">
      <c r="A258" s="2">
        <v>256</v>
      </c>
      <c r="B258" s="3">
        <v>43406</v>
      </c>
      <c r="C258" s="5">
        <v>202</v>
      </c>
      <c r="D258" s="5">
        <v>204</v>
      </c>
      <c r="E258" s="5">
        <v>200</v>
      </c>
      <c r="F258" s="5">
        <v>202</v>
      </c>
      <c r="G258" s="5">
        <v>202</v>
      </c>
      <c r="H258" s="5">
        <v>4592600</v>
      </c>
      <c r="I258" s="5">
        <f t="shared" si="9"/>
        <v>202</v>
      </c>
      <c r="J258" s="5">
        <f t="shared" si="10"/>
        <v>0</v>
      </c>
      <c r="K258" s="5">
        <f t="shared" si="11"/>
        <v>0</v>
      </c>
      <c r="L258" s="5">
        <f>IF(J258&gt;KONDISI!$A$2,KONDISI!$C$2,IF(AND(J258&gt;KONDISI!$A$3,J258&lt;KONDISI!$B$3),KONDISI!$C$3,IF(J258=KONDISI!$A$4,KONDISI!$C$4,IF(AND(J258&gt;KONDISI!$A$5,J258&lt;KONDISI!$B$5),KONDISI!$C$5,KONDISI!$C$6))))</f>
        <v>3</v>
      </c>
      <c r="M258" s="2" t="str">
        <f>VLOOKUP(L258,KONDISI!$C$2:$D$6,2)</f>
        <v>Tetap</v>
      </c>
    </row>
    <row r="259" spans="1:13" x14ac:dyDescent="0.25">
      <c r="A259" s="2">
        <v>257</v>
      </c>
      <c r="B259" s="3">
        <v>43409</v>
      </c>
      <c r="C259" s="5">
        <v>202</v>
      </c>
      <c r="D259" s="5">
        <v>204</v>
      </c>
      <c r="E259" s="5">
        <v>200</v>
      </c>
      <c r="F259" s="5">
        <v>204</v>
      </c>
      <c r="G259" s="5">
        <v>204</v>
      </c>
      <c r="H259" s="5">
        <v>1976600</v>
      </c>
      <c r="I259" s="5">
        <f t="shared" si="9"/>
        <v>202</v>
      </c>
      <c r="J259" s="5">
        <f t="shared" si="10"/>
        <v>2</v>
      </c>
      <c r="K259" s="5">
        <f t="shared" si="11"/>
        <v>2</v>
      </c>
      <c r="L259" s="5">
        <f>IF(J259&gt;KONDISI!$A$2,KONDISI!$C$2,IF(AND(J259&gt;KONDISI!$A$3,J259&lt;KONDISI!$B$3),KONDISI!$C$3,IF(J259=KONDISI!$A$4,KONDISI!$C$4,IF(AND(J259&gt;KONDISI!$A$5,J259&lt;KONDISI!$B$5),KONDISI!$C$5,KONDISI!$C$6))))</f>
        <v>2</v>
      </c>
      <c r="M259" s="2" t="str">
        <f>VLOOKUP(L259,KONDISI!$C$2:$D$6,2)</f>
        <v>Naik</v>
      </c>
    </row>
    <row r="260" spans="1:13" x14ac:dyDescent="0.25">
      <c r="A260" s="2">
        <v>258</v>
      </c>
      <c r="B260" s="3">
        <v>43410</v>
      </c>
      <c r="C260" s="5">
        <v>204</v>
      </c>
      <c r="D260" s="5">
        <v>204</v>
      </c>
      <c r="E260" s="5">
        <v>200</v>
      </c>
      <c r="F260" s="5">
        <v>200</v>
      </c>
      <c r="G260" s="5">
        <v>200</v>
      </c>
      <c r="H260" s="5">
        <v>3062600</v>
      </c>
      <c r="I260" s="5">
        <f t="shared" si="9"/>
        <v>204</v>
      </c>
      <c r="J260" s="5">
        <f t="shared" si="10"/>
        <v>-4</v>
      </c>
      <c r="K260" s="5">
        <f t="shared" si="11"/>
        <v>4</v>
      </c>
      <c r="L260" s="5">
        <f>IF(J260&gt;KONDISI!$A$2,KONDISI!$C$2,IF(AND(J260&gt;KONDISI!$A$3,J260&lt;KONDISI!$B$3),KONDISI!$C$3,IF(J260=KONDISI!$A$4,KONDISI!$C$4,IF(AND(J260&gt;KONDISI!$A$5,J260&lt;KONDISI!$B$5),KONDISI!$C$5,KONDISI!$C$6))))</f>
        <v>5</v>
      </c>
      <c r="M260" s="2" t="str">
        <f>VLOOKUP(L260,KONDISI!$C$2:$D$6,2)</f>
        <v>Turun Drastis</v>
      </c>
    </row>
    <row r="261" spans="1:13" x14ac:dyDescent="0.25">
      <c r="E261" s="1" t="s">
        <v>18</v>
      </c>
      <c r="F261" s="1">
        <f>SUM(F3:F260)</f>
        <v>69272</v>
      </c>
      <c r="G261" s="1">
        <f t="shared" ref="G261:H261" si="12">SUM(G3:G260)</f>
        <v>69272</v>
      </c>
      <c r="H261" s="1">
        <f t="shared" si="12"/>
        <v>1325517400</v>
      </c>
      <c r="K261" s="1">
        <f>SUM(K3:K260)</f>
        <v>652</v>
      </c>
    </row>
    <row r="262" spans="1:13" x14ac:dyDescent="0.25">
      <c r="E262" s="1" t="s">
        <v>19</v>
      </c>
      <c r="F262" s="1">
        <f>AVERAGE(F3:F260)</f>
        <v>268.49612403100775</v>
      </c>
      <c r="G262" s="1">
        <f t="shared" ref="G262:H262" si="13">AVERAGE(G3:G260)</f>
        <v>268.49612403100775</v>
      </c>
      <c r="H262" s="1">
        <f t="shared" si="13"/>
        <v>5788285.5895196507</v>
      </c>
      <c r="K262" s="1">
        <f>AVERAGE(K3:K260)</f>
        <v>2.5271317829457365</v>
      </c>
    </row>
  </sheetData>
  <pageMargins left="0.7" right="0.7" top="0.75" bottom="0.75" header="0.3" footer="0.3"/>
  <pageSetup paperSize="11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topLeftCell="A241" workbookViewId="0">
      <selection activeCell="B241" sqref="B241"/>
    </sheetView>
  </sheetViews>
  <sheetFormatPr defaultRowHeight="15" x14ac:dyDescent="0.25"/>
  <cols>
    <col min="1" max="1" width="4.85546875" style="6" customWidth="1"/>
    <col min="2" max="2" width="10.140625" bestFit="1" customWidth="1"/>
    <col min="3" max="3" width="11.140625" bestFit="1" customWidth="1"/>
    <col min="4" max="4" width="12.85546875" bestFit="1" customWidth="1"/>
    <col min="5" max="5" width="5.7109375" bestFit="1" customWidth="1"/>
  </cols>
  <sheetData>
    <row r="1" spans="1:5" x14ac:dyDescent="0.25">
      <c r="A1" s="6" t="s">
        <v>30</v>
      </c>
    </row>
    <row r="2" spans="1:5" x14ac:dyDescent="0.25">
      <c r="A2" s="4" t="s">
        <v>0</v>
      </c>
      <c r="B2" s="2" t="s">
        <v>1</v>
      </c>
      <c r="C2" s="2" t="s">
        <v>5</v>
      </c>
      <c r="D2" s="2" t="s">
        <v>9</v>
      </c>
      <c r="E2" s="2" t="s">
        <v>11</v>
      </c>
    </row>
    <row r="3" spans="1:5" x14ac:dyDescent="0.25">
      <c r="A3" s="4">
        <f>Sheet1!A3</f>
        <v>1</v>
      </c>
      <c r="B3" s="3">
        <f>Sheet1!B3</f>
        <v>43045</v>
      </c>
      <c r="C3" s="5">
        <f>Sheet1!F3</f>
        <v>360</v>
      </c>
      <c r="D3" s="5">
        <f>Sheet1!J3</f>
        <v>0</v>
      </c>
      <c r="E3" s="5">
        <f>Sheet1!L3</f>
        <v>0</v>
      </c>
    </row>
    <row r="4" spans="1:5" x14ac:dyDescent="0.25">
      <c r="A4" s="4">
        <f>Sheet1!A4</f>
        <v>2</v>
      </c>
      <c r="B4" s="3">
        <f>Sheet1!B4</f>
        <v>43046</v>
      </c>
      <c r="C4" s="5">
        <f>Sheet1!F4</f>
        <v>352</v>
      </c>
      <c r="D4" s="5">
        <f>Sheet1!J4</f>
        <v>-8</v>
      </c>
      <c r="E4" s="5">
        <f>Sheet1!L4</f>
        <v>5</v>
      </c>
    </row>
    <row r="5" spans="1:5" x14ac:dyDescent="0.25">
      <c r="A5" s="4">
        <f>Sheet1!A5</f>
        <v>3</v>
      </c>
      <c r="B5" s="3">
        <f>Sheet1!B5</f>
        <v>43047</v>
      </c>
      <c r="C5" s="5">
        <f>Sheet1!F5</f>
        <v>344</v>
      </c>
      <c r="D5" s="5">
        <f>Sheet1!J5</f>
        <v>-8</v>
      </c>
      <c r="E5" s="5">
        <f>Sheet1!L5</f>
        <v>5</v>
      </c>
    </row>
    <row r="6" spans="1:5" x14ac:dyDescent="0.25">
      <c r="A6" s="4">
        <f>Sheet1!A6</f>
        <v>4</v>
      </c>
      <c r="B6" s="3">
        <f>Sheet1!B6</f>
        <v>43048</v>
      </c>
      <c r="C6" s="5">
        <f>Sheet1!F6</f>
        <v>344</v>
      </c>
      <c r="D6" s="5">
        <f>Sheet1!J6</f>
        <v>0</v>
      </c>
      <c r="E6" s="5">
        <f>Sheet1!L6</f>
        <v>3</v>
      </c>
    </row>
    <row r="7" spans="1:5" x14ac:dyDescent="0.25">
      <c r="A7" s="4">
        <f>Sheet1!A7</f>
        <v>5</v>
      </c>
      <c r="B7" s="3">
        <f>Sheet1!B7</f>
        <v>43049</v>
      </c>
      <c r="C7" s="5">
        <f>Sheet1!F7</f>
        <v>340</v>
      </c>
      <c r="D7" s="5">
        <f>Sheet1!J7</f>
        <v>-4</v>
      </c>
      <c r="E7" s="5">
        <f>Sheet1!L7</f>
        <v>5</v>
      </c>
    </row>
    <row r="8" spans="1:5" x14ac:dyDescent="0.25">
      <c r="A8" s="4">
        <f>Sheet1!A8</f>
        <v>6</v>
      </c>
      <c r="B8" s="3">
        <f>Sheet1!B8</f>
        <v>43052</v>
      </c>
      <c r="C8" s="5">
        <f>Sheet1!F8</f>
        <v>344</v>
      </c>
      <c r="D8" s="5">
        <f>Sheet1!J8</f>
        <v>4</v>
      </c>
      <c r="E8" s="5">
        <f>Sheet1!L8</f>
        <v>1</v>
      </c>
    </row>
    <row r="9" spans="1:5" x14ac:dyDescent="0.25">
      <c r="A9" s="4">
        <f>Sheet1!A9</f>
        <v>7</v>
      </c>
      <c r="B9" s="3">
        <f>Sheet1!B9</f>
        <v>43053</v>
      </c>
      <c r="C9" s="5">
        <f>Sheet1!F9</f>
        <v>338</v>
      </c>
      <c r="D9" s="5">
        <f>Sheet1!J9</f>
        <v>-6</v>
      </c>
      <c r="E9" s="5">
        <f>Sheet1!L9</f>
        <v>5</v>
      </c>
    </row>
    <row r="10" spans="1:5" x14ac:dyDescent="0.25">
      <c r="A10" s="4">
        <f>Sheet1!A10</f>
        <v>8</v>
      </c>
      <c r="B10" s="3">
        <f>Sheet1!B10</f>
        <v>43054</v>
      </c>
      <c r="C10" s="5">
        <f>Sheet1!F10</f>
        <v>340</v>
      </c>
      <c r="D10" s="5">
        <f>Sheet1!J10</f>
        <v>2</v>
      </c>
      <c r="E10" s="5">
        <f>Sheet1!L10</f>
        <v>2</v>
      </c>
    </row>
    <row r="11" spans="1:5" x14ac:dyDescent="0.25">
      <c r="A11" s="4">
        <f>Sheet1!A11</f>
        <v>9</v>
      </c>
      <c r="B11" s="3">
        <f>Sheet1!B11</f>
        <v>43055</v>
      </c>
      <c r="C11" s="5">
        <f>Sheet1!F11</f>
        <v>336</v>
      </c>
      <c r="D11" s="5">
        <f>Sheet1!J11</f>
        <v>-4</v>
      </c>
      <c r="E11" s="5">
        <f>Sheet1!L11</f>
        <v>5</v>
      </c>
    </row>
    <row r="12" spans="1:5" x14ac:dyDescent="0.25">
      <c r="A12" s="4">
        <f>Sheet1!A12</f>
        <v>10</v>
      </c>
      <c r="B12" s="3">
        <f>Sheet1!B12</f>
        <v>43056</v>
      </c>
      <c r="C12" s="5">
        <f>Sheet1!F12</f>
        <v>332</v>
      </c>
      <c r="D12" s="5">
        <f>Sheet1!J12</f>
        <v>-4</v>
      </c>
      <c r="E12" s="5">
        <f>Sheet1!L12</f>
        <v>5</v>
      </c>
    </row>
    <row r="13" spans="1:5" x14ac:dyDescent="0.25">
      <c r="A13" s="4">
        <f>Sheet1!A13</f>
        <v>11</v>
      </c>
      <c r="B13" s="3">
        <f>Sheet1!B13</f>
        <v>43059</v>
      </c>
      <c r="C13" s="5">
        <f>Sheet1!F13</f>
        <v>326</v>
      </c>
      <c r="D13" s="5">
        <f>Sheet1!J13</f>
        <v>-6</v>
      </c>
      <c r="E13" s="5">
        <f>Sheet1!L13</f>
        <v>5</v>
      </c>
    </row>
    <row r="14" spans="1:5" x14ac:dyDescent="0.25">
      <c r="A14" s="4">
        <f>Sheet1!A14</f>
        <v>12</v>
      </c>
      <c r="B14" s="3">
        <f>Sheet1!B14</f>
        <v>43060</v>
      </c>
      <c r="C14" s="5">
        <f>Sheet1!F14</f>
        <v>328</v>
      </c>
      <c r="D14" s="5">
        <f>Sheet1!J14</f>
        <v>2</v>
      </c>
      <c r="E14" s="5">
        <f>Sheet1!L14</f>
        <v>2</v>
      </c>
    </row>
    <row r="15" spans="1:5" x14ac:dyDescent="0.25">
      <c r="A15" s="4">
        <f>Sheet1!A15</f>
        <v>13</v>
      </c>
      <c r="B15" s="3">
        <f>Sheet1!B15</f>
        <v>43061</v>
      </c>
      <c r="C15" s="5">
        <f>Sheet1!F15</f>
        <v>326</v>
      </c>
      <c r="D15" s="5">
        <f>Sheet1!J15</f>
        <v>-2</v>
      </c>
      <c r="E15" s="5">
        <f>Sheet1!L15</f>
        <v>4</v>
      </c>
    </row>
    <row r="16" spans="1:5" x14ac:dyDescent="0.25">
      <c r="A16" s="4">
        <f>Sheet1!A16</f>
        <v>14</v>
      </c>
      <c r="B16" s="3">
        <f>Sheet1!B16</f>
        <v>43062</v>
      </c>
      <c r="C16" s="5">
        <f>Sheet1!F16</f>
        <v>326</v>
      </c>
      <c r="D16" s="5">
        <f>Sheet1!J16</f>
        <v>0</v>
      </c>
      <c r="E16" s="5">
        <f>Sheet1!L16</f>
        <v>3</v>
      </c>
    </row>
    <row r="17" spans="1:5" x14ac:dyDescent="0.25">
      <c r="A17" s="4">
        <f>Sheet1!A17</f>
        <v>15</v>
      </c>
      <c r="B17" s="3">
        <f>Sheet1!B17</f>
        <v>43063</v>
      </c>
      <c r="C17" s="5">
        <f>Sheet1!F17</f>
        <v>332</v>
      </c>
      <c r="D17" s="5">
        <f>Sheet1!J17</f>
        <v>6</v>
      </c>
      <c r="E17" s="5">
        <f>Sheet1!L17</f>
        <v>1</v>
      </c>
    </row>
    <row r="18" spans="1:5" x14ac:dyDescent="0.25">
      <c r="A18" s="4">
        <f>Sheet1!A18</f>
        <v>16</v>
      </c>
      <c r="B18" s="3">
        <f>Sheet1!B18</f>
        <v>43066</v>
      </c>
      <c r="C18" s="5">
        <f>Sheet1!F18</f>
        <v>332</v>
      </c>
      <c r="D18" s="5">
        <f>Sheet1!J18</f>
        <v>0</v>
      </c>
      <c r="E18" s="5">
        <f>Sheet1!L18</f>
        <v>3</v>
      </c>
    </row>
    <row r="19" spans="1:5" x14ac:dyDescent="0.25">
      <c r="A19" s="4">
        <f>Sheet1!A19</f>
        <v>17</v>
      </c>
      <c r="B19" s="3">
        <f>Sheet1!B19</f>
        <v>43067</v>
      </c>
      <c r="C19" s="5">
        <f>Sheet1!F19</f>
        <v>326</v>
      </c>
      <c r="D19" s="5">
        <f>Sheet1!J19</f>
        <v>-6</v>
      </c>
      <c r="E19" s="5">
        <f>Sheet1!L19</f>
        <v>5</v>
      </c>
    </row>
    <row r="20" spans="1:5" x14ac:dyDescent="0.25">
      <c r="A20" s="4">
        <f>Sheet1!A20</f>
        <v>18</v>
      </c>
      <c r="B20" s="3">
        <f>Sheet1!B20</f>
        <v>43068</v>
      </c>
      <c r="C20" s="5">
        <f>Sheet1!F20</f>
        <v>320</v>
      </c>
      <c r="D20" s="5">
        <f>Sheet1!J20</f>
        <v>-6</v>
      </c>
      <c r="E20" s="5">
        <f>Sheet1!L20</f>
        <v>5</v>
      </c>
    </row>
    <row r="21" spans="1:5" x14ac:dyDescent="0.25">
      <c r="A21" s="4">
        <f>Sheet1!A21</f>
        <v>19</v>
      </c>
      <c r="B21" s="3">
        <f>Sheet1!B21</f>
        <v>43069</v>
      </c>
      <c r="C21" s="5">
        <f>Sheet1!F21</f>
        <v>310</v>
      </c>
      <c r="D21" s="5">
        <f>Sheet1!J21</f>
        <v>-10</v>
      </c>
      <c r="E21" s="5">
        <f>Sheet1!L21</f>
        <v>5</v>
      </c>
    </row>
    <row r="22" spans="1:5" x14ac:dyDescent="0.25">
      <c r="A22" s="4">
        <f>Sheet1!A22</f>
        <v>20</v>
      </c>
      <c r="B22" s="3">
        <f>Sheet1!B22</f>
        <v>43070</v>
      </c>
      <c r="C22" s="5">
        <f>Sheet1!F22</f>
        <v>310</v>
      </c>
      <c r="D22" s="5">
        <f>Sheet1!J22</f>
        <v>0</v>
      </c>
      <c r="E22" s="5">
        <f>Sheet1!L22</f>
        <v>3</v>
      </c>
    </row>
    <row r="23" spans="1:5" x14ac:dyDescent="0.25">
      <c r="A23" s="4">
        <f>Sheet1!A23</f>
        <v>21</v>
      </c>
      <c r="B23" s="3">
        <f>Sheet1!B23</f>
        <v>43073</v>
      </c>
      <c r="C23" s="5">
        <f>Sheet1!F23</f>
        <v>310</v>
      </c>
      <c r="D23" s="5">
        <f>Sheet1!J23</f>
        <v>0</v>
      </c>
      <c r="E23" s="5">
        <f>Sheet1!L23</f>
        <v>3</v>
      </c>
    </row>
    <row r="24" spans="1:5" x14ac:dyDescent="0.25">
      <c r="A24" s="4">
        <f>Sheet1!A24</f>
        <v>22</v>
      </c>
      <c r="B24" s="3">
        <f>Sheet1!B24</f>
        <v>43074</v>
      </c>
      <c r="C24" s="5">
        <f>Sheet1!F24</f>
        <v>300</v>
      </c>
      <c r="D24" s="5">
        <f>Sheet1!J24</f>
        <v>-10</v>
      </c>
      <c r="E24" s="5">
        <f>Sheet1!L24</f>
        <v>5</v>
      </c>
    </row>
    <row r="25" spans="1:5" x14ac:dyDescent="0.25">
      <c r="A25" s="4">
        <f>Sheet1!A25</f>
        <v>23</v>
      </c>
      <c r="B25" s="3">
        <f>Sheet1!B25</f>
        <v>43075</v>
      </c>
      <c r="C25" s="5">
        <f>Sheet1!F25</f>
        <v>304</v>
      </c>
      <c r="D25" s="5">
        <f>Sheet1!J25</f>
        <v>4</v>
      </c>
      <c r="E25" s="5">
        <f>Sheet1!L25</f>
        <v>1</v>
      </c>
    </row>
    <row r="26" spans="1:5" x14ac:dyDescent="0.25">
      <c r="A26" s="4">
        <f>Sheet1!A26</f>
        <v>24</v>
      </c>
      <c r="B26" s="3">
        <f>Sheet1!B26</f>
        <v>43076</v>
      </c>
      <c r="C26" s="5">
        <f>Sheet1!F26</f>
        <v>304</v>
      </c>
      <c r="D26" s="5">
        <f>Sheet1!J26</f>
        <v>0</v>
      </c>
      <c r="E26" s="5">
        <f>Sheet1!L26</f>
        <v>3</v>
      </c>
    </row>
    <row r="27" spans="1:5" x14ac:dyDescent="0.25">
      <c r="A27" s="4">
        <f>Sheet1!A27</f>
        <v>25</v>
      </c>
      <c r="B27" s="3">
        <f>Sheet1!B27</f>
        <v>43077</v>
      </c>
      <c r="C27" s="5">
        <f>Sheet1!F27</f>
        <v>302</v>
      </c>
      <c r="D27" s="5">
        <f>Sheet1!J27</f>
        <v>-2</v>
      </c>
      <c r="E27" s="5">
        <f>Sheet1!L27</f>
        <v>4</v>
      </c>
    </row>
    <row r="28" spans="1:5" x14ac:dyDescent="0.25">
      <c r="A28" s="4">
        <f>Sheet1!A28</f>
        <v>26</v>
      </c>
      <c r="B28" s="3">
        <f>Sheet1!B28</f>
        <v>43080</v>
      </c>
      <c r="C28" s="5">
        <f>Sheet1!F28</f>
        <v>300</v>
      </c>
      <c r="D28" s="5">
        <f>Sheet1!J28</f>
        <v>-2</v>
      </c>
      <c r="E28" s="5">
        <f>Sheet1!L28</f>
        <v>4</v>
      </c>
    </row>
    <row r="29" spans="1:5" x14ac:dyDescent="0.25">
      <c r="A29" s="4">
        <f>Sheet1!A29</f>
        <v>27</v>
      </c>
      <c r="B29" s="3">
        <f>Sheet1!B29</f>
        <v>43081</v>
      </c>
      <c r="C29" s="5">
        <f>Sheet1!F29</f>
        <v>300</v>
      </c>
      <c r="D29" s="5">
        <f>Sheet1!J29</f>
        <v>0</v>
      </c>
      <c r="E29" s="5">
        <f>Sheet1!L29</f>
        <v>3</v>
      </c>
    </row>
    <row r="30" spans="1:5" x14ac:dyDescent="0.25">
      <c r="A30" s="4">
        <f>Sheet1!A30</f>
        <v>28</v>
      </c>
      <c r="B30" s="3">
        <f>Sheet1!B30</f>
        <v>43082</v>
      </c>
      <c r="C30" s="5">
        <f>Sheet1!F30</f>
        <v>304</v>
      </c>
      <c r="D30" s="5">
        <f>Sheet1!J30</f>
        <v>4</v>
      </c>
      <c r="E30" s="5">
        <f>Sheet1!L30</f>
        <v>1</v>
      </c>
    </row>
    <row r="31" spans="1:5" x14ac:dyDescent="0.25">
      <c r="A31" s="4">
        <f>Sheet1!A31</f>
        <v>29</v>
      </c>
      <c r="B31" s="3">
        <f>Sheet1!B31</f>
        <v>43083</v>
      </c>
      <c r="C31" s="5">
        <f>Sheet1!F31</f>
        <v>306</v>
      </c>
      <c r="D31" s="5">
        <f>Sheet1!J31</f>
        <v>2</v>
      </c>
      <c r="E31" s="5">
        <f>Sheet1!L31</f>
        <v>2</v>
      </c>
    </row>
    <row r="32" spans="1:5" x14ac:dyDescent="0.25">
      <c r="A32" s="4">
        <f>Sheet1!A32</f>
        <v>30</v>
      </c>
      <c r="B32" s="3">
        <f>Sheet1!B32</f>
        <v>43084</v>
      </c>
      <c r="C32" s="5">
        <f>Sheet1!F32</f>
        <v>300</v>
      </c>
      <c r="D32" s="5">
        <f>Sheet1!J32</f>
        <v>-6</v>
      </c>
      <c r="E32" s="5">
        <f>Sheet1!L32</f>
        <v>5</v>
      </c>
    </row>
    <row r="33" spans="1:5" x14ac:dyDescent="0.25">
      <c r="A33" s="4">
        <f>Sheet1!A33</f>
        <v>31</v>
      </c>
      <c r="B33" s="3">
        <f>Sheet1!B33</f>
        <v>43087</v>
      </c>
      <c r="C33" s="5">
        <f>Sheet1!F33</f>
        <v>302</v>
      </c>
      <c r="D33" s="5">
        <f>Sheet1!J33</f>
        <v>2</v>
      </c>
      <c r="E33" s="5">
        <f>Sheet1!L33</f>
        <v>2</v>
      </c>
    </row>
    <row r="34" spans="1:5" x14ac:dyDescent="0.25">
      <c r="A34" s="4">
        <f>Sheet1!A34</f>
        <v>32</v>
      </c>
      <c r="B34" s="3">
        <f>Sheet1!B34</f>
        <v>43088</v>
      </c>
      <c r="C34" s="5">
        <f>Sheet1!F34</f>
        <v>308</v>
      </c>
      <c r="D34" s="5">
        <f>Sheet1!J34</f>
        <v>6</v>
      </c>
      <c r="E34" s="5">
        <f>Sheet1!L34</f>
        <v>1</v>
      </c>
    </row>
    <row r="35" spans="1:5" x14ac:dyDescent="0.25">
      <c r="A35" s="4">
        <f>Sheet1!A35</f>
        <v>33</v>
      </c>
      <c r="B35" s="3">
        <f>Sheet1!B35</f>
        <v>43089</v>
      </c>
      <c r="C35" s="5">
        <f>Sheet1!F35</f>
        <v>306</v>
      </c>
      <c r="D35" s="5">
        <f>Sheet1!J35</f>
        <v>-2</v>
      </c>
      <c r="E35" s="5">
        <f>Sheet1!L35</f>
        <v>4</v>
      </c>
    </row>
    <row r="36" spans="1:5" x14ac:dyDescent="0.25">
      <c r="A36" s="4">
        <f>Sheet1!A36</f>
        <v>34</v>
      </c>
      <c r="B36" s="3">
        <f>Sheet1!B36</f>
        <v>43090</v>
      </c>
      <c r="C36" s="5">
        <f>Sheet1!F36</f>
        <v>304</v>
      </c>
      <c r="D36" s="5">
        <f>Sheet1!J36</f>
        <v>-2</v>
      </c>
      <c r="E36" s="5">
        <f>Sheet1!L36</f>
        <v>4</v>
      </c>
    </row>
    <row r="37" spans="1:5" x14ac:dyDescent="0.25">
      <c r="A37" s="4">
        <f>Sheet1!A37</f>
        <v>35</v>
      </c>
      <c r="B37" s="3">
        <f>Sheet1!B37</f>
        <v>43091</v>
      </c>
      <c r="C37" s="5">
        <f>Sheet1!F37</f>
        <v>302</v>
      </c>
      <c r="D37" s="5">
        <f>Sheet1!J37</f>
        <v>-2</v>
      </c>
      <c r="E37" s="5">
        <f>Sheet1!L37</f>
        <v>4</v>
      </c>
    </row>
    <row r="38" spans="1:5" x14ac:dyDescent="0.25">
      <c r="A38" s="4">
        <f>Sheet1!A38</f>
        <v>36</v>
      </c>
      <c r="B38" s="3">
        <f>Sheet1!B38</f>
        <v>43094</v>
      </c>
      <c r="C38" s="5">
        <f>Sheet1!F38</f>
        <v>302</v>
      </c>
      <c r="D38" s="5">
        <f>Sheet1!J38</f>
        <v>0</v>
      </c>
      <c r="E38" s="5">
        <f>Sheet1!L38</f>
        <v>3</v>
      </c>
    </row>
    <row r="39" spans="1:5" x14ac:dyDescent="0.25">
      <c r="A39" s="4">
        <f>Sheet1!A39</f>
        <v>37</v>
      </c>
      <c r="B39" s="3">
        <f>Sheet1!B39</f>
        <v>43095</v>
      </c>
      <c r="C39" s="5">
        <f>Sheet1!F39</f>
        <v>302</v>
      </c>
      <c r="D39" s="5">
        <f>Sheet1!J39</f>
        <v>0</v>
      </c>
      <c r="E39" s="5">
        <f>Sheet1!L39</f>
        <v>3</v>
      </c>
    </row>
    <row r="40" spans="1:5" x14ac:dyDescent="0.25">
      <c r="A40" s="4">
        <f>Sheet1!A40</f>
        <v>38</v>
      </c>
      <c r="B40" s="3">
        <f>Sheet1!B40</f>
        <v>43096</v>
      </c>
      <c r="C40" s="5">
        <f>Sheet1!F40</f>
        <v>302</v>
      </c>
      <c r="D40" s="5">
        <f>Sheet1!J40</f>
        <v>0</v>
      </c>
      <c r="E40" s="5">
        <f>Sheet1!L40</f>
        <v>3</v>
      </c>
    </row>
    <row r="41" spans="1:5" x14ac:dyDescent="0.25">
      <c r="A41" s="4">
        <f>Sheet1!A41</f>
        <v>39</v>
      </c>
      <c r="B41" s="3">
        <f>Sheet1!B41</f>
        <v>43097</v>
      </c>
      <c r="C41" s="5">
        <f>Sheet1!F41</f>
        <v>302</v>
      </c>
      <c r="D41" s="5">
        <f>Sheet1!J41</f>
        <v>0</v>
      </c>
      <c r="E41" s="5">
        <f>Sheet1!L41</f>
        <v>3</v>
      </c>
    </row>
    <row r="42" spans="1:5" x14ac:dyDescent="0.25">
      <c r="A42" s="4">
        <f>Sheet1!A42</f>
        <v>40</v>
      </c>
      <c r="B42" s="3">
        <f>Sheet1!B42</f>
        <v>43098</v>
      </c>
      <c r="C42" s="5">
        <f>Sheet1!F42</f>
        <v>300</v>
      </c>
      <c r="D42" s="5">
        <f>Sheet1!J42</f>
        <v>-2</v>
      </c>
      <c r="E42" s="5">
        <f>Sheet1!L42</f>
        <v>4</v>
      </c>
    </row>
    <row r="43" spans="1:5" x14ac:dyDescent="0.25">
      <c r="A43" s="4">
        <f>Sheet1!A43</f>
        <v>41</v>
      </c>
      <c r="B43" s="3">
        <f>Sheet1!B43</f>
        <v>43101</v>
      </c>
      <c r="C43" s="5">
        <f>Sheet1!F43</f>
        <v>300</v>
      </c>
      <c r="D43" s="5">
        <f>Sheet1!J43</f>
        <v>0</v>
      </c>
      <c r="E43" s="5">
        <f>Sheet1!L43</f>
        <v>3</v>
      </c>
    </row>
    <row r="44" spans="1:5" x14ac:dyDescent="0.25">
      <c r="A44" s="4">
        <f>Sheet1!A44</f>
        <v>42</v>
      </c>
      <c r="B44" s="3">
        <f>Sheet1!B44</f>
        <v>43102</v>
      </c>
      <c r="C44" s="5">
        <f>Sheet1!F44</f>
        <v>302</v>
      </c>
      <c r="D44" s="5">
        <f>Sheet1!J44</f>
        <v>2</v>
      </c>
      <c r="E44" s="5">
        <f>Sheet1!L44</f>
        <v>2</v>
      </c>
    </row>
    <row r="45" spans="1:5" x14ac:dyDescent="0.25">
      <c r="A45" s="4">
        <f>Sheet1!A45</f>
        <v>43</v>
      </c>
      <c r="B45" s="3">
        <f>Sheet1!B45</f>
        <v>43103</v>
      </c>
      <c r="C45" s="5">
        <f>Sheet1!F45</f>
        <v>306</v>
      </c>
      <c r="D45" s="5">
        <f>Sheet1!J45</f>
        <v>4</v>
      </c>
      <c r="E45" s="5">
        <f>Sheet1!L45</f>
        <v>1</v>
      </c>
    </row>
    <row r="46" spans="1:5" x14ac:dyDescent="0.25">
      <c r="A46" s="4">
        <f>Sheet1!A46</f>
        <v>44</v>
      </c>
      <c r="B46" s="3">
        <f>Sheet1!B46</f>
        <v>43104</v>
      </c>
      <c r="C46" s="5">
        <f>Sheet1!F46</f>
        <v>308</v>
      </c>
      <c r="D46" s="5">
        <f>Sheet1!J46</f>
        <v>2</v>
      </c>
      <c r="E46" s="5">
        <f>Sheet1!L46</f>
        <v>2</v>
      </c>
    </row>
    <row r="47" spans="1:5" x14ac:dyDescent="0.25">
      <c r="A47" s="4">
        <f>Sheet1!A47</f>
        <v>45</v>
      </c>
      <c r="B47" s="3">
        <f>Sheet1!B47</f>
        <v>43105</v>
      </c>
      <c r="C47" s="5">
        <f>Sheet1!F47</f>
        <v>310</v>
      </c>
      <c r="D47" s="5">
        <f>Sheet1!J47</f>
        <v>2</v>
      </c>
      <c r="E47" s="5">
        <f>Sheet1!L47</f>
        <v>2</v>
      </c>
    </row>
    <row r="48" spans="1:5" x14ac:dyDescent="0.25">
      <c r="A48" s="4">
        <f>Sheet1!A48</f>
        <v>46</v>
      </c>
      <c r="B48" s="3">
        <f>Sheet1!B48</f>
        <v>43108</v>
      </c>
      <c r="C48" s="5">
        <f>Sheet1!F48</f>
        <v>304</v>
      </c>
      <c r="D48" s="5">
        <f>Sheet1!J48</f>
        <v>-6</v>
      </c>
      <c r="E48" s="5">
        <f>Sheet1!L48</f>
        <v>5</v>
      </c>
    </row>
    <row r="49" spans="1:5" x14ac:dyDescent="0.25">
      <c r="A49" s="4">
        <f>Sheet1!A49</f>
        <v>47</v>
      </c>
      <c r="B49" s="3">
        <f>Sheet1!B49</f>
        <v>43109</v>
      </c>
      <c r="C49" s="5">
        <f>Sheet1!F49</f>
        <v>302</v>
      </c>
      <c r="D49" s="5">
        <f>Sheet1!J49</f>
        <v>-2</v>
      </c>
      <c r="E49" s="5">
        <f>Sheet1!L49</f>
        <v>4</v>
      </c>
    </row>
    <row r="50" spans="1:5" x14ac:dyDescent="0.25">
      <c r="A50" s="4">
        <f>Sheet1!A50</f>
        <v>48</v>
      </c>
      <c r="B50" s="3">
        <f>Sheet1!B50</f>
        <v>43110</v>
      </c>
      <c r="C50" s="5">
        <f>Sheet1!F50</f>
        <v>304</v>
      </c>
      <c r="D50" s="5">
        <f>Sheet1!J50</f>
        <v>2</v>
      </c>
      <c r="E50" s="5">
        <f>Sheet1!L50</f>
        <v>2</v>
      </c>
    </row>
    <row r="51" spans="1:5" x14ac:dyDescent="0.25">
      <c r="A51" s="4">
        <f>Sheet1!A51</f>
        <v>49</v>
      </c>
      <c r="B51" s="3">
        <f>Sheet1!B51</f>
        <v>43111</v>
      </c>
      <c r="C51" s="5">
        <f>Sheet1!F51</f>
        <v>300</v>
      </c>
      <c r="D51" s="5">
        <f>Sheet1!J51</f>
        <v>-4</v>
      </c>
      <c r="E51" s="5">
        <f>Sheet1!L51</f>
        <v>5</v>
      </c>
    </row>
    <row r="52" spans="1:5" x14ac:dyDescent="0.25">
      <c r="A52" s="4">
        <f>Sheet1!A52</f>
        <v>50</v>
      </c>
      <c r="B52" s="3">
        <f>Sheet1!B52</f>
        <v>43112</v>
      </c>
      <c r="C52" s="5">
        <f>Sheet1!F52</f>
        <v>302</v>
      </c>
      <c r="D52" s="5">
        <f>Sheet1!J52</f>
        <v>2</v>
      </c>
      <c r="E52" s="5">
        <f>Sheet1!L52</f>
        <v>2</v>
      </c>
    </row>
    <row r="53" spans="1:5" x14ac:dyDescent="0.25">
      <c r="A53" s="4">
        <f>Sheet1!A53</f>
        <v>51</v>
      </c>
      <c r="B53" s="3">
        <f>Sheet1!B53</f>
        <v>43115</v>
      </c>
      <c r="C53" s="5">
        <f>Sheet1!F53</f>
        <v>302</v>
      </c>
      <c r="D53" s="5">
        <f>Sheet1!J53</f>
        <v>0</v>
      </c>
      <c r="E53" s="5">
        <f>Sheet1!L53</f>
        <v>3</v>
      </c>
    </row>
    <row r="54" spans="1:5" x14ac:dyDescent="0.25">
      <c r="A54" s="4">
        <f>Sheet1!A54</f>
        <v>52</v>
      </c>
      <c r="B54" s="3">
        <f>Sheet1!B54</f>
        <v>43116</v>
      </c>
      <c r="C54" s="5">
        <f>Sheet1!F54</f>
        <v>302</v>
      </c>
      <c r="D54" s="5">
        <f>Sheet1!J54</f>
        <v>0</v>
      </c>
      <c r="E54" s="5">
        <f>Sheet1!L54</f>
        <v>3</v>
      </c>
    </row>
    <row r="55" spans="1:5" x14ac:dyDescent="0.25">
      <c r="A55" s="4">
        <f>Sheet1!A55</f>
        <v>53</v>
      </c>
      <c r="B55" s="3">
        <f>Sheet1!B55</f>
        <v>43117</v>
      </c>
      <c r="C55" s="5">
        <f>Sheet1!F55</f>
        <v>310</v>
      </c>
      <c r="D55" s="5">
        <f>Sheet1!J55</f>
        <v>8</v>
      </c>
      <c r="E55" s="5">
        <f>Sheet1!L55</f>
        <v>1</v>
      </c>
    </row>
    <row r="56" spans="1:5" x14ac:dyDescent="0.25">
      <c r="A56" s="4">
        <f>Sheet1!A56</f>
        <v>54</v>
      </c>
      <c r="B56" s="3">
        <f>Sheet1!B56</f>
        <v>43118</v>
      </c>
      <c r="C56" s="5">
        <f>Sheet1!F56</f>
        <v>320</v>
      </c>
      <c r="D56" s="5">
        <f>Sheet1!J56</f>
        <v>10</v>
      </c>
      <c r="E56" s="5">
        <f>Sheet1!L56</f>
        <v>1</v>
      </c>
    </row>
    <row r="57" spans="1:5" x14ac:dyDescent="0.25">
      <c r="A57" s="4">
        <f>Sheet1!A57</f>
        <v>55</v>
      </c>
      <c r="B57" s="3">
        <f>Sheet1!B57</f>
        <v>43119</v>
      </c>
      <c r="C57" s="5">
        <f>Sheet1!F57</f>
        <v>314</v>
      </c>
      <c r="D57" s="5">
        <f>Sheet1!J57</f>
        <v>-6</v>
      </c>
      <c r="E57" s="5">
        <f>Sheet1!L57</f>
        <v>5</v>
      </c>
    </row>
    <row r="58" spans="1:5" x14ac:dyDescent="0.25">
      <c r="A58" s="4">
        <f>Sheet1!A58</f>
        <v>56</v>
      </c>
      <c r="B58" s="3">
        <f>Sheet1!B58</f>
        <v>43122</v>
      </c>
      <c r="C58" s="5">
        <f>Sheet1!F58</f>
        <v>314</v>
      </c>
      <c r="D58" s="5">
        <f>Sheet1!J58</f>
        <v>0</v>
      </c>
      <c r="E58" s="5">
        <f>Sheet1!L58</f>
        <v>3</v>
      </c>
    </row>
    <row r="59" spans="1:5" x14ac:dyDescent="0.25">
      <c r="A59" s="4">
        <f>Sheet1!A59</f>
        <v>57</v>
      </c>
      <c r="B59" s="3">
        <f>Sheet1!B59</f>
        <v>43123</v>
      </c>
      <c r="C59" s="5">
        <f>Sheet1!F59</f>
        <v>318</v>
      </c>
      <c r="D59" s="5">
        <f>Sheet1!J59</f>
        <v>4</v>
      </c>
      <c r="E59" s="5">
        <f>Sheet1!L59</f>
        <v>1</v>
      </c>
    </row>
    <row r="60" spans="1:5" x14ac:dyDescent="0.25">
      <c r="A60" s="4">
        <f>Sheet1!A60</f>
        <v>58</v>
      </c>
      <c r="B60" s="3">
        <f>Sheet1!B60</f>
        <v>43124</v>
      </c>
      <c r="C60" s="5">
        <f>Sheet1!F60</f>
        <v>318</v>
      </c>
      <c r="D60" s="5">
        <f>Sheet1!J60</f>
        <v>0</v>
      </c>
      <c r="E60" s="5">
        <f>Sheet1!L60</f>
        <v>3</v>
      </c>
    </row>
    <row r="61" spans="1:5" x14ac:dyDescent="0.25">
      <c r="A61" s="4">
        <f>Sheet1!A61</f>
        <v>59</v>
      </c>
      <c r="B61" s="3">
        <f>Sheet1!B61</f>
        <v>43125</v>
      </c>
      <c r="C61" s="5">
        <f>Sheet1!F61</f>
        <v>312</v>
      </c>
      <c r="D61" s="5">
        <f>Sheet1!J61</f>
        <v>-6</v>
      </c>
      <c r="E61" s="5">
        <f>Sheet1!L61</f>
        <v>5</v>
      </c>
    </row>
    <row r="62" spans="1:5" x14ac:dyDescent="0.25">
      <c r="A62" s="4">
        <f>Sheet1!A62</f>
        <v>60</v>
      </c>
      <c r="B62" s="3">
        <f>Sheet1!B62</f>
        <v>43126</v>
      </c>
      <c r="C62" s="5">
        <f>Sheet1!F62</f>
        <v>316</v>
      </c>
      <c r="D62" s="5">
        <f>Sheet1!J62</f>
        <v>4</v>
      </c>
      <c r="E62" s="5">
        <f>Sheet1!L62</f>
        <v>1</v>
      </c>
    </row>
    <row r="63" spans="1:5" x14ac:dyDescent="0.25">
      <c r="A63" s="4">
        <f>Sheet1!A63</f>
        <v>61</v>
      </c>
      <c r="B63" s="3">
        <f>Sheet1!B63</f>
        <v>43129</v>
      </c>
      <c r="C63" s="5">
        <f>Sheet1!F63</f>
        <v>312</v>
      </c>
      <c r="D63" s="5">
        <f>Sheet1!J63</f>
        <v>-4</v>
      </c>
      <c r="E63" s="5">
        <f>Sheet1!L63</f>
        <v>5</v>
      </c>
    </row>
    <row r="64" spans="1:5" x14ac:dyDescent="0.25">
      <c r="A64" s="4">
        <f>Sheet1!A64</f>
        <v>62</v>
      </c>
      <c r="B64" s="3">
        <f>Sheet1!B64</f>
        <v>43130</v>
      </c>
      <c r="C64" s="5">
        <f>Sheet1!F64</f>
        <v>312</v>
      </c>
      <c r="D64" s="5">
        <f>Sheet1!J64</f>
        <v>0</v>
      </c>
      <c r="E64" s="5">
        <f>Sheet1!L64</f>
        <v>3</v>
      </c>
    </row>
    <row r="65" spans="1:5" x14ac:dyDescent="0.25">
      <c r="A65" s="4">
        <f>Sheet1!A65</f>
        <v>63</v>
      </c>
      <c r="B65" s="3">
        <f>Sheet1!B65</f>
        <v>43131</v>
      </c>
      <c r="C65" s="5">
        <f>Sheet1!F65</f>
        <v>314</v>
      </c>
      <c r="D65" s="5">
        <f>Sheet1!J65</f>
        <v>2</v>
      </c>
      <c r="E65" s="5">
        <f>Sheet1!L65</f>
        <v>2</v>
      </c>
    </row>
    <row r="66" spans="1:5" x14ac:dyDescent="0.25">
      <c r="A66" s="4">
        <f>Sheet1!A66</f>
        <v>64</v>
      </c>
      <c r="B66" s="3">
        <f>Sheet1!B66</f>
        <v>43132</v>
      </c>
      <c r="C66" s="5">
        <f>Sheet1!F66</f>
        <v>314</v>
      </c>
      <c r="D66" s="5">
        <f>Sheet1!J66</f>
        <v>0</v>
      </c>
      <c r="E66" s="5">
        <f>Sheet1!L66</f>
        <v>3</v>
      </c>
    </row>
    <row r="67" spans="1:5" x14ac:dyDescent="0.25">
      <c r="A67" s="4">
        <f>Sheet1!A67</f>
        <v>65</v>
      </c>
      <c r="B67" s="3">
        <f>Sheet1!B67</f>
        <v>43133</v>
      </c>
      <c r="C67" s="5">
        <f>Sheet1!F67</f>
        <v>314</v>
      </c>
      <c r="D67" s="5">
        <f>Sheet1!J67</f>
        <v>0</v>
      </c>
      <c r="E67" s="5">
        <f>Sheet1!L67</f>
        <v>3</v>
      </c>
    </row>
    <row r="68" spans="1:5" x14ac:dyDescent="0.25">
      <c r="A68" s="4">
        <f>Sheet1!A68</f>
        <v>66</v>
      </c>
      <c r="B68" s="3">
        <f>Sheet1!B68</f>
        <v>43136</v>
      </c>
      <c r="C68" s="5">
        <f>Sheet1!F68</f>
        <v>310</v>
      </c>
      <c r="D68" s="5">
        <f>Sheet1!J68</f>
        <v>-4</v>
      </c>
      <c r="E68" s="5">
        <f>Sheet1!L68</f>
        <v>5</v>
      </c>
    </row>
    <row r="69" spans="1:5" x14ac:dyDescent="0.25">
      <c r="A69" s="4">
        <f>Sheet1!A69</f>
        <v>67</v>
      </c>
      <c r="B69" s="3">
        <f>Sheet1!B69</f>
        <v>43137</v>
      </c>
      <c r="C69" s="5">
        <f>Sheet1!F69</f>
        <v>306</v>
      </c>
      <c r="D69" s="5">
        <f>Sheet1!J69</f>
        <v>-4</v>
      </c>
      <c r="E69" s="5">
        <f>Sheet1!L69</f>
        <v>5</v>
      </c>
    </row>
    <row r="70" spans="1:5" x14ac:dyDescent="0.25">
      <c r="A70" s="4">
        <f>Sheet1!A70</f>
        <v>68</v>
      </c>
      <c r="B70" s="3">
        <f>Sheet1!B70</f>
        <v>43138</v>
      </c>
      <c r="C70" s="5">
        <f>Sheet1!F70</f>
        <v>308</v>
      </c>
      <c r="D70" s="5">
        <f>Sheet1!J70</f>
        <v>2</v>
      </c>
      <c r="E70" s="5">
        <f>Sheet1!L70</f>
        <v>2</v>
      </c>
    </row>
    <row r="71" spans="1:5" x14ac:dyDescent="0.25">
      <c r="A71" s="4">
        <f>Sheet1!A71</f>
        <v>69</v>
      </c>
      <c r="B71" s="3">
        <f>Sheet1!B71</f>
        <v>43139</v>
      </c>
      <c r="C71" s="5">
        <f>Sheet1!F71</f>
        <v>308</v>
      </c>
      <c r="D71" s="5">
        <f>Sheet1!J71</f>
        <v>0</v>
      </c>
      <c r="E71" s="5">
        <f>Sheet1!L71</f>
        <v>3</v>
      </c>
    </row>
    <row r="72" spans="1:5" x14ac:dyDescent="0.25">
      <c r="A72" s="4">
        <f>Sheet1!A72</f>
        <v>70</v>
      </c>
      <c r="B72" s="3">
        <f>Sheet1!B72</f>
        <v>43140</v>
      </c>
      <c r="C72" s="5">
        <f>Sheet1!F72</f>
        <v>306</v>
      </c>
      <c r="D72" s="5">
        <f>Sheet1!J72</f>
        <v>-2</v>
      </c>
      <c r="E72" s="5">
        <f>Sheet1!L72</f>
        <v>4</v>
      </c>
    </row>
    <row r="73" spans="1:5" x14ac:dyDescent="0.25">
      <c r="A73" s="4">
        <f>Sheet1!A73</f>
        <v>71</v>
      </c>
      <c r="B73" s="3">
        <f>Sheet1!B73</f>
        <v>43143</v>
      </c>
      <c r="C73" s="5">
        <f>Sheet1!F73</f>
        <v>310</v>
      </c>
      <c r="D73" s="5">
        <f>Sheet1!J73</f>
        <v>4</v>
      </c>
      <c r="E73" s="5">
        <f>Sheet1!L73</f>
        <v>1</v>
      </c>
    </row>
    <row r="74" spans="1:5" x14ac:dyDescent="0.25">
      <c r="A74" s="4">
        <f>Sheet1!A74</f>
        <v>72</v>
      </c>
      <c r="B74" s="3">
        <f>Sheet1!B74</f>
        <v>43144</v>
      </c>
      <c r="C74" s="5">
        <f>Sheet1!F74</f>
        <v>318</v>
      </c>
      <c r="D74" s="5">
        <f>Sheet1!J74</f>
        <v>8</v>
      </c>
      <c r="E74" s="5">
        <f>Sheet1!L74</f>
        <v>1</v>
      </c>
    </row>
    <row r="75" spans="1:5" x14ac:dyDescent="0.25">
      <c r="A75" s="4">
        <f>Sheet1!A75</f>
        <v>73</v>
      </c>
      <c r="B75" s="3">
        <f>Sheet1!B75</f>
        <v>43145</v>
      </c>
      <c r="C75" s="5">
        <f>Sheet1!F75</f>
        <v>330</v>
      </c>
      <c r="D75" s="5">
        <f>Sheet1!J75</f>
        <v>12</v>
      </c>
      <c r="E75" s="5">
        <f>Sheet1!L75</f>
        <v>1</v>
      </c>
    </row>
    <row r="76" spans="1:5" x14ac:dyDescent="0.25">
      <c r="A76" s="4">
        <f>Sheet1!A76</f>
        <v>74</v>
      </c>
      <c r="B76" s="3">
        <f>Sheet1!B76</f>
        <v>43146</v>
      </c>
      <c r="C76" s="5">
        <f>Sheet1!F76</f>
        <v>336</v>
      </c>
      <c r="D76" s="5">
        <f>Sheet1!J76</f>
        <v>6</v>
      </c>
      <c r="E76" s="5">
        <f>Sheet1!L76</f>
        <v>1</v>
      </c>
    </row>
    <row r="77" spans="1:5" x14ac:dyDescent="0.25">
      <c r="A77" s="4">
        <f>Sheet1!A77</f>
        <v>75</v>
      </c>
      <c r="B77" s="3">
        <f>Sheet1!B77</f>
        <v>43147</v>
      </c>
      <c r="C77" s="5">
        <f>Sheet1!F77</f>
        <v>336</v>
      </c>
      <c r="D77" s="5">
        <f>Sheet1!J77</f>
        <v>0</v>
      </c>
      <c r="E77" s="5">
        <f>Sheet1!L77</f>
        <v>3</v>
      </c>
    </row>
    <row r="78" spans="1:5" x14ac:dyDescent="0.25">
      <c r="A78" s="4">
        <f>Sheet1!A78</f>
        <v>76</v>
      </c>
      <c r="B78" s="3">
        <f>Sheet1!B78</f>
        <v>43150</v>
      </c>
      <c r="C78" s="5">
        <f>Sheet1!F78</f>
        <v>336</v>
      </c>
      <c r="D78" s="5">
        <f>Sheet1!J78</f>
        <v>0</v>
      </c>
      <c r="E78" s="5">
        <f>Sheet1!L78</f>
        <v>3</v>
      </c>
    </row>
    <row r="79" spans="1:5" x14ac:dyDescent="0.25">
      <c r="A79" s="4">
        <f>Sheet1!A79</f>
        <v>77</v>
      </c>
      <c r="B79" s="3">
        <f>Sheet1!B79</f>
        <v>43151</v>
      </c>
      <c r="C79" s="5">
        <f>Sheet1!F79</f>
        <v>324</v>
      </c>
      <c r="D79" s="5">
        <f>Sheet1!J79</f>
        <v>-12</v>
      </c>
      <c r="E79" s="5">
        <f>Sheet1!L79</f>
        <v>5</v>
      </c>
    </row>
    <row r="80" spans="1:5" x14ac:dyDescent="0.25">
      <c r="A80" s="4">
        <f>Sheet1!A80</f>
        <v>78</v>
      </c>
      <c r="B80" s="3">
        <f>Sheet1!B80</f>
        <v>43152</v>
      </c>
      <c r="C80" s="5">
        <f>Sheet1!F80</f>
        <v>322</v>
      </c>
      <c r="D80" s="5">
        <f>Sheet1!J80</f>
        <v>-2</v>
      </c>
      <c r="E80" s="5">
        <f>Sheet1!L80</f>
        <v>4</v>
      </c>
    </row>
    <row r="81" spans="1:5" x14ac:dyDescent="0.25">
      <c r="A81" s="4">
        <f>Sheet1!A81</f>
        <v>79</v>
      </c>
      <c r="B81" s="3">
        <f>Sheet1!B81</f>
        <v>43153</v>
      </c>
      <c r="C81" s="5">
        <f>Sheet1!F81</f>
        <v>318</v>
      </c>
      <c r="D81" s="5">
        <f>Sheet1!J81</f>
        <v>-4</v>
      </c>
      <c r="E81" s="5">
        <f>Sheet1!L81</f>
        <v>5</v>
      </c>
    </row>
    <row r="82" spans="1:5" x14ac:dyDescent="0.25">
      <c r="A82" s="4">
        <f>Sheet1!A82</f>
        <v>80</v>
      </c>
      <c r="B82" s="3">
        <f>Sheet1!B82</f>
        <v>43154</v>
      </c>
      <c r="C82" s="5">
        <f>Sheet1!F82</f>
        <v>320</v>
      </c>
      <c r="D82" s="5">
        <f>Sheet1!J82</f>
        <v>2</v>
      </c>
      <c r="E82" s="5">
        <f>Sheet1!L82</f>
        <v>2</v>
      </c>
    </row>
    <row r="83" spans="1:5" x14ac:dyDescent="0.25">
      <c r="A83" s="4">
        <f>Sheet1!A83</f>
        <v>81</v>
      </c>
      <c r="B83" s="3">
        <f>Sheet1!B83</f>
        <v>43157</v>
      </c>
      <c r="C83" s="5">
        <f>Sheet1!F83</f>
        <v>316</v>
      </c>
      <c r="D83" s="5">
        <f>Sheet1!J83</f>
        <v>-4</v>
      </c>
      <c r="E83" s="5">
        <f>Sheet1!L83</f>
        <v>5</v>
      </c>
    </row>
    <row r="84" spans="1:5" x14ac:dyDescent="0.25">
      <c r="A84" s="4">
        <f>Sheet1!A84</f>
        <v>82</v>
      </c>
      <c r="B84" s="3">
        <f>Sheet1!B84</f>
        <v>43158</v>
      </c>
      <c r="C84" s="5">
        <f>Sheet1!F84</f>
        <v>314</v>
      </c>
      <c r="D84" s="5">
        <f>Sheet1!J84</f>
        <v>-2</v>
      </c>
      <c r="E84" s="5">
        <f>Sheet1!L84</f>
        <v>4</v>
      </c>
    </row>
    <row r="85" spans="1:5" x14ac:dyDescent="0.25">
      <c r="A85" s="4">
        <f>Sheet1!A85</f>
        <v>83</v>
      </c>
      <c r="B85" s="3">
        <f>Sheet1!B85</f>
        <v>43159</v>
      </c>
      <c r="C85" s="5">
        <f>Sheet1!F85</f>
        <v>312</v>
      </c>
      <c r="D85" s="5">
        <f>Sheet1!J85</f>
        <v>-2</v>
      </c>
      <c r="E85" s="5">
        <f>Sheet1!L85</f>
        <v>4</v>
      </c>
    </row>
    <row r="86" spans="1:5" x14ac:dyDescent="0.25">
      <c r="A86" s="4">
        <f>Sheet1!A86</f>
        <v>84</v>
      </c>
      <c r="B86" s="3">
        <f>Sheet1!B86</f>
        <v>43160</v>
      </c>
      <c r="C86" s="5">
        <f>Sheet1!F86</f>
        <v>314</v>
      </c>
      <c r="D86" s="5">
        <f>Sheet1!J86</f>
        <v>2</v>
      </c>
      <c r="E86" s="5">
        <f>Sheet1!L86</f>
        <v>2</v>
      </c>
    </row>
    <row r="87" spans="1:5" x14ac:dyDescent="0.25">
      <c r="A87" s="4">
        <f>Sheet1!A87</f>
        <v>85</v>
      </c>
      <c r="B87" s="3">
        <f>Sheet1!B87</f>
        <v>43161</v>
      </c>
      <c r="C87" s="5">
        <f>Sheet1!F87</f>
        <v>314</v>
      </c>
      <c r="D87" s="5">
        <f>Sheet1!J87</f>
        <v>0</v>
      </c>
      <c r="E87" s="5">
        <f>Sheet1!L87</f>
        <v>3</v>
      </c>
    </row>
    <row r="88" spans="1:5" x14ac:dyDescent="0.25">
      <c r="A88" s="4">
        <f>Sheet1!A88</f>
        <v>86</v>
      </c>
      <c r="B88" s="3">
        <f>Sheet1!B88</f>
        <v>43164</v>
      </c>
      <c r="C88" s="5">
        <f>Sheet1!F88</f>
        <v>312</v>
      </c>
      <c r="D88" s="5">
        <f>Sheet1!J88</f>
        <v>-2</v>
      </c>
      <c r="E88" s="5">
        <f>Sheet1!L88</f>
        <v>4</v>
      </c>
    </row>
    <row r="89" spans="1:5" x14ac:dyDescent="0.25">
      <c r="A89" s="4">
        <f>Sheet1!A89</f>
        <v>87</v>
      </c>
      <c r="B89" s="3">
        <f>Sheet1!B89</f>
        <v>43165</v>
      </c>
      <c r="C89" s="5">
        <f>Sheet1!F89</f>
        <v>310</v>
      </c>
      <c r="D89" s="5">
        <f>Sheet1!J89</f>
        <v>-2</v>
      </c>
      <c r="E89" s="5">
        <f>Sheet1!L89</f>
        <v>4</v>
      </c>
    </row>
    <row r="90" spans="1:5" x14ac:dyDescent="0.25">
      <c r="A90" s="4">
        <f>Sheet1!A90</f>
        <v>88</v>
      </c>
      <c r="B90" s="3">
        <f>Sheet1!B90</f>
        <v>43166</v>
      </c>
      <c r="C90" s="5">
        <f>Sheet1!F90</f>
        <v>304</v>
      </c>
      <c r="D90" s="5">
        <f>Sheet1!J90</f>
        <v>-6</v>
      </c>
      <c r="E90" s="5">
        <f>Sheet1!L90</f>
        <v>5</v>
      </c>
    </row>
    <row r="91" spans="1:5" x14ac:dyDescent="0.25">
      <c r="A91" s="4">
        <f>Sheet1!A91</f>
        <v>89</v>
      </c>
      <c r="B91" s="3">
        <f>Sheet1!B91</f>
        <v>43167</v>
      </c>
      <c r="C91" s="5">
        <f>Sheet1!F91</f>
        <v>302</v>
      </c>
      <c r="D91" s="5">
        <f>Sheet1!J91</f>
        <v>-2</v>
      </c>
      <c r="E91" s="5">
        <f>Sheet1!L91</f>
        <v>4</v>
      </c>
    </row>
    <row r="92" spans="1:5" x14ac:dyDescent="0.25">
      <c r="A92" s="4">
        <f>Sheet1!A92</f>
        <v>90</v>
      </c>
      <c r="B92" s="3">
        <f>Sheet1!B92</f>
        <v>43168</v>
      </c>
      <c r="C92" s="5">
        <f>Sheet1!F92</f>
        <v>304</v>
      </c>
      <c r="D92" s="5">
        <f>Sheet1!J92</f>
        <v>2</v>
      </c>
      <c r="E92" s="5">
        <f>Sheet1!L92</f>
        <v>2</v>
      </c>
    </row>
    <row r="93" spans="1:5" x14ac:dyDescent="0.25">
      <c r="A93" s="4">
        <f>Sheet1!A93</f>
        <v>91</v>
      </c>
      <c r="B93" s="3">
        <f>Sheet1!B93</f>
        <v>43171</v>
      </c>
      <c r="C93" s="5">
        <f>Sheet1!F93</f>
        <v>304</v>
      </c>
      <c r="D93" s="5">
        <f>Sheet1!J93</f>
        <v>0</v>
      </c>
      <c r="E93" s="5">
        <f>Sheet1!L93</f>
        <v>3</v>
      </c>
    </row>
    <row r="94" spans="1:5" x14ac:dyDescent="0.25">
      <c r="A94" s="4">
        <f>Sheet1!A94</f>
        <v>92</v>
      </c>
      <c r="B94" s="3">
        <f>Sheet1!B94</f>
        <v>43172</v>
      </c>
      <c r="C94" s="5">
        <f>Sheet1!F94</f>
        <v>300</v>
      </c>
      <c r="D94" s="5">
        <f>Sheet1!J94</f>
        <v>-4</v>
      </c>
      <c r="E94" s="5">
        <f>Sheet1!L94</f>
        <v>5</v>
      </c>
    </row>
    <row r="95" spans="1:5" x14ac:dyDescent="0.25">
      <c r="A95" s="4">
        <f>Sheet1!A95</f>
        <v>93</v>
      </c>
      <c r="B95" s="3">
        <f>Sheet1!B95</f>
        <v>43173</v>
      </c>
      <c r="C95" s="5">
        <f>Sheet1!F95</f>
        <v>300</v>
      </c>
      <c r="D95" s="5">
        <f>Sheet1!J95</f>
        <v>0</v>
      </c>
      <c r="E95" s="5">
        <f>Sheet1!L95</f>
        <v>3</v>
      </c>
    </row>
    <row r="96" spans="1:5" x14ac:dyDescent="0.25">
      <c r="A96" s="4">
        <f>Sheet1!A96</f>
        <v>94</v>
      </c>
      <c r="B96" s="3">
        <f>Sheet1!B96</f>
        <v>43174</v>
      </c>
      <c r="C96" s="5">
        <f>Sheet1!F96</f>
        <v>300</v>
      </c>
      <c r="D96" s="5">
        <f>Sheet1!J96</f>
        <v>0</v>
      </c>
      <c r="E96" s="5">
        <f>Sheet1!L96</f>
        <v>3</v>
      </c>
    </row>
    <row r="97" spans="1:5" x14ac:dyDescent="0.25">
      <c r="A97" s="4">
        <f>Sheet1!A97</f>
        <v>95</v>
      </c>
      <c r="B97" s="3">
        <f>Sheet1!B97</f>
        <v>43175</v>
      </c>
      <c r="C97" s="5">
        <f>Sheet1!F97</f>
        <v>300</v>
      </c>
      <c r="D97" s="5">
        <f>Sheet1!J97</f>
        <v>0</v>
      </c>
      <c r="E97" s="5">
        <f>Sheet1!L97</f>
        <v>3</v>
      </c>
    </row>
    <row r="98" spans="1:5" x14ac:dyDescent="0.25">
      <c r="A98" s="4">
        <f>Sheet1!A98</f>
        <v>96</v>
      </c>
      <c r="B98" s="3">
        <f>Sheet1!B98</f>
        <v>43178</v>
      </c>
      <c r="C98" s="5">
        <f>Sheet1!F98</f>
        <v>298</v>
      </c>
      <c r="D98" s="5">
        <f>Sheet1!J98</f>
        <v>-2</v>
      </c>
      <c r="E98" s="5">
        <f>Sheet1!L98</f>
        <v>4</v>
      </c>
    </row>
    <row r="99" spans="1:5" x14ac:dyDescent="0.25">
      <c r="A99" s="4">
        <f>Sheet1!A99</f>
        <v>97</v>
      </c>
      <c r="B99" s="3">
        <f>Sheet1!B99</f>
        <v>43179</v>
      </c>
      <c r="C99" s="5">
        <f>Sheet1!F99</f>
        <v>298</v>
      </c>
      <c r="D99" s="5">
        <f>Sheet1!J99</f>
        <v>0</v>
      </c>
      <c r="E99" s="5">
        <f>Sheet1!L99</f>
        <v>3</v>
      </c>
    </row>
    <row r="100" spans="1:5" x14ac:dyDescent="0.25">
      <c r="A100" s="4">
        <f>Sheet1!A100</f>
        <v>98</v>
      </c>
      <c r="B100" s="3">
        <f>Sheet1!B100</f>
        <v>43180</v>
      </c>
      <c r="C100" s="5">
        <f>Sheet1!F100</f>
        <v>298</v>
      </c>
      <c r="D100" s="5">
        <f>Sheet1!J100</f>
        <v>0</v>
      </c>
      <c r="E100" s="5">
        <f>Sheet1!L100</f>
        <v>3</v>
      </c>
    </row>
    <row r="101" spans="1:5" x14ac:dyDescent="0.25">
      <c r="A101" s="4">
        <f>Sheet1!A101</f>
        <v>99</v>
      </c>
      <c r="B101" s="3">
        <f>Sheet1!B101</f>
        <v>43181</v>
      </c>
      <c r="C101" s="5">
        <f>Sheet1!F101</f>
        <v>298</v>
      </c>
      <c r="D101" s="5">
        <f>Sheet1!J101</f>
        <v>0</v>
      </c>
      <c r="E101" s="5">
        <f>Sheet1!L101</f>
        <v>3</v>
      </c>
    </row>
    <row r="102" spans="1:5" x14ac:dyDescent="0.25">
      <c r="A102" s="4">
        <f>Sheet1!A102</f>
        <v>100</v>
      </c>
      <c r="B102" s="3">
        <f>Sheet1!B102</f>
        <v>43182</v>
      </c>
      <c r="C102" s="5">
        <f>Sheet1!F102</f>
        <v>298</v>
      </c>
      <c r="D102" s="5">
        <f>Sheet1!J102</f>
        <v>0</v>
      </c>
      <c r="E102" s="5">
        <f>Sheet1!L102</f>
        <v>3</v>
      </c>
    </row>
    <row r="103" spans="1:5" x14ac:dyDescent="0.25">
      <c r="A103" s="4">
        <f>Sheet1!A103</f>
        <v>101</v>
      </c>
      <c r="B103" s="3">
        <f>Sheet1!B103</f>
        <v>43185</v>
      </c>
      <c r="C103" s="5">
        <f>Sheet1!F103</f>
        <v>296</v>
      </c>
      <c r="D103" s="5">
        <f>Sheet1!J103</f>
        <v>-2</v>
      </c>
      <c r="E103" s="5">
        <f>Sheet1!L103</f>
        <v>4</v>
      </c>
    </row>
    <row r="104" spans="1:5" x14ac:dyDescent="0.25">
      <c r="A104" s="4">
        <f>Sheet1!A104</f>
        <v>102</v>
      </c>
      <c r="B104" s="3">
        <f>Sheet1!B104</f>
        <v>43186</v>
      </c>
      <c r="C104" s="5">
        <f>Sheet1!F104</f>
        <v>298</v>
      </c>
      <c r="D104" s="5">
        <f>Sheet1!J104</f>
        <v>2</v>
      </c>
      <c r="E104" s="5">
        <f>Sheet1!L104</f>
        <v>2</v>
      </c>
    </row>
    <row r="105" spans="1:5" x14ac:dyDescent="0.25">
      <c r="A105" s="4">
        <f>Sheet1!A105</f>
        <v>103</v>
      </c>
      <c r="B105" s="3">
        <f>Sheet1!B105</f>
        <v>43187</v>
      </c>
      <c r="C105" s="5">
        <f>Sheet1!F105</f>
        <v>294</v>
      </c>
      <c r="D105" s="5">
        <f>Sheet1!J105</f>
        <v>-4</v>
      </c>
      <c r="E105" s="5">
        <f>Sheet1!L105</f>
        <v>5</v>
      </c>
    </row>
    <row r="106" spans="1:5" x14ac:dyDescent="0.25">
      <c r="A106" s="4">
        <f>Sheet1!A106</f>
        <v>104</v>
      </c>
      <c r="B106" s="3">
        <f>Sheet1!B106</f>
        <v>43188</v>
      </c>
      <c r="C106" s="5">
        <f>Sheet1!F106</f>
        <v>294</v>
      </c>
      <c r="D106" s="5">
        <f>Sheet1!J106</f>
        <v>0</v>
      </c>
      <c r="E106" s="5">
        <f>Sheet1!L106</f>
        <v>3</v>
      </c>
    </row>
    <row r="107" spans="1:5" x14ac:dyDescent="0.25">
      <c r="A107" s="4">
        <f>Sheet1!A107</f>
        <v>105</v>
      </c>
      <c r="B107" s="3">
        <f>Sheet1!B107</f>
        <v>43189</v>
      </c>
      <c r="C107" s="5">
        <f>Sheet1!F107</f>
        <v>294</v>
      </c>
      <c r="D107" s="5">
        <f>Sheet1!J107</f>
        <v>0</v>
      </c>
      <c r="E107" s="5">
        <f>Sheet1!L107</f>
        <v>3</v>
      </c>
    </row>
    <row r="108" spans="1:5" x14ac:dyDescent="0.25">
      <c r="A108" s="4">
        <f>Sheet1!A108</f>
        <v>106</v>
      </c>
      <c r="B108" s="3">
        <f>Sheet1!B108</f>
        <v>43192</v>
      </c>
      <c r="C108" s="5">
        <f>Sheet1!F108</f>
        <v>302</v>
      </c>
      <c r="D108" s="5">
        <f>Sheet1!J108</f>
        <v>8</v>
      </c>
      <c r="E108" s="5">
        <f>Sheet1!L108</f>
        <v>1</v>
      </c>
    </row>
    <row r="109" spans="1:5" x14ac:dyDescent="0.25">
      <c r="A109" s="4">
        <f>Sheet1!A109</f>
        <v>107</v>
      </c>
      <c r="B109" s="3">
        <f>Sheet1!B109</f>
        <v>43193</v>
      </c>
      <c r="C109" s="5">
        <f>Sheet1!F109</f>
        <v>302</v>
      </c>
      <c r="D109" s="5">
        <f>Sheet1!J109</f>
        <v>0</v>
      </c>
      <c r="E109" s="5">
        <f>Sheet1!L109</f>
        <v>3</v>
      </c>
    </row>
    <row r="110" spans="1:5" x14ac:dyDescent="0.25">
      <c r="A110" s="4">
        <f>Sheet1!A110</f>
        <v>108</v>
      </c>
      <c r="B110" s="3">
        <f>Sheet1!B110</f>
        <v>43194</v>
      </c>
      <c r="C110" s="5">
        <f>Sheet1!F110</f>
        <v>298</v>
      </c>
      <c r="D110" s="5">
        <f>Sheet1!J110</f>
        <v>-4</v>
      </c>
      <c r="E110" s="5">
        <f>Sheet1!L110</f>
        <v>5</v>
      </c>
    </row>
    <row r="111" spans="1:5" x14ac:dyDescent="0.25">
      <c r="A111" s="4">
        <f>Sheet1!A111</f>
        <v>109</v>
      </c>
      <c r="B111" s="3">
        <f>Sheet1!B111</f>
        <v>43195</v>
      </c>
      <c r="C111" s="5">
        <f>Sheet1!F111</f>
        <v>300</v>
      </c>
      <c r="D111" s="5">
        <f>Sheet1!J111</f>
        <v>2</v>
      </c>
      <c r="E111" s="5">
        <f>Sheet1!L111</f>
        <v>2</v>
      </c>
    </row>
    <row r="112" spans="1:5" x14ac:dyDescent="0.25">
      <c r="A112" s="4">
        <f>Sheet1!A112</f>
        <v>110</v>
      </c>
      <c r="B112" s="3">
        <f>Sheet1!B112</f>
        <v>43196</v>
      </c>
      <c r="C112" s="5">
        <f>Sheet1!F112</f>
        <v>298</v>
      </c>
      <c r="D112" s="5">
        <f>Sheet1!J112</f>
        <v>-2</v>
      </c>
      <c r="E112" s="5">
        <f>Sheet1!L112</f>
        <v>4</v>
      </c>
    </row>
    <row r="113" spans="1:5" x14ac:dyDescent="0.25">
      <c r="A113" s="4">
        <f>Sheet1!A113</f>
        <v>111</v>
      </c>
      <c r="B113" s="3">
        <f>Sheet1!B113</f>
        <v>43199</v>
      </c>
      <c r="C113" s="5">
        <f>Sheet1!F113</f>
        <v>298</v>
      </c>
      <c r="D113" s="5">
        <f>Sheet1!J113</f>
        <v>0</v>
      </c>
      <c r="E113" s="5">
        <f>Sheet1!L113</f>
        <v>3</v>
      </c>
    </row>
    <row r="114" spans="1:5" x14ac:dyDescent="0.25">
      <c r="A114" s="4">
        <f>Sheet1!A114</f>
        <v>112</v>
      </c>
      <c r="B114" s="3">
        <f>Sheet1!B114</f>
        <v>43200</v>
      </c>
      <c r="C114" s="5">
        <f>Sheet1!F114</f>
        <v>296</v>
      </c>
      <c r="D114" s="5">
        <f>Sheet1!J114</f>
        <v>-2</v>
      </c>
      <c r="E114" s="5">
        <f>Sheet1!L114</f>
        <v>4</v>
      </c>
    </row>
    <row r="115" spans="1:5" x14ac:dyDescent="0.25">
      <c r="A115" s="4">
        <f>Sheet1!A115</f>
        <v>113</v>
      </c>
      <c r="B115" s="3">
        <f>Sheet1!B115</f>
        <v>43201</v>
      </c>
      <c r="C115" s="5">
        <f>Sheet1!F115</f>
        <v>298</v>
      </c>
      <c r="D115" s="5">
        <f>Sheet1!J115</f>
        <v>2</v>
      </c>
      <c r="E115" s="5">
        <f>Sheet1!L115</f>
        <v>2</v>
      </c>
    </row>
    <row r="116" spans="1:5" x14ac:dyDescent="0.25">
      <c r="A116" s="4">
        <f>Sheet1!A116</f>
        <v>114</v>
      </c>
      <c r="B116" s="3">
        <f>Sheet1!B116</f>
        <v>43202</v>
      </c>
      <c r="C116" s="5">
        <f>Sheet1!F116</f>
        <v>296</v>
      </c>
      <c r="D116" s="5">
        <f>Sheet1!J116</f>
        <v>-2</v>
      </c>
      <c r="E116" s="5">
        <f>Sheet1!L116</f>
        <v>4</v>
      </c>
    </row>
    <row r="117" spans="1:5" x14ac:dyDescent="0.25">
      <c r="A117" s="4">
        <f>Sheet1!A117</f>
        <v>115</v>
      </c>
      <c r="B117" s="3">
        <f>Sheet1!B117</f>
        <v>43203</v>
      </c>
      <c r="C117" s="5">
        <f>Sheet1!F117</f>
        <v>296</v>
      </c>
      <c r="D117" s="5">
        <f>Sheet1!J117</f>
        <v>0</v>
      </c>
      <c r="E117" s="5">
        <f>Sheet1!L117</f>
        <v>3</v>
      </c>
    </row>
    <row r="118" spans="1:5" x14ac:dyDescent="0.25">
      <c r="A118" s="4">
        <f>Sheet1!A118</f>
        <v>116</v>
      </c>
      <c r="B118" s="3">
        <f>Sheet1!B118</f>
        <v>43206</v>
      </c>
      <c r="C118" s="5">
        <f>Sheet1!F118</f>
        <v>296</v>
      </c>
      <c r="D118" s="5">
        <f>Sheet1!J118</f>
        <v>0</v>
      </c>
      <c r="E118" s="5">
        <f>Sheet1!L118</f>
        <v>3</v>
      </c>
    </row>
    <row r="119" spans="1:5" x14ac:dyDescent="0.25">
      <c r="A119" s="4">
        <f>Sheet1!A119</f>
        <v>117</v>
      </c>
      <c r="B119" s="3">
        <f>Sheet1!B119</f>
        <v>43207</v>
      </c>
      <c r="C119" s="5">
        <f>Sheet1!F119</f>
        <v>296</v>
      </c>
      <c r="D119" s="5">
        <f>Sheet1!J119</f>
        <v>0</v>
      </c>
      <c r="E119" s="5">
        <f>Sheet1!L119</f>
        <v>3</v>
      </c>
    </row>
    <row r="120" spans="1:5" x14ac:dyDescent="0.25">
      <c r="A120" s="4">
        <f>Sheet1!A120</f>
        <v>118</v>
      </c>
      <c r="B120" s="3">
        <f>Sheet1!B120</f>
        <v>43208</v>
      </c>
      <c r="C120" s="5">
        <f>Sheet1!F120</f>
        <v>296</v>
      </c>
      <c r="D120" s="5">
        <f>Sheet1!J120</f>
        <v>0</v>
      </c>
      <c r="E120" s="5">
        <f>Sheet1!L120</f>
        <v>3</v>
      </c>
    </row>
    <row r="121" spans="1:5" x14ac:dyDescent="0.25">
      <c r="A121" s="4">
        <f>Sheet1!A121</f>
        <v>119</v>
      </c>
      <c r="B121" s="3">
        <f>Sheet1!B121</f>
        <v>43209</v>
      </c>
      <c r="C121" s="5">
        <f>Sheet1!F121</f>
        <v>296</v>
      </c>
      <c r="D121" s="5">
        <f>Sheet1!J121</f>
        <v>0</v>
      </c>
      <c r="E121" s="5">
        <f>Sheet1!L121</f>
        <v>3</v>
      </c>
    </row>
    <row r="122" spans="1:5" x14ac:dyDescent="0.25">
      <c r="A122" s="4">
        <f>Sheet1!A122</f>
        <v>120</v>
      </c>
      <c r="B122" s="3">
        <f>Sheet1!B122</f>
        <v>43210</v>
      </c>
      <c r="C122" s="5">
        <f>Sheet1!F122</f>
        <v>296</v>
      </c>
      <c r="D122" s="5">
        <f>Sheet1!J122</f>
        <v>0</v>
      </c>
      <c r="E122" s="5">
        <f>Sheet1!L122</f>
        <v>3</v>
      </c>
    </row>
    <row r="123" spans="1:5" x14ac:dyDescent="0.25">
      <c r="A123" s="4">
        <f>Sheet1!A123</f>
        <v>121</v>
      </c>
      <c r="B123" s="3">
        <f>Sheet1!B123</f>
        <v>43213</v>
      </c>
      <c r="C123" s="5">
        <f>Sheet1!F123</f>
        <v>298</v>
      </c>
      <c r="D123" s="5">
        <f>Sheet1!J123</f>
        <v>2</v>
      </c>
      <c r="E123" s="5">
        <f>Sheet1!L123</f>
        <v>2</v>
      </c>
    </row>
    <row r="124" spans="1:5" x14ac:dyDescent="0.25">
      <c r="A124" s="4">
        <f>Sheet1!A124</f>
        <v>122</v>
      </c>
      <c r="B124" s="3">
        <f>Sheet1!B124</f>
        <v>43214</v>
      </c>
      <c r="C124" s="5">
        <f>Sheet1!F124</f>
        <v>294</v>
      </c>
      <c r="D124" s="5">
        <f>Sheet1!J124</f>
        <v>-4</v>
      </c>
      <c r="E124" s="5">
        <f>Sheet1!L124</f>
        <v>5</v>
      </c>
    </row>
    <row r="125" spans="1:5" x14ac:dyDescent="0.25">
      <c r="A125" s="4">
        <f>Sheet1!A125</f>
        <v>123</v>
      </c>
      <c r="B125" s="3">
        <f>Sheet1!B125</f>
        <v>43215</v>
      </c>
      <c r="C125" s="5">
        <f>Sheet1!F125</f>
        <v>294</v>
      </c>
      <c r="D125" s="5">
        <f>Sheet1!J125</f>
        <v>0</v>
      </c>
      <c r="E125" s="5">
        <f>Sheet1!L125</f>
        <v>3</v>
      </c>
    </row>
    <row r="126" spans="1:5" x14ac:dyDescent="0.25">
      <c r="A126" s="4">
        <f>Sheet1!A126</f>
        <v>124</v>
      </c>
      <c r="B126" s="3">
        <f>Sheet1!B126</f>
        <v>43216</v>
      </c>
      <c r="C126" s="5">
        <f>Sheet1!F126</f>
        <v>294</v>
      </c>
      <c r="D126" s="5">
        <f>Sheet1!J126</f>
        <v>0</v>
      </c>
      <c r="E126" s="5">
        <f>Sheet1!L126</f>
        <v>3</v>
      </c>
    </row>
    <row r="127" spans="1:5" x14ac:dyDescent="0.25">
      <c r="A127" s="4">
        <f>Sheet1!A127</f>
        <v>125</v>
      </c>
      <c r="B127" s="3">
        <f>Sheet1!B127</f>
        <v>43217</v>
      </c>
      <c r="C127" s="5">
        <f>Sheet1!F127</f>
        <v>294</v>
      </c>
      <c r="D127" s="5">
        <f>Sheet1!J127</f>
        <v>0</v>
      </c>
      <c r="E127" s="5">
        <f>Sheet1!L127</f>
        <v>3</v>
      </c>
    </row>
    <row r="128" spans="1:5" x14ac:dyDescent="0.25">
      <c r="A128" s="4">
        <f>Sheet1!A128</f>
        <v>126</v>
      </c>
      <c r="B128" s="3">
        <f>Sheet1!B128</f>
        <v>43220</v>
      </c>
      <c r="C128" s="5">
        <f>Sheet1!F128</f>
        <v>286</v>
      </c>
      <c r="D128" s="5">
        <f>Sheet1!J128</f>
        <v>-8</v>
      </c>
      <c r="E128" s="5">
        <f>Sheet1!L128</f>
        <v>5</v>
      </c>
    </row>
    <row r="129" spans="1:5" x14ac:dyDescent="0.25">
      <c r="A129" s="4">
        <f>Sheet1!A129</f>
        <v>127</v>
      </c>
      <c r="B129" s="3">
        <f>Sheet1!B129</f>
        <v>43221</v>
      </c>
      <c r="C129" s="5">
        <f>Sheet1!F129</f>
        <v>286</v>
      </c>
      <c r="D129" s="5">
        <f>Sheet1!J129</f>
        <v>0</v>
      </c>
      <c r="E129" s="5">
        <f>Sheet1!L129</f>
        <v>3</v>
      </c>
    </row>
    <row r="130" spans="1:5" x14ac:dyDescent="0.25">
      <c r="A130" s="4">
        <f>Sheet1!A130</f>
        <v>128</v>
      </c>
      <c r="B130" s="3">
        <f>Sheet1!B130</f>
        <v>43223</v>
      </c>
      <c r="C130" s="5">
        <f>Sheet1!F130</f>
        <v>274</v>
      </c>
      <c r="D130" s="5">
        <f>Sheet1!J130</f>
        <v>-12</v>
      </c>
      <c r="E130" s="5">
        <f>Sheet1!L130</f>
        <v>5</v>
      </c>
    </row>
    <row r="131" spans="1:5" x14ac:dyDescent="0.25">
      <c r="A131" s="4">
        <f>Sheet1!A131</f>
        <v>129</v>
      </c>
      <c r="B131" s="3">
        <f>Sheet1!B131</f>
        <v>43224</v>
      </c>
      <c r="C131" s="5">
        <f>Sheet1!F131</f>
        <v>274</v>
      </c>
      <c r="D131" s="5">
        <f>Sheet1!J131</f>
        <v>0</v>
      </c>
      <c r="E131" s="5">
        <f>Sheet1!L131</f>
        <v>3</v>
      </c>
    </row>
    <row r="132" spans="1:5" x14ac:dyDescent="0.25">
      <c r="A132" s="4">
        <f>Sheet1!A132</f>
        <v>130</v>
      </c>
      <c r="B132" s="3">
        <f>Sheet1!B132</f>
        <v>43227</v>
      </c>
      <c r="C132" s="5">
        <f>Sheet1!F132</f>
        <v>272</v>
      </c>
      <c r="D132" s="5">
        <f>Sheet1!J132</f>
        <v>-2</v>
      </c>
      <c r="E132" s="5">
        <f>Sheet1!L132</f>
        <v>4</v>
      </c>
    </row>
    <row r="133" spans="1:5" x14ac:dyDescent="0.25">
      <c r="A133" s="4">
        <f>Sheet1!A133</f>
        <v>131</v>
      </c>
      <c r="B133" s="3">
        <f>Sheet1!B133</f>
        <v>43228</v>
      </c>
      <c r="C133" s="5">
        <f>Sheet1!F133</f>
        <v>270</v>
      </c>
      <c r="D133" s="5">
        <f>Sheet1!J133</f>
        <v>-2</v>
      </c>
      <c r="E133" s="5">
        <f>Sheet1!L133</f>
        <v>4</v>
      </c>
    </row>
    <row r="134" spans="1:5" x14ac:dyDescent="0.25">
      <c r="A134" s="4">
        <f>Sheet1!A134</f>
        <v>132</v>
      </c>
      <c r="B134" s="3">
        <f>Sheet1!B134</f>
        <v>43229</v>
      </c>
      <c r="C134" s="5">
        <f>Sheet1!F134</f>
        <v>268</v>
      </c>
      <c r="D134" s="5">
        <f>Sheet1!J134</f>
        <v>-2</v>
      </c>
      <c r="E134" s="5">
        <f>Sheet1!L134</f>
        <v>4</v>
      </c>
    </row>
    <row r="135" spans="1:5" x14ac:dyDescent="0.25">
      <c r="A135" s="4">
        <f>Sheet1!A135</f>
        <v>133</v>
      </c>
      <c r="B135" s="3">
        <f>Sheet1!B135</f>
        <v>43230</v>
      </c>
      <c r="C135" s="5">
        <f>Sheet1!F135</f>
        <v>268</v>
      </c>
      <c r="D135" s="5">
        <f>Sheet1!J135</f>
        <v>0</v>
      </c>
      <c r="E135" s="5">
        <f>Sheet1!L135</f>
        <v>3</v>
      </c>
    </row>
    <row r="136" spans="1:5" x14ac:dyDescent="0.25">
      <c r="A136" s="4">
        <f>Sheet1!A136</f>
        <v>134</v>
      </c>
      <c r="B136" s="3">
        <f>Sheet1!B136</f>
        <v>43236</v>
      </c>
      <c r="C136" s="5">
        <f>Sheet1!F136</f>
        <v>256</v>
      </c>
      <c r="D136" s="5">
        <f>Sheet1!J136</f>
        <v>-12</v>
      </c>
      <c r="E136" s="5">
        <f>Sheet1!L136</f>
        <v>5</v>
      </c>
    </row>
    <row r="137" spans="1:5" x14ac:dyDescent="0.25">
      <c r="A137" s="4">
        <f>Sheet1!A137</f>
        <v>135</v>
      </c>
      <c r="B137" s="3">
        <f>Sheet1!B137</f>
        <v>43237</v>
      </c>
      <c r="C137" s="5">
        <f>Sheet1!F137</f>
        <v>260</v>
      </c>
      <c r="D137" s="5">
        <f>Sheet1!J137</f>
        <v>4</v>
      </c>
      <c r="E137" s="5">
        <f>Sheet1!L137</f>
        <v>1</v>
      </c>
    </row>
    <row r="138" spans="1:5" x14ac:dyDescent="0.25">
      <c r="A138" s="4">
        <f>Sheet1!A138</f>
        <v>136</v>
      </c>
      <c r="B138" s="3">
        <f>Sheet1!B138</f>
        <v>43238</v>
      </c>
      <c r="C138" s="5">
        <f>Sheet1!F138</f>
        <v>260</v>
      </c>
      <c r="D138" s="5">
        <f>Sheet1!J138</f>
        <v>0</v>
      </c>
      <c r="E138" s="5">
        <f>Sheet1!L138</f>
        <v>3</v>
      </c>
    </row>
    <row r="139" spans="1:5" x14ac:dyDescent="0.25">
      <c r="A139" s="4">
        <f>Sheet1!A139</f>
        <v>137</v>
      </c>
      <c r="B139" s="3">
        <f>Sheet1!B139</f>
        <v>43241</v>
      </c>
      <c r="C139" s="5">
        <f>Sheet1!F139</f>
        <v>256</v>
      </c>
      <c r="D139" s="5">
        <f>Sheet1!J139</f>
        <v>-4</v>
      </c>
      <c r="E139" s="5">
        <f>Sheet1!L139</f>
        <v>5</v>
      </c>
    </row>
    <row r="140" spans="1:5" x14ac:dyDescent="0.25">
      <c r="A140" s="4">
        <f>Sheet1!A140</f>
        <v>138</v>
      </c>
      <c r="B140" s="3">
        <f>Sheet1!B140</f>
        <v>43242</v>
      </c>
      <c r="C140" s="5">
        <f>Sheet1!F140</f>
        <v>250</v>
      </c>
      <c r="D140" s="5">
        <f>Sheet1!J140</f>
        <v>-6</v>
      </c>
      <c r="E140" s="5">
        <f>Sheet1!L140</f>
        <v>5</v>
      </c>
    </row>
    <row r="141" spans="1:5" x14ac:dyDescent="0.25">
      <c r="A141" s="4">
        <f>Sheet1!A141</f>
        <v>139</v>
      </c>
      <c r="B141" s="3">
        <f>Sheet1!B141</f>
        <v>43243</v>
      </c>
      <c r="C141" s="5">
        <f>Sheet1!F141</f>
        <v>250</v>
      </c>
      <c r="D141" s="5">
        <f>Sheet1!J141</f>
        <v>0</v>
      </c>
      <c r="E141" s="5">
        <f>Sheet1!L141</f>
        <v>3</v>
      </c>
    </row>
    <row r="142" spans="1:5" x14ac:dyDescent="0.25">
      <c r="A142" s="4">
        <f>Sheet1!A142</f>
        <v>140</v>
      </c>
      <c r="B142" s="3">
        <f>Sheet1!B142</f>
        <v>43244</v>
      </c>
      <c r="C142" s="5">
        <f>Sheet1!F142</f>
        <v>250</v>
      </c>
      <c r="D142" s="5">
        <f>Sheet1!J142</f>
        <v>0</v>
      </c>
      <c r="E142" s="5">
        <f>Sheet1!L142</f>
        <v>3</v>
      </c>
    </row>
    <row r="143" spans="1:5" x14ac:dyDescent="0.25">
      <c r="A143" s="4">
        <f>Sheet1!A143</f>
        <v>141</v>
      </c>
      <c r="B143" s="3">
        <f>Sheet1!B143</f>
        <v>43245</v>
      </c>
      <c r="C143" s="5">
        <f>Sheet1!F143</f>
        <v>246</v>
      </c>
      <c r="D143" s="5">
        <f>Sheet1!J143</f>
        <v>-4</v>
      </c>
      <c r="E143" s="5">
        <f>Sheet1!L143</f>
        <v>5</v>
      </c>
    </row>
    <row r="144" spans="1:5" x14ac:dyDescent="0.25">
      <c r="A144" s="4">
        <f>Sheet1!A144</f>
        <v>142</v>
      </c>
      <c r="B144" s="3">
        <f>Sheet1!B144</f>
        <v>43248</v>
      </c>
      <c r="C144" s="5">
        <f>Sheet1!F144</f>
        <v>248</v>
      </c>
      <c r="D144" s="5">
        <f>Sheet1!J144</f>
        <v>2</v>
      </c>
      <c r="E144" s="5">
        <f>Sheet1!L144</f>
        <v>2</v>
      </c>
    </row>
    <row r="145" spans="1:5" x14ac:dyDescent="0.25">
      <c r="A145" s="4">
        <f>Sheet1!A145</f>
        <v>143</v>
      </c>
      <c r="B145" s="3">
        <f>Sheet1!B145</f>
        <v>43249</v>
      </c>
      <c r="C145" s="5">
        <f>Sheet1!F145</f>
        <v>248</v>
      </c>
      <c r="D145" s="5">
        <f>Sheet1!J145</f>
        <v>0</v>
      </c>
      <c r="E145" s="5">
        <f>Sheet1!L145</f>
        <v>3</v>
      </c>
    </row>
    <row r="146" spans="1:5" x14ac:dyDescent="0.25">
      <c r="A146" s="4">
        <f>Sheet1!A146</f>
        <v>144</v>
      </c>
      <c r="B146" s="3">
        <f>Sheet1!B146</f>
        <v>43250</v>
      </c>
      <c r="C146" s="5">
        <f>Sheet1!F146</f>
        <v>256</v>
      </c>
      <c r="D146" s="5">
        <f>Sheet1!J146</f>
        <v>8</v>
      </c>
      <c r="E146" s="5">
        <f>Sheet1!L146</f>
        <v>1</v>
      </c>
    </row>
    <row r="147" spans="1:5" x14ac:dyDescent="0.25">
      <c r="A147" s="4">
        <f>Sheet1!A147</f>
        <v>145</v>
      </c>
      <c r="B147" s="3">
        <f>Sheet1!B147</f>
        <v>43251</v>
      </c>
      <c r="C147" s="5">
        <f>Sheet1!F147</f>
        <v>254</v>
      </c>
      <c r="D147" s="5">
        <f>Sheet1!J147</f>
        <v>-2</v>
      </c>
      <c r="E147" s="5">
        <f>Sheet1!L147</f>
        <v>4</v>
      </c>
    </row>
    <row r="148" spans="1:5" x14ac:dyDescent="0.25">
      <c r="A148" s="4">
        <f>Sheet1!A148</f>
        <v>146</v>
      </c>
      <c r="B148" s="3">
        <f>Sheet1!B148</f>
        <v>43252</v>
      </c>
      <c r="C148" s="5">
        <f>Sheet1!F148</f>
        <v>254</v>
      </c>
      <c r="D148" s="5">
        <f>Sheet1!J148</f>
        <v>0</v>
      </c>
      <c r="E148" s="5">
        <f>Sheet1!L148</f>
        <v>3</v>
      </c>
    </row>
    <row r="149" spans="1:5" x14ac:dyDescent="0.25">
      <c r="A149" s="4">
        <f>Sheet1!A149</f>
        <v>147</v>
      </c>
      <c r="B149" s="3">
        <f>Sheet1!B149</f>
        <v>43255</v>
      </c>
      <c r="C149" s="5">
        <f>Sheet1!F149</f>
        <v>252</v>
      </c>
      <c r="D149" s="5">
        <f>Sheet1!J149</f>
        <v>-2</v>
      </c>
      <c r="E149" s="5">
        <f>Sheet1!L149</f>
        <v>4</v>
      </c>
    </row>
    <row r="150" spans="1:5" x14ac:dyDescent="0.25">
      <c r="A150" s="4">
        <f>Sheet1!A150</f>
        <v>148</v>
      </c>
      <c r="B150" s="3">
        <f>Sheet1!B150</f>
        <v>43256</v>
      </c>
      <c r="C150" s="5">
        <f>Sheet1!F150</f>
        <v>248</v>
      </c>
      <c r="D150" s="5">
        <f>Sheet1!J150</f>
        <v>-4</v>
      </c>
      <c r="E150" s="5">
        <f>Sheet1!L150</f>
        <v>5</v>
      </c>
    </row>
    <row r="151" spans="1:5" x14ac:dyDescent="0.25">
      <c r="A151" s="4">
        <f>Sheet1!A151</f>
        <v>149</v>
      </c>
      <c r="B151" s="3">
        <f>Sheet1!B151</f>
        <v>43257</v>
      </c>
      <c r="C151" s="5">
        <f>Sheet1!F151</f>
        <v>250</v>
      </c>
      <c r="D151" s="5">
        <f>Sheet1!J151</f>
        <v>2</v>
      </c>
      <c r="E151" s="5">
        <f>Sheet1!L151</f>
        <v>2</v>
      </c>
    </row>
    <row r="152" spans="1:5" x14ac:dyDescent="0.25">
      <c r="A152" s="4">
        <f>Sheet1!A152</f>
        <v>150</v>
      </c>
      <c r="B152" s="3">
        <f>Sheet1!B152</f>
        <v>43258</v>
      </c>
      <c r="C152" s="5">
        <f>Sheet1!F152</f>
        <v>258</v>
      </c>
      <c r="D152" s="5">
        <f>Sheet1!J152</f>
        <v>8</v>
      </c>
      <c r="E152" s="5">
        <f>Sheet1!L152</f>
        <v>1</v>
      </c>
    </row>
    <row r="153" spans="1:5" x14ac:dyDescent="0.25">
      <c r="A153" s="4">
        <f>Sheet1!A153</f>
        <v>151</v>
      </c>
      <c r="B153" s="3">
        <f>Sheet1!B153</f>
        <v>43259</v>
      </c>
      <c r="C153" s="5">
        <f>Sheet1!F153</f>
        <v>256</v>
      </c>
      <c r="D153" s="5">
        <f>Sheet1!J153</f>
        <v>-2</v>
      </c>
      <c r="E153" s="5">
        <f>Sheet1!L153</f>
        <v>4</v>
      </c>
    </row>
    <row r="154" spans="1:5" x14ac:dyDescent="0.25">
      <c r="A154" s="4">
        <f>Sheet1!A154</f>
        <v>152</v>
      </c>
      <c r="B154" s="3">
        <f>Sheet1!B154</f>
        <v>43262</v>
      </c>
      <c r="C154" s="5">
        <f>Sheet1!F154</f>
        <v>256</v>
      </c>
      <c r="D154" s="5">
        <f>Sheet1!J154</f>
        <v>0</v>
      </c>
      <c r="E154" s="5">
        <f>Sheet1!L154</f>
        <v>3</v>
      </c>
    </row>
    <row r="155" spans="1:5" x14ac:dyDescent="0.25">
      <c r="A155" s="4">
        <f>Sheet1!A155</f>
        <v>153</v>
      </c>
      <c r="B155" s="3">
        <f>Sheet1!B155</f>
        <v>43263</v>
      </c>
      <c r="C155" s="5">
        <f>Sheet1!F155</f>
        <v>256</v>
      </c>
      <c r="D155" s="5">
        <f>Sheet1!J155</f>
        <v>0</v>
      </c>
      <c r="E155" s="5">
        <f>Sheet1!L155</f>
        <v>3</v>
      </c>
    </row>
    <row r="156" spans="1:5" x14ac:dyDescent="0.25">
      <c r="A156" s="4">
        <f>Sheet1!A156</f>
        <v>154</v>
      </c>
      <c r="B156" s="3">
        <f>Sheet1!B156</f>
        <v>43264</v>
      </c>
      <c r="C156" s="5">
        <f>Sheet1!F156</f>
        <v>256</v>
      </c>
      <c r="D156" s="5">
        <f>Sheet1!J156</f>
        <v>0</v>
      </c>
      <c r="E156" s="5">
        <f>Sheet1!L156</f>
        <v>3</v>
      </c>
    </row>
    <row r="157" spans="1:5" x14ac:dyDescent="0.25">
      <c r="A157" s="4">
        <f>Sheet1!A157</f>
        <v>155</v>
      </c>
      <c r="B157" s="3">
        <f>Sheet1!B157</f>
        <v>43265</v>
      </c>
      <c r="C157" s="5">
        <f>Sheet1!F157</f>
        <v>256</v>
      </c>
      <c r="D157" s="5">
        <f>Sheet1!J157</f>
        <v>0</v>
      </c>
      <c r="E157" s="5">
        <f>Sheet1!L157</f>
        <v>3</v>
      </c>
    </row>
    <row r="158" spans="1:5" x14ac:dyDescent="0.25">
      <c r="A158" s="4">
        <f>Sheet1!A158</f>
        <v>156</v>
      </c>
      <c r="B158" s="3">
        <f>Sheet1!B158</f>
        <v>43266</v>
      </c>
      <c r="C158" s="5">
        <f>Sheet1!F158</f>
        <v>256</v>
      </c>
      <c r="D158" s="5">
        <f>Sheet1!J158</f>
        <v>0</v>
      </c>
      <c r="E158" s="5">
        <f>Sheet1!L158</f>
        <v>3</v>
      </c>
    </row>
    <row r="159" spans="1:5" x14ac:dyDescent="0.25">
      <c r="A159" s="4">
        <f>Sheet1!A159</f>
        <v>157</v>
      </c>
      <c r="B159" s="3">
        <f>Sheet1!B159</f>
        <v>43269</v>
      </c>
      <c r="C159" s="5">
        <f>Sheet1!F159</f>
        <v>256</v>
      </c>
      <c r="D159" s="5">
        <f>Sheet1!J159</f>
        <v>0</v>
      </c>
      <c r="E159" s="5">
        <f>Sheet1!L159</f>
        <v>3</v>
      </c>
    </row>
    <row r="160" spans="1:5" x14ac:dyDescent="0.25">
      <c r="A160" s="4">
        <f>Sheet1!A160</f>
        <v>158</v>
      </c>
      <c r="B160" s="3">
        <f>Sheet1!B160</f>
        <v>43270</v>
      </c>
      <c r="C160" s="5">
        <f>Sheet1!F160</f>
        <v>256</v>
      </c>
      <c r="D160" s="5">
        <f>Sheet1!J160</f>
        <v>0</v>
      </c>
      <c r="E160" s="5">
        <f>Sheet1!L160</f>
        <v>3</v>
      </c>
    </row>
    <row r="161" spans="1:5" x14ac:dyDescent="0.25">
      <c r="A161" s="4">
        <f>Sheet1!A161</f>
        <v>159</v>
      </c>
      <c r="B161" s="3">
        <f>Sheet1!B161</f>
        <v>43271</v>
      </c>
      <c r="C161" s="5">
        <f>Sheet1!F161</f>
        <v>252</v>
      </c>
      <c r="D161" s="5">
        <f>Sheet1!J161</f>
        <v>-4</v>
      </c>
      <c r="E161" s="5">
        <f>Sheet1!L161</f>
        <v>5</v>
      </c>
    </row>
    <row r="162" spans="1:5" x14ac:dyDescent="0.25">
      <c r="A162" s="4">
        <f>Sheet1!A162</f>
        <v>160</v>
      </c>
      <c r="B162" s="3">
        <f>Sheet1!B162</f>
        <v>43272</v>
      </c>
      <c r="C162" s="5">
        <f>Sheet1!F162</f>
        <v>250</v>
      </c>
      <c r="D162" s="5">
        <f>Sheet1!J162</f>
        <v>-2</v>
      </c>
      <c r="E162" s="5">
        <f>Sheet1!L162</f>
        <v>4</v>
      </c>
    </row>
    <row r="163" spans="1:5" x14ac:dyDescent="0.25">
      <c r="A163" s="4">
        <f>Sheet1!A163</f>
        <v>161</v>
      </c>
      <c r="B163" s="3">
        <f>Sheet1!B163</f>
        <v>43273</v>
      </c>
      <c r="C163" s="5">
        <f>Sheet1!F163</f>
        <v>250</v>
      </c>
      <c r="D163" s="5">
        <f>Sheet1!J163</f>
        <v>0</v>
      </c>
      <c r="E163" s="5">
        <f>Sheet1!L163</f>
        <v>3</v>
      </c>
    </row>
    <row r="164" spans="1:5" x14ac:dyDescent="0.25">
      <c r="A164" s="4">
        <f>Sheet1!A164</f>
        <v>162</v>
      </c>
      <c r="B164" s="3">
        <f>Sheet1!B164</f>
        <v>43276</v>
      </c>
      <c r="C164" s="5">
        <f>Sheet1!F164</f>
        <v>254</v>
      </c>
      <c r="D164" s="5">
        <f>Sheet1!J164</f>
        <v>4</v>
      </c>
      <c r="E164" s="5">
        <f>Sheet1!L164</f>
        <v>1</v>
      </c>
    </row>
    <row r="165" spans="1:5" x14ac:dyDescent="0.25">
      <c r="A165" s="4">
        <f>Sheet1!A165</f>
        <v>163</v>
      </c>
      <c r="B165" s="3">
        <f>Sheet1!B165</f>
        <v>43277</v>
      </c>
      <c r="C165" s="5">
        <f>Sheet1!F165</f>
        <v>248</v>
      </c>
      <c r="D165" s="5">
        <f>Sheet1!J165</f>
        <v>-6</v>
      </c>
      <c r="E165" s="5">
        <f>Sheet1!L165</f>
        <v>5</v>
      </c>
    </row>
    <row r="166" spans="1:5" x14ac:dyDescent="0.25">
      <c r="A166" s="4">
        <f>Sheet1!A166</f>
        <v>164</v>
      </c>
      <c r="B166" s="3">
        <f>Sheet1!B166</f>
        <v>43278</v>
      </c>
      <c r="C166" s="5">
        <f>Sheet1!F166</f>
        <v>250</v>
      </c>
      <c r="D166" s="5">
        <f>Sheet1!J166</f>
        <v>2</v>
      </c>
      <c r="E166" s="5">
        <f>Sheet1!L166</f>
        <v>2</v>
      </c>
    </row>
    <row r="167" spans="1:5" x14ac:dyDescent="0.25">
      <c r="A167" s="4">
        <f>Sheet1!A167</f>
        <v>165</v>
      </c>
      <c r="B167" s="3">
        <f>Sheet1!B167</f>
        <v>43279</v>
      </c>
      <c r="C167" s="5">
        <f>Sheet1!F167</f>
        <v>240</v>
      </c>
      <c r="D167" s="5">
        <f>Sheet1!J167</f>
        <v>-10</v>
      </c>
      <c r="E167" s="5">
        <f>Sheet1!L167</f>
        <v>5</v>
      </c>
    </row>
    <row r="168" spans="1:5" x14ac:dyDescent="0.25">
      <c r="A168" s="4">
        <f>Sheet1!A168</f>
        <v>166</v>
      </c>
      <c r="B168" s="3">
        <f>Sheet1!B168</f>
        <v>43280</v>
      </c>
      <c r="C168" s="5">
        <f>Sheet1!F168</f>
        <v>242</v>
      </c>
      <c r="D168" s="5">
        <f>Sheet1!J168</f>
        <v>2</v>
      </c>
      <c r="E168" s="5">
        <f>Sheet1!L168</f>
        <v>2</v>
      </c>
    </row>
    <row r="169" spans="1:5" x14ac:dyDescent="0.25">
      <c r="A169" s="4">
        <f>Sheet1!A169</f>
        <v>167</v>
      </c>
      <c r="B169" s="3">
        <f>Sheet1!B169</f>
        <v>43283</v>
      </c>
      <c r="C169" s="5">
        <f>Sheet1!F169</f>
        <v>242</v>
      </c>
      <c r="D169" s="5">
        <f>Sheet1!J169</f>
        <v>0</v>
      </c>
      <c r="E169" s="5">
        <f>Sheet1!L169</f>
        <v>3</v>
      </c>
    </row>
    <row r="170" spans="1:5" x14ac:dyDescent="0.25">
      <c r="A170" s="4">
        <f>Sheet1!A170</f>
        <v>168</v>
      </c>
      <c r="B170" s="3">
        <f>Sheet1!B170</f>
        <v>43284</v>
      </c>
      <c r="C170" s="5">
        <f>Sheet1!F170</f>
        <v>234</v>
      </c>
      <c r="D170" s="5">
        <f>Sheet1!J170</f>
        <v>-8</v>
      </c>
      <c r="E170" s="5">
        <f>Sheet1!L170</f>
        <v>5</v>
      </c>
    </row>
    <row r="171" spans="1:5" x14ac:dyDescent="0.25">
      <c r="A171" s="4">
        <f>Sheet1!A171</f>
        <v>169</v>
      </c>
      <c r="B171" s="3">
        <f>Sheet1!B171</f>
        <v>43285</v>
      </c>
      <c r="C171" s="5">
        <f>Sheet1!F171</f>
        <v>234</v>
      </c>
      <c r="D171" s="5">
        <f>Sheet1!J171</f>
        <v>0</v>
      </c>
      <c r="E171" s="5">
        <f>Sheet1!L171</f>
        <v>3</v>
      </c>
    </row>
    <row r="172" spans="1:5" x14ac:dyDescent="0.25">
      <c r="A172" s="4">
        <f>Sheet1!A172</f>
        <v>170</v>
      </c>
      <c r="B172" s="3">
        <f>Sheet1!B172</f>
        <v>43286</v>
      </c>
      <c r="C172" s="5">
        <f>Sheet1!F172</f>
        <v>232</v>
      </c>
      <c r="D172" s="5">
        <f>Sheet1!J172</f>
        <v>-2</v>
      </c>
      <c r="E172" s="5">
        <f>Sheet1!L172</f>
        <v>4</v>
      </c>
    </row>
    <row r="173" spans="1:5" x14ac:dyDescent="0.25">
      <c r="A173" s="4">
        <f>Sheet1!A173</f>
        <v>171</v>
      </c>
      <c r="B173" s="3">
        <f>Sheet1!B173</f>
        <v>43287</v>
      </c>
      <c r="C173" s="5">
        <f>Sheet1!F173</f>
        <v>230</v>
      </c>
      <c r="D173" s="5">
        <f>Sheet1!J173</f>
        <v>-2</v>
      </c>
      <c r="E173" s="5">
        <f>Sheet1!L173</f>
        <v>4</v>
      </c>
    </row>
    <row r="174" spans="1:5" x14ac:dyDescent="0.25">
      <c r="A174" s="4">
        <f>Sheet1!A174</f>
        <v>172</v>
      </c>
      <c r="B174" s="3">
        <f>Sheet1!B174</f>
        <v>43290</v>
      </c>
      <c r="C174" s="5">
        <f>Sheet1!F174</f>
        <v>230</v>
      </c>
      <c r="D174" s="5">
        <f>Sheet1!J174</f>
        <v>0</v>
      </c>
      <c r="E174" s="5">
        <f>Sheet1!L174</f>
        <v>3</v>
      </c>
    </row>
    <row r="175" spans="1:5" x14ac:dyDescent="0.25">
      <c r="A175" s="4">
        <f>Sheet1!A175</f>
        <v>173</v>
      </c>
      <c r="B175" s="3">
        <f>Sheet1!B175</f>
        <v>43291</v>
      </c>
      <c r="C175" s="5">
        <f>Sheet1!F175</f>
        <v>230</v>
      </c>
      <c r="D175" s="5">
        <f>Sheet1!J175</f>
        <v>0</v>
      </c>
      <c r="E175" s="5">
        <f>Sheet1!L175</f>
        <v>3</v>
      </c>
    </row>
    <row r="176" spans="1:5" x14ac:dyDescent="0.25">
      <c r="A176" s="4">
        <f>Sheet1!A176</f>
        <v>174</v>
      </c>
      <c r="B176" s="3">
        <f>Sheet1!B176</f>
        <v>43292</v>
      </c>
      <c r="C176" s="5">
        <f>Sheet1!F176</f>
        <v>230</v>
      </c>
      <c r="D176" s="5">
        <f>Sheet1!J176</f>
        <v>0</v>
      </c>
      <c r="E176" s="5">
        <f>Sheet1!L176</f>
        <v>3</v>
      </c>
    </row>
    <row r="177" spans="1:5" x14ac:dyDescent="0.25">
      <c r="A177" s="4">
        <f>Sheet1!A177</f>
        <v>175</v>
      </c>
      <c r="B177" s="3">
        <f>Sheet1!B177</f>
        <v>43293</v>
      </c>
      <c r="C177" s="5">
        <f>Sheet1!F177</f>
        <v>234</v>
      </c>
      <c r="D177" s="5">
        <f>Sheet1!J177</f>
        <v>4</v>
      </c>
      <c r="E177" s="5">
        <f>Sheet1!L177</f>
        <v>1</v>
      </c>
    </row>
    <row r="178" spans="1:5" x14ac:dyDescent="0.25">
      <c r="A178" s="4">
        <f>Sheet1!A178</f>
        <v>176</v>
      </c>
      <c r="B178" s="3">
        <f>Sheet1!B178</f>
        <v>43294</v>
      </c>
      <c r="C178" s="5">
        <f>Sheet1!F178</f>
        <v>236</v>
      </c>
      <c r="D178" s="5">
        <f>Sheet1!J178</f>
        <v>2</v>
      </c>
      <c r="E178" s="5">
        <f>Sheet1!L178</f>
        <v>2</v>
      </c>
    </row>
    <row r="179" spans="1:5" x14ac:dyDescent="0.25">
      <c r="A179" s="4">
        <f>Sheet1!A179</f>
        <v>177</v>
      </c>
      <c r="B179" s="3">
        <f>Sheet1!B179</f>
        <v>43297</v>
      </c>
      <c r="C179" s="5">
        <f>Sheet1!F179</f>
        <v>232</v>
      </c>
      <c r="D179" s="5">
        <f>Sheet1!J179</f>
        <v>-4</v>
      </c>
      <c r="E179" s="5">
        <f>Sheet1!L179</f>
        <v>5</v>
      </c>
    </row>
    <row r="180" spans="1:5" x14ac:dyDescent="0.25">
      <c r="A180" s="4">
        <f>Sheet1!A180</f>
        <v>178</v>
      </c>
      <c r="B180" s="3">
        <f>Sheet1!B180</f>
        <v>43298</v>
      </c>
      <c r="C180" s="5">
        <f>Sheet1!F180</f>
        <v>234</v>
      </c>
      <c r="D180" s="5">
        <f>Sheet1!J180</f>
        <v>2</v>
      </c>
      <c r="E180" s="5">
        <f>Sheet1!L180</f>
        <v>2</v>
      </c>
    </row>
    <row r="181" spans="1:5" x14ac:dyDescent="0.25">
      <c r="A181" s="4">
        <f>Sheet1!A181</f>
        <v>179</v>
      </c>
      <c r="B181" s="3">
        <f>Sheet1!B181</f>
        <v>43299</v>
      </c>
      <c r="C181" s="5">
        <f>Sheet1!F181</f>
        <v>234</v>
      </c>
      <c r="D181" s="5">
        <f>Sheet1!J181</f>
        <v>0</v>
      </c>
      <c r="E181" s="5">
        <f>Sheet1!L181</f>
        <v>3</v>
      </c>
    </row>
    <row r="182" spans="1:5" x14ac:dyDescent="0.25">
      <c r="A182" s="4">
        <f>Sheet1!A182</f>
        <v>180</v>
      </c>
      <c r="B182" s="3">
        <f>Sheet1!B182</f>
        <v>43300</v>
      </c>
      <c r="C182" s="5">
        <f>Sheet1!F182</f>
        <v>232</v>
      </c>
      <c r="D182" s="5">
        <f>Sheet1!J182</f>
        <v>-2</v>
      </c>
      <c r="E182" s="5">
        <f>Sheet1!L182</f>
        <v>4</v>
      </c>
    </row>
    <row r="183" spans="1:5" x14ac:dyDescent="0.25">
      <c r="A183" s="4">
        <f>Sheet1!A183</f>
        <v>181</v>
      </c>
      <c r="B183" s="3">
        <f>Sheet1!B183</f>
        <v>43301</v>
      </c>
      <c r="C183" s="5">
        <f>Sheet1!F183</f>
        <v>232</v>
      </c>
      <c r="D183" s="5">
        <f>Sheet1!J183</f>
        <v>0</v>
      </c>
      <c r="E183" s="5">
        <f>Sheet1!L183</f>
        <v>3</v>
      </c>
    </row>
    <row r="184" spans="1:5" x14ac:dyDescent="0.25">
      <c r="A184" s="4">
        <f>Sheet1!A184</f>
        <v>182</v>
      </c>
      <c r="B184" s="3">
        <f>Sheet1!B184</f>
        <v>43304</v>
      </c>
      <c r="C184" s="5">
        <f>Sheet1!F184</f>
        <v>232</v>
      </c>
      <c r="D184" s="5">
        <f>Sheet1!J184</f>
        <v>0</v>
      </c>
      <c r="E184" s="5">
        <f>Sheet1!L184</f>
        <v>3</v>
      </c>
    </row>
    <row r="185" spans="1:5" x14ac:dyDescent="0.25">
      <c r="A185" s="4">
        <f>Sheet1!A185</f>
        <v>183</v>
      </c>
      <c r="B185" s="3">
        <f>Sheet1!B185</f>
        <v>43305</v>
      </c>
      <c r="C185" s="5">
        <f>Sheet1!F185</f>
        <v>230</v>
      </c>
      <c r="D185" s="5">
        <f>Sheet1!J185</f>
        <v>-2</v>
      </c>
      <c r="E185" s="5">
        <f>Sheet1!L185</f>
        <v>4</v>
      </c>
    </row>
    <row r="186" spans="1:5" x14ac:dyDescent="0.25">
      <c r="A186" s="4">
        <f>Sheet1!A186</f>
        <v>184</v>
      </c>
      <c r="B186" s="3">
        <f>Sheet1!B186</f>
        <v>43306</v>
      </c>
      <c r="C186" s="5">
        <f>Sheet1!F186</f>
        <v>232</v>
      </c>
      <c r="D186" s="5">
        <f>Sheet1!J186</f>
        <v>2</v>
      </c>
      <c r="E186" s="5">
        <f>Sheet1!L186</f>
        <v>2</v>
      </c>
    </row>
    <row r="187" spans="1:5" x14ac:dyDescent="0.25">
      <c r="A187" s="4">
        <f>Sheet1!A187</f>
        <v>185</v>
      </c>
      <c r="B187" s="3">
        <f>Sheet1!B187</f>
        <v>43307</v>
      </c>
      <c r="C187" s="5">
        <f>Sheet1!F187</f>
        <v>232</v>
      </c>
      <c r="D187" s="5">
        <f>Sheet1!J187</f>
        <v>0</v>
      </c>
      <c r="E187" s="5">
        <f>Sheet1!L187</f>
        <v>3</v>
      </c>
    </row>
    <row r="188" spans="1:5" x14ac:dyDescent="0.25">
      <c r="A188" s="4">
        <f>Sheet1!A188</f>
        <v>186</v>
      </c>
      <c r="B188" s="3">
        <f>Sheet1!B188</f>
        <v>43308</v>
      </c>
      <c r="C188" s="5">
        <f>Sheet1!F188</f>
        <v>236</v>
      </c>
      <c r="D188" s="5">
        <f>Sheet1!J188</f>
        <v>4</v>
      </c>
      <c r="E188" s="5">
        <f>Sheet1!L188</f>
        <v>1</v>
      </c>
    </row>
    <row r="189" spans="1:5" x14ac:dyDescent="0.25">
      <c r="A189" s="4">
        <f>Sheet1!A189</f>
        <v>187</v>
      </c>
      <c r="B189" s="3">
        <f>Sheet1!B189</f>
        <v>43311</v>
      </c>
      <c r="C189" s="5">
        <f>Sheet1!F189</f>
        <v>234</v>
      </c>
      <c r="D189" s="5">
        <f>Sheet1!J189</f>
        <v>-2</v>
      </c>
      <c r="E189" s="5">
        <f>Sheet1!L189</f>
        <v>4</v>
      </c>
    </row>
    <row r="190" spans="1:5" x14ac:dyDescent="0.25">
      <c r="A190" s="4">
        <f>Sheet1!A190</f>
        <v>188</v>
      </c>
      <c r="B190" s="3">
        <f>Sheet1!B190</f>
        <v>43312</v>
      </c>
      <c r="C190" s="5">
        <f>Sheet1!F190</f>
        <v>228</v>
      </c>
      <c r="D190" s="5">
        <f>Sheet1!J190</f>
        <v>-6</v>
      </c>
      <c r="E190" s="5">
        <f>Sheet1!L190</f>
        <v>5</v>
      </c>
    </row>
    <row r="191" spans="1:5" x14ac:dyDescent="0.25">
      <c r="A191" s="4">
        <f>Sheet1!A191</f>
        <v>189</v>
      </c>
      <c r="B191" s="3">
        <f>Sheet1!B191</f>
        <v>43313</v>
      </c>
      <c r="C191" s="5">
        <f>Sheet1!F191</f>
        <v>228</v>
      </c>
      <c r="D191" s="5">
        <f>Sheet1!J191</f>
        <v>0</v>
      </c>
      <c r="E191" s="5">
        <f>Sheet1!L191</f>
        <v>3</v>
      </c>
    </row>
    <row r="192" spans="1:5" x14ac:dyDescent="0.25">
      <c r="A192" s="4">
        <f>Sheet1!A192</f>
        <v>190</v>
      </c>
      <c r="B192" s="3">
        <f>Sheet1!B192</f>
        <v>43314</v>
      </c>
      <c r="C192" s="5">
        <f>Sheet1!F192</f>
        <v>228</v>
      </c>
      <c r="D192" s="5">
        <f>Sheet1!J192</f>
        <v>0</v>
      </c>
      <c r="E192" s="5">
        <f>Sheet1!L192</f>
        <v>3</v>
      </c>
    </row>
    <row r="193" spans="1:5" x14ac:dyDescent="0.25">
      <c r="A193" s="4">
        <f>Sheet1!A193</f>
        <v>191</v>
      </c>
      <c r="B193" s="3">
        <f>Sheet1!B193</f>
        <v>43315</v>
      </c>
      <c r="C193" s="5">
        <f>Sheet1!F193</f>
        <v>230</v>
      </c>
      <c r="D193" s="5">
        <f>Sheet1!J193</f>
        <v>2</v>
      </c>
      <c r="E193" s="5">
        <f>Sheet1!L193</f>
        <v>2</v>
      </c>
    </row>
    <row r="194" spans="1:5" x14ac:dyDescent="0.25">
      <c r="A194" s="4">
        <f>Sheet1!A194</f>
        <v>192</v>
      </c>
      <c r="B194" s="3">
        <f>Sheet1!B194</f>
        <v>43318</v>
      </c>
      <c r="C194" s="5">
        <f>Sheet1!F194</f>
        <v>232</v>
      </c>
      <c r="D194" s="5">
        <f>Sheet1!J194</f>
        <v>2</v>
      </c>
      <c r="E194" s="5">
        <f>Sheet1!L194</f>
        <v>2</v>
      </c>
    </row>
    <row r="195" spans="1:5" x14ac:dyDescent="0.25">
      <c r="A195" s="4">
        <f>Sheet1!A195</f>
        <v>193</v>
      </c>
      <c r="B195" s="3">
        <f>Sheet1!B195</f>
        <v>43319</v>
      </c>
      <c r="C195" s="5">
        <f>Sheet1!F195</f>
        <v>230</v>
      </c>
      <c r="D195" s="5">
        <f>Sheet1!J195</f>
        <v>-2</v>
      </c>
      <c r="E195" s="5">
        <f>Sheet1!L195</f>
        <v>4</v>
      </c>
    </row>
    <row r="196" spans="1:5" x14ac:dyDescent="0.25">
      <c r="A196" s="4">
        <f>Sheet1!A196</f>
        <v>194</v>
      </c>
      <c r="B196" s="3">
        <f>Sheet1!B196</f>
        <v>43320</v>
      </c>
      <c r="C196" s="5">
        <f>Sheet1!F196</f>
        <v>230</v>
      </c>
      <c r="D196" s="5">
        <f>Sheet1!J196</f>
        <v>0</v>
      </c>
      <c r="E196" s="5">
        <f>Sheet1!L196</f>
        <v>3</v>
      </c>
    </row>
    <row r="197" spans="1:5" x14ac:dyDescent="0.25">
      <c r="A197" s="4">
        <f>Sheet1!A197</f>
        <v>195</v>
      </c>
      <c r="B197" s="3">
        <f>Sheet1!B197</f>
        <v>43321</v>
      </c>
      <c r="C197" s="5">
        <f>Sheet1!F197</f>
        <v>228</v>
      </c>
      <c r="D197" s="5">
        <f>Sheet1!J197</f>
        <v>-2</v>
      </c>
      <c r="E197" s="5">
        <f>Sheet1!L197</f>
        <v>4</v>
      </c>
    </row>
    <row r="198" spans="1:5" x14ac:dyDescent="0.25">
      <c r="A198" s="4">
        <f>Sheet1!A198</f>
        <v>196</v>
      </c>
      <c r="B198" s="3">
        <f>Sheet1!B198</f>
        <v>43322</v>
      </c>
      <c r="C198" s="5">
        <f>Sheet1!F198</f>
        <v>230</v>
      </c>
      <c r="D198" s="5">
        <f>Sheet1!J198</f>
        <v>2</v>
      </c>
      <c r="E198" s="5">
        <f>Sheet1!L198</f>
        <v>2</v>
      </c>
    </row>
    <row r="199" spans="1:5" x14ac:dyDescent="0.25">
      <c r="A199" s="4">
        <f>Sheet1!A199</f>
        <v>197</v>
      </c>
      <c r="B199" s="3">
        <f>Sheet1!B199</f>
        <v>43325</v>
      </c>
      <c r="C199" s="5">
        <f>Sheet1!F199</f>
        <v>226</v>
      </c>
      <c r="D199" s="5">
        <f>Sheet1!J199</f>
        <v>-4</v>
      </c>
      <c r="E199" s="5">
        <f>Sheet1!L199</f>
        <v>5</v>
      </c>
    </row>
    <row r="200" spans="1:5" x14ac:dyDescent="0.25">
      <c r="A200" s="4">
        <f>Sheet1!A200</f>
        <v>198</v>
      </c>
      <c r="B200" s="3">
        <f>Sheet1!B200</f>
        <v>43326</v>
      </c>
      <c r="C200" s="5">
        <f>Sheet1!F200</f>
        <v>224</v>
      </c>
      <c r="D200" s="5">
        <f>Sheet1!J200</f>
        <v>-2</v>
      </c>
      <c r="E200" s="5">
        <f>Sheet1!L200</f>
        <v>4</v>
      </c>
    </row>
    <row r="201" spans="1:5" x14ac:dyDescent="0.25">
      <c r="A201" s="4">
        <f>Sheet1!A201</f>
        <v>199</v>
      </c>
      <c r="B201" s="3">
        <f>Sheet1!B201</f>
        <v>43327</v>
      </c>
      <c r="C201" s="5">
        <f>Sheet1!F201</f>
        <v>224</v>
      </c>
      <c r="D201" s="5">
        <f>Sheet1!J201</f>
        <v>0</v>
      </c>
      <c r="E201" s="5">
        <f>Sheet1!L201</f>
        <v>3</v>
      </c>
    </row>
    <row r="202" spans="1:5" x14ac:dyDescent="0.25">
      <c r="A202" s="4">
        <f>Sheet1!A202</f>
        <v>200</v>
      </c>
      <c r="B202" s="3">
        <f>Sheet1!B202</f>
        <v>43328</v>
      </c>
      <c r="C202" s="5">
        <f>Sheet1!F202</f>
        <v>222</v>
      </c>
      <c r="D202" s="5">
        <f>Sheet1!J202</f>
        <v>-2</v>
      </c>
      <c r="E202" s="5">
        <f>Sheet1!L202</f>
        <v>4</v>
      </c>
    </row>
    <row r="203" spans="1:5" x14ac:dyDescent="0.25">
      <c r="A203" s="4">
        <f>Sheet1!A203</f>
        <v>201</v>
      </c>
      <c r="B203" s="3">
        <f>Sheet1!B203</f>
        <v>43329</v>
      </c>
      <c r="C203" s="5">
        <f>Sheet1!F203</f>
        <v>222</v>
      </c>
      <c r="D203" s="5">
        <f>Sheet1!J203</f>
        <v>0</v>
      </c>
      <c r="E203" s="5">
        <f>Sheet1!L203</f>
        <v>3</v>
      </c>
    </row>
    <row r="204" spans="1:5" x14ac:dyDescent="0.25">
      <c r="A204" s="4">
        <f>Sheet1!A204</f>
        <v>202</v>
      </c>
      <c r="B204" s="3">
        <f>Sheet1!B204</f>
        <v>43332</v>
      </c>
      <c r="C204" s="5">
        <f>Sheet1!F204</f>
        <v>224</v>
      </c>
      <c r="D204" s="5">
        <f>Sheet1!J204</f>
        <v>2</v>
      </c>
      <c r="E204" s="5">
        <f>Sheet1!L204</f>
        <v>2</v>
      </c>
    </row>
    <row r="205" spans="1:5" x14ac:dyDescent="0.25">
      <c r="A205" s="4">
        <f>Sheet1!A205</f>
        <v>203</v>
      </c>
      <c r="B205" s="3">
        <f>Sheet1!B205</f>
        <v>43333</v>
      </c>
      <c r="C205" s="5">
        <f>Sheet1!F205</f>
        <v>222</v>
      </c>
      <c r="D205" s="5">
        <f>Sheet1!J205</f>
        <v>-2</v>
      </c>
      <c r="E205" s="5">
        <f>Sheet1!L205</f>
        <v>4</v>
      </c>
    </row>
    <row r="206" spans="1:5" x14ac:dyDescent="0.25">
      <c r="A206" s="4">
        <f>Sheet1!A206</f>
        <v>204</v>
      </c>
      <c r="B206" s="3">
        <f>Sheet1!B206</f>
        <v>43334</v>
      </c>
      <c r="C206" s="5">
        <f>Sheet1!F206</f>
        <v>222</v>
      </c>
      <c r="D206" s="5">
        <f>Sheet1!J206</f>
        <v>0</v>
      </c>
      <c r="E206" s="5">
        <f>Sheet1!L206</f>
        <v>3</v>
      </c>
    </row>
    <row r="207" spans="1:5" x14ac:dyDescent="0.25">
      <c r="A207" s="4">
        <f>Sheet1!A207</f>
        <v>205</v>
      </c>
      <c r="B207" s="3">
        <f>Sheet1!B207</f>
        <v>43335</v>
      </c>
      <c r="C207" s="5">
        <f>Sheet1!F207</f>
        <v>222</v>
      </c>
      <c r="D207" s="5">
        <f>Sheet1!J207</f>
        <v>0</v>
      </c>
      <c r="E207" s="5">
        <f>Sheet1!L207</f>
        <v>3</v>
      </c>
    </row>
    <row r="208" spans="1:5" x14ac:dyDescent="0.25">
      <c r="A208" s="4">
        <f>Sheet1!A208</f>
        <v>206</v>
      </c>
      <c r="B208" s="3">
        <f>Sheet1!B208</f>
        <v>43336</v>
      </c>
      <c r="C208" s="5">
        <f>Sheet1!F208</f>
        <v>224</v>
      </c>
      <c r="D208" s="5">
        <f>Sheet1!J208</f>
        <v>2</v>
      </c>
      <c r="E208" s="5">
        <f>Sheet1!L208</f>
        <v>2</v>
      </c>
    </row>
    <row r="209" spans="1:5" x14ac:dyDescent="0.25">
      <c r="A209" s="4">
        <f>Sheet1!A209</f>
        <v>207</v>
      </c>
      <c r="B209" s="3">
        <f>Sheet1!B209</f>
        <v>43339</v>
      </c>
      <c r="C209" s="5">
        <f>Sheet1!F209</f>
        <v>224</v>
      </c>
      <c r="D209" s="5">
        <f>Sheet1!J209</f>
        <v>0</v>
      </c>
      <c r="E209" s="5">
        <f>Sheet1!L209</f>
        <v>3</v>
      </c>
    </row>
    <row r="210" spans="1:5" x14ac:dyDescent="0.25">
      <c r="A210" s="4">
        <f>Sheet1!A210</f>
        <v>208</v>
      </c>
      <c r="B210" s="3">
        <f>Sheet1!B210</f>
        <v>43340</v>
      </c>
      <c r="C210" s="5">
        <f>Sheet1!F210</f>
        <v>220</v>
      </c>
      <c r="D210" s="5">
        <f>Sheet1!J210</f>
        <v>-4</v>
      </c>
      <c r="E210" s="5">
        <f>Sheet1!L210</f>
        <v>5</v>
      </c>
    </row>
    <row r="211" spans="1:5" x14ac:dyDescent="0.25">
      <c r="A211" s="4">
        <f>Sheet1!A211</f>
        <v>209</v>
      </c>
      <c r="B211" s="3">
        <f>Sheet1!B211</f>
        <v>43341</v>
      </c>
      <c r="C211" s="5">
        <f>Sheet1!F211</f>
        <v>218</v>
      </c>
      <c r="D211" s="5">
        <f>Sheet1!J211</f>
        <v>-2</v>
      </c>
      <c r="E211" s="5">
        <f>Sheet1!L211</f>
        <v>4</v>
      </c>
    </row>
    <row r="212" spans="1:5" x14ac:dyDescent="0.25">
      <c r="A212" s="4">
        <f>Sheet1!A212</f>
        <v>210</v>
      </c>
      <c r="B212" s="3">
        <f>Sheet1!B212</f>
        <v>43342</v>
      </c>
      <c r="C212" s="5">
        <f>Sheet1!F212</f>
        <v>220</v>
      </c>
      <c r="D212" s="5">
        <f>Sheet1!J212</f>
        <v>2</v>
      </c>
      <c r="E212" s="5">
        <f>Sheet1!L212</f>
        <v>2</v>
      </c>
    </row>
    <row r="213" spans="1:5" x14ac:dyDescent="0.25">
      <c r="A213" s="4">
        <f>Sheet1!A213</f>
        <v>211</v>
      </c>
      <c r="B213" s="3">
        <f>Sheet1!B213</f>
        <v>43343</v>
      </c>
      <c r="C213" s="5">
        <f>Sheet1!F213</f>
        <v>218</v>
      </c>
      <c r="D213" s="5">
        <f>Sheet1!J213</f>
        <v>-2</v>
      </c>
      <c r="E213" s="5">
        <f>Sheet1!L213</f>
        <v>4</v>
      </c>
    </row>
    <row r="214" spans="1:5" x14ac:dyDescent="0.25">
      <c r="A214" s="4">
        <f>Sheet1!A214</f>
        <v>212</v>
      </c>
      <c r="B214" s="3">
        <f>Sheet1!B214</f>
        <v>43346</v>
      </c>
      <c r="C214" s="5">
        <f>Sheet1!F214</f>
        <v>216</v>
      </c>
      <c r="D214" s="5">
        <f>Sheet1!J214</f>
        <v>-2</v>
      </c>
      <c r="E214" s="5">
        <f>Sheet1!L214</f>
        <v>4</v>
      </c>
    </row>
    <row r="215" spans="1:5" x14ac:dyDescent="0.25">
      <c r="A215" s="4">
        <f>Sheet1!A215</f>
        <v>213</v>
      </c>
      <c r="B215" s="3">
        <f>Sheet1!B215</f>
        <v>43347</v>
      </c>
      <c r="C215" s="5">
        <f>Sheet1!F215</f>
        <v>218</v>
      </c>
      <c r="D215" s="5">
        <f>Sheet1!J215</f>
        <v>2</v>
      </c>
      <c r="E215" s="5">
        <f>Sheet1!L215</f>
        <v>2</v>
      </c>
    </row>
    <row r="216" spans="1:5" x14ac:dyDescent="0.25">
      <c r="A216" s="4">
        <f>Sheet1!A216</f>
        <v>214</v>
      </c>
      <c r="B216" s="3">
        <f>Sheet1!B216</f>
        <v>43348</v>
      </c>
      <c r="C216" s="5">
        <f>Sheet1!F216</f>
        <v>210</v>
      </c>
      <c r="D216" s="5">
        <f>Sheet1!J216</f>
        <v>-8</v>
      </c>
      <c r="E216" s="5">
        <f>Sheet1!L216</f>
        <v>5</v>
      </c>
    </row>
    <row r="217" spans="1:5" x14ac:dyDescent="0.25">
      <c r="A217" s="4">
        <f>Sheet1!A217</f>
        <v>215</v>
      </c>
      <c r="B217" s="3">
        <f>Sheet1!B217</f>
        <v>43349</v>
      </c>
      <c r="C217" s="5">
        <f>Sheet1!F217</f>
        <v>210</v>
      </c>
      <c r="D217" s="5">
        <f>Sheet1!J217</f>
        <v>0</v>
      </c>
      <c r="E217" s="5">
        <f>Sheet1!L217</f>
        <v>3</v>
      </c>
    </row>
    <row r="218" spans="1:5" x14ac:dyDescent="0.25">
      <c r="A218" s="4">
        <f>Sheet1!A218</f>
        <v>216</v>
      </c>
      <c r="B218" s="3">
        <f>Sheet1!B218</f>
        <v>43350</v>
      </c>
      <c r="C218" s="5">
        <f>Sheet1!F218</f>
        <v>204</v>
      </c>
      <c r="D218" s="5">
        <f>Sheet1!J218</f>
        <v>-6</v>
      </c>
      <c r="E218" s="5">
        <f>Sheet1!L218</f>
        <v>5</v>
      </c>
    </row>
    <row r="219" spans="1:5" x14ac:dyDescent="0.25">
      <c r="A219" s="4">
        <f>Sheet1!A219</f>
        <v>217</v>
      </c>
      <c r="B219" s="3">
        <f>Sheet1!B219</f>
        <v>43353</v>
      </c>
      <c r="C219" s="5">
        <f>Sheet1!F219</f>
        <v>202</v>
      </c>
      <c r="D219" s="5">
        <f>Sheet1!J219</f>
        <v>-2</v>
      </c>
      <c r="E219" s="5">
        <f>Sheet1!L219</f>
        <v>4</v>
      </c>
    </row>
    <row r="220" spans="1:5" x14ac:dyDescent="0.25">
      <c r="A220" s="4">
        <f>Sheet1!A220</f>
        <v>218</v>
      </c>
      <c r="B220" s="3">
        <f>Sheet1!B220</f>
        <v>43354</v>
      </c>
      <c r="C220" s="5">
        <f>Sheet1!F220</f>
        <v>202</v>
      </c>
      <c r="D220" s="5">
        <f>Sheet1!J220</f>
        <v>0</v>
      </c>
      <c r="E220" s="5">
        <f>Sheet1!L220</f>
        <v>3</v>
      </c>
    </row>
    <row r="221" spans="1:5" x14ac:dyDescent="0.25">
      <c r="A221" s="4">
        <f>Sheet1!A221</f>
        <v>219</v>
      </c>
      <c r="B221" s="3">
        <f>Sheet1!B221</f>
        <v>43355</v>
      </c>
      <c r="C221" s="5">
        <f>Sheet1!F221</f>
        <v>220</v>
      </c>
      <c r="D221" s="5">
        <f>Sheet1!J221</f>
        <v>18</v>
      </c>
      <c r="E221" s="5">
        <f>Sheet1!L221</f>
        <v>1</v>
      </c>
    </row>
    <row r="222" spans="1:5" x14ac:dyDescent="0.25">
      <c r="A222" s="4">
        <f>Sheet1!A222</f>
        <v>220</v>
      </c>
      <c r="B222" s="3">
        <f>Sheet1!B222</f>
        <v>43356</v>
      </c>
      <c r="C222" s="5">
        <f>Sheet1!F222</f>
        <v>224</v>
      </c>
      <c r="D222" s="5">
        <f>Sheet1!J222</f>
        <v>4</v>
      </c>
      <c r="E222" s="5">
        <f>Sheet1!L222</f>
        <v>1</v>
      </c>
    </row>
    <row r="223" spans="1:5" x14ac:dyDescent="0.25">
      <c r="A223" s="4">
        <f>Sheet1!A223</f>
        <v>221</v>
      </c>
      <c r="B223" s="3">
        <f>Sheet1!B223</f>
        <v>43357</v>
      </c>
      <c r="C223" s="5">
        <f>Sheet1!F223</f>
        <v>220</v>
      </c>
      <c r="D223" s="5">
        <f>Sheet1!J223</f>
        <v>-4</v>
      </c>
      <c r="E223" s="5">
        <f>Sheet1!L223</f>
        <v>5</v>
      </c>
    </row>
    <row r="224" spans="1:5" x14ac:dyDescent="0.25">
      <c r="A224" s="4">
        <f>Sheet1!A224</f>
        <v>222</v>
      </c>
      <c r="B224" s="3">
        <f>Sheet1!B224</f>
        <v>43360</v>
      </c>
      <c r="C224" s="5">
        <f>Sheet1!F224</f>
        <v>210</v>
      </c>
      <c r="D224" s="5">
        <f>Sheet1!J224</f>
        <v>-10</v>
      </c>
      <c r="E224" s="5">
        <f>Sheet1!L224</f>
        <v>5</v>
      </c>
    </row>
    <row r="225" spans="1:5" x14ac:dyDescent="0.25">
      <c r="A225" s="4">
        <f>Sheet1!A225</f>
        <v>223</v>
      </c>
      <c r="B225" s="3">
        <f>Sheet1!B225</f>
        <v>43361</v>
      </c>
      <c r="C225" s="5">
        <f>Sheet1!F225</f>
        <v>206</v>
      </c>
      <c r="D225" s="5">
        <f>Sheet1!J225</f>
        <v>-4</v>
      </c>
      <c r="E225" s="5">
        <f>Sheet1!L225</f>
        <v>5</v>
      </c>
    </row>
    <row r="226" spans="1:5" x14ac:dyDescent="0.25">
      <c r="A226" s="4">
        <f>Sheet1!A226</f>
        <v>224</v>
      </c>
      <c r="B226" s="3">
        <f>Sheet1!B226</f>
        <v>43362</v>
      </c>
      <c r="C226" s="5">
        <f>Sheet1!F226</f>
        <v>206</v>
      </c>
      <c r="D226" s="5">
        <f>Sheet1!J226</f>
        <v>0</v>
      </c>
      <c r="E226" s="5">
        <f>Sheet1!L226</f>
        <v>3</v>
      </c>
    </row>
    <row r="227" spans="1:5" x14ac:dyDescent="0.25">
      <c r="A227" s="4">
        <f>Sheet1!A227</f>
        <v>225</v>
      </c>
      <c r="B227" s="3">
        <f>Sheet1!B227</f>
        <v>43363</v>
      </c>
      <c r="C227" s="5">
        <f>Sheet1!F227</f>
        <v>208</v>
      </c>
      <c r="D227" s="5">
        <f>Sheet1!J227</f>
        <v>2</v>
      </c>
      <c r="E227" s="5">
        <f>Sheet1!L227</f>
        <v>2</v>
      </c>
    </row>
    <row r="228" spans="1:5" x14ac:dyDescent="0.25">
      <c r="A228" s="4">
        <f>Sheet1!A228</f>
        <v>226</v>
      </c>
      <c r="B228" s="3">
        <f>Sheet1!B228</f>
        <v>43364</v>
      </c>
      <c r="C228" s="5">
        <f>Sheet1!F228</f>
        <v>204</v>
      </c>
      <c r="D228" s="5">
        <f>Sheet1!J228</f>
        <v>-4</v>
      </c>
      <c r="E228" s="5">
        <f>Sheet1!L228</f>
        <v>5</v>
      </c>
    </row>
    <row r="229" spans="1:5" x14ac:dyDescent="0.25">
      <c r="A229" s="4">
        <f>Sheet1!A229</f>
        <v>227</v>
      </c>
      <c r="B229" s="3">
        <f>Sheet1!B229</f>
        <v>43367</v>
      </c>
      <c r="C229" s="5">
        <f>Sheet1!F229</f>
        <v>202</v>
      </c>
      <c r="D229" s="5">
        <f>Sheet1!J229</f>
        <v>-2</v>
      </c>
      <c r="E229" s="5">
        <f>Sheet1!L229</f>
        <v>4</v>
      </c>
    </row>
    <row r="230" spans="1:5" x14ac:dyDescent="0.25">
      <c r="A230" s="4">
        <f>Sheet1!A230</f>
        <v>228</v>
      </c>
      <c r="B230" s="3">
        <f>Sheet1!B230</f>
        <v>43368</v>
      </c>
      <c r="C230" s="5">
        <f>Sheet1!F230</f>
        <v>202</v>
      </c>
      <c r="D230" s="5">
        <f>Sheet1!J230</f>
        <v>0</v>
      </c>
      <c r="E230" s="5">
        <f>Sheet1!L230</f>
        <v>3</v>
      </c>
    </row>
    <row r="231" spans="1:5" x14ac:dyDescent="0.25">
      <c r="A231" s="4">
        <f>Sheet1!A231</f>
        <v>229</v>
      </c>
      <c r="B231" s="3">
        <f>Sheet1!B231</f>
        <v>43369</v>
      </c>
      <c r="C231" s="5">
        <f>Sheet1!F231</f>
        <v>202</v>
      </c>
      <c r="D231" s="5">
        <f>Sheet1!J231</f>
        <v>0</v>
      </c>
      <c r="E231" s="5">
        <f>Sheet1!L231</f>
        <v>3</v>
      </c>
    </row>
    <row r="232" spans="1:5" x14ac:dyDescent="0.25">
      <c r="A232" s="4">
        <f>Sheet1!A232</f>
        <v>230</v>
      </c>
      <c r="B232" s="3">
        <f>Sheet1!B232</f>
        <v>43370</v>
      </c>
      <c r="C232" s="5">
        <f>Sheet1!F232</f>
        <v>206</v>
      </c>
      <c r="D232" s="5">
        <f>Sheet1!J232</f>
        <v>4</v>
      </c>
      <c r="E232" s="5">
        <f>Sheet1!L232</f>
        <v>1</v>
      </c>
    </row>
    <row r="233" spans="1:5" x14ac:dyDescent="0.25">
      <c r="A233" s="4">
        <f>Sheet1!A233</f>
        <v>231</v>
      </c>
      <c r="B233" s="3">
        <f>Sheet1!B233</f>
        <v>43371</v>
      </c>
      <c r="C233" s="5">
        <f>Sheet1!F233</f>
        <v>206</v>
      </c>
      <c r="D233" s="5">
        <f>Sheet1!J233</f>
        <v>0</v>
      </c>
      <c r="E233" s="5">
        <f>Sheet1!L233</f>
        <v>3</v>
      </c>
    </row>
    <row r="234" spans="1:5" x14ac:dyDescent="0.25">
      <c r="A234" s="4">
        <f>Sheet1!A234</f>
        <v>232</v>
      </c>
      <c r="B234" s="3">
        <f>Sheet1!B234</f>
        <v>43374</v>
      </c>
      <c r="C234" s="5">
        <f>Sheet1!F234</f>
        <v>218</v>
      </c>
      <c r="D234" s="5">
        <f>Sheet1!J234</f>
        <v>12</v>
      </c>
      <c r="E234" s="5">
        <f>Sheet1!L234</f>
        <v>1</v>
      </c>
    </row>
    <row r="235" spans="1:5" x14ac:dyDescent="0.25">
      <c r="A235" s="4">
        <f>Sheet1!A235</f>
        <v>233</v>
      </c>
      <c r="B235" s="3">
        <f>Sheet1!B235</f>
        <v>43375</v>
      </c>
      <c r="C235" s="5">
        <f>Sheet1!F235</f>
        <v>208</v>
      </c>
      <c r="D235" s="5">
        <f>Sheet1!J235</f>
        <v>-10</v>
      </c>
      <c r="E235" s="5">
        <f>Sheet1!L235</f>
        <v>5</v>
      </c>
    </row>
    <row r="236" spans="1:5" x14ac:dyDescent="0.25">
      <c r="A236" s="4">
        <f>Sheet1!A236</f>
        <v>234</v>
      </c>
      <c r="B236" s="3">
        <f>Sheet1!B236</f>
        <v>43376</v>
      </c>
      <c r="C236" s="5">
        <f>Sheet1!F236</f>
        <v>212</v>
      </c>
      <c r="D236" s="5">
        <f>Sheet1!J236</f>
        <v>4</v>
      </c>
      <c r="E236" s="5">
        <f>Sheet1!L236</f>
        <v>1</v>
      </c>
    </row>
    <row r="237" spans="1:5" x14ac:dyDescent="0.25">
      <c r="A237" s="4">
        <f>Sheet1!A237</f>
        <v>235</v>
      </c>
      <c r="B237" s="3">
        <f>Sheet1!B237</f>
        <v>43377</v>
      </c>
      <c r="C237" s="5">
        <f>Sheet1!F237</f>
        <v>204</v>
      </c>
      <c r="D237" s="5">
        <f>Sheet1!J237</f>
        <v>-8</v>
      </c>
      <c r="E237" s="5">
        <f>Sheet1!L237</f>
        <v>5</v>
      </c>
    </row>
    <row r="238" spans="1:5" x14ac:dyDescent="0.25">
      <c r="A238" s="4">
        <f>Sheet1!A238</f>
        <v>236</v>
      </c>
      <c r="B238" s="3">
        <f>Sheet1!B238</f>
        <v>43378</v>
      </c>
      <c r="C238" s="5">
        <f>Sheet1!F238</f>
        <v>202</v>
      </c>
      <c r="D238" s="5">
        <f>Sheet1!J238</f>
        <v>-2</v>
      </c>
      <c r="E238" s="5">
        <f>Sheet1!L238</f>
        <v>4</v>
      </c>
    </row>
    <row r="239" spans="1:5" x14ac:dyDescent="0.25">
      <c r="A239" s="4">
        <f>Sheet1!A239</f>
        <v>237</v>
      </c>
      <c r="B239" s="3">
        <f>Sheet1!B239</f>
        <v>43381</v>
      </c>
      <c r="C239" s="5">
        <f>Sheet1!F239</f>
        <v>202</v>
      </c>
      <c r="D239" s="5">
        <f>Sheet1!J239</f>
        <v>0</v>
      </c>
      <c r="E239" s="5">
        <f>Sheet1!L239</f>
        <v>3</v>
      </c>
    </row>
    <row r="240" spans="1:5" x14ac:dyDescent="0.25">
      <c r="A240" s="4">
        <f>Sheet1!A240</f>
        <v>238</v>
      </c>
      <c r="B240" s="3">
        <f>Sheet1!B240</f>
        <v>43382</v>
      </c>
      <c r="C240" s="5">
        <f>Sheet1!F240</f>
        <v>204</v>
      </c>
      <c r="D240" s="5">
        <f>Sheet1!J240</f>
        <v>2</v>
      </c>
      <c r="E240" s="5">
        <f>Sheet1!L240</f>
        <v>2</v>
      </c>
    </row>
    <row r="241" spans="1:5" x14ac:dyDescent="0.25">
      <c r="A241" s="4">
        <f>Sheet1!A241</f>
        <v>239</v>
      </c>
      <c r="B241" s="3">
        <f>Sheet1!B241</f>
        <v>43383</v>
      </c>
      <c r="C241" s="5">
        <f>Sheet1!F241</f>
        <v>210</v>
      </c>
      <c r="D241" s="5">
        <f>Sheet1!J241</f>
        <v>6</v>
      </c>
      <c r="E241" s="5">
        <f>Sheet1!L241</f>
        <v>1</v>
      </c>
    </row>
    <row r="242" spans="1:5" x14ac:dyDescent="0.25">
      <c r="A242" s="4">
        <f>Sheet1!A242</f>
        <v>240</v>
      </c>
      <c r="B242" s="3">
        <f>Sheet1!B242</f>
        <v>43384</v>
      </c>
      <c r="C242" s="5">
        <f>Sheet1!F242</f>
        <v>204</v>
      </c>
      <c r="D242" s="5">
        <f>Sheet1!J242</f>
        <v>-6</v>
      </c>
      <c r="E242" s="5">
        <f>Sheet1!L242</f>
        <v>5</v>
      </c>
    </row>
    <row r="243" spans="1:5" x14ac:dyDescent="0.25">
      <c r="A243" s="4">
        <f>Sheet1!A243</f>
        <v>241</v>
      </c>
      <c r="B243" s="3">
        <f>Sheet1!B243</f>
        <v>43385</v>
      </c>
      <c r="C243" s="5">
        <f>Sheet1!F243</f>
        <v>206</v>
      </c>
      <c r="D243" s="5">
        <f>Sheet1!J243</f>
        <v>2</v>
      </c>
      <c r="E243" s="5">
        <f>Sheet1!L243</f>
        <v>2</v>
      </c>
    </row>
    <row r="244" spans="1:5" x14ac:dyDescent="0.25">
      <c r="A244" s="4">
        <f>Sheet1!A244</f>
        <v>242</v>
      </c>
      <c r="B244" s="3">
        <f>Sheet1!B244</f>
        <v>43388</v>
      </c>
      <c r="C244" s="5">
        <f>Sheet1!F244</f>
        <v>206</v>
      </c>
      <c r="D244" s="5">
        <f>Sheet1!J244</f>
        <v>0</v>
      </c>
      <c r="E244" s="5">
        <f>Sheet1!L244</f>
        <v>3</v>
      </c>
    </row>
    <row r="245" spans="1:5" x14ac:dyDescent="0.25">
      <c r="A245" s="4">
        <f>Sheet1!A245</f>
        <v>243</v>
      </c>
      <c r="B245" s="3">
        <f>Sheet1!B245</f>
        <v>43389</v>
      </c>
      <c r="C245" s="5">
        <f>Sheet1!F245</f>
        <v>206</v>
      </c>
      <c r="D245" s="5">
        <f>Sheet1!J245</f>
        <v>0</v>
      </c>
      <c r="E245" s="5">
        <f>Sheet1!L245</f>
        <v>3</v>
      </c>
    </row>
    <row r="246" spans="1:5" x14ac:dyDescent="0.25">
      <c r="A246" s="4">
        <f>Sheet1!A246</f>
        <v>244</v>
      </c>
      <c r="B246" s="3">
        <f>Sheet1!B246</f>
        <v>43390</v>
      </c>
      <c r="C246" s="5">
        <f>Sheet1!F246</f>
        <v>204</v>
      </c>
      <c r="D246" s="5">
        <f>Sheet1!J246</f>
        <v>-2</v>
      </c>
      <c r="E246" s="5">
        <f>Sheet1!L246</f>
        <v>4</v>
      </c>
    </row>
    <row r="247" spans="1:5" x14ac:dyDescent="0.25">
      <c r="A247" s="4">
        <f>Sheet1!A247</f>
        <v>245</v>
      </c>
      <c r="B247" s="3">
        <f>Sheet1!B247</f>
        <v>43391</v>
      </c>
      <c r="C247" s="5">
        <f>Sheet1!F247</f>
        <v>206</v>
      </c>
      <c r="D247" s="5">
        <f>Sheet1!J247</f>
        <v>2</v>
      </c>
      <c r="E247" s="5">
        <f>Sheet1!L247</f>
        <v>2</v>
      </c>
    </row>
    <row r="248" spans="1:5" x14ac:dyDescent="0.25">
      <c r="A248" s="4">
        <f>Sheet1!A248</f>
        <v>246</v>
      </c>
      <c r="B248" s="3">
        <f>Sheet1!B248</f>
        <v>43392</v>
      </c>
      <c r="C248" s="5">
        <f>Sheet1!F248</f>
        <v>206</v>
      </c>
      <c r="D248" s="5">
        <f>Sheet1!J248</f>
        <v>0</v>
      </c>
      <c r="E248" s="5">
        <f>Sheet1!L248</f>
        <v>3</v>
      </c>
    </row>
    <row r="249" spans="1:5" x14ac:dyDescent="0.25">
      <c r="A249" s="4">
        <f>Sheet1!A249</f>
        <v>247</v>
      </c>
      <c r="B249" s="3">
        <f>Sheet1!B249</f>
        <v>43395</v>
      </c>
      <c r="C249" s="5">
        <f>Sheet1!F249</f>
        <v>204</v>
      </c>
      <c r="D249" s="5">
        <f>Sheet1!J249</f>
        <v>-2</v>
      </c>
      <c r="E249" s="5">
        <f>Sheet1!L249</f>
        <v>4</v>
      </c>
    </row>
    <row r="250" spans="1:5" x14ac:dyDescent="0.25">
      <c r="A250" s="4">
        <f>Sheet1!A250</f>
        <v>248</v>
      </c>
      <c r="B250" s="3">
        <f>Sheet1!B250</f>
        <v>43396</v>
      </c>
      <c r="C250" s="5">
        <f>Sheet1!F250</f>
        <v>202</v>
      </c>
      <c r="D250" s="5">
        <f>Sheet1!J250</f>
        <v>-2</v>
      </c>
      <c r="E250" s="5">
        <f>Sheet1!L250</f>
        <v>4</v>
      </c>
    </row>
    <row r="251" spans="1:5" x14ac:dyDescent="0.25">
      <c r="A251" s="4">
        <f>Sheet1!A251</f>
        <v>249</v>
      </c>
      <c r="B251" s="3">
        <f>Sheet1!B251</f>
        <v>43397</v>
      </c>
      <c r="C251" s="5">
        <f>Sheet1!F251</f>
        <v>202</v>
      </c>
      <c r="D251" s="5">
        <f>Sheet1!J251</f>
        <v>0</v>
      </c>
      <c r="E251" s="5">
        <f>Sheet1!L251</f>
        <v>3</v>
      </c>
    </row>
    <row r="252" spans="1:5" x14ac:dyDescent="0.25">
      <c r="A252" s="4">
        <f>Sheet1!A252</f>
        <v>250</v>
      </c>
      <c r="B252" s="3">
        <f>Sheet1!B252</f>
        <v>43398</v>
      </c>
      <c r="C252" s="5">
        <f>Sheet1!F252</f>
        <v>202</v>
      </c>
      <c r="D252" s="5">
        <f>Sheet1!J252</f>
        <v>0</v>
      </c>
      <c r="E252" s="5">
        <f>Sheet1!L252</f>
        <v>3</v>
      </c>
    </row>
    <row r="253" spans="1:5" x14ac:dyDescent="0.25">
      <c r="A253" s="4">
        <f>Sheet1!A253</f>
        <v>251</v>
      </c>
      <c r="B253" s="3">
        <f>Sheet1!B253</f>
        <v>43399</v>
      </c>
      <c r="C253" s="5">
        <f>Sheet1!F253</f>
        <v>202</v>
      </c>
      <c r="D253" s="5">
        <f>Sheet1!J253</f>
        <v>0</v>
      </c>
      <c r="E253" s="5">
        <f>Sheet1!L253</f>
        <v>3</v>
      </c>
    </row>
    <row r="254" spans="1:5" x14ac:dyDescent="0.25">
      <c r="A254" s="4">
        <f>Sheet1!A254</f>
        <v>252</v>
      </c>
      <c r="B254" s="3">
        <f>Sheet1!B254</f>
        <v>43402</v>
      </c>
      <c r="C254" s="5">
        <f>Sheet1!F254</f>
        <v>202</v>
      </c>
      <c r="D254" s="5">
        <f>Sheet1!J254</f>
        <v>0</v>
      </c>
      <c r="E254" s="5">
        <f>Sheet1!L254</f>
        <v>3</v>
      </c>
    </row>
    <row r="255" spans="1:5" x14ac:dyDescent="0.25">
      <c r="A255" s="4">
        <f>Sheet1!A255</f>
        <v>253</v>
      </c>
      <c r="B255" s="3">
        <f>Sheet1!B255</f>
        <v>43403</v>
      </c>
      <c r="C255" s="5">
        <f>Sheet1!F255</f>
        <v>202</v>
      </c>
      <c r="D255" s="5">
        <f>Sheet1!J255</f>
        <v>0</v>
      </c>
      <c r="E255" s="5">
        <f>Sheet1!L255</f>
        <v>3</v>
      </c>
    </row>
    <row r="256" spans="1:5" x14ac:dyDescent="0.25">
      <c r="A256" s="4">
        <f>Sheet1!A256</f>
        <v>254</v>
      </c>
      <c r="B256" s="3">
        <f>Sheet1!B256</f>
        <v>43404</v>
      </c>
      <c r="C256" s="5">
        <f>Sheet1!F256</f>
        <v>202</v>
      </c>
      <c r="D256" s="5">
        <f>Sheet1!J256</f>
        <v>0</v>
      </c>
      <c r="E256" s="5">
        <f>Sheet1!L256</f>
        <v>3</v>
      </c>
    </row>
    <row r="257" spans="1:5" x14ac:dyDescent="0.25">
      <c r="A257" s="4">
        <f>Sheet1!A257</f>
        <v>255</v>
      </c>
      <c r="B257" s="3">
        <f>Sheet1!B257</f>
        <v>43405</v>
      </c>
      <c r="C257" s="5">
        <f>Sheet1!F257</f>
        <v>202</v>
      </c>
      <c r="D257" s="5">
        <f>Sheet1!J257</f>
        <v>0</v>
      </c>
      <c r="E257" s="5">
        <f>Sheet1!L257</f>
        <v>3</v>
      </c>
    </row>
    <row r="258" spans="1:5" x14ac:dyDescent="0.25">
      <c r="A258" s="4">
        <f>Sheet1!A258</f>
        <v>256</v>
      </c>
      <c r="B258" s="3">
        <f>Sheet1!B258</f>
        <v>43406</v>
      </c>
      <c r="C258" s="5">
        <f>Sheet1!F258</f>
        <v>202</v>
      </c>
      <c r="D258" s="5">
        <f>Sheet1!J258</f>
        <v>0</v>
      </c>
      <c r="E258" s="5">
        <f>Sheet1!L258</f>
        <v>3</v>
      </c>
    </row>
    <row r="259" spans="1:5" x14ac:dyDescent="0.25">
      <c r="A259" s="4">
        <f>Sheet1!A259</f>
        <v>257</v>
      </c>
      <c r="B259" s="3">
        <f>Sheet1!B259</f>
        <v>43409</v>
      </c>
      <c r="C259" s="5">
        <f>Sheet1!F259</f>
        <v>204</v>
      </c>
      <c r="D259" s="5">
        <f>Sheet1!J259</f>
        <v>2</v>
      </c>
      <c r="E259" s="5">
        <f>Sheet1!L259</f>
        <v>2</v>
      </c>
    </row>
    <row r="260" spans="1:5" x14ac:dyDescent="0.25">
      <c r="A260" s="4">
        <f>Sheet1!A260</f>
        <v>258</v>
      </c>
      <c r="B260" s="3">
        <f>Sheet1!B260</f>
        <v>43410</v>
      </c>
      <c r="C260" s="5">
        <f>Sheet1!F260</f>
        <v>200</v>
      </c>
      <c r="D260" s="5">
        <f>Sheet1!J260</f>
        <v>-4</v>
      </c>
      <c r="E260" s="5">
        <f>Sheet1!L260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" sqref="A2"/>
    </sheetView>
  </sheetViews>
  <sheetFormatPr defaultRowHeight="15" x14ac:dyDescent="0.25"/>
  <cols>
    <col min="1" max="2" width="12.7109375" bestFit="1" customWidth="1"/>
    <col min="4" max="4" width="12.5703125" bestFit="1" customWidth="1"/>
  </cols>
  <sheetData>
    <row r="1" spans="1:8" x14ac:dyDescent="0.25">
      <c r="A1" s="2" t="s">
        <v>20</v>
      </c>
      <c r="B1" s="2" t="s">
        <v>21</v>
      </c>
      <c r="C1" s="2" t="s">
        <v>22</v>
      </c>
      <c r="D1" s="2" t="s">
        <v>23</v>
      </c>
    </row>
    <row r="2" spans="1:8" x14ac:dyDescent="0.25">
      <c r="A2" s="2">
        <f>Sheet1!K262</f>
        <v>2.5271317829457365</v>
      </c>
      <c r="B2" s="2">
        <f>A2+9999999</f>
        <v>10000001.527131783</v>
      </c>
      <c r="C2" s="4">
        <v>1</v>
      </c>
      <c r="D2" s="2" t="s">
        <v>15</v>
      </c>
    </row>
    <row r="3" spans="1:8" x14ac:dyDescent="0.25">
      <c r="A3" s="2">
        <v>0</v>
      </c>
      <c r="B3" s="2">
        <f>A2</f>
        <v>2.5271317829457365</v>
      </c>
      <c r="C3" s="4">
        <v>2</v>
      </c>
      <c r="D3" s="2" t="s">
        <v>16</v>
      </c>
    </row>
    <row r="4" spans="1:8" x14ac:dyDescent="0.25">
      <c r="A4" s="2">
        <v>0</v>
      </c>
      <c r="B4" s="2">
        <v>0</v>
      </c>
      <c r="C4" s="4">
        <v>3</v>
      </c>
      <c r="D4" s="2" t="s">
        <v>14</v>
      </c>
      <c r="H4" t="s">
        <v>25</v>
      </c>
    </row>
    <row r="5" spans="1:8" x14ac:dyDescent="0.25">
      <c r="A5" s="2">
        <f>-A2</f>
        <v>-2.5271317829457365</v>
      </c>
      <c r="B5" s="2">
        <v>0</v>
      </c>
      <c r="C5" s="4">
        <v>4</v>
      </c>
      <c r="D5" s="2" t="s">
        <v>24</v>
      </c>
      <c r="H5" t="s">
        <v>26</v>
      </c>
    </row>
    <row r="6" spans="1:8" x14ac:dyDescent="0.25">
      <c r="A6" s="2">
        <f>-A2</f>
        <v>-2.5271317829457365</v>
      </c>
      <c r="B6" s="2">
        <f>-B2</f>
        <v>-10000001.527131783</v>
      </c>
      <c r="C6" s="4">
        <v>5</v>
      </c>
      <c r="D6" s="2" t="s">
        <v>13</v>
      </c>
      <c r="H6" t="s">
        <v>27</v>
      </c>
    </row>
    <row r="7" spans="1:8" x14ac:dyDescent="0.25">
      <c r="H7" t="s">
        <v>28</v>
      </c>
    </row>
    <row r="8" spans="1:8" x14ac:dyDescent="0.25">
      <c r="H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KONDISI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2018-11-07T14:02:59Z</dcterms:created>
  <dcterms:modified xsi:type="dcterms:W3CDTF">2018-11-07T15:24:34Z</dcterms:modified>
</cp:coreProperties>
</file>