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YUSH CHAKRABORTY\Downloads\"/>
    </mc:Choice>
  </mc:AlternateContent>
  <xr:revisionPtr revIDLastSave="0" documentId="13_ncr:1_{24CC0B63-5605-4D47-9656-CF1B8BCAC88A}" xr6:coauthVersionLast="47" xr6:coauthVersionMax="47" xr10:uidLastSave="{00000000-0000-0000-0000-000000000000}"/>
  <bookViews>
    <workbookView xWindow="-110" yWindow="-110" windowWidth="19420" windowHeight="11020" activeTab="2" xr2:uid="{BC2ACDE4-31AB-46BD-B0DE-628037B0058F}"/>
  </bookViews>
  <sheets>
    <sheet name="Time Series Decomposition Sheet" sheetId="1" r:id="rId1"/>
    <sheet name="Forecasting Sheet" sheetId="2" r:id="rId2"/>
    <sheet name="Exponential Smoothing" sheetId="3" r:id="rId3"/>
  </sheets>
  <calcPr calcId="181029"/>
</workbook>
</file>

<file path=xl/calcChain.xml><?xml version="1.0" encoding="utf-8"?>
<calcChain xmlns="http://schemas.openxmlformats.org/spreadsheetml/2006/main">
  <c r="E695" i="2" l="1"/>
  <c r="E700" i="2" s="1"/>
  <c r="E699" i="2"/>
  <c r="E701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698" i="2"/>
  <c r="XFD1048550" i="3"/>
  <c r="XFD1048551" i="3"/>
  <c r="XFD1048552" i="3"/>
  <c r="XFD1048553" i="3"/>
  <c r="XFD1048554" i="3"/>
  <c r="XFD1048555" i="3"/>
  <c r="XFD1048556" i="3"/>
  <c r="XFD1048557" i="3"/>
  <c r="XFD1048558" i="3"/>
  <c r="XFD1048559" i="3"/>
  <c r="XFD1048560" i="3"/>
  <c r="XFD1048561" i="3"/>
  <c r="XFD1048562" i="3"/>
  <c r="XFD1048563" i="3"/>
  <c r="XFD1048564" i="3"/>
  <c r="XFD1048565" i="3"/>
  <c r="XFD1048566" i="3"/>
  <c r="XFD1048567" i="3"/>
  <c r="XFD1048568" i="3"/>
  <c r="XFD1048569" i="3"/>
  <c r="XFD1048570" i="3"/>
  <c r="XFD1048571" i="3"/>
  <c r="XFD1048572" i="3"/>
  <c r="XFD1048573" i="3"/>
  <c r="XFD1048574" i="3"/>
  <c r="XFD1048575" i="3"/>
  <c r="E702" i="2" l="1"/>
  <c r="D2" i="3"/>
  <c r="D3" i="3" s="1"/>
  <c r="D4" i="3" l="1"/>
  <c r="E3" i="3"/>
  <c r="F3" i="3" s="1"/>
  <c r="E2" i="3"/>
  <c r="D5" i="3" l="1"/>
  <c r="E4" i="3"/>
  <c r="F4" i="3" s="1"/>
  <c r="F2" i="3"/>
  <c r="L698" i="2"/>
  <c r="L735" i="2"/>
  <c r="M735" i="2"/>
  <c r="M733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O698" i="2"/>
  <c r="F3" i="1"/>
  <c r="F2" i="1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698" i="2"/>
  <c r="C706" i="2"/>
  <c r="F706" i="2" s="1"/>
  <c r="P706" i="2" s="1"/>
  <c r="C707" i="2"/>
  <c r="F707" i="2" s="1"/>
  <c r="P707" i="2" s="1"/>
  <c r="C708" i="2"/>
  <c r="F708" i="2" s="1"/>
  <c r="P708" i="2" s="1"/>
  <c r="C709" i="2"/>
  <c r="F709" i="2" s="1"/>
  <c r="P709" i="2" s="1"/>
  <c r="C710" i="2"/>
  <c r="F710" i="2" s="1"/>
  <c r="P710" i="2" s="1"/>
  <c r="C711" i="2"/>
  <c r="F711" i="2" s="1"/>
  <c r="P711" i="2" s="1"/>
  <c r="C712" i="2"/>
  <c r="F712" i="2" s="1"/>
  <c r="P712" i="2" s="1"/>
  <c r="C713" i="2"/>
  <c r="F713" i="2" s="1"/>
  <c r="P713" i="2" s="1"/>
  <c r="C714" i="2"/>
  <c r="F714" i="2" s="1"/>
  <c r="P714" i="2" s="1"/>
  <c r="C715" i="2"/>
  <c r="F715" i="2" s="1"/>
  <c r="P715" i="2" s="1"/>
  <c r="C716" i="2"/>
  <c r="F716" i="2" s="1"/>
  <c r="P716" i="2" s="1"/>
  <c r="C717" i="2"/>
  <c r="F717" i="2" s="1"/>
  <c r="P717" i="2" s="1"/>
  <c r="C718" i="2"/>
  <c r="F718" i="2" s="1"/>
  <c r="P718" i="2" s="1"/>
  <c r="C719" i="2"/>
  <c r="F719" i="2" s="1"/>
  <c r="P719" i="2" s="1"/>
  <c r="C720" i="2"/>
  <c r="F720" i="2" s="1"/>
  <c r="P720" i="2" s="1"/>
  <c r="C721" i="2"/>
  <c r="F721" i="2" s="1"/>
  <c r="P721" i="2" s="1"/>
  <c r="C722" i="2"/>
  <c r="F722" i="2" s="1"/>
  <c r="P722" i="2" s="1"/>
  <c r="C723" i="2"/>
  <c r="F723" i="2" s="1"/>
  <c r="P723" i="2" s="1"/>
  <c r="C724" i="2"/>
  <c r="F724" i="2" s="1"/>
  <c r="P724" i="2" s="1"/>
  <c r="C725" i="2"/>
  <c r="F725" i="2" s="1"/>
  <c r="P725" i="2" s="1"/>
  <c r="C726" i="2"/>
  <c r="F726" i="2" s="1"/>
  <c r="P726" i="2" s="1"/>
  <c r="C727" i="2"/>
  <c r="F727" i="2" s="1"/>
  <c r="P727" i="2" s="1"/>
  <c r="C728" i="2"/>
  <c r="F728" i="2" s="1"/>
  <c r="P728" i="2" s="1"/>
  <c r="C729" i="2"/>
  <c r="F729" i="2" s="1"/>
  <c r="P729" i="2" s="1"/>
  <c r="C730" i="2"/>
  <c r="F730" i="2" s="1"/>
  <c r="P730" i="2" s="1"/>
  <c r="C731" i="2"/>
  <c r="F731" i="2" s="1"/>
  <c r="P731" i="2" s="1"/>
  <c r="C732" i="2"/>
  <c r="F732" i="2" s="1"/>
  <c r="P732" i="2" s="1"/>
  <c r="C733" i="2"/>
  <c r="F733" i="2" s="1"/>
  <c r="P733" i="2" s="1"/>
  <c r="C699" i="2"/>
  <c r="F699" i="2" s="1"/>
  <c r="P699" i="2" s="1"/>
  <c r="C700" i="2"/>
  <c r="F700" i="2" s="1"/>
  <c r="P700" i="2" s="1"/>
  <c r="C701" i="2"/>
  <c r="F701" i="2" s="1"/>
  <c r="P701" i="2" s="1"/>
  <c r="C702" i="2"/>
  <c r="F702" i="2" s="1"/>
  <c r="P702" i="2" s="1"/>
  <c r="C703" i="2"/>
  <c r="F703" i="2" s="1"/>
  <c r="P703" i="2" s="1"/>
  <c r="C704" i="2"/>
  <c r="F704" i="2" s="1"/>
  <c r="P704" i="2" s="1"/>
  <c r="C705" i="2"/>
  <c r="F705" i="2" s="1"/>
  <c r="P705" i="2" s="1"/>
  <c r="C698" i="2"/>
  <c r="F698" i="2" s="1"/>
  <c r="P698" i="2" s="1"/>
  <c r="K15" i="1"/>
  <c r="L15" i="1" s="1"/>
  <c r="K16" i="1"/>
  <c r="L16" i="1" s="1"/>
  <c r="K17" i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444" i="1"/>
  <c r="L444" i="1" s="1"/>
  <c r="K445" i="1"/>
  <c r="L445" i="1" s="1"/>
  <c r="K446" i="1"/>
  <c r="L446" i="1" s="1"/>
  <c r="K447" i="1"/>
  <c r="L447" i="1" s="1"/>
  <c r="K448" i="1"/>
  <c r="L448" i="1" s="1"/>
  <c r="K449" i="1"/>
  <c r="L449" i="1" s="1"/>
  <c r="K450" i="1"/>
  <c r="L450" i="1" s="1"/>
  <c r="K451" i="1"/>
  <c r="L451" i="1" s="1"/>
  <c r="K452" i="1"/>
  <c r="L452" i="1" s="1"/>
  <c r="K453" i="1"/>
  <c r="L453" i="1" s="1"/>
  <c r="K454" i="1"/>
  <c r="L454" i="1" s="1"/>
  <c r="K455" i="1"/>
  <c r="L455" i="1" s="1"/>
  <c r="K456" i="1"/>
  <c r="L456" i="1" s="1"/>
  <c r="K457" i="1"/>
  <c r="L457" i="1" s="1"/>
  <c r="K458" i="1"/>
  <c r="L458" i="1" s="1"/>
  <c r="K459" i="1"/>
  <c r="L459" i="1" s="1"/>
  <c r="K460" i="1"/>
  <c r="L460" i="1" s="1"/>
  <c r="K461" i="1"/>
  <c r="L461" i="1" s="1"/>
  <c r="K462" i="1"/>
  <c r="L462" i="1" s="1"/>
  <c r="K463" i="1"/>
  <c r="L463" i="1" s="1"/>
  <c r="K464" i="1"/>
  <c r="L464" i="1" s="1"/>
  <c r="K465" i="1"/>
  <c r="L465" i="1" s="1"/>
  <c r="K466" i="1"/>
  <c r="L466" i="1" s="1"/>
  <c r="K467" i="1"/>
  <c r="L467" i="1" s="1"/>
  <c r="K468" i="1"/>
  <c r="L468" i="1" s="1"/>
  <c r="K469" i="1"/>
  <c r="L469" i="1" s="1"/>
  <c r="K470" i="1"/>
  <c r="L470" i="1" s="1"/>
  <c r="K471" i="1"/>
  <c r="L471" i="1" s="1"/>
  <c r="K472" i="1"/>
  <c r="L472" i="1" s="1"/>
  <c r="K473" i="1"/>
  <c r="L473" i="1" s="1"/>
  <c r="K474" i="1"/>
  <c r="L474" i="1" s="1"/>
  <c r="K475" i="1"/>
  <c r="L475" i="1" s="1"/>
  <c r="K476" i="1"/>
  <c r="L476" i="1" s="1"/>
  <c r="K477" i="1"/>
  <c r="L477" i="1" s="1"/>
  <c r="K478" i="1"/>
  <c r="L478" i="1" s="1"/>
  <c r="K479" i="1"/>
  <c r="L479" i="1" s="1"/>
  <c r="K480" i="1"/>
  <c r="L480" i="1" s="1"/>
  <c r="K481" i="1"/>
  <c r="L481" i="1" s="1"/>
  <c r="K482" i="1"/>
  <c r="L482" i="1" s="1"/>
  <c r="K483" i="1"/>
  <c r="L483" i="1" s="1"/>
  <c r="K484" i="1"/>
  <c r="L484" i="1" s="1"/>
  <c r="K485" i="1"/>
  <c r="L485" i="1" s="1"/>
  <c r="K486" i="1"/>
  <c r="L486" i="1" s="1"/>
  <c r="K487" i="1"/>
  <c r="L487" i="1" s="1"/>
  <c r="K488" i="1"/>
  <c r="L488" i="1" s="1"/>
  <c r="K489" i="1"/>
  <c r="L489" i="1" s="1"/>
  <c r="K490" i="1"/>
  <c r="L490" i="1" s="1"/>
  <c r="K491" i="1"/>
  <c r="L491" i="1" s="1"/>
  <c r="K492" i="1"/>
  <c r="L492" i="1" s="1"/>
  <c r="K493" i="1"/>
  <c r="L493" i="1" s="1"/>
  <c r="K494" i="1"/>
  <c r="L494" i="1" s="1"/>
  <c r="K495" i="1"/>
  <c r="L495" i="1" s="1"/>
  <c r="K496" i="1"/>
  <c r="L496" i="1" s="1"/>
  <c r="K497" i="1"/>
  <c r="L497" i="1" s="1"/>
  <c r="K498" i="1"/>
  <c r="L498" i="1" s="1"/>
  <c r="K499" i="1"/>
  <c r="L499" i="1" s="1"/>
  <c r="K500" i="1"/>
  <c r="L500" i="1" s="1"/>
  <c r="K501" i="1"/>
  <c r="L501" i="1" s="1"/>
  <c r="K502" i="1"/>
  <c r="L502" i="1" s="1"/>
  <c r="K503" i="1"/>
  <c r="L503" i="1" s="1"/>
  <c r="K504" i="1"/>
  <c r="L504" i="1" s="1"/>
  <c r="K505" i="1"/>
  <c r="L505" i="1" s="1"/>
  <c r="K506" i="1"/>
  <c r="L506" i="1" s="1"/>
  <c r="K507" i="1"/>
  <c r="L507" i="1" s="1"/>
  <c r="K508" i="1"/>
  <c r="L508" i="1" s="1"/>
  <c r="K509" i="1"/>
  <c r="L509" i="1" s="1"/>
  <c r="K510" i="1"/>
  <c r="L510" i="1" s="1"/>
  <c r="K511" i="1"/>
  <c r="L511" i="1" s="1"/>
  <c r="K512" i="1"/>
  <c r="L512" i="1" s="1"/>
  <c r="K513" i="1"/>
  <c r="L513" i="1" s="1"/>
  <c r="K514" i="1"/>
  <c r="L514" i="1" s="1"/>
  <c r="K515" i="1"/>
  <c r="L515" i="1" s="1"/>
  <c r="K516" i="1"/>
  <c r="L516" i="1" s="1"/>
  <c r="K517" i="1"/>
  <c r="L517" i="1" s="1"/>
  <c r="K518" i="1"/>
  <c r="L518" i="1" s="1"/>
  <c r="K519" i="1"/>
  <c r="L519" i="1" s="1"/>
  <c r="K520" i="1"/>
  <c r="L520" i="1" s="1"/>
  <c r="K521" i="1"/>
  <c r="L521" i="1" s="1"/>
  <c r="K522" i="1"/>
  <c r="L522" i="1" s="1"/>
  <c r="K523" i="1"/>
  <c r="L523" i="1" s="1"/>
  <c r="K524" i="1"/>
  <c r="L524" i="1" s="1"/>
  <c r="K525" i="1"/>
  <c r="L525" i="1" s="1"/>
  <c r="K526" i="1"/>
  <c r="L526" i="1" s="1"/>
  <c r="K527" i="1"/>
  <c r="L527" i="1" s="1"/>
  <c r="K528" i="1"/>
  <c r="L528" i="1" s="1"/>
  <c r="K529" i="1"/>
  <c r="L529" i="1" s="1"/>
  <c r="K530" i="1"/>
  <c r="L530" i="1" s="1"/>
  <c r="K531" i="1"/>
  <c r="L531" i="1" s="1"/>
  <c r="K532" i="1"/>
  <c r="L532" i="1" s="1"/>
  <c r="K533" i="1"/>
  <c r="L533" i="1" s="1"/>
  <c r="K534" i="1"/>
  <c r="L534" i="1" s="1"/>
  <c r="K535" i="1"/>
  <c r="L535" i="1" s="1"/>
  <c r="K536" i="1"/>
  <c r="L536" i="1" s="1"/>
  <c r="K537" i="1"/>
  <c r="L537" i="1" s="1"/>
  <c r="K538" i="1"/>
  <c r="L538" i="1" s="1"/>
  <c r="K539" i="1"/>
  <c r="L539" i="1" s="1"/>
  <c r="K540" i="1"/>
  <c r="L540" i="1" s="1"/>
  <c r="K541" i="1"/>
  <c r="L541" i="1" s="1"/>
  <c r="K542" i="1"/>
  <c r="L542" i="1" s="1"/>
  <c r="K543" i="1"/>
  <c r="L543" i="1" s="1"/>
  <c r="K544" i="1"/>
  <c r="L544" i="1" s="1"/>
  <c r="K545" i="1"/>
  <c r="L545" i="1" s="1"/>
  <c r="K546" i="1"/>
  <c r="L546" i="1" s="1"/>
  <c r="K547" i="1"/>
  <c r="L547" i="1" s="1"/>
  <c r="K548" i="1"/>
  <c r="L548" i="1" s="1"/>
  <c r="K549" i="1"/>
  <c r="L549" i="1" s="1"/>
  <c r="K550" i="1"/>
  <c r="L550" i="1" s="1"/>
  <c r="K551" i="1"/>
  <c r="L551" i="1" s="1"/>
  <c r="K552" i="1"/>
  <c r="L552" i="1" s="1"/>
  <c r="K553" i="1"/>
  <c r="L553" i="1" s="1"/>
  <c r="K554" i="1"/>
  <c r="L554" i="1" s="1"/>
  <c r="K555" i="1"/>
  <c r="L555" i="1" s="1"/>
  <c r="K556" i="1"/>
  <c r="L556" i="1" s="1"/>
  <c r="K557" i="1"/>
  <c r="L557" i="1" s="1"/>
  <c r="K558" i="1"/>
  <c r="L558" i="1" s="1"/>
  <c r="K559" i="1"/>
  <c r="L559" i="1" s="1"/>
  <c r="K560" i="1"/>
  <c r="L560" i="1" s="1"/>
  <c r="K561" i="1"/>
  <c r="L561" i="1" s="1"/>
  <c r="K562" i="1"/>
  <c r="L562" i="1" s="1"/>
  <c r="K563" i="1"/>
  <c r="L563" i="1" s="1"/>
  <c r="K564" i="1"/>
  <c r="L564" i="1" s="1"/>
  <c r="K565" i="1"/>
  <c r="L565" i="1" s="1"/>
  <c r="K566" i="1"/>
  <c r="L566" i="1" s="1"/>
  <c r="K567" i="1"/>
  <c r="L567" i="1" s="1"/>
  <c r="K568" i="1"/>
  <c r="L568" i="1" s="1"/>
  <c r="K569" i="1"/>
  <c r="L569" i="1" s="1"/>
  <c r="K570" i="1"/>
  <c r="L570" i="1" s="1"/>
  <c r="K571" i="1"/>
  <c r="L571" i="1" s="1"/>
  <c r="K572" i="1"/>
  <c r="L572" i="1" s="1"/>
  <c r="K573" i="1"/>
  <c r="L573" i="1" s="1"/>
  <c r="K574" i="1"/>
  <c r="L574" i="1" s="1"/>
  <c r="K575" i="1"/>
  <c r="L575" i="1" s="1"/>
  <c r="K576" i="1"/>
  <c r="L576" i="1" s="1"/>
  <c r="K577" i="1"/>
  <c r="L577" i="1" s="1"/>
  <c r="K578" i="1"/>
  <c r="L578" i="1" s="1"/>
  <c r="K579" i="1"/>
  <c r="L579" i="1" s="1"/>
  <c r="K580" i="1"/>
  <c r="L580" i="1" s="1"/>
  <c r="K581" i="1"/>
  <c r="L581" i="1" s="1"/>
  <c r="K582" i="1"/>
  <c r="L582" i="1" s="1"/>
  <c r="K583" i="1"/>
  <c r="L583" i="1" s="1"/>
  <c r="K584" i="1"/>
  <c r="L584" i="1" s="1"/>
  <c r="K585" i="1"/>
  <c r="L585" i="1" s="1"/>
  <c r="K586" i="1"/>
  <c r="L586" i="1" s="1"/>
  <c r="K587" i="1"/>
  <c r="L587" i="1" s="1"/>
  <c r="K588" i="1"/>
  <c r="L588" i="1" s="1"/>
  <c r="K589" i="1"/>
  <c r="L589" i="1" s="1"/>
  <c r="K590" i="1"/>
  <c r="L590" i="1" s="1"/>
  <c r="K591" i="1"/>
  <c r="L591" i="1" s="1"/>
  <c r="K592" i="1"/>
  <c r="L592" i="1" s="1"/>
  <c r="K593" i="1"/>
  <c r="L593" i="1" s="1"/>
  <c r="K594" i="1"/>
  <c r="L594" i="1" s="1"/>
  <c r="K595" i="1"/>
  <c r="L595" i="1" s="1"/>
  <c r="K596" i="1"/>
  <c r="L596" i="1" s="1"/>
  <c r="K597" i="1"/>
  <c r="L597" i="1" s="1"/>
  <c r="K598" i="1"/>
  <c r="L598" i="1" s="1"/>
  <c r="K599" i="1"/>
  <c r="L599" i="1" s="1"/>
  <c r="K600" i="1"/>
  <c r="L600" i="1" s="1"/>
  <c r="K601" i="1"/>
  <c r="L601" i="1" s="1"/>
  <c r="K602" i="1"/>
  <c r="L602" i="1" s="1"/>
  <c r="K603" i="1"/>
  <c r="L603" i="1" s="1"/>
  <c r="K604" i="1"/>
  <c r="L604" i="1" s="1"/>
  <c r="K605" i="1"/>
  <c r="L605" i="1" s="1"/>
  <c r="K606" i="1"/>
  <c r="L606" i="1" s="1"/>
  <c r="K607" i="1"/>
  <c r="L607" i="1" s="1"/>
  <c r="K608" i="1"/>
  <c r="L608" i="1" s="1"/>
  <c r="K609" i="1"/>
  <c r="L609" i="1" s="1"/>
  <c r="K610" i="1"/>
  <c r="L610" i="1" s="1"/>
  <c r="K611" i="1"/>
  <c r="L611" i="1" s="1"/>
  <c r="K612" i="1"/>
  <c r="L612" i="1" s="1"/>
  <c r="K613" i="1"/>
  <c r="L613" i="1" s="1"/>
  <c r="K614" i="1"/>
  <c r="L614" i="1" s="1"/>
  <c r="K615" i="1"/>
  <c r="L615" i="1" s="1"/>
  <c r="K616" i="1"/>
  <c r="L616" i="1" s="1"/>
  <c r="K617" i="1"/>
  <c r="L617" i="1" s="1"/>
  <c r="K618" i="1"/>
  <c r="L618" i="1" s="1"/>
  <c r="K619" i="1"/>
  <c r="L619" i="1" s="1"/>
  <c r="K620" i="1"/>
  <c r="L620" i="1" s="1"/>
  <c r="K621" i="1"/>
  <c r="L621" i="1" s="1"/>
  <c r="K622" i="1"/>
  <c r="L622" i="1" s="1"/>
  <c r="K623" i="1"/>
  <c r="L623" i="1" s="1"/>
  <c r="K624" i="1"/>
  <c r="L624" i="1" s="1"/>
  <c r="K625" i="1"/>
  <c r="L625" i="1" s="1"/>
  <c r="K626" i="1"/>
  <c r="L626" i="1" s="1"/>
  <c r="K627" i="1"/>
  <c r="L627" i="1" s="1"/>
  <c r="K628" i="1"/>
  <c r="L628" i="1" s="1"/>
  <c r="K629" i="1"/>
  <c r="L629" i="1" s="1"/>
  <c r="K630" i="1"/>
  <c r="L630" i="1" s="1"/>
  <c r="K631" i="1"/>
  <c r="L631" i="1" s="1"/>
  <c r="K632" i="1"/>
  <c r="L632" i="1" s="1"/>
  <c r="K633" i="1"/>
  <c r="L633" i="1" s="1"/>
  <c r="K634" i="1"/>
  <c r="L634" i="1" s="1"/>
  <c r="K635" i="1"/>
  <c r="L635" i="1" s="1"/>
  <c r="K636" i="1"/>
  <c r="L636" i="1" s="1"/>
  <c r="K637" i="1"/>
  <c r="L637" i="1" s="1"/>
  <c r="K638" i="1"/>
  <c r="L638" i="1" s="1"/>
  <c r="K639" i="1"/>
  <c r="L639" i="1" s="1"/>
  <c r="K640" i="1"/>
  <c r="L640" i="1" s="1"/>
  <c r="K641" i="1"/>
  <c r="L641" i="1" s="1"/>
  <c r="K642" i="1"/>
  <c r="L642" i="1" s="1"/>
  <c r="K643" i="1"/>
  <c r="L643" i="1" s="1"/>
  <c r="K644" i="1"/>
  <c r="L644" i="1" s="1"/>
  <c r="K645" i="1"/>
  <c r="L645" i="1" s="1"/>
  <c r="K646" i="1"/>
  <c r="L646" i="1" s="1"/>
  <c r="K647" i="1"/>
  <c r="L647" i="1" s="1"/>
  <c r="K648" i="1"/>
  <c r="L648" i="1" s="1"/>
  <c r="K649" i="1"/>
  <c r="L649" i="1" s="1"/>
  <c r="K650" i="1"/>
  <c r="L650" i="1" s="1"/>
  <c r="K651" i="1"/>
  <c r="L651" i="1" s="1"/>
  <c r="K652" i="1"/>
  <c r="L652" i="1" s="1"/>
  <c r="K653" i="1"/>
  <c r="L653" i="1" s="1"/>
  <c r="K654" i="1"/>
  <c r="L654" i="1" s="1"/>
  <c r="K655" i="1"/>
  <c r="L655" i="1" s="1"/>
  <c r="K656" i="1"/>
  <c r="L656" i="1" s="1"/>
  <c r="K657" i="1"/>
  <c r="L657" i="1" s="1"/>
  <c r="K658" i="1"/>
  <c r="L658" i="1" s="1"/>
  <c r="K659" i="1"/>
  <c r="L659" i="1" s="1"/>
  <c r="K660" i="1"/>
  <c r="L660" i="1" s="1"/>
  <c r="K661" i="1"/>
  <c r="L661" i="1" s="1"/>
  <c r="K662" i="1"/>
  <c r="L662" i="1" s="1"/>
  <c r="K663" i="1"/>
  <c r="L663" i="1" s="1"/>
  <c r="K664" i="1"/>
  <c r="L664" i="1" s="1"/>
  <c r="K665" i="1"/>
  <c r="L665" i="1" s="1"/>
  <c r="K666" i="1"/>
  <c r="L666" i="1" s="1"/>
  <c r="K667" i="1"/>
  <c r="L667" i="1" s="1"/>
  <c r="K668" i="1"/>
  <c r="L668" i="1" s="1"/>
  <c r="K669" i="1"/>
  <c r="L669" i="1" s="1"/>
  <c r="K670" i="1"/>
  <c r="L670" i="1" s="1"/>
  <c r="K671" i="1"/>
  <c r="L671" i="1" s="1"/>
  <c r="K672" i="1"/>
  <c r="L672" i="1" s="1"/>
  <c r="K673" i="1"/>
  <c r="L673" i="1" s="1"/>
  <c r="K674" i="1"/>
  <c r="L674" i="1" s="1"/>
  <c r="K675" i="1"/>
  <c r="L675" i="1" s="1"/>
  <c r="K676" i="1"/>
  <c r="L676" i="1" s="1"/>
  <c r="K677" i="1"/>
  <c r="L677" i="1" s="1"/>
  <c r="K678" i="1"/>
  <c r="L678" i="1" s="1"/>
  <c r="K679" i="1"/>
  <c r="L679" i="1" s="1"/>
  <c r="K680" i="1"/>
  <c r="L680" i="1" s="1"/>
  <c r="K681" i="1"/>
  <c r="L681" i="1" s="1"/>
  <c r="K682" i="1"/>
  <c r="L682" i="1" s="1"/>
  <c r="K683" i="1"/>
  <c r="L683" i="1" s="1"/>
  <c r="K684" i="1"/>
  <c r="L684" i="1" s="1"/>
  <c r="K685" i="1"/>
  <c r="L685" i="1" s="1"/>
  <c r="K686" i="1"/>
  <c r="L686" i="1" s="1"/>
  <c r="K687" i="1"/>
  <c r="L687" i="1" s="1"/>
  <c r="K688" i="1"/>
  <c r="L688" i="1" s="1"/>
  <c r="K689" i="1"/>
  <c r="L689" i="1" s="1"/>
  <c r="K690" i="1"/>
  <c r="L690" i="1" s="1"/>
  <c r="K691" i="1"/>
  <c r="L691" i="1" s="1"/>
  <c r="K692" i="1"/>
  <c r="L692" i="1" s="1"/>
  <c r="K693" i="1"/>
  <c r="L693" i="1" s="1"/>
  <c r="K694" i="1"/>
  <c r="L694" i="1" s="1"/>
  <c r="K695" i="1"/>
  <c r="L695" i="1" s="1"/>
  <c r="K696" i="1"/>
  <c r="L696" i="1" s="1"/>
  <c r="K697" i="1"/>
  <c r="L697" i="1" s="1"/>
  <c r="K698" i="1"/>
  <c r="L698" i="1" s="1"/>
  <c r="K699" i="1"/>
  <c r="L699" i="1" s="1"/>
  <c r="K700" i="1"/>
  <c r="L700" i="1" s="1"/>
  <c r="K701" i="1"/>
  <c r="L701" i="1" s="1"/>
  <c r="K702" i="1"/>
  <c r="L702" i="1" s="1"/>
  <c r="K703" i="1"/>
  <c r="L703" i="1" s="1"/>
  <c r="K704" i="1"/>
  <c r="L704" i="1" s="1"/>
  <c r="K705" i="1"/>
  <c r="L705" i="1" s="1"/>
  <c r="K706" i="1"/>
  <c r="L706" i="1" s="1"/>
  <c r="K707" i="1"/>
  <c r="L707" i="1" s="1"/>
  <c r="K708" i="1"/>
  <c r="L708" i="1" s="1"/>
  <c r="K709" i="1"/>
  <c r="L709" i="1" s="1"/>
  <c r="K710" i="1"/>
  <c r="L710" i="1" s="1"/>
  <c r="K711" i="1"/>
  <c r="L711" i="1" s="1"/>
  <c r="K712" i="1"/>
  <c r="L712" i="1" s="1"/>
  <c r="K713" i="1"/>
  <c r="L713" i="1" s="1"/>
  <c r="K714" i="1"/>
  <c r="L714" i="1" s="1"/>
  <c r="K715" i="1"/>
  <c r="L715" i="1" s="1"/>
  <c r="K716" i="1"/>
  <c r="L716" i="1" s="1"/>
  <c r="K717" i="1"/>
  <c r="L717" i="1" s="1"/>
  <c r="K718" i="1"/>
  <c r="L718" i="1" s="1"/>
  <c r="K719" i="1"/>
  <c r="L719" i="1" s="1"/>
  <c r="K720" i="1"/>
  <c r="L720" i="1" s="1"/>
  <c r="K721" i="1"/>
  <c r="L721" i="1" s="1"/>
  <c r="K722" i="1"/>
  <c r="L722" i="1" s="1"/>
  <c r="K723" i="1"/>
  <c r="L723" i="1" s="1"/>
  <c r="K724" i="1"/>
  <c r="L724" i="1" s="1"/>
  <c r="K725" i="1"/>
  <c r="L725" i="1" s="1"/>
  <c r="K726" i="1"/>
  <c r="L726" i="1" s="1"/>
  <c r="K727" i="1"/>
  <c r="L727" i="1" s="1"/>
  <c r="K728" i="1"/>
  <c r="L728" i="1" s="1"/>
  <c r="K729" i="1"/>
  <c r="L729" i="1" s="1"/>
  <c r="K730" i="1"/>
  <c r="L730" i="1" s="1"/>
  <c r="K731" i="1"/>
  <c r="L731" i="1" s="1"/>
  <c r="K732" i="1"/>
  <c r="L732" i="1" s="1"/>
  <c r="K733" i="1"/>
  <c r="L733" i="1" s="1"/>
  <c r="K14" i="1"/>
  <c r="L14" i="1" s="1"/>
  <c r="K2" i="1"/>
  <c r="K13" i="1"/>
  <c r="K12" i="1"/>
  <c r="K11" i="1"/>
  <c r="K10" i="1"/>
  <c r="K9" i="1"/>
  <c r="K8" i="1"/>
  <c r="K7" i="1"/>
  <c r="K6" i="1"/>
  <c r="K5" i="1"/>
  <c r="K4" i="1"/>
  <c r="K3" i="1"/>
  <c r="G9" i="1"/>
  <c r="G10" i="1"/>
  <c r="G11" i="1"/>
  <c r="G12" i="1"/>
  <c r="G13" i="1"/>
  <c r="G8" i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G26" i="1" s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G34" i="1" s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G50" i="1" s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G83" i="1" s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G90" i="1" s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G114" i="1" s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G138" i="1" s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G146" i="1" s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G154" i="1" s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G178" i="1" s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G218" i="1" s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G242" i="1" s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G282" i="1" s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G306" i="1" s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G322" i="1" s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503" i="1"/>
  <c r="G503" i="1" s="1"/>
  <c r="F504" i="1"/>
  <c r="G504" i="1" s="1"/>
  <c r="F505" i="1"/>
  <c r="G505" i="1" s="1"/>
  <c r="F506" i="1"/>
  <c r="G506" i="1" s="1"/>
  <c r="F507" i="1"/>
  <c r="G507" i="1" s="1"/>
  <c r="F508" i="1"/>
  <c r="G508" i="1" s="1"/>
  <c r="F509" i="1"/>
  <c r="G509" i="1" s="1"/>
  <c r="F510" i="1"/>
  <c r="G510" i="1" s="1"/>
  <c r="F511" i="1"/>
  <c r="G511" i="1" s="1"/>
  <c r="F512" i="1"/>
  <c r="G512" i="1" s="1"/>
  <c r="F513" i="1"/>
  <c r="G513" i="1" s="1"/>
  <c r="F514" i="1"/>
  <c r="G514" i="1" s="1"/>
  <c r="F515" i="1"/>
  <c r="G515" i="1" s="1"/>
  <c r="F516" i="1"/>
  <c r="G516" i="1" s="1"/>
  <c r="F517" i="1"/>
  <c r="G517" i="1" s="1"/>
  <c r="F518" i="1"/>
  <c r="G518" i="1" s="1"/>
  <c r="F519" i="1"/>
  <c r="G519" i="1" s="1"/>
  <c r="F520" i="1"/>
  <c r="G520" i="1" s="1"/>
  <c r="F521" i="1"/>
  <c r="G521" i="1" s="1"/>
  <c r="F522" i="1"/>
  <c r="G522" i="1" s="1"/>
  <c r="F523" i="1"/>
  <c r="G523" i="1" s="1"/>
  <c r="F524" i="1"/>
  <c r="G524" i="1" s="1"/>
  <c r="F525" i="1"/>
  <c r="G525" i="1" s="1"/>
  <c r="F526" i="1"/>
  <c r="G526" i="1" s="1"/>
  <c r="F527" i="1"/>
  <c r="G527" i="1" s="1"/>
  <c r="F528" i="1"/>
  <c r="G528" i="1" s="1"/>
  <c r="F529" i="1"/>
  <c r="G529" i="1" s="1"/>
  <c r="F530" i="1"/>
  <c r="G530" i="1" s="1"/>
  <c r="F531" i="1"/>
  <c r="G531" i="1" s="1"/>
  <c r="F532" i="1"/>
  <c r="G532" i="1" s="1"/>
  <c r="F533" i="1"/>
  <c r="G533" i="1" s="1"/>
  <c r="F534" i="1"/>
  <c r="G534" i="1" s="1"/>
  <c r="F535" i="1"/>
  <c r="G535" i="1" s="1"/>
  <c r="F536" i="1"/>
  <c r="G536" i="1" s="1"/>
  <c r="F537" i="1"/>
  <c r="G537" i="1" s="1"/>
  <c r="F538" i="1"/>
  <c r="G538" i="1" s="1"/>
  <c r="F539" i="1"/>
  <c r="G539" i="1" s="1"/>
  <c r="F540" i="1"/>
  <c r="G540" i="1" s="1"/>
  <c r="F541" i="1"/>
  <c r="G541" i="1" s="1"/>
  <c r="F542" i="1"/>
  <c r="G542" i="1" s="1"/>
  <c r="F543" i="1"/>
  <c r="G543" i="1" s="1"/>
  <c r="F544" i="1"/>
  <c r="G544" i="1" s="1"/>
  <c r="F545" i="1"/>
  <c r="G545" i="1" s="1"/>
  <c r="F546" i="1"/>
  <c r="G546" i="1" s="1"/>
  <c r="F547" i="1"/>
  <c r="G547" i="1" s="1"/>
  <c r="F548" i="1"/>
  <c r="G548" i="1" s="1"/>
  <c r="F549" i="1"/>
  <c r="G549" i="1" s="1"/>
  <c r="F550" i="1"/>
  <c r="G550" i="1" s="1"/>
  <c r="F551" i="1"/>
  <c r="G551" i="1" s="1"/>
  <c r="F552" i="1"/>
  <c r="G552" i="1" s="1"/>
  <c r="F553" i="1"/>
  <c r="G553" i="1" s="1"/>
  <c r="F554" i="1"/>
  <c r="G554" i="1" s="1"/>
  <c r="F555" i="1"/>
  <c r="G555" i="1" s="1"/>
  <c r="F556" i="1"/>
  <c r="G556" i="1" s="1"/>
  <c r="F557" i="1"/>
  <c r="G557" i="1" s="1"/>
  <c r="F558" i="1"/>
  <c r="G558" i="1" s="1"/>
  <c r="F559" i="1"/>
  <c r="G559" i="1" s="1"/>
  <c r="F560" i="1"/>
  <c r="G560" i="1" s="1"/>
  <c r="F561" i="1"/>
  <c r="G561" i="1" s="1"/>
  <c r="F562" i="1"/>
  <c r="G562" i="1" s="1"/>
  <c r="F563" i="1"/>
  <c r="G563" i="1" s="1"/>
  <c r="F564" i="1"/>
  <c r="G564" i="1" s="1"/>
  <c r="F565" i="1"/>
  <c r="G565" i="1" s="1"/>
  <c r="F566" i="1"/>
  <c r="G566" i="1" s="1"/>
  <c r="F567" i="1"/>
  <c r="G567" i="1" s="1"/>
  <c r="F568" i="1"/>
  <c r="G568" i="1" s="1"/>
  <c r="F569" i="1"/>
  <c r="G569" i="1" s="1"/>
  <c r="F570" i="1"/>
  <c r="G570" i="1" s="1"/>
  <c r="F571" i="1"/>
  <c r="G571" i="1" s="1"/>
  <c r="F572" i="1"/>
  <c r="G572" i="1" s="1"/>
  <c r="F573" i="1"/>
  <c r="G573" i="1" s="1"/>
  <c r="F574" i="1"/>
  <c r="G574" i="1" s="1"/>
  <c r="F575" i="1"/>
  <c r="G575" i="1" s="1"/>
  <c r="F576" i="1"/>
  <c r="G576" i="1" s="1"/>
  <c r="F577" i="1"/>
  <c r="G577" i="1" s="1"/>
  <c r="F578" i="1"/>
  <c r="G578" i="1" s="1"/>
  <c r="F579" i="1"/>
  <c r="G579" i="1" s="1"/>
  <c r="F580" i="1"/>
  <c r="G580" i="1" s="1"/>
  <c r="F581" i="1"/>
  <c r="G581" i="1" s="1"/>
  <c r="F582" i="1"/>
  <c r="G582" i="1" s="1"/>
  <c r="F583" i="1"/>
  <c r="G583" i="1" s="1"/>
  <c r="F584" i="1"/>
  <c r="G584" i="1" s="1"/>
  <c r="F585" i="1"/>
  <c r="G585" i="1" s="1"/>
  <c r="F586" i="1"/>
  <c r="G586" i="1" s="1"/>
  <c r="F587" i="1"/>
  <c r="G587" i="1" s="1"/>
  <c r="F588" i="1"/>
  <c r="G588" i="1" s="1"/>
  <c r="F589" i="1"/>
  <c r="G589" i="1" s="1"/>
  <c r="F590" i="1"/>
  <c r="G590" i="1" s="1"/>
  <c r="F591" i="1"/>
  <c r="G591" i="1" s="1"/>
  <c r="F592" i="1"/>
  <c r="G592" i="1" s="1"/>
  <c r="F593" i="1"/>
  <c r="G593" i="1" s="1"/>
  <c r="F594" i="1"/>
  <c r="G594" i="1" s="1"/>
  <c r="F595" i="1"/>
  <c r="G595" i="1" s="1"/>
  <c r="F596" i="1"/>
  <c r="G596" i="1" s="1"/>
  <c r="F597" i="1"/>
  <c r="G597" i="1" s="1"/>
  <c r="F598" i="1"/>
  <c r="G598" i="1" s="1"/>
  <c r="F599" i="1"/>
  <c r="G599" i="1" s="1"/>
  <c r="F600" i="1"/>
  <c r="G600" i="1" s="1"/>
  <c r="F601" i="1"/>
  <c r="G601" i="1" s="1"/>
  <c r="F602" i="1"/>
  <c r="G602" i="1" s="1"/>
  <c r="F603" i="1"/>
  <c r="G603" i="1" s="1"/>
  <c r="F604" i="1"/>
  <c r="G604" i="1" s="1"/>
  <c r="F605" i="1"/>
  <c r="G605" i="1" s="1"/>
  <c r="F606" i="1"/>
  <c r="G606" i="1" s="1"/>
  <c r="F607" i="1"/>
  <c r="G607" i="1" s="1"/>
  <c r="F608" i="1"/>
  <c r="G608" i="1" s="1"/>
  <c r="F609" i="1"/>
  <c r="G609" i="1" s="1"/>
  <c r="F610" i="1"/>
  <c r="G610" i="1" s="1"/>
  <c r="F611" i="1"/>
  <c r="G611" i="1" s="1"/>
  <c r="F612" i="1"/>
  <c r="G612" i="1" s="1"/>
  <c r="F613" i="1"/>
  <c r="G613" i="1" s="1"/>
  <c r="F614" i="1"/>
  <c r="G614" i="1" s="1"/>
  <c r="F615" i="1"/>
  <c r="G615" i="1" s="1"/>
  <c r="F616" i="1"/>
  <c r="G616" i="1" s="1"/>
  <c r="F617" i="1"/>
  <c r="G617" i="1" s="1"/>
  <c r="F618" i="1"/>
  <c r="G618" i="1" s="1"/>
  <c r="F619" i="1"/>
  <c r="G619" i="1" s="1"/>
  <c r="F620" i="1"/>
  <c r="G620" i="1" s="1"/>
  <c r="F621" i="1"/>
  <c r="G621" i="1" s="1"/>
  <c r="F622" i="1"/>
  <c r="G622" i="1" s="1"/>
  <c r="F623" i="1"/>
  <c r="G623" i="1" s="1"/>
  <c r="F624" i="1"/>
  <c r="G624" i="1" s="1"/>
  <c r="F625" i="1"/>
  <c r="G625" i="1" s="1"/>
  <c r="F626" i="1"/>
  <c r="G626" i="1" s="1"/>
  <c r="F627" i="1"/>
  <c r="G627" i="1" s="1"/>
  <c r="F628" i="1"/>
  <c r="G628" i="1" s="1"/>
  <c r="F629" i="1"/>
  <c r="G629" i="1" s="1"/>
  <c r="F630" i="1"/>
  <c r="G630" i="1" s="1"/>
  <c r="F631" i="1"/>
  <c r="G631" i="1" s="1"/>
  <c r="F632" i="1"/>
  <c r="G632" i="1" s="1"/>
  <c r="F633" i="1"/>
  <c r="G633" i="1" s="1"/>
  <c r="F634" i="1"/>
  <c r="G634" i="1" s="1"/>
  <c r="F635" i="1"/>
  <c r="G635" i="1" s="1"/>
  <c r="F636" i="1"/>
  <c r="G636" i="1" s="1"/>
  <c r="F637" i="1"/>
  <c r="G637" i="1" s="1"/>
  <c r="F638" i="1"/>
  <c r="G638" i="1" s="1"/>
  <c r="F639" i="1"/>
  <c r="G639" i="1" s="1"/>
  <c r="F640" i="1"/>
  <c r="G640" i="1" s="1"/>
  <c r="F641" i="1"/>
  <c r="G641" i="1" s="1"/>
  <c r="F642" i="1"/>
  <c r="G642" i="1" s="1"/>
  <c r="F643" i="1"/>
  <c r="G643" i="1" s="1"/>
  <c r="F644" i="1"/>
  <c r="G644" i="1" s="1"/>
  <c r="F645" i="1"/>
  <c r="G645" i="1" s="1"/>
  <c r="F646" i="1"/>
  <c r="G646" i="1" s="1"/>
  <c r="F647" i="1"/>
  <c r="G647" i="1" s="1"/>
  <c r="F648" i="1"/>
  <c r="G648" i="1" s="1"/>
  <c r="F649" i="1"/>
  <c r="G649" i="1" s="1"/>
  <c r="F650" i="1"/>
  <c r="G650" i="1" s="1"/>
  <c r="F651" i="1"/>
  <c r="G651" i="1" s="1"/>
  <c r="F652" i="1"/>
  <c r="G652" i="1" s="1"/>
  <c r="F653" i="1"/>
  <c r="G653" i="1" s="1"/>
  <c r="F654" i="1"/>
  <c r="G654" i="1" s="1"/>
  <c r="F655" i="1"/>
  <c r="G655" i="1" s="1"/>
  <c r="F656" i="1"/>
  <c r="G656" i="1" s="1"/>
  <c r="F657" i="1"/>
  <c r="G657" i="1" s="1"/>
  <c r="F658" i="1"/>
  <c r="G658" i="1" s="1"/>
  <c r="F659" i="1"/>
  <c r="G659" i="1" s="1"/>
  <c r="F660" i="1"/>
  <c r="G660" i="1" s="1"/>
  <c r="F661" i="1"/>
  <c r="G661" i="1" s="1"/>
  <c r="F662" i="1"/>
  <c r="G662" i="1" s="1"/>
  <c r="F663" i="1"/>
  <c r="G663" i="1" s="1"/>
  <c r="F664" i="1"/>
  <c r="G664" i="1" s="1"/>
  <c r="F665" i="1"/>
  <c r="G665" i="1" s="1"/>
  <c r="F666" i="1"/>
  <c r="G666" i="1" s="1"/>
  <c r="F667" i="1"/>
  <c r="G667" i="1" s="1"/>
  <c r="F668" i="1"/>
  <c r="G668" i="1" s="1"/>
  <c r="F669" i="1"/>
  <c r="G669" i="1" s="1"/>
  <c r="F670" i="1"/>
  <c r="G670" i="1" s="1"/>
  <c r="F671" i="1"/>
  <c r="G671" i="1" s="1"/>
  <c r="F672" i="1"/>
  <c r="G672" i="1" s="1"/>
  <c r="F673" i="1"/>
  <c r="G673" i="1" s="1"/>
  <c r="F674" i="1"/>
  <c r="G674" i="1" s="1"/>
  <c r="F675" i="1"/>
  <c r="G675" i="1" s="1"/>
  <c r="F676" i="1"/>
  <c r="G676" i="1" s="1"/>
  <c r="F677" i="1"/>
  <c r="G677" i="1" s="1"/>
  <c r="F678" i="1"/>
  <c r="G678" i="1" s="1"/>
  <c r="F679" i="1"/>
  <c r="G679" i="1" s="1"/>
  <c r="F680" i="1"/>
  <c r="G680" i="1" s="1"/>
  <c r="F681" i="1"/>
  <c r="G681" i="1" s="1"/>
  <c r="F682" i="1"/>
  <c r="G682" i="1" s="1"/>
  <c r="F683" i="1"/>
  <c r="G683" i="1" s="1"/>
  <c r="F684" i="1"/>
  <c r="G684" i="1" s="1"/>
  <c r="F685" i="1"/>
  <c r="G685" i="1" s="1"/>
  <c r="F686" i="1"/>
  <c r="G686" i="1" s="1"/>
  <c r="F687" i="1"/>
  <c r="G687" i="1" s="1"/>
  <c r="F688" i="1"/>
  <c r="G688" i="1" s="1"/>
  <c r="F689" i="1"/>
  <c r="G689" i="1" s="1"/>
  <c r="F690" i="1"/>
  <c r="G690" i="1" s="1"/>
  <c r="F691" i="1"/>
  <c r="G691" i="1" s="1"/>
  <c r="F692" i="1"/>
  <c r="G692" i="1" s="1"/>
  <c r="F693" i="1"/>
  <c r="G693" i="1" s="1"/>
  <c r="F694" i="1"/>
  <c r="G694" i="1" s="1"/>
  <c r="F695" i="1"/>
  <c r="G695" i="1" s="1"/>
  <c r="F696" i="1"/>
  <c r="G696" i="1" s="1"/>
  <c r="F697" i="1"/>
  <c r="G697" i="1" s="1"/>
  <c r="F698" i="1"/>
  <c r="G698" i="1" s="1"/>
  <c r="F699" i="1"/>
  <c r="G699" i="1" s="1"/>
  <c r="F700" i="1"/>
  <c r="G700" i="1" s="1"/>
  <c r="F701" i="1"/>
  <c r="G701" i="1" s="1"/>
  <c r="F702" i="1"/>
  <c r="G702" i="1" s="1"/>
  <c r="F703" i="1"/>
  <c r="G703" i="1" s="1"/>
  <c r="F704" i="1"/>
  <c r="G704" i="1" s="1"/>
  <c r="F705" i="1"/>
  <c r="G705" i="1" s="1"/>
  <c r="F706" i="1"/>
  <c r="G706" i="1" s="1"/>
  <c r="F707" i="1"/>
  <c r="G707" i="1" s="1"/>
  <c r="F708" i="1"/>
  <c r="G708" i="1" s="1"/>
  <c r="F709" i="1"/>
  <c r="G709" i="1" s="1"/>
  <c r="F710" i="1"/>
  <c r="G710" i="1" s="1"/>
  <c r="F711" i="1"/>
  <c r="G711" i="1" s="1"/>
  <c r="F712" i="1"/>
  <c r="G712" i="1" s="1"/>
  <c r="F713" i="1"/>
  <c r="G713" i="1" s="1"/>
  <c r="F714" i="1"/>
  <c r="G714" i="1" s="1"/>
  <c r="F715" i="1"/>
  <c r="G715" i="1" s="1"/>
  <c r="F716" i="1"/>
  <c r="G716" i="1" s="1"/>
  <c r="F717" i="1"/>
  <c r="G717" i="1" s="1"/>
  <c r="F718" i="1"/>
  <c r="G718" i="1" s="1"/>
  <c r="F719" i="1"/>
  <c r="G719" i="1" s="1"/>
  <c r="F720" i="1"/>
  <c r="G720" i="1" s="1"/>
  <c r="F721" i="1"/>
  <c r="G721" i="1" s="1"/>
  <c r="F722" i="1"/>
  <c r="G722" i="1" s="1"/>
  <c r="F723" i="1"/>
  <c r="G723" i="1" s="1"/>
  <c r="F724" i="1"/>
  <c r="G724" i="1" s="1"/>
  <c r="F725" i="1"/>
  <c r="G725" i="1" s="1"/>
  <c r="F726" i="1"/>
  <c r="G726" i="1" s="1"/>
  <c r="F727" i="1"/>
  <c r="G727" i="1" s="1"/>
  <c r="F728" i="1"/>
  <c r="G728" i="1" s="1"/>
  <c r="F729" i="1"/>
  <c r="G729" i="1" s="1"/>
  <c r="F730" i="1"/>
  <c r="G730" i="1" s="1"/>
  <c r="F731" i="1"/>
  <c r="G731" i="1" s="1"/>
  <c r="F732" i="1"/>
  <c r="G732" i="1" s="1"/>
  <c r="F733" i="1"/>
  <c r="G733" i="1" s="1"/>
  <c r="F14" i="1"/>
  <c r="G14" i="1" s="1"/>
  <c r="F8" i="1"/>
  <c r="F9" i="1"/>
  <c r="F10" i="1"/>
  <c r="F11" i="1"/>
  <c r="F12" i="1"/>
  <c r="F13" i="1"/>
  <c r="F7" i="1"/>
  <c r="F6" i="1"/>
  <c r="F5" i="1"/>
  <c r="F4" i="1"/>
  <c r="L9" i="1"/>
  <c r="L10" i="1"/>
  <c r="L11" i="1"/>
  <c r="L12" i="1"/>
  <c r="L13" i="1"/>
  <c r="L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8" i="1"/>
  <c r="N700" i="2" l="1"/>
  <c r="O700" i="2"/>
  <c r="O699" i="2"/>
  <c r="N698" i="2"/>
  <c r="N699" i="2"/>
  <c r="D6" i="3"/>
  <c r="E5" i="3"/>
  <c r="Q721" i="2"/>
  <c r="P735" i="2"/>
  <c r="Q722" i="2"/>
  <c r="Q714" i="2"/>
  <c r="Q713" i="2"/>
  <c r="Q706" i="2"/>
  <c r="Q705" i="2"/>
  <c r="Q729" i="2"/>
  <c r="Q730" i="2"/>
  <c r="Q728" i="2"/>
  <c r="Q720" i="2"/>
  <c r="Q712" i="2"/>
  <c r="Q704" i="2"/>
  <c r="Q727" i="2"/>
  <c r="Q719" i="2"/>
  <c r="Q711" i="2"/>
  <c r="Q703" i="2"/>
  <c r="Q726" i="2"/>
  <c r="Q718" i="2"/>
  <c r="Q710" i="2"/>
  <c r="Q702" i="2"/>
  <c r="Q733" i="2"/>
  <c r="Q725" i="2"/>
  <c r="Q717" i="2"/>
  <c r="Q709" i="2"/>
  <c r="Q701" i="2"/>
  <c r="Q732" i="2"/>
  <c r="Q724" i="2"/>
  <c r="Q716" i="2"/>
  <c r="Q708" i="2"/>
  <c r="Q700" i="2"/>
  <c r="Q731" i="2"/>
  <c r="Q723" i="2"/>
  <c r="Q715" i="2"/>
  <c r="Q707" i="2"/>
  <c r="Q699" i="2"/>
  <c r="Q698" i="2"/>
  <c r="K729" i="2"/>
  <c r="K714" i="2"/>
  <c r="K722" i="2"/>
  <c r="K721" i="2"/>
  <c r="K713" i="2"/>
  <c r="K706" i="2"/>
  <c r="K705" i="2"/>
  <c r="K730" i="2"/>
  <c r="K728" i="2"/>
  <c r="K720" i="2"/>
  <c r="K712" i="2"/>
  <c r="K704" i="2"/>
  <c r="K727" i="2"/>
  <c r="K719" i="2"/>
  <c r="K711" i="2"/>
  <c r="K703" i="2"/>
  <c r="K726" i="2"/>
  <c r="K718" i="2"/>
  <c r="K710" i="2"/>
  <c r="K702" i="2"/>
  <c r="K733" i="2"/>
  <c r="K725" i="2"/>
  <c r="K717" i="2"/>
  <c r="K709" i="2"/>
  <c r="K701" i="2"/>
  <c r="K732" i="2"/>
  <c r="K724" i="2"/>
  <c r="K716" i="2"/>
  <c r="K708" i="2"/>
  <c r="K700" i="2"/>
  <c r="K731" i="2"/>
  <c r="K723" i="2"/>
  <c r="K715" i="2"/>
  <c r="K707" i="2"/>
  <c r="K699" i="2"/>
  <c r="K698" i="2"/>
  <c r="J713" i="2"/>
  <c r="J729" i="2"/>
  <c r="J721" i="2"/>
  <c r="J705" i="2"/>
  <c r="J730" i="2"/>
  <c r="J722" i="2"/>
  <c r="J714" i="2"/>
  <c r="J706" i="2"/>
  <c r="J728" i="2"/>
  <c r="J720" i="2"/>
  <c r="J712" i="2"/>
  <c r="J704" i="2"/>
  <c r="J727" i="2"/>
  <c r="J719" i="2"/>
  <c r="J711" i="2"/>
  <c r="J703" i="2"/>
  <c r="J726" i="2"/>
  <c r="J718" i="2"/>
  <c r="J710" i="2"/>
  <c r="J702" i="2"/>
  <c r="J733" i="2"/>
  <c r="J725" i="2"/>
  <c r="J717" i="2"/>
  <c r="J709" i="2"/>
  <c r="J701" i="2"/>
  <c r="J732" i="2"/>
  <c r="J724" i="2"/>
  <c r="J716" i="2"/>
  <c r="J708" i="2"/>
  <c r="J700" i="2"/>
  <c r="J731" i="2"/>
  <c r="J723" i="2"/>
  <c r="J715" i="2"/>
  <c r="J707" i="2"/>
  <c r="J699" i="2"/>
  <c r="J698" i="2"/>
  <c r="N701" i="2" l="1"/>
  <c r="O701" i="2"/>
  <c r="F5" i="3"/>
  <c r="D7" i="3"/>
  <c r="E6" i="3"/>
  <c r="F6" i="3" s="1"/>
  <c r="Q735" i="2"/>
  <c r="K735" i="2"/>
  <c r="J735" i="2"/>
  <c r="O702" i="2" l="1"/>
  <c r="N702" i="2"/>
  <c r="D8" i="3"/>
  <c r="E7" i="3"/>
  <c r="F7" i="3" s="1"/>
  <c r="O703" i="2" l="1"/>
  <c r="N703" i="2"/>
  <c r="D9" i="3"/>
  <c r="E8" i="3"/>
  <c r="O704" i="2" l="1"/>
  <c r="N704" i="2"/>
  <c r="F8" i="3"/>
  <c r="D10" i="3"/>
  <c r="E9" i="3"/>
  <c r="F9" i="3" s="1"/>
  <c r="N705" i="2" l="1"/>
  <c r="O705" i="2"/>
  <c r="D11" i="3"/>
  <c r="E10" i="3"/>
  <c r="N706" i="2" l="1"/>
  <c r="O706" i="2"/>
  <c r="F10" i="3"/>
  <c r="D12" i="3"/>
  <c r="E11" i="3"/>
  <c r="F11" i="3" s="1"/>
  <c r="N707" i="2" l="1"/>
  <c r="O707" i="2"/>
  <c r="D13" i="3"/>
  <c r="E12" i="3"/>
  <c r="F12" i="3" s="1"/>
  <c r="N708" i="2" l="1"/>
  <c r="O708" i="2"/>
  <c r="D14" i="3"/>
  <c r="E13" i="3"/>
  <c r="F13" i="3" s="1"/>
  <c r="O709" i="2" l="1"/>
  <c r="N709" i="2"/>
  <c r="D15" i="3"/>
  <c r="E14" i="3"/>
  <c r="F14" i="3" s="1"/>
  <c r="O710" i="2" l="1"/>
  <c r="N710" i="2"/>
  <c r="D16" i="3"/>
  <c r="E15" i="3"/>
  <c r="F15" i="3" s="1"/>
  <c r="O711" i="2" l="1"/>
  <c r="N711" i="2"/>
  <c r="D17" i="3"/>
  <c r="E16" i="3"/>
  <c r="F16" i="3" s="1"/>
  <c r="O712" i="2" l="1"/>
  <c r="N712" i="2"/>
  <c r="D18" i="3"/>
  <c r="E17" i="3"/>
  <c r="F17" i="3" s="1"/>
  <c r="O713" i="2" l="1"/>
  <c r="N713" i="2"/>
  <c r="D19" i="3"/>
  <c r="E18" i="3"/>
  <c r="F18" i="3" s="1"/>
  <c r="N714" i="2" l="1"/>
  <c r="O714" i="2"/>
  <c r="D20" i="3"/>
  <c r="E19" i="3"/>
  <c r="F19" i="3" s="1"/>
  <c r="N715" i="2" l="1"/>
  <c r="O715" i="2"/>
  <c r="D21" i="3"/>
  <c r="E20" i="3"/>
  <c r="F20" i="3" s="1"/>
  <c r="N716" i="2" l="1"/>
  <c r="O716" i="2"/>
  <c r="D22" i="3"/>
  <c r="E21" i="3"/>
  <c r="F21" i="3" s="1"/>
  <c r="O717" i="2" l="1"/>
  <c r="N717" i="2"/>
  <c r="D23" i="3"/>
  <c r="E22" i="3"/>
  <c r="F22" i="3" s="1"/>
  <c r="O718" i="2" l="1"/>
  <c r="N718" i="2"/>
  <c r="D24" i="3"/>
  <c r="E23" i="3"/>
  <c r="F23" i="3" s="1"/>
  <c r="O719" i="2" l="1"/>
  <c r="N719" i="2"/>
  <c r="D25" i="3"/>
  <c r="E24" i="3"/>
  <c r="F24" i="3" s="1"/>
  <c r="O720" i="2" l="1"/>
  <c r="N720" i="2"/>
  <c r="D26" i="3"/>
  <c r="E25" i="3"/>
  <c r="F25" i="3" s="1"/>
  <c r="N721" i="2" l="1"/>
  <c r="O721" i="2"/>
  <c r="D27" i="3"/>
  <c r="E26" i="3"/>
  <c r="F26" i="3" s="1"/>
  <c r="N722" i="2" l="1"/>
  <c r="O722" i="2"/>
  <c r="D28" i="3"/>
  <c r="E27" i="3"/>
  <c r="F27" i="3" s="1"/>
  <c r="N723" i="2" l="1"/>
  <c r="O723" i="2"/>
  <c r="D29" i="3"/>
  <c r="E28" i="3"/>
  <c r="F28" i="3" s="1"/>
  <c r="N724" i="2" l="1"/>
  <c r="O724" i="2"/>
  <c r="D30" i="3"/>
  <c r="E29" i="3"/>
  <c r="F29" i="3" s="1"/>
  <c r="N725" i="2" l="1"/>
  <c r="O725" i="2"/>
  <c r="D31" i="3"/>
  <c r="E30" i="3"/>
  <c r="F30" i="3" s="1"/>
  <c r="O726" i="2" l="1"/>
  <c r="N726" i="2"/>
  <c r="D32" i="3"/>
  <c r="E31" i="3"/>
  <c r="F31" i="3" s="1"/>
  <c r="O727" i="2" l="1"/>
  <c r="N727" i="2"/>
  <c r="D33" i="3"/>
  <c r="E32" i="3"/>
  <c r="F32" i="3" s="1"/>
  <c r="O728" i="2" l="1"/>
  <c r="N728" i="2"/>
  <c r="D34" i="3"/>
  <c r="E33" i="3"/>
  <c r="F33" i="3" s="1"/>
  <c r="N729" i="2" l="1"/>
  <c r="O729" i="2"/>
  <c r="D35" i="3"/>
  <c r="E34" i="3"/>
  <c r="F34" i="3" s="1"/>
  <c r="N730" i="2" l="1"/>
  <c r="O730" i="2"/>
  <c r="D36" i="3"/>
  <c r="E35" i="3"/>
  <c r="F35" i="3" s="1"/>
  <c r="N731" i="2" l="1"/>
  <c r="O731" i="2"/>
  <c r="D37" i="3"/>
  <c r="E36" i="3"/>
  <c r="F36" i="3" s="1"/>
  <c r="N732" i="2" l="1"/>
  <c r="O732" i="2"/>
  <c r="D38" i="3"/>
  <c r="E37" i="3"/>
  <c r="F37" i="3" s="1"/>
  <c r="N733" i="2" l="1"/>
  <c r="N735" i="2" s="1"/>
  <c r="O733" i="2"/>
  <c r="O735" i="2" s="1"/>
  <c r="D39" i="3"/>
  <c r="E38" i="3"/>
  <c r="F38" i="3" s="1"/>
  <c r="D40" i="3" l="1"/>
  <c r="E39" i="3"/>
  <c r="F39" i="3" s="1"/>
  <c r="D41" i="3" l="1"/>
  <c r="E40" i="3"/>
  <c r="F40" i="3" s="1"/>
  <c r="D42" i="3" l="1"/>
  <c r="E41" i="3"/>
  <c r="F41" i="3" s="1"/>
  <c r="D43" i="3" l="1"/>
  <c r="E42" i="3"/>
  <c r="F42" i="3" s="1"/>
  <c r="D44" i="3" l="1"/>
  <c r="E43" i="3"/>
  <c r="F43" i="3" s="1"/>
  <c r="D45" i="3" l="1"/>
  <c r="E44" i="3"/>
  <c r="F44" i="3" s="1"/>
  <c r="D46" i="3" l="1"/>
  <c r="E45" i="3"/>
  <c r="F45" i="3" s="1"/>
  <c r="D47" i="3" l="1"/>
  <c r="E46" i="3"/>
  <c r="F46" i="3" s="1"/>
  <c r="D48" i="3" l="1"/>
  <c r="E47" i="3"/>
  <c r="F47" i="3" s="1"/>
  <c r="D49" i="3" l="1"/>
  <c r="E48" i="3"/>
  <c r="F48" i="3" s="1"/>
  <c r="D50" i="3" l="1"/>
  <c r="E49" i="3"/>
  <c r="F49" i="3" s="1"/>
  <c r="D51" i="3" l="1"/>
  <c r="E50" i="3"/>
  <c r="F50" i="3" s="1"/>
  <c r="D52" i="3" l="1"/>
  <c r="E51" i="3"/>
  <c r="F51" i="3" s="1"/>
  <c r="D53" i="3" l="1"/>
  <c r="E52" i="3"/>
  <c r="F52" i="3" s="1"/>
  <c r="D54" i="3" l="1"/>
  <c r="E53" i="3"/>
  <c r="F53" i="3" s="1"/>
  <c r="D55" i="3" l="1"/>
  <c r="E54" i="3"/>
  <c r="F54" i="3" s="1"/>
  <c r="D56" i="3" l="1"/>
  <c r="E55" i="3"/>
  <c r="F55" i="3" s="1"/>
  <c r="D57" i="3" l="1"/>
  <c r="E56" i="3"/>
  <c r="F56" i="3" s="1"/>
  <c r="D58" i="3" l="1"/>
  <c r="E57" i="3"/>
  <c r="F57" i="3" s="1"/>
  <c r="D59" i="3" l="1"/>
  <c r="E58" i="3"/>
  <c r="F58" i="3" s="1"/>
  <c r="D60" i="3" l="1"/>
  <c r="E59" i="3"/>
  <c r="F59" i="3" s="1"/>
  <c r="D61" i="3" l="1"/>
  <c r="E60" i="3"/>
  <c r="F60" i="3" s="1"/>
  <c r="D62" i="3" l="1"/>
  <c r="E61" i="3"/>
  <c r="F61" i="3" s="1"/>
  <c r="D63" i="3" l="1"/>
  <c r="E62" i="3"/>
  <c r="F62" i="3" s="1"/>
  <c r="D64" i="3" l="1"/>
  <c r="E63" i="3"/>
  <c r="F63" i="3" s="1"/>
  <c r="D65" i="3" l="1"/>
  <c r="E64" i="3"/>
  <c r="F64" i="3" s="1"/>
  <c r="D66" i="3" l="1"/>
  <c r="E65" i="3"/>
  <c r="F65" i="3" s="1"/>
  <c r="D67" i="3" l="1"/>
  <c r="E66" i="3"/>
  <c r="F66" i="3" s="1"/>
  <c r="D68" i="3" l="1"/>
  <c r="E67" i="3"/>
  <c r="F67" i="3" s="1"/>
  <c r="D69" i="3" l="1"/>
  <c r="E68" i="3"/>
  <c r="F68" i="3" s="1"/>
  <c r="D70" i="3" l="1"/>
  <c r="E69" i="3"/>
  <c r="F69" i="3" s="1"/>
  <c r="D71" i="3" l="1"/>
  <c r="E70" i="3"/>
  <c r="F70" i="3" s="1"/>
  <c r="D72" i="3" l="1"/>
  <c r="E71" i="3"/>
  <c r="F71" i="3" s="1"/>
  <c r="D73" i="3" l="1"/>
  <c r="E72" i="3"/>
  <c r="F72" i="3" s="1"/>
  <c r="D74" i="3" l="1"/>
  <c r="E73" i="3"/>
  <c r="F73" i="3" s="1"/>
  <c r="D75" i="3" l="1"/>
  <c r="E74" i="3"/>
  <c r="F74" i="3" s="1"/>
  <c r="D76" i="3" l="1"/>
  <c r="E75" i="3"/>
  <c r="F75" i="3" s="1"/>
  <c r="D77" i="3" l="1"/>
  <c r="E76" i="3"/>
  <c r="F76" i="3" s="1"/>
  <c r="D78" i="3" l="1"/>
  <c r="E77" i="3"/>
  <c r="F77" i="3" s="1"/>
  <c r="D79" i="3" l="1"/>
  <c r="E78" i="3"/>
  <c r="F78" i="3" s="1"/>
  <c r="D80" i="3" l="1"/>
  <c r="E79" i="3"/>
  <c r="F79" i="3" s="1"/>
  <c r="D81" i="3" l="1"/>
  <c r="E80" i="3"/>
  <c r="F80" i="3" s="1"/>
  <c r="D82" i="3" l="1"/>
  <c r="E81" i="3"/>
  <c r="F81" i="3" s="1"/>
  <c r="D83" i="3" l="1"/>
  <c r="E82" i="3"/>
  <c r="F82" i="3" s="1"/>
  <c r="D84" i="3" l="1"/>
  <c r="E83" i="3"/>
  <c r="F83" i="3" s="1"/>
  <c r="D85" i="3" l="1"/>
  <c r="E84" i="3"/>
  <c r="F84" i="3" s="1"/>
  <c r="D86" i="3" l="1"/>
  <c r="E85" i="3"/>
  <c r="F85" i="3" s="1"/>
  <c r="D87" i="3" l="1"/>
  <c r="E86" i="3"/>
  <c r="F86" i="3" s="1"/>
  <c r="D88" i="3" l="1"/>
  <c r="E87" i="3"/>
  <c r="F87" i="3" s="1"/>
  <c r="D89" i="3" l="1"/>
  <c r="E88" i="3"/>
  <c r="F88" i="3" s="1"/>
  <c r="D90" i="3" l="1"/>
  <c r="E89" i="3"/>
  <c r="F89" i="3" s="1"/>
  <c r="D91" i="3" l="1"/>
  <c r="E90" i="3"/>
  <c r="F90" i="3" s="1"/>
  <c r="D92" i="3" l="1"/>
  <c r="E91" i="3"/>
  <c r="F91" i="3" s="1"/>
  <c r="D93" i="3" l="1"/>
  <c r="E92" i="3"/>
  <c r="F92" i="3" s="1"/>
  <c r="D94" i="3" l="1"/>
  <c r="E93" i="3"/>
  <c r="F93" i="3" s="1"/>
  <c r="D95" i="3" l="1"/>
  <c r="E94" i="3"/>
  <c r="F94" i="3" s="1"/>
  <c r="D96" i="3" l="1"/>
  <c r="E95" i="3"/>
  <c r="F95" i="3" s="1"/>
  <c r="D97" i="3" l="1"/>
  <c r="E96" i="3"/>
  <c r="F96" i="3" s="1"/>
  <c r="D98" i="3" l="1"/>
  <c r="E97" i="3"/>
  <c r="F97" i="3" s="1"/>
  <c r="D99" i="3" l="1"/>
  <c r="E98" i="3"/>
  <c r="F98" i="3" s="1"/>
  <c r="D100" i="3" l="1"/>
  <c r="E99" i="3"/>
  <c r="F99" i="3" s="1"/>
  <c r="D101" i="3" l="1"/>
  <c r="E100" i="3"/>
  <c r="F100" i="3" s="1"/>
  <c r="D102" i="3" l="1"/>
  <c r="E101" i="3"/>
  <c r="F101" i="3" s="1"/>
  <c r="D103" i="3" l="1"/>
  <c r="E102" i="3"/>
  <c r="F102" i="3" s="1"/>
  <c r="D104" i="3" l="1"/>
  <c r="E103" i="3"/>
  <c r="F103" i="3" s="1"/>
  <c r="D105" i="3" l="1"/>
  <c r="E104" i="3"/>
  <c r="F104" i="3" s="1"/>
  <c r="D106" i="3" l="1"/>
  <c r="E105" i="3"/>
  <c r="F105" i="3" s="1"/>
  <c r="D107" i="3" l="1"/>
  <c r="E106" i="3"/>
  <c r="F106" i="3" s="1"/>
  <c r="D108" i="3" l="1"/>
  <c r="E107" i="3"/>
  <c r="F107" i="3" s="1"/>
  <c r="D109" i="3" l="1"/>
  <c r="E108" i="3"/>
  <c r="F108" i="3" s="1"/>
  <c r="D110" i="3" l="1"/>
  <c r="E109" i="3"/>
  <c r="F109" i="3" s="1"/>
  <c r="D111" i="3" l="1"/>
  <c r="E110" i="3"/>
  <c r="F110" i="3" s="1"/>
  <c r="D112" i="3" l="1"/>
  <c r="E111" i="3"/>
  <c r="F111" i="3" s="1"/>
  <c r="D113" i="3" l="1"/>
  <c r="E112" i="3"/>
  <c r="F112" i="3" s="1"/>
  <c r="D114" i="3" l="1"/>
  <c r="E113" i="3"/>
  <c r="F113" i="3" s="1"/>
  <c r="D115" i="3" l="1"/>
  <c r="E114" i="3"/>
  <c r="F114" i="3" s="1"/>
  <c r="D116" i="3" l="1"/>
  <c r="E115" i="3"/>
  <c r="F115" i="3" s="1"/>
  <c r="D117" i="3" l="1"/>
  <c r="E116" i="3"/>
  <c r="F116" i="3" s="1"/>
  <c r="D118" i="3" l="1"/>
  <c r="E117" i="3"/>
  <c r="F117" i="3" s="1"/>
  <c r="D119" i="3" l="1"/>
  <c r="E118" i="3"/>
  <c r="F118" i="3" s="1"/>
  <c r="D120" i="3" l="1"/>
  <c r="E119" i="3"/>
  <c r="F119" i="3" s="1"/>
  <c r="D121" i="3" l="1"/>
  <c r="E120" i="3"/>
  <c r="F120" i="3" s="1"/>
  <c r="D122" i="3" l="1"/>
  <c r="E121" i="3"/>
  <c r="F121" i="3" s="1"/>
  <c r="D123" i="3" l="1"/>
  <c r="E122" i="3"/>
  <c r="F122" i="3" s="1"/>
  <c r="D124" i="3" l="1"/>
  <c r="E123" i="3"/>
  <c r="F123" i="3" s="1"/>
  <c r="D125" i="3" l="1"/>
  <c r="E124" i="3"/>
  <c r="F124" i="3" s="1"/>
  <c r="D126" i="3" l="1"/>
  <c r="E125" i="3"/>
  <c r="F125" i="3" s="1"/>
  <c r="D127" i="3" l="1"/>
  <c r="E126" i="3"/>
  <c r="F126" i="3" s="1"/>
  <c r="D128" i="3" l="1"/>
  <c r="E127" i="3"/>
  <c r="F127" i="3" s="1"/>
  <c r="D129" i="3" l="1"/>
  <c r="E128" i="3"/>
  <c r="F128" i="3" s="1"/>
  <c r="D130" i="3" l="1"/>
  <c r="E129" i="3"/>
  <c r="F129" i="3" s="1"/>
  <c r="D131" i="3" l="1"/>
  <c r="E130" i="3"/>
  <c r="F130" i="3" s="1"/>
  <c r="D132" i="3" l="1"/>
  <c r="E131" i="3"/>
  <c r="F131" i="3" s="1"/>
  <c r="D133" i="3" l="1"/>
  <c r="E132" i="3"/>
  <c r="F132" i="3" s="1"/>
  <c r="D134" i="3" l="1"/>
  <c r="E133" i="3"/>
  <c r="F133" i="3" s="1"/>
  <c r="D135" i="3" l="1"/>
  <c r="E134" i="3"/>
  <c r="F134" i="3" s="1"/>
  <c r="D136" i="3" l="1"/>
  <c r="E135" i="3"/>
  <c r="F135" i="3" s="1"/>
  <c r="D137" i="3" l="1"/>
  <c r="E136" i="3"/>
  <c r="F136" i="3" s="1"/>
  <c r="D138" i="3" l="1"/>
  <c r="E137" i="3"/>
  <c r="F137" i="3" s="1"/>
  <c r="D139" i="3" l="1"/>
  <c r="E138" i="3"/>
  <c r="F138" i="3" s="1"/>
  <c r="D140" i="3" l="1"/>
  <c r="E139" i="3"/>
  <c r="F139" i="3" s="1"/>
  <c r="D141" i="3" l="1"/>
  <c r="E140" i="3"/>
  <c r="F140" i="3" s="1"/>
  <c r="D142" i="3" l="1"/>
  <c r="E141" i="3"/>
  <c r="F141" i="3" s="1"/>
  <c r="D143" i="3" l="1"/>
  <c r="E142" i="3"/>
  <c r="F142" i="3" s="1"/>
  <c r="D144" i="3" l="1"/>
  <c r="E143" i="3"/>
  <c r="F143" i="3" s="1"/>
  <c r="D145" i="3" l="1"/>
  <c r="E144" i="3"/>
  <c r="F144" i="3" s="1"/>
  <c r="D146" i="3" l="1"/>
  <c r="E145" i="3"/>
  <c r="F145" i="3" s="1"/>
  <c r="D147" i="3" l="1"/>
  <c r="E146" i="3"/>
  <c r="F146" i="3" s="1"/>
  <c r="D148" i="3" l="1"/>
  <c r="E147" i="3"/>
  <c r="F147" i="3" s="1"/>
  <c r="D149" i="3" l="1"/>
  <c r="E148" i="3"/>
  <c r="F148" i="3" s="1"/>
  <c r="D150" i="3" l="1"/>
  <c r="E149" i="3"/>
  <c r="F149" i="3" s="1"/>
  <c r="D151" i="3" l="1"/>
  <c r="E150" i="3"/>
  <c r="F150" i="3" s="1"/>
  <c r="D152" i="3" l="1"/>
  <c r="E151" i="3"/>
  <c r="F151" i="3" s="1"/>
  <c r="D153" i="3" l="1"/>
  <c r="E152" i="3"/>
  <c r="F152" i="3" s="1"/>
  <c r="D154" i="3" l="1"/>
  <c r="E153" i="3"/>
  <c r="F153" i="3" s="1"/>
  <c r="D155" i="3" l="1"/>
  <c r="E154" i="3"/>
  <c r="F154" i="3" s="1"/>
  <c r="D156" i="3" l="1"/>
  <c r="E155" i="3"/>
  <c r="F155" i="3" s="1"/>
  <c r="D157" i="3" l="1"/>
  <c r="E156" i="3"/>
  <c r="F156" i="3" s="1"/>
  <c r="D158" i="3" l="1"/>
  <c r="E157" i="3"/>
  <c r="F157" i="3" s="1"/>
  <c r="D159" i="3" l="1"/>
  <c r="E158" i="3"/>
  <c r="F158" i="3" s="1"/>
  <c r="D160" i="3" l="1"/>
  <c r="E159" i="3"/>
  <c r="F159" i="3" s="1"/>
  <c r="D161" i="3" l="1"/>
  <c r="E160" i="3"/>
  <c r="F160" i="3" s="1"/>
  <c r="D162" i="3" l="1"/>
  <c r="E161" i="3"/>
  <c r="F161" i="3" s="1"/>
  <c r="D163" i="3" l="1"/>
  <c r="E162" i="3"/>
  <c r="F162" i="3" s="1"/>
  <c r="D164" i="3" l="1"/>
  <c r="E163" i="3"/>
  <c r="F163" i="3" s="1"/>
  <c r="D165" i="3" l="1"/>
  <c r="E164" i="3"/>
  <c r="F164" i="3" s="1"/>
  <c r="D166" i="3" l="1"/>
  <c r="E165" i="3"/>
  <c r="F165" i="3" s="1"/>
  <c r="D167" i="3" l="1"/>
  <c r="E166" i="3"/>
  <c r="F166" i="3" s="1"/>
  <c r="D168" i="3" l="1"/>
  <c r="E167" i="3"/>
  <c r="F167" i="3" s="1"/>
  <c r="D169" i="3" l="1"/>
  <c r="E168" i="3"/>
  <c r="F168" i="3" s="1"/>
  <c r="D170" i="3" l="1"/>
  <c r="E169" i="3"/>
  <c r="F169" i="3" s="1"/>
  <c r="D171" i="3" l="1"/>
  <c r="E170" i="3"/>
  <c r="F170" i="3" s="1"/>
  <c r="D172" i="3" l="1"/>
  <c r="E171" i="3"/>
  <c r="F171" i="3" s="1"/>
  <c r="D173" i="3" l="1"/>
  <c r="E172" i="3"/>
  <c r="F172" i="3" s="1"/>
  <c r="D174" i="3" l="1"/>
  <c r="E173" i="3"/>
  <c r="F173" i="3" s="1"/>
  <c r="D175" i="3" l="1"/>
  <c r="E174" i="3"/>
  <c r="F174" i="3" s="1"/>
  <c r="D176" i="3" l="1"/>
  <c r="E175" i="3"/>
  <c r="F175" i="3" s="1"/>
  <c r="D177" i="3" l="1"/>
  <c r="E176" i="3"/>
  <c r="F176" i="3" s="1"/>
  <c r="D178" i="3" l="1"/>
  <c r="E177" i="3"/>
  <c r="F177" i="3" s="1"/>
  <c r="D179" i="3" l="1"/>
  <c r="E178" i="3"/>
  <c r="F178" i="3" s="1"/>
  <c r="D180" i="3" l="1"/>
  <c r="E179" i="3"/>
  <c r="F179" i="3" s="1"/>
  <c r="D181" i="3" l="1"/>
  <c r="E180" i="3"/>
  <c r="F180" i="3" s="1"/>
  <c r="D182" i="3" l="1"/>
  <c r="E181" i="3"/>
  <c r="F181" i="3" s="1"/>
  <c r="D183" i="3" l="1"/>
  <c r="E182" i="3"/>
  <c r="F182" i="3" s="1"/>
  <c r="D184" i="3" l="1"/>
  <c r="E183" i="3"/>
  <c r="F183" i="3" s="1"/>
  <c r="D185" i="3" l="1"/>
  <c r="E184" i="3"/>
  <c r="F184" i="3" s="1"/>
  <c r="D186" i="3" l="1"/>
  <c r="E185" i="3"/>
  <c r="F185" i="3" s="1"/>
  <c r="D187" i="3" l="1"/>
  <c r="E186" i="3"/>
  <c r="F186" i="3" s="1"/>
  <c r="D188" i="3" l="1"/>
  <c r="E187" i="3"/>
  <c r="F187" i="3" s="1"/>
  <c r="D189" i="3" l="1"/>
  <c r="E188" i="3"/>
  <c r="F188" i="3" s="1"/>
  <c r="D190" i="3" l="1"/>
  <c r="E189" i="3"/>
  <c r="F189" i="3" s="1"/>
  <c r="D191" i="3" l="1"/>
  <c r="E190" i="3"/>
  <c r="F190" i="3" s="1"/>
  <c r="D192" i="3" l="1"/>
  <c r="E191" i="3"/>
  <c r="F191" i="3" s="1"/>
  <c r="D193" i="3" l="1"/>
  <c r="E192" i="3"/>
  <c r="F192" i="3" s="1"/>
  <c r="D194" i="3" l="1"/>
  <c r="E193" i="3"/>
  <c r="F193" i="3" s="1"/>
  <c r="D195" i="3" l="1"/>
  <c r="E194" i="3"/>
  <c r="F194" i="3" s="1"/>
  <c r="D196" i="3" l="1"/>
  <c r="E195" i="3"/>
  <c r="F195" i="3" s="1"/>
  <c r="D197" i="3" l="1"/>
  <c r="E196" i="3"/>
  <c r="F196" i="3" s="1"/>
  <c r="D198" i="3" l="1"/>
  <c r="E197" i="3"/>
  <c r="F197" i="3" s="1"/>
  <c r="D199" i="3" l="1"/>
  <c r="E198" i="3"/>
  <c r="F198" i="3" s="1"/>
  <c r="D200" i="3" l="1"/>
  <c r="E199" i="3"/>
  <c r="F199" i="3" s="1"/>
  <c r="D201" i="3" l="1"/>
  <c r="E200" i="3"/>
  <c r="F200" i="3" s="1"/>
  <c r="G201" i="3" l="1"/>
  <c r="H201" i="3"/>
  <c r="D202" i="3"/>
  <c r="E201" i="3"/>
  <c r="F201" i="3" s="1"/>
  <c r="G202" i="3" l="1"/>
  <c r="H202" i="3"/>
  <c r="D203" i="3"/>
  <c r="E202" i="3"/>
  <c r="F202" i="3" s="1"/>
  <c r="G203" i="3" l="1"/>
  <c r="H203" i="3"/>
  <c r="D204" i="3"/>
  <c r="E203" i="3"/>
  <c r="F203" i="3" s="1"/>
  <c r="E204" i="3" l="1"/>
  <c r="G204" i="3"/>
  <c r="G205" i="3" s="1"/>
  <c r="H204" i="3"/>
  <c r="H205" i="3" s="1"/>
  <c r="F204" i="3"/>
  <c r="K2" i="3" s="1"/>
  <c r="J2" i="3"/>
</calcChain>
</file>

<file path=xl/sharedStrings.xml><?xml version="1.0" encoding="utf-8"?>
<sst xmlns="http://schemas.openxmlformats.org/spreadsheetml/2006/main" count="49" uniqueCount="37">
  <si>
    <t>ds</t>
  </si>
  <si>
    <t>y</t>
  </si>
  <si>
    <t xml:space="preserve">	Month (Additive)</t>
  </si>
  <si>
    <t>Seasonal Index (Additive)</t>
  </si>
  <si>
    <t>Residual (Additive)</t>
  </si>
  <si>
    <t>CMA (Additive) - Trend</t>
  </si>
  <si>
    <t>CMA (Multiplicative)</t>
  </si>
  <si>
    <t>Month (Multiplicative)</t>
  </si>
  <si>
    <t>Residual (Multiplicative)</t>
  </si>
  <si>
    <t>DeTrend</t>
  </si>
  <si>
    <t>Seasonal (Multi)</t>
  </si>
  <si>
    <t>Seasonal Naïve Forecast</t>
  </si>
  <si>
    <t>Slope=</t>
  </si>
  <si>
    <t xml:space="preserve">Seasonal </t>
  </si>
  <si>
    <t>Month</t>
  </si>
  <si>
    <t>Naïve Errors</t>
  </si>
  <si>
    <t>Absolute Error</t>
  </si>
  <si>
    <t>Absolute Percentage Error</t>
  </si>
  <si>
    <t>Mean Method</t>
  </si>
  <si>
    <t>Naïve Method</t>
  </si>
  <si>
    <t>Drift Method</t>
  </si>
  <si>
    <t>Mean Method Errors</t>
  </si>
  <si>
    <t>Drift Method Errors</t>
  </si>
  <si>
    <t>MEAN</t>
  </si>
  <si>
    <t>Seasonal Naïve Forecast Errors</t>
  </si>
  <si>
    <t>Fitted</t>
  </si>
  <si>
    <t>Error</t>
  </si>
  <si>
    <t>Root of Error</t>
  </si>
  <si>
    <t>Parameters to change</t>
  </si>
  <si>
    <t>Sum of Squared Errors (SSE)</t>
  </si>
  <si>
    <t>Sum of Root Errors</t>
  </si>
  <si>
    <t>alpha</t>
  </si>
  <si>
    <t>l_0</t>
  </si>
  <si>
    <t>Objective</t>
  </si>
  <si>
    <t>Constraints</t>
  </si>
  <si>
    <t>Absolute Perc Error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</si>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</sst>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1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164" fontId="0" fillId="35" borderId="0" xfId="0" applyNumberFormat="1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39" borderId="0" xfId="0" applyFill="1"/>
    <xf numFmtId="0" fontId="18" fillId="0" borderId="13" xfId="0" applyFont="1" applyBorder="1" applyAlignment="1">
      <alignment horizontal="center"/>
    </xf>
    <xf numFmtId="0" fontId="18" fillId="0" borderId="14" xfId="0" applyFon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40" borderId="0" xfId="0" applyFill="1"/>
    <xf numFmtId="0" fontId="16" fillId="41" borderId="0" xfId="0" applyFont="1" applyFill="1"/>
    <xf numFmtId="0" fontId="18" fillId="41" borderId="12" xfId="0" applyFont="1" applyFill="1" applyBorder="1" applyAlignment="1">
      <alignment horizontal="center"/>
    </xf>
    <xf numFmtId="0" fontId="0" fillId="41" borderId="0" xfId="0" applyFill="1"/>
    <xf numFmtId="2" fontId="0" fillId="0" borderId="0" xfId="0" applyNumberFormat="1"/>
    <xf numFmtId="164" fontId="18" fillId="40" borderId="0" xfId="0" applyNumberFormat="1" applyFont="1" applyFill="1" applyAlignment="1">
      <alignment horizontal="center"/>
    </xf>
    <xf numFmtId="0" fontId="18" fillId="40" borderId="0" xfId="0" applyFont="1" applyFill="1" applyAlignment="1">
      <alignment horizontal="center"/>
    </xf>
    <xf numFmtId="0" fontId="18" fillId="33" borderId="10" xfId="0" applyFont="1" applyFill="1" applyBorder="1" applyAlignment="1">
      <alignment horizontal="center"/>
    </xf>
    <xf numFmtId="0" fontId="18" fillId="33" borderId="11" xfId="0" applyFont="1" applyFill="1" applyBorder="1" applyAlignment="1">
      <alignment horizontal="center"/>
    </xf>
    <xf numFmtId="0" fontId="0" fillId="40" borderId="18" xfId="0" applyFill="1" applyBorder="1"/>
    <xf numFmtId="0" fontId="0" fillId="33" borderId="18" xfId="0" applyFill="1" applyBorder="1"/>
    <xf numFmtId="0" fontId="0" fillId="34" borderId="18" xfId="0" applyFill="1" applyBorder="1"/>
    <xf numFmtId="14" fontId="0" fillId="0" borderId="18" xfId="0" applyNumberFormat="1" applyBorder="1"/>
    <xf numFmtId="0" fontId="0" fillId="0" borderId="18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'Exponential Smoothing'!$C$1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'Exponential Smoothing'!$B$2:$B$204</c:f>
              <c:numCache>
                <c:formatCode>m/d/yyyy</c:formatCode>
                <c:ptCount val="203"/>
                <c:pt idx="0">
                  <c:v>21640</c:v>
                </c:pt>
                <c:pt idx="1">
                  <c:v>21731</c:v>
                </c:pt>
                <c:pt idx="2">
                  <c:v>21823</c:v>
                </c:pt>
                <c:pt idx="3">
                  <c:v>21915</c:v>
                </c:pt>
                <c:pt idx="4">
                  <c:v>22006</c:v>
                </c:pt>
                <c:pt idx="5">
                  <c:v>22097</c:v>
                </c:pt>
                <c:pt idx="6">
                  <c:v>22189</c:v>
                </c:pt>
                <c:pt idx="7">
                  <c:v>22281</c:v>
                </c:pt>
                <c:pt idx="8">
                  <c:v>22371</c:v>
                </c:pt>
                <c:pt idx="9">
                  <c:v>22462</c:v>
                </c:pt>
                <c:pt idx="10">
                  <c:v>22554</c:v>
                </c:pt>
                <c:pt idx="11">
                  <c:v>22646</c:v>
                </c:pt>
                <c:pt idx="12">
                  <c:v>22736</c:v>
                </c:pt>
                <c:pt idx="13">
                  <c:v>22827</c:v>
                </c:pt>
                <c:pt idx="14">
                  <c:v>22919</c:v>
                </c:pt>
                <c:pt idx="15">
                  <c:v>23011</c:v>
                </c:pt>
                <c:pt idx="16">
                  <c:v>23101</c:v>
                </c:pt>
                <c:pt idx="17">
                  <c:v>23192</c:v>
                </c:pt>
                <c:pt idx="18">
                  <c:v>23284</c:v>
                </c:pt>
                <c:pt idx="19">
                  <c:v>23376</c:v>
                </c:pt>
                <c:pt idx="20">
                  <c:v>23467</c:v>
                </c:pt>
                <c:pt idx="21">
                  <c:v>23558</c:v>
                </c:pt>
                <c:pt idx="22">
                  <c:v>23650</c:v>
                </c:pt>
                <c:pt idx="23">
                  <c:v>23742</c:v>
                </c:pt>
                <c:pt idx="24">
                  <c:v>23832</c:v>
                </c:pt>
                <c:pt idx="25">
                  <c:v>23923</c:v>
                </c:pt>
                <c:pt idx="26">
                  <c:v>24015</c:v>
                </c:pt>
                <c:pt idx="27">
                  <c:v>24107</c:v>
                </c:pt>
                <c:pt idx="28">
                  <c:v>24197</c:v>
                </c:pt>
                <c:pt idx="29">
                  <c:v>24288</c:v>
                </c:pt>
                <c:pt idx="30">
                  <c:v>24380</c:v>
                </c:pt>
                <c:pt idx="31">
                  <c:v>24472</c:v>
                </c:pt>
                <c:pt idx="32">
                  <c:v>24562</c:v>
                </c:pt>
                <c:pt idx="33">
                  <c:v>24653</c:v>
                </c:pt>
                <c:pt idx="34">
                  <c:v>24745</c:v>
                </c:pt>
                <c:pt idx="35">
                  <c:v>24837</c:v>
                </c:pt>
                <c:pt idx="36">
                  <c:v>24928</c:v>
                </c:pt>
                <c:pt idx="37">
                  <c:v>25019</c:v>
                </c:pt>
                <c:pt idx="38">
                  <c:v>25111</c:v>
                </c:pt>
                <c:pt idx="39">
                  <c:v>25203</c:v>
                </c:pt>
                <c:pt idx="40">
                  <c:v>25293</c:v>
                </c:pt>
                <c:pt idx="41">
                  <c:v>25384</c:v>
                </c:pt>
                <c:pt idx="42">
                  <c:v>25476</c:v>
                </c:pt>
                <c:pt idx="43">
                  <c:v>25568</c:v>
                </c:pt>
                <c:pt idx="44">
                  <c:v>25658</c:v>
                </c:pt>
                <c:pt idx="45">
                  <c:v>25749</c:v>
                </c:pt>
                <c:pt idx="46">
                  <c:v>25841</c:v>
                </c:pt>
                <c:pt idx="47">
                  <c:v>25933</c:v>
                </c:pt>
                <c:pt idx="48">
                  <c:v>26023</c:v>
                </c:pt>
                <c:pt idx="49">
                  <c:v>26114</c:v>
                </c:pt>
                <c:pt idx="50">
                  <c:v>26206</c:v>
                </c:pt>
                <c:pt idx="51">
                  <c:v>26298</c:v>
                </c:pt>
                <c:pt idx="52">
                  <c:v>26389</c:v>
                </c:pt>
                <c:pt idx="53">
                  <c:v>26480</c:v>
                </c:pt>
                <c:pt idx="54">
                  <c:v>26572</c:v>
                </c:pt>
                <c:pt idx="55">
                  <c:v>26664</c:v>
                </c:pt>
                <c:pt idx="56">
                  <c:v>26754</c:v>
                </c:pt>
                <c:pt idx="57">
                  <c:v>26845</c:v>
                </c:pt>
                <c:pt idx="58">
                  <c:v>26937</c:v>
                </c:pt>
                <c:pt idx="59">
                  <c:v>27029</c:v>
                </c:pt>
                <c:pt idx="60">
                  <c:v>27119</c:v>
                </c:pt>
                <c:pt idx="61">
                  <c:v>27210</c:v>
                </c:pt>
                <c:pt idx="62">
                  <c:v>27302</c:v>
                </c:pt>
                <c:pt idx="63">
                  <c:v>27394</c:v>
                </c:pt>
                <c:pt idx="64">
                  <c:v>27484</c:v>
                </c:pt>
                <c:pt idx="65">
                  <c:v>27575</c:v>
                </c:pt>
                <c:pt idx="66">
                  <c:v>27667</c:v>
                </c:pt>
                <c:pt idx="67">
                  <c:v>27759</c:v>
                </c:pt>
                <c:pt idx="68">
                  <c:v>27850</c:v>
                </c:pt>
                <c:pt idx="69">
                  <c:v>27941</c:v>
                </c:pt>
                <c:pt idx="70">
                  <c:v>28033</c:v>
                </c:pt>
                <c:pt idx="71">
                  <c:v>28125</c:v>
                </c:pt>
                <c:pt idx="72">
                  <c:v>28215</c:v>
                </c:pt>
                <c:pt idx="73">
                  <c:v>28306</c:v>
                </c:pt>
                <c:pt idx="74">
                  <c:v>28398</c:v>
                </c:pt>
                <c:pt idx="75">
                  <c:v>28490</c:v>
                </c:pt>
                <c:pt idx="76">
                  <c:v>28580</c:v>
                </c:pt>
                <c:pt idx="77">
                  <c:v>28671</c:v>
                </c:pt>
                <c:pt idx="78">
                  <c:v>28763</c:v>
                </c:pt>
                <c:pt idx="79">
                  <c:v>28855</c:v>
                </c:pt>
                <c:pt idx="80">
                  <c:v>28945</c:v>
                </c:pt>
                <c:pt idx="81">
                  <c:v>29036</c:v>
                </c:pt>
                <c:pt idx="82">
                  <c:v>29128</c:v>
                </c:pt>
                <c:pt idx="83">
                  <c:v>29220</c:v>
                </c:pt>
                <c:pt idx="84">
                  <c:v>29311</c:v>
                </c:pt>
                <c:pt idx="85">
                  <c:v>29402</c:v>
                </c:pt>
                <c:pt idx="86">
                  <c:v>29494</c:v>
                </c:pt>
                <c:pt idx="87">
                  <c:v>29586</c:v>
                </c:pt>
                <c:pt idx="88">
                  <c:v>29676</c:v>
                </c:pt>
                <c:pt idx="89">
                  <c:v>29767</c:v>
                </c:pt>
                <c:pt idx="90">
                  <c:v>29859</c:v>
                </c:pt>
                <c:pt idx="91">
                  <c:v>29951</c:v>
                </c:pt>
                <c:pt idx="92">
                  <c:v>30041</c:v>
                </c:pt>
                <c:pt idx="93">
                  <c:v>30132</c:v>
                </c:pt>
                <c:pt idx="94">
                  <c:v>30224</c:v>
                </c:pt>
                <c:pt idx="95">
                  <c:v>30316</c:v>
                </c:pt>
                <c:pt idx="96">
                  <c:v>30406</c:v>
                </c:pt>
                <c:pt idx="97">
                  <c:v>30497</c:v>
                </c:pt>
                <c:pt idx="98">
                  <c:v>30589</c:v>
                </c:pt>
                <c:pt idx="99">
                  <c:v>30681</c:v>
                </c:pt>
                <c:pt idx="100">
                  <c:v>30772</c:v>
                </c:pt>
                <c:pt idx="101">
                  <c:v>30863</c:v>
                </c:pt>
                <c:pt idx="102">
                  <c:v>30955</c:v>
                </c:pt>
                <c:pt idx="103">
                  <c:v>31047</c:v>
                </c:pt>
                <c:pt idx="104">
                  <c:v>31137</c:v>
                </c:pt>
                <c:pt idx="105">
                  <c:v>31228</c:v>
                </c:pt>
                <c:pt idx="106">
                  <c:v>31320</c:v>
                </c:pt>
                <c:pt idx="107">
                  <c:v>31412</c:v>
                </c:pt>
                <c:pt idx="108">
                  <c:v>31502</c:v>
                </c:pt>
                <c:pt idx="109">
                  <c:v>31593</c:v>
                </c:pt>
                <c:pt idx="110">
                  <c:v>31685</c:v>
                </c:pt>
                <c:pt idx="111">
                  <c:v>31777</c:v>
                </c:pt>
                <c:pt idx="112">
                  <c:v>31867</c:v>
                </c:pt>
                <c:pt idx="113">
                  <c:v>31958</c:v>
                </c:pt>
                <c:pt idx="114">
                  <c:v>32050</c:v>
                </c:pt>
                <c:pt idx="115">
                  <c:v>32142</c:v>
                </c:pt>
                <c:pt idx="116">
                  <c:v>32233</c:v>
                </c:pt>
                <c:pt idx="117">
                  <c:v>32324</c:v>
                </c:pt>
                <c:pt idx="118">
                  <c:v>32416</c:v>
                </c:pt>
                <c:pt idx="119">
                  <c:v>32508</c:v>
                </c:pt>
                <c:pt idx="120">
                  <c:v>32598</c:v>
                </c:pt>
                <c:pt idx="121">
                  <c:v>32689</c:v>
                </c:pt>
                <c:pt idx="122">
                  <c:v>32781</c:v>
                </c:pt>
                <c:pt idx="123">
                  <c:v>32873</c:v>
                </c:pt>
                <c:pt idx="124">
                  <c:v>32963</c:v>
                </c:pt>
                <c:pt idx="125">
                  <c:v>33054</c:v>
                </c:pt>
                <c:pt idx="126">
                  <c:v>33146</c:v>
                </c:pt>
                <c:pt idx="127">
                  <c:v>33238</c:v>
                </c:pt>
                <c:pt idx="128">
                  <c:v>33328</c:v>
                </c:pt>
                <c:pt idx="129">
                  <c:v>33419</c:v>
                </c:pt>
                <c:pt idx="130">
                  <c:v>33511</c:v>
                </c:pt>
                <c:pt idx="131">
                  <c:v>33603</c:v>
                </c:pt>
                <c:pt idx="132">
                  <c:v>33694</c:v>
                </c:pt>
                <c:pt idx="133">
                  <c:v>33785</c:v>
                </c:pt>
                <c:pt idx="134">
                  <c:v>33877</c:v>
                </c:pt>
                <c:pt idx="135">
                  <c:v>33969</c:v>
                </c:pt>
                <c:pt idx="136">
                  <c:v>34059</c:v>
                </c:pt>
                <c:pt idx="137">
                  <c:v>34150</c:v>
                </c:pt>
                <c:pt idx="138">
                  <c:v>34242</c:v>
                </c:pt>
                <c:pt idx="139">
                  <c:v>34334</c:v>
                </c:pt>
                <c:pt idx="140">
                  <c:v>34424</c:v>
                </c:pt>
                <c:pt idx="141">
                  <c:v>34515</c:v>
                </c:pt>
                <c:pt idx="142">
                  <c:v>34607</c:v>
                </c:pt>
                <c:pt idx="143">
                  <c:v>34699</c:v>
                </c:pt>
                <c:pt idx="144">
                  <c:v>34789</c:v>
                </c:pt>
                <c:pt idx="145">
                  <c:v>34880</c:v>
                </c:pt>
                <c:pt idx="146">
                  <c:v>34972</c:v>
                </c:pt>
                <c:pt idx="147">
                  <c:v>35064</c:v>
                </c:pt>
                <c:pt idx="148">
                  <c:v>35155</c:v>
                </c:pt>
                <c:pt idx="149">
                  <c:v>35246</c:v>
                </c:pt>
                <c:pt idx="150">
                  <c:v>35338</c:v>
                </c:pt>
                <c:pt idx="151">
                  <c:v>35430</c:v>
                </c:pt>
                <c:pt idx="152">
                  <c:v>35520</c:v>
                </c:pt>
                <c:pt idx="153">
                  <c:v>35611</c:v>
                </c:pt>
                <c:pt idx="154">
                  <c:v>35703</c:v>
                </c:pt>
                <c:pt idx="155">
                  <c:v>35795</c:v>
                </c:pt>
                <c:pt idx="156">
                  <c:v>35885</c:v>
                </c:pt>
                <c:pt idx="157">
                  <c:v>35976</c:v>
                </c:pt>
                <c:pt idx="158">
                  <c:v>36068</c:v>
                </c:pt>
                <c:pt idx="159">
                  <c:v>36160</c:v>
                </c:pt>
                <c:pt idx="160">
                  <c:v>36250</c:v>
                </c:pt>
                <c:pt idx="161">
                  <c:v>36341</c:v>
                </c:pt>
                <c:pt idx="162">
                  <c:v>36433</c:v>
                </c:pt>
                <c:pt idx="163">
                  <c:v>36525</c:v>
                </c:pt>
                <c:pt idx="164">
                  <c:v>36616</c:v>
                </c:pt>
                <c:pt idx="165">
                  <c:v>36707</c:v>
                </c:pt>
                <c:pt idx="166">
                  <c:v>36799</c:v>
                </c:pt>
                <c:pt idx="167">
                  <c:v>36891</c:v>
                </c:pt>
                <c:pt idx="168">
                  <c:v>36981</c:v>
                </c:pt>
                <c:pt idx="169">
                  <c:v>37072</c:v>
                </c:pt>
                <c:pt idx="170">
                  <c:v>37164</c:v>
                </c:pt>
                <c:pt idx="171">
                  <c:v>37256</c:v>
                </c:pt>
                <c:pt idx="172">
                  <c:v>37346</c:v>
                </c:pt>
                <c:pt idx="173">
                  <c:v>37437</c:v>
                </c:pt>
                <c:pt idx="174">
                  <c:v>37529</c:v>
                </c:pt>
                <c:pt idx="175">
                  <c:v>37621</c:v>
                </c:pt>
                <c:pt idx="176">
                  <c:v>37711</c:v>
                </c:pt>
                <c:pt idx="177">
                  <c:v>37802</c:v>
                </c:pt>
                <c:pt idx="178">
                  <c:v>37894</c:v>
                </c:pt>
                <c:pt idx="179">
                  <c:v>37986</c:v>
                </c:pt>
                <c:pt idx="180">
                  <c:v>38077</c:v>
                </c:pt>
                <c:pt idx="181">
                  <c:v>38168</c:v>
                </c:pt>
                <c:pt idx="182">
                  <c:v>38260</c:v>
                </c:pt>
                <c:pt idx="183">
                  <c:v>38352</c:v>
                </c:pt>
                <c:pt idx="184">
                  <c:v>38442</c:v>
                </c:pt>
                <c:pt idx="185">
                  <c:v>38533</c:v>
                </c:pt>
                <c:pt idx="186">
                  <c:v>38625</c:v>
                </c:pt>
                <c:pt idx="187">
                  <c:v>38717</c:v>
                </c:pt>
                <c:pt idx="188">
                  <c:v>38807</c:v>
                </c:pt>
                <c:pt idx="189">
                  <c:v>38898</c:v>
                </c:pt>
                <c:pt idx="190">
                  <c:v>38990</c:v>
                </c:pt>
                <c:pt idx="191">
                  <c:v>39082</c:v>
                </c:pt>
                <c:pt idx="192">
                  <c:v>39172</c:v>
                </c:pt>
                <c:pt idx="193">
                  <c:v>39263</c:v>
                </c:pt>
                <c:pt idx="194">
                  <c:v>39355</c:v>
                </c:pt>
                <c:pt idx="195">
                  <c:v>39447</c:v>
                </c:pt>
                <c:pt idx="196">
                  <c:v>39538</c:v>
                </c:pt>
                <c:pt idx="197">
                  <c:v>39629</c:v>
                </c:pt>
                <c:pt idx="198">
                  <c:v>39721</c:v>
                </c:pt>
                <c:pt idx="199">
                  <c:v>39813</c:v>
                </c:pt>
                <c:pt idx="200">
                  <c:v>39903</c:v>
                </c:pt>
                <c:pt idx="201">
                  <c:v>39994</c:v>
                </c:pt>
                <c:pt idx="202">
                  <c:v>40086</c:v>
                </c:pt>
              </c:numCache>
            </c:numRef>
          </c:cat>
          <c:val>
            <c:numRef>
              <c:f>'Exponential Smoothing'!$C$2:$C$204</c:f>
              <c:numCache>
                <c:formatCode>General</c:formatCode>
                <c:ptCount val="203"/>
                <c:pt idx="0">
                  <c:v>0</c:v>
                </c:pt>
                <c:pt idx="1">
                  <c:v>2.34</c:v>
                </c:pt>
                <c:pt idx="2">
                  <c:v>2.74</c:v>
                </c:pt>
                <c:pt idx="3">
                  <c:v>0.27</c:v>
                </c:pt>
                <c:pt idx="4">
                  <c:v>2.31</c:v>
                </c:pt>
                <c:pt idx="5">
                  <c:v>0.14000000000000001</c:v>
                </c:pt>
                <c:pt idx="6">
                  <c:v>2.7</c:v>
                </c:pt>
                <c:pt idx="7">
                  <c:v>1.21</c:v>
                </c:pt>
                <c:pt idx="8">
                  <c:v>-0.4</c:v>
                </c:pt>
                <c:pt idx="9">
                  <c:v>1.47</c:v>
                </c:pt>
                <c:pt idx="10">
                  <c:v>0.8</c:v>
                </c:pt>
                <c:pt idx="11">
                  <c:v>0.8</c:v>
                </c:pt>
                <c:pt idx="12">
                  <c:v>2.2599999999999998</c:v>
                </c:pt>
                <c:pt idx="13">
                  <c:v>0.13</c:v>
                </c:pt>
                <c:pt idx="14">
                  <c:v>2.11</c:v>
                </c:pt>
                <c:pt idx="15">
                  <c:v>0.79</c:v>
                </c:pt>
                <c:pt idx="16">
                  <c:v>0.53</c:v>
                </c:pt>
                <c:pt idx="17">
                  <c:v>2.75</c:v>
                </c:pt>
                <c:pt idx="18">
                  <c:v>0.78</c:v>
                </c:pt>
                <c:pt idx="19">
                  <c:v>2.46</c:v>
                </c:pt>
                <c:pt idx="20">
                  <c:v>0.13</c:v>
                </c:pt>
                <c:pt idx="21">
                  <c:v>0.9</c:v>
                </c:pt>
                <c:pt idx="22">
                  <c:v>1.29</c:v>
                </c:pt>
                <c:pt idx="23">
                  <c:v>2.0499999999999998</c:v>
                </c:pt>
                <c:pt idx="24">
                  <c:v>1.28</c:v>
                </c:pt>
                <c:pt idx="25">
                  <c:v>2.54</c:v>
                </c:pt>
                <c:pt idx="26">
                  <c:v>0.89</c:v>
                </c:pt>
                <c:pt idx="27">
                  <c:v>2.9</c:v>
                </c:pt>
                <c:pt idx="28">
                  <c:v>4.99</c:v>
                </c:pt>
                <c:pt idx="29">
                  <c:v>2.1</c:v>
                </c:pt>
                <c:pt idx="30">
                  <c:v>4.9000000000000004</c:v>
                </c:pt>
                <c:pt idx="31">
                  <c:v>0.61</c:v>
                </c:pt>
                <c:pt idx="32">
                  <c:v>2.42</c:v>
                </c:pt>
                <c:pt idx="33">
                  <c:v>3.61</c:v>
                </c:pt>
                <c:pt idx="34">
                  <c:v>3.58</c:v>
                </c:pt>
                <c:pt idx="35">
                  <c:v>4.72</c:v>
                </c:pt>
                <c:pt idx="36">
                  <c:v>3.5</c:v>
                </c:pt>
                <c:pt idx="37">
                  <c:v>5.77</c:v>
                </c:pt>
                <c:pt idx="38">
                  <c:v>4.5599999999999996</c:v>
                </c:pt>
                <c:pt idx="39">
                  <c:v>4.51</c:v>
                </c:pt>
                <c:pt idx="40">
                  <c:v>6.67</c:v>
                </c:pt>
                <c:pt idx="41">
                  <c:v>5.47</c:v>
                </c:pt>
                <c:pt idx="42">
                  <c:v>5.4</c:v>
                </c:pt>
                <c:pt idx="43">
                  <c:v>6.38</c:v>
                </c:pt>
                <c:pt idx="44">
                  <c:v>6.28</c:v>
                </c:pt>
                <c:pt idx="45">
                  <c:v>4.13</c:v>
                </c:pt>
                <c:pt idx="46">
                  <c:v>5.1100000000000003</c:v>
                </c:pt>
                <c:pt idx="47">
                  <c:v>5.04</c:v>
                </c:pt>
                <c:pt idx="48">
                  <c:v>2</c:v>
                </c:pt>
                <c:pt idx="49">
                  <c:v>4.96</c:v>
                </c:pt>
                <c:pt idx="50">
                  <c:v>2.94</c:v>
                </c:pt>
                <c:pt idx="51">
                  <c:v>2.92</c:v>
                </c:pt>
                <c:pt idx="52">
                  <c:v>2.9</c:v>
                </c:pt>
                <c:pt idx="53">
                  <c:v>2.88</c:v>
                </c:pt>
                <c:pt idx="54">
                  <c:v>3.81</c:v>
                </c:pt>
                <c:pt idx="55">
                  <c:v>4.71</c:v>
                </c:pt>
                <c:pt idx="56">
                  <c:v>9.26</c:v>
                </c:pt>
                <c:pt idx="57">
                  <c:v>4.55</c:v>
                </c:pt>
                <c:pt idx="58">
                  <c:v>12.47</c:v>
                </c:pt>
                <c:pt idx="59">
                  <c:v>10.39</c:v>
                </c:pt>
                <c:pt idx="60">
                  <c:v>10.96</c:v>
                </c:pt>
                <c:pt idx="61">
                  <c:v>9.86</c:v>
                </c:pt>
                <c:pt idx="62">
                  <c:v>13.56</c:v>
                </c:pt>
                <c:pt idx="63">
                  <c:v>10.07</c:v>
                </c:pt>
                <c:pt idx="64">
                  <c:v>5.32</c:v>
                </c:pt>
                <c:pt idx="65">
                  <c:v>7.48</c:v>
                </c:pt>
                <c:pt idx="66">
                  <c:v>6.61</c:v>
                </c:pt>
                <c:pt idx="67">
                  <c:v>6.5</c:v>
                </c:pt>
                <c:pt idx="68">
                  <c:v>2.14</c:v>
                </c:pt>
                <c:pt idx="69">
                  <c:v>6.37</c:v>
                </c:pt>
                <c:pt idx="70">
                  <c:v>6.27</c:v>
                </c:pt>
                <c:pt idx="71">
                  <c:v>5.49</c:v>
                </c:pt>
                <c:pt idx="72">
                  <c:v>8.76</c:v>
                </c:pt>
                <c:pt idx="73">
                  <c:v>5.3</c:v>
                </c:pt>
                <c:pt idx="74">
                  <c:v>5.23</c:v>
                </c:pt>
                <c:pt idx="75">
                  <c:v>7.08</c:v>
                </c:pt>
                <c:pt idx="76">
                  <c:v>7.58</c:v>
                </c:pt>
                <c:pt idx="77">
                  <c:v>9.89</c:v>
                </c:pt>
                <c:pt idx="78">
                  <c:v>9.65</c:v>
                </c:pt>
                <c:pt idx="79">
                  <c:v>8.26</c:v>
                </c:pt>
                <c:pt idx="80">
                  <c:v>12.08</c:v>
                </c:pt>
                <c:pt idx="81">
                  <c:v>13.37</c:v>
                </c:pt>
                <c:pt idx="82">
                  <c:v>11.88</c:v>
                </c:pt>
                <c:pt idx="83">
                  <c:v>14.62</c:v>
                </c:pt>
                <c:pt idx="84">
                  <c:v>14.6</c:v>
                </c:pt>
                <c:pt idx="85">
                  <c:v>8.32</c:v>
                </c:pt>
                <c:pt idx="86">
                  <c:v>10.039999999999999</c:v>
                </c:pt>
                <c:pt idx="87">
                  <c:v>11.64</c:v>
                </c:pt>
                <c:pt idx="88">
                  <c:v>8.6199999999999992</c:v>
                </c:pt>
                <c:pt idx="89">
                  <c:v>10.63</c:v>
                </c:pt>
                <c:pt idx="90">
                  <c:v>8.2200000000000006</c:v>
                </c:pt>
                <c:pt idx="91">
                  <c:v>4.26</c:v>
                </c:pt>
                <c:pt idx="92">
                  <c:v>2.5299999999999998</c:v>
                </c:pt>
                <c:pt idx="93">
                  <c:v>10.39</c:v>
                </c:pt>
                <c:pt idx="94">
                  <c:v>2.4500000000000002</c:v>
                </c:pt>
                <c:pt idx="95">
                  <c:v>-0.82</c:v>
                </c:pt>
                <c:pt idx="96">
                  <c:v>3.66</c:v>
                </c:pt>
                <c:pt idx="97">
                  <c:v>4.03</c:v>
                </c:pt>
                <c:pt idx="98">
                  <c:v>3.99</c:v>
                </c:pt>
                <c:pt idx="99">
                  <c:v>5.13</c:v>
                </c:pt>
                <c:pt idx="100">
                  <c:v>4.67</c:v>
                </c:pt>
                <c:pt idx="101">
                  <c:v>3.09</c:v>
                </c:pt>
                <c:pt idx="102">
                  <c:v>3.82</c:v>
                </c:pt>
                <c:pt idx="103">
                  <c:v>2.2799999999999998</c:v>
                </c:pt>
                <c:pt idx="104">
                  <c:v>4.8899999999999997</c:v>
                </c:pt>
                <c:pt idx="105">
                  <c:v>2.61</c:v>
                </c:pt>
                <c:pt idx="106">
                  <c:v>2.96</c:v>
                </c:pt>
                <c:pt idx="107">
                  <c:v>5.13</c:v>
                </c:pt>
                <c:pt idx="108">
                  <c:v>-4.3899999999999997</c:v>
                </c:pt>
                <c:pt idx="109">
                  <c:v>2.93</c:v>
                </c:pt>
                <c:pt idx="110">
                  <c:v>2.5499999999999998</c:v>
                </c:pt>
                <c:pt idx="111">
                  <c:v>4.33</c:v>
                </c:pt>
                <c:pt idx="112">
                  <c:v>4.6399999999999997</c:v>
                </c:pt>
                <c:pt idx="113">
                  <c:v>3.89</c:v>
                </c:pt>
                <c:pt idx="114">
                  <c:v>4.2</c:v>
                </c:pt>
                <c:pt idx="115">
                  <c:v>3.46</c:v>
                </c:pt>
                <c:pt idx="116">
                  <c:v>4.12</c:v>
                </c:pt>
                <c:pt idx="117">
                  <c:v>4.41</c:v>
                </c:pt>
                <c:pt idx="118">
                  <c:v>4.7</c:v>
                </c:pt>
                <c:pt idx="119">
                  <c:v>4.3099999999999996</c:v>
                </c:pt>
                <c:pt idx="120">
                  <c:v>6.22</c:v>
                </c:pt>
                <c:pt idx="121">
                  <c:v>4.5199999999999996</c:v>
                </c:pt>
                <c:pt idx="122">
                  <c:v>2.88</c:v>
                </c:pt>
                <c:pt idx="123">
                  <c:v>6.64</c:v>
                </c:pt>
                <c:pt idx="124">
                  <c:v>4.37</c:v>
                </c:pt>
                <c:pt idx="125">
                  <c:v>4.93</c:v>
                </c:pt>
                <c:pt idx="126">
                  <c:v>8.7899999999999991</c:v>
                </c:pt>
                <c:pt idx="127">
                  <c:v>3.88</c:v>
                </c:pt>
                <c:pt idx="128">
                  <c:v>1.19</c:v>
                </c:pt>
                <c:pt idx="129">
                  <c:v>3.24</c:v>
                </c:pt>
                <c:pt idx="130">
                  <c:v>2.93</c:v>
                </c:pt>
                <c:pt idx="131">
                  <c:v>3.19</c:v>
                </c:pt>
                <c:pt idx="132">
                  <c:v>3.17</c:v>
                </c:pt>
                <c:pt idx="133">
                  <c:v>3.14</c:v>
                </c:pt>
                <c:pt idx="134">
                  <c:v>3.4</c:v>
                </c:pt>
                <c:pt idx="135">
                  <c:v>3.09</c:v>
                </c:pt>
                <c:pt idx="136">
                  <c:v>2.79</c:v>
                </c:pt>
                <c:pt idx="137">
                  <c:v>1.94</c:v>
                </c:pt>
                <c:pt idx="138">
                  <c:v>3.03</c:v>
                </c:pt>
                <c:pt idx="139">
                  <c:v>1.92</c:v>
                </c:pt>
                <c:pt idx="140">
                  <c:v>2.4500000000000002</c:v>
                </c:pt>
                <c:pt idx="141">
                  <c:v>3.25</c:v>
                </c:pt>
                <c:pt idx="142">
                  <c:v>2.69</c:v>
                </c:pt>
                <c:pt idx="143">
                  <c:v>2.93</c:v>
                </c:pt>
                <c:pt idx="144">
                  <c:v>3.44</c:v>
                </c:pt>
                <c:pt idx="145">
                  <c:v>2.1</c:v>
                </c:pt>
                <c:pt idx="146">
                  <c:v>2.35</c:v>
                </c:pt>
                <c:pt idx="147">
                  <c:v>3.11</c:v>
                </c:pt>
                <c:pt idx="148">
                  <c:v>3.6</c:v>
                </c:pt>
                <c:pt idx="149">
                  <c:v>2.2999999999999998</c:v>
                </c:pt>
                <c:pt idx="150">
                  <c:v>3.05</c:v>
                </c:pt>
                <c:pt idx="151">
                  <c:v>3.02</c:v>
                </c:pt>
                <c:pt idx="152">
                  <c:v>1.25</c:v>
                </c:pt>
                <c:pt idx="153">
                  <c:v>1.25</c:v>
                </c:pt>
                <c:pt idx="154">
                  <c:v>2.73</c:v>
                </c:pt>
                <c:pt idx="155">
                  <c:v>1.24</c:v>
                </c:pt>
                <c:pt idx="156">
                  <c:v>0.49</c:v>
                </c:pt>
                <c:pt idx="157">
                  <c:v>2.46</c:v>
                </c:pt>
                <c:pt idx="158">
                  <c:v>1.71</c:v>
                </c:pt>
                <c:pt idx="159">
                  <c:v>1.95</c:v>
                </c:pt>
                <c:pt idx="160">
                  <c:v>2.9</c:v>
                </c:pt>
                <c:pt idx="161">
                  <c:v>1.92</c:v>
                </c:pt>
                <c:pt idx="162">
                  <c:v>3.35</c:v>
                </c:pt>
                <c:pt idx="163">
                  <c:v>2.85</c:v>
                </c:pt>
                <c:pt idx="164">
                  <c:v>3.76</c:v>
                </c:pt>
                <c:pt idx="165">
                  <c:v>4.1900000000000004</c:v>
                </c:pt>
                <c:pt idx="166">
                  <c:v>2.77</c:v>
                </c:pt>
                <c:pt idx="167">
                  <c:v>3.89</c:v>
                </c:pt>
                <c:pt idx="168">
                  <c:v>1.82</c:v>
                </c:pt>
                <c:pt idx="169">
                  <c:v>2.2599999999999998</c:v>
                </c:pt>
                <c:pt idx="170">
                  <c:v>0.45</c:v>
                </c:pt>
                <c:pt idx="171">
                  <c:v>0.23</c:v>
                </c:pt>
                <c:pt idx="172">
                  <c:v>3.59</c:v>
                </c:pt>
                <c:pt idx="173">
                  <c:v>1.56</c:v>
                </c:pt>
                <c:pt idx="174">
                  <c:v>2.66</c:v>
                </c:pt>
                <c:pt idx="175">
                  <c:v>3.08</c:v>
                </c:pt>
                <c:pt idx="176">
                  <c:v>1.31</c:v>
                </c:pt>
                <c:pt idx="177">
                  <c:v>1.0900000000000001</c:v>
                </c:pt>
                <c:pt idx="178">
                  <c:v>2.6</c:v>
                </c:pt>
                <c:pt idx="179">
                  <c:v>3.02</c:v>
                </c:pt>
                <c:pt idx="180">
                  <c:v>2.35</c:v>
                </c:pt>
                <c:pt idx="181">
                  <c:v>3.61</c:v>
                </c:pt>
                <c:pt idx="182">
                  <c:v>3.58</c:v>
                </c:pt>
                <c:pt idx="183">
                  <c:v>2.09</c:v>
                </c:pt>
                <c:pt idx="184">
                  <c:v>4.1500000000000004</c:v>
                </c:pt>
                <c:pt idx="185">
                  <c:v>1.85</c:v>
                </c:pt>
                <c:pt idx="186">
                  <c:v>9.14</c:v>
                </c:pt>
                <c:pt idx="187">
                  <c:v>0.4</c:v>
                </c:pt>
                <c:pt idx="188">
                  <c:v>2.6</c:v>
                </c:pt>
                <c:pt idx="189">
                  <c:v>3.97</c:v>
                </c:pt>
                <c:pt idx="190">
                  <c:v>-1.58</c:v>
                </c:pt>
                <c:pt idx="191">
                  <c:v>3.3</c:v>
                </c:pt>
                <c:pt idx="192">
                  <c:v>4.58</c:v>
                </c:pt>
                <c:pt idx="193">
                  <c:v>2.75</c:v>
                </c:pt>
                <c:pt idx="194">
                  <c:v>3.45</c:v>
                </c:pt>
                <c:pt idx="195">
                  <c:v>6.38</c:v>
                </c:pt>
                <c:pt idx="196">
                  <c:v>2.82</c:v>
                </c:pt>
                <c:pt idx="197">
                  <c:v>8.5299999999999994</c:v>
                </c:pt>
                <c:pt idx="198">
                  <c:v>-3.16</c:v>
                </c:pt>
                <c:pt idx="199">
                  <c:v>-8.7899999999999991</c:v>
                </c:pt>
                <c:pt idx="200">
                  <c:v>0.94</c:v>
                </c:pt>
                <c:pt idx="201">
                  <c:v>3.37</c:v>
                </c:pt>
                <c:pt idx="202">
                  <c:v>3.56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B6-4BCA-9A39-C8C8652094B9}"/>
            </c:ext>
          </c:extLst>
        </c:ser>
        <c:ser>
          <c:idx val="1"/>
          <c:order val="1"/>
          <c:tx>
            <c:strRef>
              <c:f>'Exponential Smoothing'!$D$1</c:f>
              <c:strCache>
                <c:ptCount val="1"/>
                <c:pt idx="0">
                  <c:v>Fitted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'Exponential Smoothing'!$B$2:$B$204</c:f>
              <c:numCache>
                <c:formatCode>m/d/yyyy</c:formatCode>
                <c:ptCount val="203"/>
                <c:pt idx="0">
                  <c:v>21640</c:v>
                </c:pt>
                <c:pt idx="1">
                  <c:v>21731</c:v>
                </c:pt>
                <c:pt idx="2">
                  <c:v>21823</c:v>
                </c:pt>
                <c:pt idx="3">
                  <c:v>21915</c:v>
                </c:pt>
                <c:pt idx="4">
                  <c:v>22006</c:v>
                </c:pt>
                <c:pt idx="5">
                  <c:v>22097</c:v>
                </c:pt>
                <c:pt idx="6">
                  <c:v>22189</c:v>
                </c:pt>
                <c:pt idx="7">
                  <c:v>22281</c:v>
                </c:pt>
                <c:pt idx="8">
                  <c:v>22371</c:v>
                </c:pt>
                <c:pt idx="9">
                  <c:v>22462</c:v>
                </c:pt>
                <c:pt idx="10">
                  <c:v>22554</c:v>
                </c:pt>
                <c:pt idx="11">
                  <c:v>22646</c:v>
                </c:pt>
                <c:pt idx="12">
                  <c:v>22736</c:v>
                </c:pt>
                <c:pt idx="13">
                  <c:v>22827</c:v>
                </c:pt>
                <c:pt idx="14">
                  <c:v>22919</c:v>
                </c:pt>
                <c:pt idx="15">
                  <c:v>23011</c:v>
                </c:pt>
                <c:pt idx="16">
                  <c:v>23101</c:v>
                </c:pt>
                <c:pt idx="17">
                  <c:v>23192</c:v>
                </c:pt>
                <c:pt idx="18">
                  <c:v>23284</c:v>
                </c:pt>
                <c:pt idx="19">
                  <c:v>23376</c:v>
                </c:pt>
                <c:pt idx="20">
                  <c:v>23467</c:v>
                </c:pt>
                <c:pt idx="21">
                  <c:v>23558</c:v>
                </c:pt>
                <c:pt idx="22">
                  <c:v>23650</c:v>
                </c:pt>
                <c:pt idx="23">
                  <c:v>23742</c:v>
                </c:pt>
                <c:pt idx="24">
                  <c:v>23832</c:v>
                </c:pt>
                <c:pt idx="25">
                  <c:v>23923</c:v>
                </c:pt>
                <c:pt idx="26">
                  <c:v>24015</c:v>
                </c:pt>
                <c:pt idx="27">
                  <c:v>24107</c:v>
                </c:pt>
                <c:pt idx="28">
                  <c:v>24197</c:v>
                </c:pt>
                <c:pt idx="29">
                  <c:v>24288</c:v>
                </c:pt>
                <c:pt idx="30">
                  <c:v>24380</c:v>
                </c:pt>
                <c:pt idx="31">
                  <c:v>24472</c:v>
                </c:pt>
                <c:pt idx="32">
                  <c:v>24562</c:v>
                </c:pt>
                <c:pt idx="33">
                  <c:v>24653</c:v>
                </c:pt>
                <c:pt idx="34">
                  <c:v>24745</c:v>
                </c:pt>
                <c:pt idx="35">
                  <c:v>24837</c:v>
                </c:pt>
                <c:pt idx="36">
                  <c:v>24928</c:v>
                </c:pt>
                <c:pt idx="37">
                  <c:v>25019</c:v>
                </c:pt>
                <c:pt idx="38">
                  <c:v>25111</c:v>
                </c:pt>
                <c:pt idx="39">
                  <c:v>25203</c:v>
                </c:pt>
                <c:pt idx="40">
                  <c:v>25293</c:v>
                </c:pt>
                <c:pt idx="41">
                  <c:v>25384</c:v>
                </c:pt>
                <c:pt idx="42">
                  <c:v>25476</c:v>
                </c:pt>
                <c:pt idx="43">
                  <c:v>25568</c:v>
                </c:pt>
                <c:pt idx="44">
                  <c:v>25658</c:v>
                </c:pt>
                <c:pt idx="45">
                  <c:v>25749</c:v>
                </c:pt>
                <c:pt idx="46">
                  <c:v>25841</c:v>
                </c:pt>
                <c:pt idx="47">
                  <c:v>25933</c:v>
                </c:pt>
                <c:pt idx="48">
                  <c:v>26023</c:v>
                </c:pt>
                <c:pt idx="49">
                  <c:v>26114</c:v>
                </c:pt>
                <c:pt idx="50">
                  <c:v>26206</c:v>
                </c:pt>
                <c:pt idx="51">
                  <c:v>26298</c:v>
                </c:pt>
                <c:pt idx="52">
                  <c:v>26389</c:v>
                </c:pt>
                <c:pt idx="53">
                  <c:v>26480</c:v>
                </c:pt>
                <c:pt idx="54">
                  <c:v>26572</c:v>
                </c:pt>
                <c:pt idx="55">
                  <c:v>26664</c:v>
                </c:pt>
                <c:pt idx="56">
                  <c:v>26754</c:v>
                </c:pt>
                <c:pt idx="57">
                  <c:v>26845</c:v>
                </c:pt>
                <c:pt idx="58">
                  <c:v>26937</c:v>
                </c:pt>
                <c:pt idx="59">
                  <c:v>27029</c:v>
                </c:pt>
                <c:pt idx="60">
                  <c:v>27119</c:v>
                </c:pt>
                <c:pt idx="61">
                  <c:v>27210</c:v>
                </c:pt>
                <c:pt idx="62">
                  <c:v>27302</c:v>
                </c:pt>
                <c:pt idx="63">
                  <c:v>27394</c:v>
                </c:pt>
                <c:pt idx="64">
                  <c:v>27484</c:v>
                </c:pt>
                <c:pt idx="65">
                  <c:v>27575</c:v>
                </c:pt>
                <c:pt idx="66">
                  <c:v>27667</c:v>
                </c:pt>
                <c:pt idx="67">
                  <c:v>27759</c:v>
                </c:pt>
                <c:pt idx="68">
                  <c:v>27850</c:v>
                </c:pt>
                <c:pt idx="69">
                  <c:v>27941</c:v>
                </c:pt>
                <c:pt idx="70">
                  <c:v>28033</c:v>
                </c:pt>
                <c:pt idx="71">
                  <c:v>28125</c:v>
                </c:pt>
                <c:pt idx="72">
                  <c:v>28215</c:v>
                </c:pt>
                <c:pt idx="73">
                  <c:v>28306</c:v>
                </c:pt>
                <c:pt idx="74">
                  <c:v>28398</c:v>
                </c:pt>
                <c:pt idx="75">
                  <c:v>28490</c:v>
                </c:pt>
                <c:pt idx="76">
                  <c:v>28580</c:v>
                </c:pt>
                <c:pt idx="77">
                  <c:v>28671</c:v>
                </c:pt>
                <c:pt idx="78">
                  <c:v>28763</c:v>
                </c:pt>
                <c:pt idx="79">
                  <c:v>28855</c:v>
                </c:pt>
                <c:pt idx="80">
                  <c:v>28945</c:v>
                </c:pt>
                <c:pt idx="81">
                  <c:v>29036</c:v>
                </c:pt>
                <c:pt idx="82">
                  <c:v>29128</c:v>
                </c:pt>
                <c:pt idx="83">
                  <c:v>29220</c:v>
                </c:pt>
                <c:pt idx="84">
                  <c:v>29311</c:v>
                </c:pt>
                <c:pt idx="85">
                  <c:v>29402</c:v>
                </c:pt>
                <c:pt idx="86">
                  <c:v>29494</c:v>
                </c:pt>
                <c:pt idx="87">
                  <c:v>29586</c:v>
                </c:pt>
                <c:pt idx="88">
                  <c:v>29676</c:v>
                </c:pt>
                <c:pt idx="89">
                  <c:v>29767</c:v>
                </c:pt>
                <c:pt idx="90">
                  <c:v>29859</c:v>
                </c:pt>
                <c:pt idx="91">
                  <c:v>29951</c:v>
                </c:pt>
                <c:pt idx="92">
                  <c:v>30041</c:v>
                </c:pt>
                <c:pt idx="93">
                  <c:v>30132</c:v>
                </c:pt>
                <c:pt idx="94">
                  <c:v>30224</c:v>
                </c:pt>
                <c:pt idx="95">
                  <c:v>30316</c:v>
                </c:pt>
                <c:pt idx="96">
                  <c:v>30406</c:v>
                </c:pt>
                <c:pt idx="97">
                  <c:v>30497</c:v>
                </c:pt>
                <c:pt idx="98">
                  <c:v>30589</c:v>
                </c:pt>
                <c:pt idx="99">
                  <c:v>30681</c:v>
                </c:pt>
                <c:pt idx="100">
                  <c:v>30772</c:v>
                </c:pt>
                <c:pt idx="101">
                  <c:v>30863</c:v>
                </c:pt>
                <c:pt idx="102">
                  <c:v>30955</c:v>
                </c:pt>
                <c:pt idx="103">
                  <c:v>31047</c:v>
                </c:pt>
                <c:pt idx="104">
                  <c:v>31137</c:v>
                </c:pt>
                <c:pt idx="105">
                  <c:v>31228</c:v>
                </c:pt>
                <c:pt idx="106">
                  <c:v>31320</c:v>
                </c:pt>
                <c:pt idx="107">
                  <c:v>31412</c:v>
                </c:pt>
                <c:pt idx="108">
                  <c:v>31502</c:v>
                </c:pt>
                <c:pt idx="109">
                  <c:v>31593</c:v>
                </c:pt>
                <c:pt idx="110">
                  <c:v>31685</c:v>
                </c:pt>
                <c:pt idx="111">
                  <c:v>31777</c:v>
                </c:pt>
                <c:pt idx="112">
                  <c:v>31867</c:v>
                </c:pt>
                <c:pt idx="113">
                  <c:v>31958</c:v>
                </c:pt>
                <c:pt idx="114">
                  <c:v>32050</c:v>
                </c:pt>
                <c:pt idx="115">
                  <c:v>32142</c:v>
                </c:pt>
                <c:pt idx="116">
                  <c:v>32233</c:v>
                </c:pt>
                <c:pt idx="117">
                  <c:v>32324</c:v>
                </c:pt>
                <c:pt idx="118">
                  <c:v>32416</c:v>
                </c:pt>
                <c:pt idx="119">
                  <c:v>32508</c:v>
                </c:pt>
                <c:pt idx="120">
                  <c:v>32598</c:v>
                </c:pt>
                <c:pt idx="121">
                  <c:v>32689</c:v>
                </c:pt>
                <c:pt idx="122">
                  <c:v>32781</c:v>
                </c:pt>
                <c:pt idx="123">
                  <c:v>32873</c:v>
                </c:pt>
                <c:pt idx="124">
                  <c:v>32963</c:v>
                </c:pt>
                <c:pt idx="125">
                  <c:v>33054</c:v>
                </c:pt>
                <c:pt idx="126">
                  <c:v>33146</c:v>
                </c:pt>
                <c:pt idx="127">
                  <c:v>33238</c:v>
                </c:pt>
                <c:pt idx="128">
                  <c:v>33328</c:v>
                </c:pt>
                <c:pt idx="129">
                  <c:v>33419</c:v>
                </c:pt>
                <c:pt idx="130">
                  <c:v>33511</c:v>
                </c:pt>
                <c:pt idx="131">
                  <c:v>33603</c:v>
                </c:pt>
                <c:pt idx="132">
                  <c:v>33694</c:v>
                </c:pt>
                <c:pt idx="133">
                  <c:v>33785</c:v>
                </c:pt>
                <c:pt idx="134">
                  <c:v>33877</c:v>
                </c:pt>
                <c:pt idx="135">
                  <c:v>33969</c:v>
                </c:pt>
                <c:pt idx="136">
                  <c:v>34059</c:v>
                </c:pt>
                <c:pt idx="137">
                  <c:v>34150</c:v>
                </c:pt>
                <c:pt idx="138">
                  <c:v>34242</c:v>
                </c:pt>
                <c:pt idx="139">
                  <c:v>34334</c:v>
                </c:pt>
                <c:pt idx="140">
                  <c:v>34424</c:v>
                </c:pt>
                <c:pt idx="141">
                  <c:v>34515</c:v>
                </c:pt>
                <c:pt idx="142">
                  <c:v>34607</c:v>
                </c:pt>
                <c:pt idx="143">
                  <c:v>34699</c:v>
                </c:pt>
                <c:pt idx="144">
                  <c:v>34789</c:v>
                </c:pt>
                <c:pt idx="145">
                  <c:v>34880</c:v>
                </c:pt>
                <c:pt idx="146">
                  <c:v>34972</c:v>
                </c:pt>
                <c:pt idx="147">
                  <c:v>35064</c:v>
                </c:pt>
                <c:pt idx="148">
                  <c:v>35155</c:v>
                </c:pt>
                <c:pt idx="149">
                  <c:v>35246</c:v>
                </c:pt>
                <c:pt idx="150">
                  <c:v>35338</c:v>
                </c:pt>
                <c:pt idx="151">
                  <c:v>35430</c:v>
                </c:pt>
                <c:pt idx="152">
                  <c:v>35520</c:v>
                </c:pt>
                <c:pt idx="153">
                  <c:v>35611</c:v>
                </c:pt>
                <c:pt idx="154">
                  <c:v>35703</c:v>
                </c:pt>
                <c:pt idx="155">
                  <c:v>35795</c:v>
                </c:pt>
                <c:pt idx="156">
                  <c:v>35885</c:v>
                </c:pt>
                <c:pt idx="157">
                  <c:v>35976</c:v>
                </c:pt>
                <c:pt idx="158">
                  <c:v>36068</c:v>
                </c:pt>
                <c:pt idx="159">
                  <c:v>36160</c:v>
                </c:pt>
                <c:pt idx="160">
                  <c:v>36250</c:v>
                </c:pt>
                <c:pt idx="161">
                  <c:v>36341</c:v>
                </c:pt>
                <c:pt idx="162">
                  <c:v>36433</c:v>
                </c:pt>
                <c:pt idx="163">
                  <c:v>36525</c:v>
                </c:pt>
                <c:pt idx="164">
                  <c:v>36616</c:v>
                </c:pt>
                <c:pt idx="165">
                  <c:v>36707</c:v>
                </c:pt>
                <c:pt idx="166">
                  <c:v>36799</c:v>
                </c:pt>
                <c:pt idx="167">
                  <c:v>36891</c:v>
                </c:pt>
                <c:pt idx="168">
                  <c:v>36981</c:v>
                </c:pt>
                <c:pt idx="169">
                  <c:v>37072</c:v>
                </c:pt>
                <c:pt idx="170">
                  <c:v>37164</c:v>
                </c:pt>
                <c:pt idx="171">
                  <c:v>37256</c:v>
                </c:pt>
                <c:pt idx="172">
                  <c:v>37346</c:v>
                </c:pt>
                <c:pt idx="173">
                  <c:v>37437</c:v>
                </c:pt>
                <c:pt idx="174">
                  <c:v>37529</c:v>
                </c:pt>
                <c:pt idx="175">
                  <c:v>37621</c:v>
                </c:pt>
                <c:pt idx="176">
                  <c:v>37711</c:v>
                </c:pt>
                <c:pt idx="177">
                  <c:v>37802</c:v>
                </c:pt>
                <c:pt idx="178">
                  <c:v>37894</c:v>
                </c:pt>
                <c:pt idx="179">
                  <c:v>37986</c:v>
                </c:pt>
                <c:pt idx="180">
                  <c:v>38077</c:v>
                </c:pt>
                <c:pt idx="181">
                  <c:v>38168</c:v>
                </c:pt>
                <c:pt idx="182">
                  <c:v>38260</c:v>
                </c:pt>
                <c:pt idx="183">
                  <c:v>38352</c:v>
                </c:pt>
                <c:pt idx="184">
                  <c:v>38442</c:v>
                </c:pt>
                <c:pt idx="185">
                  <c:v>38533</c:v>
                </c:pt>
                <c:pt idx="186">
                  <c:v>38625</c:v>
                </c:pt>
                <c:pt idx="187">
                  <c:v>38717</c:v>
                </c:pt>
                <c:pt idx="188">
                  <c:v>38807</c:v>
                </c:pt>
                <c:pt idx="189">
                  <c:v>38898</c:v>
                </c:pt>
                <c:pt idx="190">
                  <c:v>38990</c:v>
                </c:pt>
                <c:pt idx="191">
                  <c:v>39082</c:v>
                </c:pt>
                <c:pt idx="192">
                  <c:v>39172</c:v>
                </c:pt>
                <c:pt idx="193">
                  <c:v>39263</c:v>
                </c:pt>
                <c:pt idx="194">
                  <c:v>39355</c:v>
                </c:pt>
                <c:pt idx="195">
                  <c:v>39447</c:v>
                </c:pt>
                <c:pt idx="196">
                  <c:v>39538</c:v>
                </c:pt>
                <c:pt idx="197">
                  <c:v>39629</c:v>
                </c:pt>
                <c:pt idx="198">
                  <c:v>39721</c:v>
                </c:pt>
                <c:pt idx="199">
                  <c:v>39813</c:v>
                </c:pt>
                <c:pt idx="200">
                  <c:v>39903</c:v>
                </c:pt>
                <c:pt idx="201">
                  <c:v>39994</c:v>
                </c:pt>
                <c:pt idx="202">
                  <c:v>40086</c:v>
                </c:pt>
              </c:numCache>
            </c:numRef>
          </c:cat>
          <c:val>
            <c:numRef>
              <c:f>'Exponential Smoothing'!$D$2:$D$204</c:f>
              <c:numCache>
                <c:formatCode>0.00000</c:formatCode>
                <c:ptCount val="203"/>
                <c:pt idx="0">
                  <c:v>1.2091023977987019</c:v>
                </c:pt>
                <c:pt idx="1">
                  <c:v>0.76316139696402829</c:v>
                </c:pt>
                <c:pt idx="2">
                  <c:v>1.3447308207554434</c:v>
                </c:pt>
                <c:pt idx="3">
                  <c:v>1.8593338315168857</c:v>
                </c:pt>
                <c:pt idx="4">
                  <c:v>1.273155919061002</c:v>
                </c:pt>
                <c:pt idx="5">
                  <c:v>1.6555646282036185</c:v>
                </c:pt>
                <c:pt idx="6">
                  <c:v>1.0965942644352462</c:v>
                </c:pt>
                <c:pt idx="7">
                  <c:v>1.6879621748484412</c:v>
                </c:pt>
                <c:pt idx="8">
                  <c:v>1.511680223045947</c:v>
                </c:pt>
                <c:pt idx="9">
                  <c:v>0.80661455326229492</c:v>
                </c:pt>
                <c:pt idx="10">
                  <c:v>1.0512842938863811</c:v>
                </c:pt>
                <c:pt idx="11">
                  <c:v>0.95860565085851146</c:v>
                </c:pt>
                <c:pt idx="12">
                  <c:v>0.90010873379784839</c:v>
                </c:pt>
                <c:pt idx="13">
                  <c:v>1.4016636669288971</c:v>
                </c:pt>
                <c:pt idx="14">
                  <c:v>0.93264882634318258</c:v>
                </c:pt>
                <c:pt idx="15">
                  <c:v>1.3668793445112626</c:v>
                </c:pt>
                <c:pt idx="16">
                  <c:v>1.1541147740988962</c:v>
                </c:pt>
                <c:pt idx="17">
                  <c:v>0.923928838231036</c:v>
                </c:pt>
                <c:pt idx="18">
                  <c:v>1.5974201843379845</c:v>
                </c:pt>
                <c:pt idx="19">
                  <c:v>1.2959393703310043</c:v>
                </c:pt>
                <c:pt idx="20">
                  <c:v>1.7252680716650786</c:v>
                </c:pt>
                <c:pt idx="21">
                  <c:v>1.1369014934719535</c:v>
                </c:pt>
                <c:pt idx="22">
                  <c:v>1.049527513161892</c:v>
                </c:pt>
                <c:pt idx="23">
                  <c:v>1.1382185468154717</c:v>
                </c:pt>
                <c:pt idx="24">
                  <c:v>1.4745016726415894</c:v>
                </c:pt>
                <c:pt idx="25">
                  <c:v>1.4027655891471551</c:v>
                </c:pt>
                <c:pt idx="26">
                  <c:v>1.8222002476861245</c:v>
                </c:pt>
                <c:pt idx="27">
                  <c:v>1.4783862645294308</c:v>
                </c:pt>
                <c:pt idx="28">
                  <c:v>2.0027056713474534</c:v>
                </c:pt>
                <c:pt idx="29">
                  <c:v>3.1044792061054629</c:v>
                </c:pt>
                <c:pt idx="30">
                  <c:v>2.7340073062036785</c:v>
                </c:pt>
                <c:pt idx="31">
                  <c:v>3.5328684708417217</c:v>
                </c:pt>
                <c:pt idx="32">
                  <c:v>2.4548564732075304</c:v>
                </c:pt>
                <c:pt idx="33">
                  <c:v>2.4420007129542776</c:v>
                </c:pt>
                <c:pt idx="34">
                  <c:v>2.8727820694279993</c:v>
                </c:pt>
                <c:pt idx="35">
                  <c:v>3.1336181014643945</c:v>
                </c:pt>
                <c:pt idx="36">
                  <c:v>3.7187072823534018</c:v>
                </c:pt>
                <c:pt idx="37">
                  <c:v>3.6380436887983212</c:v>
                </c:pt>
                <c:pt idx="38">
                  <c:v>4.424351558904255</c:v>
                </c:pt>
                <c:pt idx="39">
                  <c:v>4.4743814006232272</c:v>
                </c:pt>
                <c:pt idx="40">
                  <c:v>4.4875182481584943</c:v>
                </c:pt>
                <c:pt idx="41">
                  <c:v>5.2924609052002225</c:v>
                </c:pt>
                <c:pt idx="42">
                  <c:v>5.3579408527765695</c:v>
                </c:pt>
                <c:pt idx="43">
                  <c:v>5.3734531023934888</c:v>
                </c:pt>
                <c:pt idx="44">
                  <c:v>5.7446876080258331</c:v>
                </c:pt>
                <c:pt idx="45">
                  <c:v>5.9421214600062555</c:v>
                </c:pt>
                <c:pt idx="46">
                  <c:v>5.2737750412245132</c:v>
                </c:pt>
                <c:pt idx="47">
                  <c:v>5.2133715502312228</c:v>
                </c:pt>
                <c:pt idx="48">
                  <c:v>5.1494286759410652</c:v>
                </c:pt>
                <c:pt idx="49">
                  <c:v>3.9878567707297736</c:v>
                </c:pt>
                <c:pt idx="50">
                  <c:v>4.34640251954698</c:v>
                </c:pt>
                <c:pt idx="51">
                  <c:v>3.8276933115551506</c:v>
                </c:pt>
                <c:pt idx="52">
                  <c:v>3.4929179736327516</c:v>
                </c:pt>
                <c:pt idx="53">
                  <c:v>3.274238037958126</c:v>
                </c:pt>
                <c:pt idx="54">
                  <c:v>3.1288352122469041</c:v>
                </c:pt>
                <c:pt idx="55">
                  <c:v>3.3800623272844552</c:v>
                </c:pt>
                <c:pt idx="56">
                  <c:v>3.8705697796708365</c:v>
                </c:pt>
                <c:pt idx="57">
                  <c:v>5.8582987848880999</c:v>
                </c:pt>
                <c:pt idx="58">
                  <c:v>5.3757721845058892</c:v>
                </c:pt>
                <c:pt idx="59">
                  <c:v>7.99226443359108</c:v>
                </c:pt>
                <c:pt idx="60">
                  <c:v>8.876596976614703</c:v>
                </c:pt>
                <c:pt idx="61">
                  <c:v>9.644997428951827</c:v>
                </c:pt>
                <c:pt idx="62">
                  <c:v>9.7242946513291919</c:v>
                </c:pt>
                <c:pt idx="63">
                  <c:v>11.138979036379881</c:v>
                </c:pt>
                <c:pt idx="64">
                  <c:v>10.744718316839158</c:v>
                </c:pt>
                <c:pt idx="65">
                  <c:v>8.7439743601141746</c:v>
                </c:pt>
                <c:pt idx="66">
                  <c:v>8.2777954887424201</c:v>
                </c:pt>
                <c:pt idx="67">
                  <c:v>7.6626793573118626</c:v>
                </c:pt>
                <c:pt idx="68">
                  <c:v>7.233860096682303</c:v>
                </c:pt>
                <c:pt idx="69">
                  <c:v>5.3551432288951508</c:v>
                </c:pt>
                <c:pt idx="70">
                  <c:v>5.7294425810710177</c:v>
                </c:pt>
                <c:pt idx="71">
                  <c:v>5.9288109032616498</c:v>
                </c:pt>
                <c:pt idx="72">
                  <c:v>5.7669687187337466</c:v>
                </c:pt>
                <c:pt idx="73">
                  <c:v>6.8708581556642727</c:v>
                </c:pt>
                <c:pt idx="74">
                  <c:v>6.2914944397527108</c:v>
                </c:pt>
                <c:pt idx="75">
                  <c:v>5.8999941882392131</c:v>
                </c:pt>
                <c:pt idx="76">
                  <c:v>6.3352037897133009</c:v>
                </c:pt>
                <c:pt idx="77">
                  <c:v>6.794309378173871</c:v>
                </c:pt>
                <c:pt idx="78">
                  <c:v>7.9360616207341312</c:v>
                </c:pt>
                <c:pt idx="79">
                  <c:v>8.5681961674940226</c:v>
                </c:pt>
                <c:pt idx="80">
                  <c:v>8.4545272940918075</c:v>
                </c:pt>
                <c:pt idx="81">
                  <c:v>9.791673701141324</c:v>
                </c:pt>
                <c:pt idx="82">
                  <c:v>11.111431576017141</c:v>
                </c:pt>
                <c:pt idx="83">
                  <c:v>11.394894889649494</c:v>
                </c:pt>
                <c:pt idx="84">
                  <c:v>12.584377768291642</c:v>
                </c:pt>
                <c:pt idx="85">
                  <c:v>13.327779317200228</c:v>
                </c:pt>
                <c:pt idx="86">
                  <c:v>11.480810752141407</c:v>
                </c:pt>
                <c:pt idx="87">
                  <c:v>10.9494111039453</c:v>
                </c:pt>
                <c:pt idx="88">
                  <c:v>11.20411401747241</c:v>
                </c:pt>
                <c:pt idx="89">
                  <c:v>10.251041396559117</c:v>
                </c:pt>
                <c:pt idx="90">
                  <c:v>10.390808863070644</c:v>
                </c:pt>
                <c:pt idx="91">
                  <c:v>9.5901713994604947</c:v>
                </c:pt>
                <c:pt idx="92">
                  <c:v>7.6242982254239209</c:v>
                </c:pt>
                <c:pt idx="93">
                  <c:v>5.7454197670470153</c:v>
                </c:pt>
                <c:pt idx="94">
                  <c:v>7.4584332895665701</c:v>
                </c:pt>
                <c:pt idx="95">
                  <c:v>5.6112235264983035</c:v>
                </c:pt>
                <c:pt idx="96">
                  <c:v>3.2392604394847058</c:v>
                </c:pt>
                <c:pt idx="97">
                  <c:v>3.3944375535558731</c:v>
                </c:pt>
                <c:pt idx="98">
                  <c:v>3.6288456185603168</c:v>
                </c:pt>
                <c:pt idx="99">
                  <c:v>3.7620465340561875</c:v>
                </c:pt>
                <c:pt idx="100">
                  <c:v>4.2665749667256296</c:v>
                </c:pt>
                <c:pt idx="101">
                  <c:v>4.4153661389436873</c:v>
                </c:pt>
                <c:pt idx="102">
                  <c:v>3.9265447590928355</c:v>
                </c:pt>
                <c:pt idx="103">
                  <c:v>3.8872489338674034</c:v>
                </c:pt>
                <c:pt idx="104">
                  <c:v>3.2944635755187726</c:v>
                </c:pt>
                <c:pt idx="105">
                  <c:v>3.8829291275652515</c:v>
                </c:pt>
                <c:pt idx="106">
                  <c:v>3.4134475599399412</c:v>
                </c:pt>
                <c:pt idx="107">
                  <c:v>3.2462070854575447</c:v>
                </c:pt>
                <c:pt idx="108">
                  <c:v>3.9409873614753139</c:v>
                </c:pt>
                <c:pt idx="109">
                  <c:v>0.86835360549145313</c:v>
                </c:pt>
                <c:pt idx="110">
                  <c:v>1.628729780584772</c:v>
                </c:pt>
                <c:pt idx="111">
                  <c:v>1.9685125520300764</c:v>
                </c:pt>
                <c:pt idx="112">
                  <c:v>2.8394760683736688</c:v>
                </c:pt>
                <c:pt idx="113">
                  <c:v>3.5035450881341461</c:v>
                </c:pt>
                <c:pt idx="114">
                  <c:v>3.6460773422167532</c:v>
                </c:pt>
                <c:pt idx="115">
                  <c:v>3.8503750301930433</c:v>
                </c:pt>
                <c:pt idx="116">
                  <c:v>3.7063969585408074</c:v>
                </c:pt>
                <c:pt idx="117">
                  <c:v>3.8589419825126186</c:v>
                </c:pt>
                <c:pt idx="118">
                  <c:v>4.0621831341997616</c:v>
                </c:pt>
                <c:pt idx="119">
                  <c:v>4.2974226738797965</c:v>
                </c:pt>
                <c:pt idx="120">
                  <c:v>4.3020614417857068</c:v>
                </c:pt>
                <c:pt idx="121">
                  <c:v>5.0094353099929263</c:v>
                </c:pt>
                <c:pt idx="122">
                  <c:v>4.8289218378672913</c:v>
                </c:pt>
                <c:pt idx="123">
                  <c:v>4.1101207201874432</c:v>
                </c:pt>
                <c:pt idx="124">
                  <c:v>5.043190491684447</c:v>
                </c:pt>
                <c:pt idx="125">
                  <c:v>4.7949044555631888</c:v>
                </c:pt>
                <c:pt idx="126">
                  <c:v>4.8447303780029571</c:v>
                </c:pt>
                <c:pt idx="127">
                  <c:v>6.2998242451552269</c:v>
                </c:pt>
                <c:pt idx="128">
                  <c:v>5.4073449582948721</c:v>
                </c:pt>
                <c:pt idx="129">
                  <c:v>3.8519042983548468</c:v>
                </c:pt>
                <c:pt idx="130">
                  <c:v>3.6262218286813157</c:v>
                </c:pt>
                <c:pt idx="131">
                  <c:v>3.3694413776208076</c:v>
                </c:pt>
                <c:pt idx="132">
                  <c:v>3.3032598303233573</c:v>
                </c:pt>
                <c:pt idx="133">
                  <c:v>3.2541109557419752</c:v>
                </c:pt>
                <c:pt idx="134">
                  <c:v>3.2120245667790366</c:v>
                </c:pt>
                <c:pt idx="135">
                  <c:v>3.2813536434358204</c:v>
                </c:pt>
                <c:pt idx="136">
                  <c:v>3.2107786156941769</c:v>
                </c:pt>
                <c:pt idx="137">
                  <c:v>3.0555870972966348</c:v>
                </c:pt>
                <c:pt idx="138">
                  <c:v>2.6441363983381052</c:v>
                </c:pt>
                <c:pt idx="139">
                  <c:v>2.7864505654624554</c:v>
                </c:pt>
                <c:pt idx="140">
                  <c:v>2.4668863721901961</c:v>
                </c:pt>
                <c:pt idx="141">
                  <c:v>2.4606583424313664</c:v>
                </c:pt>
                <c:pt idx="142">
                  <c:v>2.7517832375746636</c:v>
                </c:pt>
                <c:pt idx="143">
                  <c:v>2.7289963513282935</c:v>
                </c:pt>
                <c:pt idx="144">
                  <c:v>2.8031304928396104</c:v>
                </c:pt>
                <c:pt idx="145">
                  <c:v>3.0380206278201154</c:v>
                </c:pt>
                <c:pt idx="146">
                  <c:v>2.6920599727629142</c:v>
                </c:pt>
                <c:pt idx="147">
                  <c:v>2.5659014547771029</c:v>
                </c:pt>
                <c:pt idx="148">
                  <c:v>2.7665758147412651</c:v>
                </c:pt>
                <c:pt idx="149">
                  <c:v>3.0739592224416761</c:v>
                </c:pt>
                <c:pt idx="150">
                  <c:v>2.7885076751705511</c:v>
                </c:pt>
                <c:pt idx="151">
                  <c:v>2.8849512429422557</c:v>
                </c:pt>
                <c:pt idx="152">
                  <c:v>2.934759909266508</c:v>
                </c:pt>
                <c:pt idx="153">
                  <c:v>2.3133869623000085</c:v>
                </c:pt>
                <c:pt idx="154">
                  <c:v>1.9211887108483907</c:v>
                </c:pt>
                <c:pt idx="155">
                  <c:v>2.2194943931688549</c:v>
                </c:pt>
                <c:pt idx="156">
                  <c:v>1.8582373889673045</c:v>
                </c:pt>
                <c:pt idx="157">
                  <c:v>1.3536042398425088</c:v>
                </c:pt>
                <c:pt idx="158">
                  <c:v>1.761664990943602</c:v>
                </c:pt>
                <c:pt idx="159">
                  <c:v>1.7426099152019194</c:v>
                </c:pt>
                <c:pt idx="160">
                  <c:v>1.8190995013167268</c:v>
                </c:pt>
                <c:pt idx="161">
                  <c:v>2.2177570931493795</c:v>
                </c:pt>
                <c:pt idx="162">
                  <c:v>2.1079383578905615</c:v>
                </c:pt>
                <c:pt idx="163">
                  <c:v>2.5660353832451128</c:v>
                </c:pt>
                <c:pt idx="164">
                  <c:v>2.6707671790201064</c:v>
                </c:pt>
                <c:pt idx="165">
                  <c:v>3.0724978969593622</c:v>
                </c:pt>
                <c:pt idx="166">
                  <c:v>3.4846548881059141</c:v>
                </c:pt>
                <c:pt idx="167">
                  <c:v>3.221075958286935</c:v>
                </c:pt>
                <c:pt idx="168">
                  <c:v>3.467788442843236</c:v>
                </c:pt>
                <c:pt idx="169">
                  <c:v>2.860051307673269</c:v>
                </c:pt>
                <c:pt idx="170">
                  <c:v>2.6387404565963513</c:v>
                </c:pt>
                <c:pt idx="171">
                  <c:v>1.831489464820206</c:v>
                </c:pt>
                <c:pt idx="172">
                  <c:v>1.2408283131523823</c:v>
                </c:pt>
                <c:pt idx="173">
                  <c:v>2.1072495319611084</c:v>
                </c:pt>
                <c:pt idx="174">
                  <c:v>1.9054130254473955</c:v>
                </c:pt>
                <c:pt idx="175">
                  <c:v>2.1837197025836188</c:v>
                </c:pt>
                <c:pt idx="176">
                  <c:v>2.5142856940049692</c:v>
                </c:pt>
                <c:pt idx="177">
                  <c:v>2.0701211892837859</c:v>
                </c:pt>
                <c:pt idx="178">
                  <c:v>1.7086330102145646</c:v>
                </c:pt>
                <c:pt idx="179">
                  <c:v>2.0373868761068104</c:v>
                </c:pt>
                <c:pt idx="180">
                  <c:v>2.3997941301987549</c:v>
                </c:pt>
                <c:pt idx="181">
                  <c:v>2.3814290650918193</c:v>
                </c:pt>
                <c:pt idx="182">
                  <c:v>2.8345504494400764</c:v>
                </c:pt>
                <c:pt idx="183">
                  <c:v>3.1094870629590527</c:v>
                </c:pt>
                <c:pt idx="184">
                  <c:v>2.7334799670987966</c:v>
                </c:pt>
                <c:pt idx="185">
                  <c:v>3.2559207151482381</c:v>
                </c:pt>
                <c:pt idx="186">
                  <c:v>2.7373892061967648</c:v>
                </c:pt>
                <c:pt idx="187">
                  <c:v>5.0987993485814513</c:v>
                </c:pt>
                <c:pt idx="188">
                  <c:v>3.365788738361343</c:v>
                </c:pt>
                <c:pt idx="189">
                  <c:v>3.0833506280453684</c:v>
                </c:pt>
                <c:pt idx="190">
                  <c:v>3.4103645426970455</c:v>
                </c:pt>
                <c:pt idx="191">
                  <c:v>1.5698188926745344</c:v>
                </c:pt>
                <c:pt idx="192">
                  <c:v>2.207944080442473</c:v>
                </c:pt>
                <c:pt idx="193">
                  <c:v>3.0828054592050376</c:v>
                </c:pt>
                <c:pt idx="194">
                  <c:v>2.9600601897958159</c:v>
                </c:pt>
                <c:pt idx="195">
                  <c:v>3.1407597316286475</c:v>
                </c:pt>
                <c:pt idx="196">
                  <c:v>4.335455937550809</c:v>
                </c:pt>
                <c:pt idx="197">
                  <c:v>3.7765256610559241</c:v>
                </c:pt>
                <c:pt idx="198">
                  <c:v>5.52970149464117</c:v>
                </c:pt>
                <c:pt idx="199">
                  <c:v>2.3247668352360957</c:v>
                </c:pt>
                <c:pt idx="200">
                  <c:v>-1.7745801312186109</c:v>
                </c:pt>
                <c:pt idx="201">
                  <c:v>-0.77338901393568515</c:v>
                </c:pt>
                <c:pt idx="202">
                  <c:v>0.75477522350674775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B6-4BCA-9A39-C8C865209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6231055"/>
        <c:axId val="1826231535"/>
      </c:lineChart>
      <c:dateAx>
        <c:axId val="182623105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31535"/>
        <c:crosses val="autoZero"/>
        <c:auto val="1"/>
        <c:lblOffset val="100"/>
        <c:baseTimeUnit val="months"/>
      </c:dateAx>
      <c:valAx>
        <c:axId val="182623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23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693420</xdr:colOff>
      <xdr:row>4</xdr:row>
      <xdr:rowOff>152400</xdr:rowOff>
    </xdr:from>
    <xdr:to>
      <xdr:col>14</xdr:col>
      <xdr:colOff>365760</xdr:colOff>
      <xdr:row>32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185830-5231-9BB4-7F13-CE925349A7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3">
    <wetp:webextensionref xmlns:r="http://schemas.openxmlformats.org/officeDocument/2006/relationships" r:id="rId1"/>
  </wetp:taskpane>
  <wetp:taskpane dockstate="right" visibility="0" width="438" row="3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7E517B44-DC8B-4A67-93F3-D936B358D44D}">
  <we:reference id="wa200005502" version="1.0.0.11" store="en-US" storeType="OMEX"/>
  <we:alternateReferences>
    <we:reference id="wa200005502" version="1.0.0.11" store="wa200005502" storeType="OMEX"/>
  </we:alternateReferences>
  <we:properties>
    <we:property name="docId" value="&quot;9Px87OM7qc-UyrwoTxiyB&quot;"/>
  </we:properties>
  <we:bindings/>
  <we:snapshot xmlns:r="http://schemas.openxmlformats.org/officeDocument/2006/relationships"/>
</we:webextension>
</file>

<file path=xl/webextensions/webextension2.xml><?xml version="1.0" encoding="utf-8"?>
<we:webextension xmlns:we="http://schemas.microsoft.com/office/webextensions/webextension/2010/11" id="{8E809480-B47E-48CD-9D81-C1AE1B31C405}">
  <we:reference id="wa104100404" version="3.0.0.1" store="en-US" storeType="OMEX"/>
  <we:alternateReferences>
    <we:reference id="wa104100404" version="3.0.0.1" store="wa104100404" storeType="OMEX"/>
  </we:alternateReferences>
  <we:properties>
    <we:property name="MUwzWzsiWh8FAyZCNDQhG0ArXTsgFCoABSUQDi0mGRUMVj8=" value="&quot;UH5nBg==&quot;"/>
    <we:property name="MUwzWzsiWh8FAyZCNDQhG0ArXTsgFCoABSUQDi0mGRUOVS0KXQU=" value="&quot;Rg==&quot;"/>
    <we:property name="MUwzWzsiWh8FAyZCNDQhG0ArXTsgFCoABSUQDi0mGRUVVScuVQkABzk=" value="&quot;UHNnB29jfE9f&quot;"/>
    <we:property name="MUwzWzsiWh8FAyZCNDQhG0ArXTsgFCoABSUQDi0mGRUwWzkxURkzATwF" value="&quot;RBpzBGV2&quot;"/>
    <we:property name="MUwzWzsiWh8FAyZCNDQhG0ArXTsgFCoABSUQDi0mGRUwWzkxURkzAykB" value="&quot;RBpzBGQ=&quot;"/>
    <we:property name="MUwzWzsiWh8FAyZCNDQhG0ArXTsgFCoABSUQDi0mGRUwWzkxURkzAzgR" value="&quot;RQ==&quot;"/>
    <we:property name="MUwzWzsiWh8FAyZCNDQhG0ArXTsgFCoABSUQDi0mGRUwWzkxURkzBC8D" value="&quot;RBpzBGV3BFo=&quot;"/>
    <we:property name="MUwzWzsiWh8FAyZCNDQhG0ArXTsgFCoABSUQDi0mGRUwWzkxURkzBSsS" value="&quot;RBpzBGV3BFo=&quot;"/>
    <we:property name="MUwzWzsiWh8FAyZCNDQhG0ArXTsgFCoABSUQDi0mGRUwWzkxURkzByQF" value="&quot;M2YE&quot;"/>
    <we:property name="MUwzWzsiWh8FAyZCNDQhG0ArXTsgFCoABSUQDi0mGRUwWzkxURkzCzoG" value="&quot;Rw==&quot;"/>
    <we:property name="MUwzWzsiWh8FAyZCNDQhG0ArXTsgFCoABSUQDi0mGRUwWzkxURkzCzoL" value="&quot;RQ==&quot;"/>
    <we:property name="MUwzWzsiWh8FAyZCNDQhG0ArXTsgFCoABSUQDi0mGRUwWzkxURkzCzoR" value="&quot;RBp6DQ==&quot;"/>
    <we:property name="MUwzWzsiWh8FAyZCNDQhG0ArXTsgFCoABSUQDi0mGRUwWzkxURkzDC8F" value="&quot;RQ==&quot;"/>
    <we:property name="MUwzWzsiWh8FAyZCNDQhG0ArXTsgFCoABSUQDi0mGRUwWzkxURkzDD4Q" value="&quot;Rg==&quot;"/>
    <we:property name="MUwzWzsiWh8FAyZCNDQhG0ArXTsgFCoABSUQDi0mGRUwWzkxURkzDD8P" value="&quot;Rg==&quot;"/>
    <we:property name="MUwzWzsiWh8FAyZCNDQhG0ArXTsgFCoABSUQDi0mGRUwWzkxURkzDiIRVQ==" value="&quot;UHNnBw==&quot;"/>
    <we:property name="MUwzWzsiWh8FAyZCNDQhG0ArXTsgFCoABSUQDi0mGRUwWzkxURkzDiIRVg==" value="&quot;UHNnBw==&quot;"/>
    <we:property name="MUwzWzsiWh8FAyZCNDQhG0ArXTsgFCoABSUQDi0mGRUwWzkxURkzDjoS" value="&quot;RA==&quot;"/>
    <we:property name="MUwzWzsiWh8FAyZCNDQhG0ArXTsgFCoABSUQDi0mGRUwWzkxURkzDjoW" value="&quot;RA==&quot;"/>
    <we:property name="MUwzWzsiWh8FAyZCNDQhG0ArXTsgFCoABSUQDi0mGRUwWzkxURkzDy8W" value="&quot;Rg==&quot;"/>
    <we:property name="MUwzWzsiWh8FAyZCNDQhG0ArXTsgFCoABSUQDi0mGRUwWzkxURkzDyQL" value="&quot;RwQ=&quot;"/>
    <we:property name="MUwzWzsiWh8FAyZCNDQhG0ArXTsgFCoABSUQDi0mGRUwWzkxURkzDzgW" value="&quot;RBpzA2A=&quot;"/>
    <we:property name="MUwzWzsiWh8FAyZCNDQhG0ArXTsgFCoABSUQDi0mGRUwWzkxURkzDzkO" value="&quot;RA==&quot;"/>
    <we:property name="MUwzWzsiWh8FAyZCNDQhG0ArXTsgFCoABSUQDi0mGRUwWzkxURkzEC8OVQ==" value="&quot;VAp+FA==&quot;"/>
    <we:property name="MUwzWzsiWh8FAyZCNDQhG0ArXTsgFCoABSUQDi0mGRUwWzkxURkzEC8OVg==" value="&quot;VAh+FA==&quot;"/>
    <we:property name="MUwzWzsiWh8FAyZCNDQhG0ArXTsgFCoABSUQDi0mGRUwWzkxURkzEC8R" value="&quot;QQ==&quot;"/>
    <we:property name="MUwzWzsiWh8FAyZCNDQhG0ArXTsgFCoABSUQDi0mGRUwWzkxURkzECIRVQ==" value="&quot;RA==&quot;"/>
    <we:property name="MUwzWzsiWh8FAyZCNDQhG0ArXTsgFCoABSUQDi0mGRUwWzkxURkzECIRVg==" value="&quot;RQ==&quot;"/>
    <we:property name="MUwzWzsiWh8FAyZCNDQhG0ArXTsgFCoABSUQDi0mGRUwWzkxURkzECYa" value="&quot;RA==&quot;"/>
    <we:property name="MUwzWzsiWh8FAyZCNDQhG0ArXTsgFCoABSUQDi0mGRUwWzkxURkzECgU" value="&quot;RQ==&quot;"/>
    <we:property name="MUwzWzsiWh8FAyZCNDQhG0ArXTsgFCoABSUQDi0mGRUwWzkxURkzEDkG" value="&quot;RA==&quot;"/>
    <we:property name="MUwzWzsiWh8FAyZCNDQhG0ArXTsgFCoABSUQDi0mGRUwWzkxURkzESUB" value="&quot;RA==&quot;"/>
    <we:property name="MUwzWzsiWh8FAyZCNDQhG0ArXTsgFCoABSUQDi0mGRUwWzkxURkzESkO" value="&quot;RQ==&quot;"/>
    <we:property name="MUwzWzsiWh8FAyZCNDQhG0ArXTsgFCoABSUQDi0mGRUwWzkxURkzET4D" value="&quot;RA==&quot;"/>
    <we:property name="MUwzWzsiWh8FAyZCNDQhG0ArXTsgFCoABSUQDi0mGRUwWzkxURkzETkY" value="&quot;RQRz&quot;"/>
    <we:property name="MUwzWzsiWh8FAyZCNDQhG0ArXTsgFCoABSUQDi0mGRUwWzkxURkzEjgH" value="&quot;RBpzBGV3BFo=&quot;"/>
    <we:property name="MUwzWzsiWh8FAyZCNDQhG0ArXTsgFCoABSUQDi0mGRUwWzkxURkzFiUO" value="&quot;RBpzBQ==&quot;"/>
    <we:property name="UniqueID" value="&quot;2024531717400068955&quot;"/>
    <we:property name="MUwzWzsiWh8FAyZCNDQhG0ArXTsgFSQOCA==" value="&quot;UH5nBg==&quot;"/>
    <we:property name="MUwzWzsiWh8FAyZCNDQhG0ArXTsgFRgDDjwHFQYrGlM=" value="&quot;M2YE&quot;"/>
    <we:property name="MUwzWzsiWh8FAyZCNDQhG0ArXTsgFSYNGgcLCQ==" value="&quot;Rg==&quot;"/>
    <we:property name="MUwzWzsiWh8FAyZCNDQhG0ArXTsgFRgDDjwHFQYgEVM=" value="&quot;RQ==&quot;"/>
    <we:property name="MUwzWzsiWh8FAyZCNDQhG0ArXTsgFRgDDjwHFQY+BlE=" value="&quot;RBpzBGV3BFo=&quot;"/>
    <we:property name="MUwzWzsiWh8FAyZCNDQhG0ArXTsgFRgDDjwHFQY9F1g=" value="&quot;RQ==&quot;"/>
    <we:property name="MUwzWzsiWh8FAyZCNDQhG0ArXTsgFRgDDjwHFQY8GEw=" value="&quot;RA==&quot;"/>
    <we:property name="MUwzWzsiWh8FAyZCNDQhG0ArXTsgFRgDDjwHFQY6G1g=" value="&quot;RBpzBQ==&quot;"/>
    <we:property name="MUwzWzsiWh8FAyZCNDQhG0ArXTsgFRgDDjwHFQYtAlM=" value="&quot;RBpzBGV2&quot;"/>
    <we:property name="MUwzWzsiWh8FAyZCNDQhG0ArXTsgFRgDDjwHFQYjB1g=" value="&quot;RA==&quot;"/>
    <we:property name="MUwzWzsiWh8FAyZCNDQhG0ArXTsgFRgDDjwHFQY9B04=" value="&quot;RQRz&quot;"/>
    <we:property name="MUwzWzsiWh8FAyZCNDQhG0ArXTsgFRgDDjwHFQY8B1A=" value="&quot;RA==&quot;"/>
    <we:property name="MUwzWzsiWh8FAyZCNDQhG0ArXTsgFRgDDjwHFQYjBkA=" value="&quot;RBpzA2A=&quot;"/>
    <we:property name="MUwzWzsiWh8FAyZCNDQhG0ArXTsgFRgDDjwHFQYjGl0=" value="&quot;RwQ=&quot;"/>
    <we:property name="MUwzWzsiWh8FAyZCNDQhG0ArXTsgFRgDDjwHFQY8FkI=" value="&quot;RQ==&quot;"/>
    <we:property name="MUwzWzsiWh8FAyZCNDQhG0ArXTsgFRgDDjwHFQYgAEY=" value="&quot;Rg==&quot;"/>
    <we:property name="MUwzWzsiWh8FAyZCNDQhG0ArXTsgFRgDDjwHFQYvF1c=" value="&quot;RBpzBGQ=&quot;"/>
    <we:property name="MUwzWzsiWh8FAyZCNDQhG0ArXTsgFRgDDjwHFQY8EUc=" value="&quot;QQ==&quot;"/>
    <we:property name="MUwzWzsiWh8FAyZCNDQhG0ArXTsgFRgDDjwHFQYvBkc=" value="&quot;RQ==&quot;"/>
    <we:property name="MUwzWzsiWh8FAyZCNDQhG0ArXTsgFRgDDjwHFQY9AFU=" value="&quot;RA==&quot;"/>
    <we:property name="MUwzWzsiWh8FAyZCNDQhG0ArXTsgFRgDDjwHFQYjEUA=" value="&quot;Rg==&quot;"/>
    <we:property name="MUwzWzsiWh8FAyZCNDQhG0ArXTsgFRgDDjwHFQY9G1c=" value="&quot;RA==&quot;"/>
    <we:property name="MUwzWzsiWh8FAyZCNDQhG0ArXTsgFRgDDjwHFQYiBEA=" value="&quot;RA==&quot;"/>
    <we:property name="MUwzWzsiWh8FAyZCNDQhG0ArXTsgFRgDDjwHFQYiBEQ=" value="&quot;RA==&quot;"/>
    <we:property name="MUwzWzsiWh8FAyZCNDQhG0ArXTsgFRgDDjwHFQYpFUQ=" value="&quot;RBpzBGV3BFo=&quot;"/>
    <we:property name="MUwzWzsiWh8FAyZCNDQhG0ArXTsgFRgDDjwHFQYnBEc=" value="&quot;RBp6DQ==&quot;"/>
    <we:property name="MUwzWzsiWh8FAyZCNDQhG0ArXTsgFRgDDjwHFQYoEVU=" value="&quot;RBpzBGV3BFo=&quot;"/>
    <we:property name="MUwzWzsiWh8FAyZCNDQhG0ArXTsgFRgDDjwHFQYnBF0=" value="&quot;RQ==&quot;"/>
    <we:property name="MUwzWzsiWh8FAyZCNDQhG0ArXTsgFRgDDjwHFQYnBFA=" value="&quot;Rw==&quot;"/>
    <we:property name="MUwzWzsiWh8FAyZCNDQhG0ArXTsgFT0NECMDBTUrBw==" value="&quot;UHNnB29jfE9f&quot;"/>
    <we:property name="MUwzWzsiWh8FAyZCNDQhG0ArXTsgFRgDDjwHFQYgAVk=" value="&quot;Rg==&quot;"/>
    <we:property name="MUwzWzsiWh8FAyZCNDQhG0ArXTsgFRgDDjwHFQYiHEdy" value="&quot;UHNnBw==&quot;"/>
    <we:property name="MUwzWzsiWh8FAyZCNDQhG0ArXTsgFRgDDjwHFQY8EVhy" value="&quot;VAh+FA==&quot;"/>
    <we:property name="MUwzWzsiWh8FAyZCNDQhG0ArXTsgFRgDDjwHFQY8HEdy" value="&quot;RQ==&quot;"/>
    <we:property name="MUwzWzsiWh8FAyZCNDQhG0ArXTsgFRgDDjwHFQYiHEdx" value="&quot;UHNnBw==&quot;"/>
    <we:property name="MUwzWzsiWh8FAyZCNDQhG0ArXTsgFRgDDjwHFQY8EVhx" value="&quot;VAp+FA==&quot;"/>
    <we:property name="MUwzWzsiWh8FAyZCNDQhG0ArXTsgFRgDDjwHFQY8HEdx" value="&quot;RA==&quot;"/>
  </we:properties>
  <we:bindings>
    <we:binding id="Var0" type="matrix" appref="{3963C96F-334E-4A4A-A4D8-BA6822FA72CC}"/>
    <we:binding id="refEdit" type="matrix" appref="{4F98EFFE-7461-4044-A54C-EC1626C8DF1F}"/>
    <we:binding id="Worker" type="matrix" appref="{ADD89B3C-B52C-4DE7-A64C-4A6429749F02}"/>
    <we:binding id="Obj" type="matrix" appref="{C0C0A245-107C-4FAE-B9C5-4E9731999311}"/>
    <we:binding id="Var$G$3:$H$3" type="matrix" appref="{FA32560A-D872-4F0E-9856-33E1B2673F43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FF5D4-62E8-4732-BC61-D9D64BB3F852}">
  <dimension ref="A1:L733"/>
  <sheetViews>
    <sheetView workbookViewId="0"/>
  </sheetViews>
  <sheetFormatPr defaultRowHeight="14.5" x14ac:dyDescent="0.35"/>
  <cols>
    <col min="1" max="1" width="28.1796875" customWidth="1"/>
    <col min="2" max="2" width="17.81640625" customWidth="1"/>
    <col min="3" max="3" width="25.1796875" customWidth="1"/>
    <col min="4" max="4" width="25.36328125" customWidth="1"/>
    <col min="5" max="5" width="15.08984375" customWidth="1"/>
    <col min="6" max="6" width="21.1796875" customWidth="1"/>
    <col min="7" max="7" width="17.08984375" customWidth="1"/>
    <col min="8" max="8" width="23.08984375" customWidth="1"/>
    <col min="9" max="9" width="21.54296875" customWidth="1"/>
    <col min="10" max="10" width="19" customWidth="1"/>
    <col min="11" max="11" width="25.54296875" customWidth="1"/>
    <col min="12" max="12" width="30.453125" customWidth="1"/>
  </cols>
  <sheetData>
    <row r="1" spans="1:12" x14ac:dyDescent="0.35">
      <c r="A1" s="26" t="s">
        <v>0</v>
      </c>
      <c r="B1" s="26" t="s">
        <v>1</v>
      </c>
      <c r="C1" s="27" t="s">
        <v>5</v>
      </c>
      <c r="D1" s="27" t="s">
        <v>9</v>
      </c>
      <c r="E1" s="27" t="s">
        <v>2</v>
      </c>
      <c r="F1" s="27" t="s">
        <v>3</v>
      </c>
      <c r="G1" s="27" t="s">
        <v>4</v>
      </c>
      <c r="H1" s="28" t="s">
        <v>6</v>
      </c>
      <c r="I1" s="28" t="s">
        <v>9</v>
      </c>
      <c r="J1" s="28" t="s">
        <v>7</v>
      </c>
      <c r="K1" s="28" t="s">
        <v>10</v>
      </c>
      <c r="L1" s="28" t="s">
        <v>8</v>
      </c>
    </row>
    <row r="2" spans="1:12" x14ac:dyDescent="0.35">
      <c r="A2" s="29">
        <v>18264</v>
      </c>
      <c r="B2" s="30">
        <v>23.11</v>
      </c>
      <c r="C2" s="30"/>
      <c r="D2" s="30"/>
      <c r="E2" s="30"/>
      <c r="F2" s="30">
        <f>AVERAGEIFS(D2:D733, E2:E733, 1)</f>
        <v>1.4054358974358971</v>
      </c>
      <c r="G2" s="30"/>
      <c r="H2" s="30"/>
      <c r="I2" s="30"/>
      <c r="J2" s="30"/>
      <c r="K2" s="30">
        <f>AVERAGEIFS(I2:I733, J2:J733, 1)</f>
        <v>1.0612291220995622</v>
      </c>
      <c r="L2" s="30"/>
    </row>
    <row r="3" spans="1:12" x14ac:dyDescent="0.35">
      <c r="A3" s="29">
        <v>18295</v>
      </c>
      <c r="B3" s="30">
        <v>24.2</v>
      </c>
      <c r="C3" s="30"/>
      <c r="D3" s="30"/>
      <c r="E3" s="30"/>
      <c r="F3" s="30">
        <f>AVERAGEIFS(D3:D734, E3:E734, 2)</f>
        <v>2.9278461538461542</v>
      </c>
      <c r="G3" s="30"/>
      <c r="H3" s="30"/>
      <c r="I3" s="30"/>
      <c r="J3" s="30"/>
      <c r="K3" s="30">
        <f>AVERAGEIFS(I3:I734, J3:J734, 2)</f>
        <v>1.1279568119928638</v>
      </c>
      <c r="L3" s="30"/>
    </row>
    <row r="4" spans="1:12" x14ac:dyDescent="0.35">
      <c r="A4" s="29">
        <v>18323</v>
      </c>
      <c r="B4" s="30">
        <v>25.37</v>
      </c>
      <c r="C4" s="30"/>
      <c r="D4" s="30"/>
      <c r="E4" s="30"/>
      <c r="F4" s="30">
        <f>AVERAGEIFS(D4:D735, E4:E735, 3)</f>
        <v>3.3439999999999999</v>
      </c>
      <c r="G4" s="30"/>
      <c r="H4" s="30"/>
      <c r="I4" s="30"/>
      <c r="J4" s="30"/>
      <c r="K4" s="30">
        <f>AVERAGEIFS(I4:I735, J4:J735, 3)</f>
        <v>1.1460954131131467</v>
      </c>
      <c r="L4" s="30"/>
    </row>
    <row r="5" spans="1:12" x14ac:dyDescent="0.35">
      <c r="A5" s="29">
        <v>18354</v>
      </c>
      <c r="B5" s="30">
        <v>23.86</v>
      </c>
      <c r="C5" s="30"/>
      <c r="D5" s="30"/>
      <c r="E5" s="30"/>
      <c r="F5" s="30">
        <f>AVERAGEIFS(D5:D736, E5:E736, 4)</f>
        <v>2.4728461538461546</v>
      </c>
      <c r="G5" s="30"/>
      <c r="H5" s="30"/>
      <c r="I5" s="30"/>
      <c r="J5" s="30"/>
      <c r="K5" s="30">
        <f>AVERAGEIFS(I5:I736, J5:J736, 4)</f>
        <v>1.1076861608568953</v>
      </c>
      <c r="L5" s="30"/>
    </row>
    <row r="6" spans="1:12" x14ac:dyDescent="0.35">
      <c r="A6" s="29">
        <v>18384</v>
      </c>
      <c r="B6" s="30">
        <v>23.03</v>
      </c>
      <c r="C6" s="30"/>
      <c r="D6" s="30"/>
      <c r="E6" s="30"/>
      <c r="F6" s="30">
        <f>AVERAGEIFS(D6:D737, E6:E737, 5)</f>
        <v>1.190307692307693</v>
      </c>
      <c r="G6" s="30"/>
      <c r="H6" s="30"/>
      <c r="I6" s="30"/>
      <c r="J6" s="30"/>
      <c r="K6" s="30">
        <f>AVERAGEIFS(I6:I737, J6:J737, 5)</f>
        <v>1.0512716216930516</v>
      </c>
      <c r="L6" s="30"/>
    </row>
    <row r="7" spans="1:12" x14ac:dyDescent="0.35">
      <c r="A7" s="29">
        <v>18415</v>
      </c>
      <c r="B7" s="30">
        <v>21.57</v>
      </c>
      <c r="C7" s="30"/>
      <c r="D7" s="30"/>
      <c r="E7" s="30"/>
      <c r="F7" s="30">
        <f>AVERAGEIFS(D7:D738, E7:E738, 6)</f>
        <v>-0.22521794871794854</v>
      </c>
      <c r="G7" s="30"/>
      <c r="H7" s="30"/>
      <c r="I7" s="30"/>
      <c r="J7" s="30"/>
      <c r="K7" s="30">
        <f>AVERAGEIFS(I7:I738, J7:J738, 6)</f>
        <v>0.98970503057706927</v>
      </c>
      <c r="L7" s="30"/>
    </row>
    <row r="8" spans="1:12" x14ac:dyDescent="0.35">
      <c r="A8" s="29">
        <v>18445</v>
      </c>
      <c r="B8" s="30">
        <v>20.63</v>
      </c>
      <c r="C8" s="30">
        <f>AVERAGE(B2:B14)</f>
        <v>22.125384615384618</v>
      </c>
      <c r="D8" s="30">
        <f>B8 - C8</f>
        <v>-1.4953846153846193</v>
      </c>
      <c r="E8" s="30">
        <f>MONTH(A8)</f>
        <v>7</v>
      </c>
      <c r="F8" s="30">
        <f>AVERAGEIFS(D8:D739, E8:E739, 7)</f>
        <v>-1.4482566204287519</v>
      </c>
      <c r="G8" s="30">
        <f>B8 - (C8 + F8)</f>
        <v>-4.7127994955868502E-2</v>
      </c>
      <c r="H8" s="30">
        <f>AVERAGE(B2:B14)</f>
        <v>22.125384615384618</v>
      </c>
      <c r="I8" s="30">
        <f>B8 / H8</f>
        <v>0.93241316969718024</v>
      </c>
      <c r="J8" s="30">
        <f>MONTH(A8)</f>
        <v>7</v>
      </c>
      <c r="K8" s="30">
        <f>AVERAGEIFS(I8:I739, J8:J739, 7)</f>
        <v>0.93705918811134559</v>
      </c>
      <c r="L8" s="30">
        <f>IF(K8=0, 0, B8 / (H8 * K8))</f>
        <v>0.99504191573690293</v>
      </c>
    </row>
    <row r="9" spans="1:12" x14ac:dyDescent="0.35">
      <c r="A9" s="29">
        <v>18476</v>
      </c>
      <c r="B9" s="30">
        <v>20.149999999999999</v>
      </c>
      <c r="C9" s="30">
        <f t="shared" ref="C9:C72" si="0">AVERAGE(B3:B15)</f>
        <v>22.292307692307698</v>
      </c>
      <c r="D9" s="30">
        <f t="shared" ref="D9:D72" si="1">B9 - C9</f>
        <v>-2.1423076923076998</v>
      </c>
      <c r="E9" s="30">
        <f t="shared" ref="E9:E72" si="2">MONTH(A9)</f>
        <v>8</v>
      </c>
      <c r="F9" s="30">
        <f>AVERAGEIFS(D9:D740, E9:E740, 8)</f>
        <v>-2.4585234437693453</v>
      </c>
      <c r="G9" s="30">
        <f t="shared" ref="G9:G72" si="3">B9 - (C9 + F9)</f>
        <v>0.3162157514616446</v>
      </c>
      <c r="H9" s="30">
        <f t="shared" ref="H9:H72" si="4">AVERAGE(B3:B15)</f>
        <v>22.292307692307698</v>
      </c>
      <c r="I9" s="30">
        <f t="shared" ref="I9:I72" si="5">B9 / H9</f>
        <v>0.90389924085576223</v>
      </c>
      <c r="J9" s="30">
        <f t="shared" ref="J9:J72" si="6">MONTH(A9)</f>
        <v>8</v>
      </c>
      <c r="K9" s="30">
        <f>AVERAGEIFS(I9:I740, J9:J740, 8)</f>
        <v>0.89406457332439959</v>
      </c>
      <c r="L9" s="30">
        <f t="shared" ref="L9:L72" si="7">IF(K9=0, 0, B9 / (H9 * K9))</f>
        <v>1.0109999521564694</v>
      </c>
    </row>
    <row r="10" spans="1:12" x14ac:dyDescent="0.35">
      <c r="A10" s="29">
        <v>18507</v>
      </c>
      <c r="B10" s="30">
        <v>19.670000000000002</v>
      </c>
      <c r="C10" s="30">
        <f t="shared" si="0"/>
        <v>22.400000000000002</v>
      </c>
      <c r="D10" s="30">
        <f t="shared" si="1"/>
        <v>-2.7300000000000004</v>
      </c>
      <c r="E10" s="30">
        <f t="shared" si="2"/>
        <v>9</v>
      </c>
      <c r="F10" s="30">
        <f>AVERAGEIFS(D10:D741, E10:E741, 9)</f>
        <v>-2.7441525851197981</v>
      </c>
      <c r="G10" s="30">
        <f t="shared" si="3"/>
        <v>1.4152585119798999E-2</v>
      </c>
      <c r="H10" s="30">
        <f t="shared" si="4"/>
        <v>22.400000000000002</v>
      </c>
      <c r="I10" s="30">
        <f t="shared" si="5"/>
        <v>0.87812500000000004</v>
      </c>
      <c r="J10" s="30">
        <f t="shared" si="6"/>
        <v>9</v>
      </c>
      <c r="K10" s="30">
        <f>AVERAGEIFS(I10:I741, J10:J741, 9)</f>
        <v>0.88209900606922464</v>
      </c>
      <c r="L10" s="30">
        <f t="shared" si="7"/>
        <v>0.99549482989791183</v>
      </c>
    </row>
    <row r="11" spans="1:12" x14ac:dyDescent="0.35">
      <c r="A11" s="29">
        <v>18537</v>
      </c>
      <c r="B11" s="30">
        <v>20.03</v>
      </c>
      <c r="C11" s="30">
        <f t="shared" si="0"/>
        <v>22.400000000000002</v>
      </c>
      <c r="D11" s="30">
        <f t="shared" si="1"/>
        <v>-2.370000000000001</v>
      </c>
      <c r="E11" s="30">
        <f t="shared" si="2"/>
        <v>10</v>
      </c>
      <c r="F11" s="30">
        <f>AVERAGEIFS(D11:D742, E11:E742, 10)</f>
        <v>-2.3949894913829333</v>
      </c>
      <c r="G11" s="30">
        <f t="shared" si="3"/>
        <v>2.4989491382932272E-2</v>
      </c>
      <c r="H11" s="30">
        <f t="shared" si="4"/>
        <v>22.400000000000002</v>
      </c>
      <c r="I11" s="30">
        <f t="shared" si="5"/>
        <v>0.89419642857142856</v>
      </c>
      <c r="J11" s="30">
        <f t="shared" si="6"/>
        <v>10</v>
      </c>
      <c r="K11" s="30">
        <f>AVERAGEIFS(I11:I742, J11:J742, 10)</f>
        <v>0.89672764542083672</v>
      </c>
      <c r="L11" s="30">
        <f t="shared" si="7"/>
        <v>0.99717727354304964</v>
      </c>
    </row>
    <row r="12" spans="1:12" x14ac:dyDescent="0.35">
      <c r="A12" s="29">
        <v>18568</v>
      </c>
      <c r="B12" s="30">
        <v>20.02</v>
      </c>
      <c r="C12" s="30">
        <f t="shared" si="0"/>
        <v>22.471538461538461</v>
      </c>
      <c r="D12" s="30">
        <f t="shared" si="1"/>
        <v>-2.4515384615384619</v>
      </c>
      <c r="E12" s="30">
        <f t="shared" si="2"/>
        <v>11</v>
      </c>
      <c r="F12" s="30">
        <f>AVERAGEIFS(D12:D743, E12:E743, 11)</f>
        <v>-1.6342512610340478</v>
      </c>
      <c r="G12" s="30">
        <f t="shared" si="3"/>
        <v>-0.81728720050441339</v>
      </c>
      <c r="H12" s="30">
        <f t="shared" si="4"/>
        <v>22.471538461538461</v>
      </c>
      <c r="I12" s="30">
        <f t="shared" si="5"/>
        <v>0.89090473419368088</v>
      </c>
      <c r="J12" s="30">
        <f t="shared" si="6"/>
        <v>11</v>
      </c>
      <c r="K12" s="30">
        <f>AVERAGEIFS(I12:I743, J12:J743, 11)</f>
        <v>0.92922034141363385</v>
      </c>
      <c r="L12" s="30">
        <f t="shared" si="7"/>
        <v>0.95876585400437642</v>
      </c>
    </row>
    <row r="13" spans="1:12" x14ac:dyDescent="0.35">
      <c r="A13" s="29">
        <v>18598</v>
      </c>
      <c r="B13" s="30">
        <v>21.8</v>
      </c>
      <c r="C13" s="30">
        <f t="shared" si="0"/>
        <v>22.599230769230772</v>
      </c>
      <c r="D13" s="30">
        <f t="shared" si="1"/>
        <v>-0.79923076923077119</v>
      </c>
      <c r="E13" s="30">
        <f t="shared" si="2"/>
        <v>12</v>
      </c>
      <c r="F13" s="30">
        <f>AVERAGEIFS(D13:D744, E13:E744, 12)</f>
        <v>-0.35876598811025051</v>
      </c>
      <c r="G13" s="30">
        <f t="shared" si="3"/>
        <v>-0.44046478112052156</v>
      </c>
      <c r="H13" s="30">
        <f t="shared" si="4"/>
        <v>22.599230769230772</v>
      </c>
      <c r="I13" s="30">
        <f t="shared" si="5"/>
        <v>0.96463460294768366</v>
      </c>
      <c r="J13" s="30">
        <f t="shared" si="6"/>
        <v>12</v>
      </c>
      <c r="K13" s="30">
        <f>AVERAGEIFS(I13:I744, J13:J744, 12)</f>
        <v>0.98436860956586791</v>
      </c>
      <c r="L13" s="30">
        <f t="shared" si="7"/>
        <v>0.97995262503658309</v>
      </c>
    </row>
    <row r="14" spans="1:12" x14ac:dyDescent="0.35">
      <c r="A14" s="29">
        <v>18629</v>
      </c>
      <c r="B14" s="30">
        <v>24.19</v>
      </c>
      <c r="C14" s="30">
        <f t="shared" si="0"/>
        <v>22.775384615384617</v>
      </c>
      <c r="D14" s="30">
        <f t="shared" si="1"/>
        <v>1.4146153846153844</v>
      </c>
      <c r="E14" s="30">
        <f t="shared" si="2"/>
        <v>1</v>
      </c>
      <c r="F14" s="30">
        <f ca="1">OFFSET($F$2,MOD((ROW()-14),12),0)</f>
        <v>1.4054358974358971</v>
      </c>
      <c r="G14" s="30">
        <f t="shared" ca="1" si="3"/>
        <v>9.1794871794874666E-3</v>
      </c>
      <c r="H14" s="30">
        <f t="shared" si="4"/>
        <v>22.775384615384617</v>
      </c>
      <c r="I14" s="30">
        <f t="shared" si="5"/>
        <v>1.0621115914617671</v>
      </c>
      <c r="J14" s="30">
        <f t="shared" si="6"/>
        <v>1</v>
      </c>
      <c r="K14" s="30">
        <f ca="1">OFFSET($K$2,MOD((ROW()-14),12),0)</f>
        <v>1.0612291220995622</v>
      </c>
      <c r="L14" s="30">
        <f t="shared" ca="1" si="7"/>
        <v>1.0008315540384523</v>
      </c>
    </row>
    <row r="15" spans="1:12" x14ac:dyDescent="0.35">
      <c r="A15" s="29">
        <v>18660</v>
      </c>
      <c r="B15" s="30">
        <v>25.28</v>
      </c>
      <c r="C15" s="30">
        <f t="shared" si="0"/>
        <v>22.905384615384612</v>
      </c>
      <c r="D15" s="30">
        <f t="shared" si="1"/>
        <v>2.3746153846153888</v>
      </c>
      <c r="E15" s="30">
        <f t="shared" si="2"/>
        <v>2</v>
      </c>
      <c r="F15" s="30">
        <f t="shared" ref="F15:F78" ca="1" si="8">OFFSET($F$2,MOD((ROW()-14),12),0)</f>
        <v>2.9278461538461542</v>
      </c>
      <c r="G15" s="30">
        <f t="shared" ca="1" si="3"/>
        <v>-0.55323076923076542</v>
      </c>
      <c r="H15" s="30">
        <f t="shared" si="4"/>
        <v>22.905384615384612</v>
      </c>
      <c r="I15" s="30">
        <f t="shared" si="5"/>
        <v>1.1036706182624174</v>
      </c>
      <c r="J15" s="30">
        <f t="shared" si="6"/>
        <v>2</v>
      </c>
      <c r="K15" s="30">
        <f t="shared" ref="K15:K78" ca="1" si="9">OFFSET($K$2,MOD((ROW()-14),12),0)</f>
        <v>1.1279568119928638</v>
      </c>
      <c r="L15" s="30">
        <f t="shared" ca="1" si="7"/>
        <v>0.97846886204132433</v>
      </c>
    </row>
    <row r="16" spans="1:12" x14ac:dyDescent="0.35">
      <c r="A16" s="29">
        <v>18688</v>
      </c>
      <c r="B16" s="30">
        <v>25.6</v>
      </c>
      <c r="C16" s="30">
        <f t="shared" si="0"/>
        <v>23.004615384615384</v>
      </c>
      <c r="D16" s="30">
        <f t="shared" si="1"/>
        <v>2.5953846153846172</v>
      </c>
      <c r="E16" s="30">
        <f t="shared" si="2"/>
        <v>3</v>
      </c>
      <c r="F16" s="30">
        <f t="shared" ca="1" si="8"/>
        <v>3.3439999999999999</v>
      </c>
      <c r="G16" s="30">
        <f t="shared" ca="1" si="3"/>
        <v>-0.74861538461538402</v>
      </c>
      <c r="H16" s="30">
        <f t="shared" si="4"/>
        <v>23.004615384615384</v>
      </c>
      <c r="I16" s="30">
        <f t="shared" si="5"/>
        <v>1.1128201698655789</v>
      </c>
      <c r="J16" s="30">
        <f t="shared" si="6"/>
        <v>3</v>
      </c>
      <c r="K16" s="30">
        <f t="shared" ca="1" si="9"/>
        <v>1.1460954131131467</v>
      </c>
      <c r="L16" s="30">
        <f t="shared" ca="1" si="7"/>
        <v>0.97096642839082481</v>
      </c>
    </row>
    <row r="17" spans="1:12" x14ac:dyDescent="0.35">
      <c r="A17" s="29">
        <v>18719</v>
      </c>
      <c r="B17" s="30">
        <v>25.37</v>
      </c>
      <c r="C17" s="30">
        <f t="shared" si="0"/>
        <v>23.166153846153843</v>
      </c>
      <c r="D17" s="30">
        <f t="shared" si="1"/>
        <v>2.2038461538461576</v>
      </c>
      <c r="E17" s="30">
        <f t="shared" si="2"/>
        <v>4</v>
      </c>
      <c r="F17" s="30">
        <f t="shared" ca="1" si="8"/>
        <v>2.4728461538461546</v>
      </c>
      <c r="G17" s="30">
        <f t="shared" ca="1" si="3"/>
        <v>-0.26899999999999835</v>
      </c>
      <c r="H17" s="30">
        <f t="shared" si="4"/>
        <v>23.166153846153843</v>
      </c>
      <c r="I17" s="30">
        <f t="shared" si="5"/>
        <v>1.0951321556647631</v>
      </c>
      <c r="J17" s="30">
        <f t="shared" si="6"/>
        <v>4</v>
      </c>
      <c r="K17" s="30">
        <f t="shared" ca="1" si="9"/>
        <v>1.1076861608568953</v>
      </c>
      <c r="L17" s="30">
        <f t="shared" ca="1" si="7"/>
        <v>0.98866646019805771</v>
      </c>
    </row>
    <row r="18" spans="1:12" x14ac:dyDescent="0.35">
      <c r="A18" s="29">
        <v>18749</v>
      </c>
      <c r="B18" s="30">
        <v>24.79</v>
      </c>
      <c r="C18" s="30">
        <f t="shared" si="0"/>
        <v>23.343076923076922</v>
      </c>
      <c r="D18" s="30">
        <f t="shared" si="1"/>
        <v>1.4469230769230776</v>
      </c>
      <c r="E18" s="30">
        <f t="shared" si="2"/>
        <v>5</v>
      </c>
      <c r="F18" s="30">
        <f t="shared" ca="1" si="8"/>
        <v>1.190307692307693</v>
      </c>
      <c r="G18" s="30">
        <f t="shared" ca="1" si="3"/>
        <v>0.25661538461538314</v>
      </c>
      <c r="H18" s="30">
        <f t="shared" si="4"/>
        <v>23.343076923076922</v>
      </c>
      <c r="I18" s="30">
        <f t="shared" si="5"/>
        <v>1.0619851051209386</v>
      </c>
      <c r="J18" s="30">
        <f t="shared" si="6"/>
        <v>5</v>
      </c>
      <c r="K18" s="30">
        <f t="shared" ca="1" si="9"/>
        <v>1.0512716216930516</v>
      </c>
      <c r="L18" s="30">
        <f t="shared" ca="1" si="7"/>
        <v>1.0101909755831069</v>
      </c>
    </row>
    <row r="19" spans="1:12" x14ac:dyDescent="0.35">
      <c r="A19" s="29">
        <v>18780</v>
      </c>
      <c r="B19" s="30">
        <v>24.69</v>
      </c>
      <c r="C19" s="30">
        <f t="shared" si="0"/>
        <v>23.56384615384615</v>
      </c>
      <c r="D19" s="30">
        <f t="shared" si="1"/>
        <v>1.1261538461538514</v>
      </c>
      <c r="E19" s="30">
        <f t="shared" si="2"/>
        <v>6</v>
      </c>
      <c r="F19" s="30">
        <f t="shared" ca="1" si="8"/>
        <v>-0.22521794871794854</v>
      </c>
      <c r="G19" s="30">
        <f t="shared" ca="1" si="3"/>
        <v>1.3513717948717989</v>
      </c>
      <c r="H19" s="30">
        <f t="shared" si="4"/>
        <v>23.56384615384615</v>
      </c>
      <c r="I19" s="30">
        <f t="shared" si="5"/>
        <v>1.0477915972970329</v>
      </c>
      <c r="J19" s="30">
        <f t="shared" si="6"/>
        <v>6</v>
      </c>
      <c r="K19" s="30">
        <f t="shared" ca="1" si="9"/>
        <v>0.98970503057706927</v>
      </c>
      <c r="L19" s="30">
        <f t="shared" ca="1" si="7"/>
        <v>1.0586907865731419</v>
      </c>
    </row>
    <row r="20" spans="1:12" x14ac:dyDescent="0.35">
      <c r="A20" s="29">
        <v>18810</v>
      </c>
      <c r="B20" s="30">
        <v>23.86</v>
      </c>
      <c r="C20" s="30">
        <f t="shared" si="0"/>
        <v>23.773076923076921</v>
      </c>
      <c r="D20" s="30">
        <f t="shared" si="1"/>
        <v>8.6923076923078213E-2</v>
      </c>
      <c r="E20" s="30">
        <f t="shared" si="2"/>
        <v>7</v>
      </c>
      <c r="F20" s="30">
        <f t="shared" ca="1" si="8"/>
        <v>-1.4482566204287519</v>
      </c>
      <c r="G20" s="30">
        <f t="shared" ca="1" si="3"/>
        <v>1.535179697351829</v>
      </c>
      <c r="H20" s="30">
        <f t="shared" si="4"/>
        <v>23.773076923076921</v>
      </c>
      <c r="I20" s="30">
        <f t="shared" si="5"/>
        <v>1.003656366283773</v>
      </c>
      <c r="J20" s="30">
        <f t="shared" si="6"/>
        <v>7</v>
      </c>
      <c r="K20" s="30">
        <f t="shared" ca="1" si="9"/>
        <v>0.93705918811134559</v>
      </c>
      <c r="L20" s="30">
        <f t="shared" ca="1" si="7"/>
        <v>1.071070407309761</v>
      </c>
    </row>
    <row r="21" spans="1:12" x14ac:dyDescent="0.35">
      <c r="A21" s="29">
        <v>18841</v>
      </c>
      <c r="B21" s="30">
        <v>22.32</v>
      </c>
      <c r="C21" s="30">
        <f t="shared" si="0"/>
        <v>23.928461538461534</v>
      </c>
      <c r="D21" s="30">
        <f t="shared" si="1"/>
        <v>-1.6084615384615333</v>
      </c>
      <c r="E21" s="30">
        <f t="shared" si="2"/>
        <v>8</v>
      </c>
      <c r="F21" s="30">
        <f t="shared" ca="1" si="8"/>
        <v>-2.4585234437693453</v>
      </c>
      <c r="G21" s="30">
        <f t="shared" ca="1" si="3"/>
        <v>0.85006190530781112</v>
      </c>
      <c r="H21" s="30">
        <f t="shared" si="4"/>
        <v>23.928461538461534</v>
      </c>
      <c r="I21" s="30">
        <f t="shared" si="5"/>
        <v>0.93278040312469879</v>
      </c>
      <c r="J21" s="30">
        <f t="shared" si="6"/>
        <v>8</v>
      </c>
      <c r="K21" s="30">
        <f t="shared" ca="1" si="9"/>
        <v>0.89406457332439959</v>
      </c>
      <c r="L21" s="30">
        <f t="shared" ca="1" si="7"/>
        <v>1.0433031695421531</v>
      </c>
    </row>
    <row r="22" spans="1:12" x14ac:dyDescent="0.35">
      <c r="A22" s="29">
        <v>18872</v>
      </c>
      <c r="B22" s="30">
        <v>21.44</v>
      </c>
      <c r="C22" s="30">
        <f t="shared" si="0"/>
        <v>24.01230769230769</v>
      </c>
      <c r="D22" s="30">
        <f t="shared" si="1"/>
        <v>-2.5723076923076889</v>
      </c>
      <c r="E22" s="30">
        <f t="shared" si="2"/>
        <v>9</v>
      </c>
      <c r="F22" s="30">
        <f t="shared" ca="1" si="8"/>
        <v>-2.7441525851197981</v>
      </c>
      <c r="G22" s="30">
        <f t="shared" ca="1" si="3"/>
        <v>0.17184489281211057</v>
      </c>
      <c r="H22" s="30">
        <f t="shared" si="4"/>
        <v>24.01230769230769</v>
      </c>
      <c r="I22" s="30">
        <f t="shared" si="5"/>
        <v>0.89287544848795508</v>
      </c>
      <c r="J22" s="30">
        <f t="shared" si="6"/>
        <v>9</v>
      </c>
      <c r="K22" s="30">
        <f t="shared" ca="1" si="9"/>
        <v>0.88209900606922464</v>
      </c>
      <c r="L22" s="30">
        <f t="shared" ca="1" si="7"/>
        <v>1.0122168173238875</v>
      </c>
    </row>
    <row r="23" spans="1:12" x14ac:dyDescent="0.35">
      <c r="A23" s="29">
        <v>18902</v>
      </c>
      <c r="B23" s="30">
        <v>21.77</v>
      </c>
      <c r="C23" s="30">
        <f t="shared" si="0"/>
        <v>23.945384615384619</v>
      </c>
      <c r="D23" s="30">
        <f t="shared" si="1"/>
        <v>-2.175384615384619</v>
      </c>
      <c r="E23" s="30">
        <f t="shared" si="2"/>
        <v>10</v>
      </c>
      <c r="F23" s="30">
        <f t="shared" ca="1" si="8"/>
        <v>-2.3949894913829333</v>
      </c>
      <c r="G23" s="30">
        <f t="shared" ca="1" si="3"/>
        <v>0.21960487599831424</v>
      </c>
      <c r="H23" s="30">
        <f t="shared" si="4"/>
        <v>23.945384615384619</v>
      </c>
      <c r="I23" s="30">
        <f t="shared" si="5"/>
        <v>0.90915223746345841</v>
      </c>
      <c r="J23" s="30">
        <f t="shared" si="6"/>
        <v>10</v>
      </c>
      <c r="K23" s="30">
        <f t="shared" ca="1" si="9"/>
        <v>0.89672764542083672</v>
      </c>
      <c r="L23" s="30">
        <f t="shared" ca="1" si="7"/>
        <v>1.0138554800959558</v>
      </c>
    </row>
    <row r="24" spans="1:12" x14ac:dyDescent="0.35">
      <c r="A24" s="29">
        <v>18933</v>
      </c>
      <c r="B24" s="30">
        <v>22.33</v>
      </c>
      <c r="C24" s="30">
        <f t="shared" si="0"/>
        <v>23.817692307692308</v>
      </c>
      <c r="D24" s="30">
        <f t="shared" si="1"/>
        <v>-1.4876923076923099</v>
      </c>
      <c r="E24" s="30">
        <f t="shared" si="2"/>
        <v>11</v>
      </c>
      <c r="F24" s="30">
        <f t="shared" ca="1" si="8"/>
        <v>-1.6342512610340478</v>
      </c>
      <c r="G24" s="30">
        <f t="shared" ca="1" si="3"/>
        <v>0.14655895334173863</v>
      </c>
      <c r="H24" s="30">
        <f t="shared" si="4"/>
        <v>23.817692307692308</v>
      </c>
      <c r="I24" s="30">
        <f t="shared" si="5"/>
        <v>0.93753835222685133</v>
      </c>
      <c r="J24" s="30">
        <f t="shared" si="6"/>
        <v>11</v>
      </c>
      <c r="K24" s="30">
        <f t="shared" ca="1" si="9"/>
        <v>0.92922034141363385</v>
      </c>
      <c r="L24" s="30">
        <f t="shared" ca="1" si="7"/>
        <v>1.0089516021577436</v>
      </c>
    </row>
    <row r="25" spans="1:12" x14ac:dyDescent="0.35">
      <c r="A25" s="29">
        <v>18963</v>
      </c>
      <c r="B25" s="30">
        <v>22.89</v>
      </c>
      <c r="C25" s="30">
        <f t="shared" si="0"/>
        <v>23.629230769230769</v>
      </c>
      <c r="D25" s="30">
        <f t="shared" si="1"/>
        <v>-0.73923076923076891</v>
      </c>
      <c r="E25" s="30">
        <f t="shared" si="2"/>
        <v>12</v>
      </c>
      <c r="F25" s="30">
        <f t="shared" ca="1" si="8"/>
        <v>-0.35876598811025051</v>
      </c>
      <c r="G25" s="30">
        <f t="shared" ca="1" si="3"/>
        <v>-0.38046478112051929</v>
      </c>
      <c r="H25" s="30">
        <f t="shared" si="4"/>
        <v>23.629230769230769</v>
      </c>
      <c r="I25" s="30">
        <f t="shared" si="5"/>
        <v>0.96871541115958071</v>
      </c>
      <c r="J25" s="30">
        <f t="shared" si="6"/>
        <v>12</v>
      </c>
      <c r="K25" s="30">
        <f t="shared" ca="1" si="9"/>
        <v>0.98436860956586791</v>
      </c>
      <c r="L25" s="30">
        <f t="shared" ca="1" si="7"/>
        <v>0.98409823489476089</v>
      </c>
    </row>
    <row r="26" spans="1:12" x14ac:dyDescent="0.35">
      <c r="A26" s="29">
        <v>18994</v>
      </c>
      <c r="B26" s="30">
        <v>24.52</v>
      </c>
      <c r="C26" s="30">
        <f t="shared" si="0"/>
        <v>23.336923076923078</v>
      </c>
      <c r="D26" s="30">
        <f t="shared" si="1"/>
        <v>1.1830769230769214</v>
      </c>
      <c r="E26" s="30">
        <f t="shared" si="2"/>
        <v>1</v>
      </c>
      <c r="F26" s="30">
        <f t="shared" ca="1" si="8"/>
        <v>1.4054358974358971</v>
      </c>
      <c r="G26" s="30">
        <f t="shared" ca="1" si="3"/>
        <v>-0.22235897435897556</v>
      </c>
      <c r="H26" s="30">
        <f t="shared" si="4"/>
        <v>23.336923076923078</v>
      </c>
      <c r="I26" s="30">
        <f t="shared" si="5"/>
        <v>1.050695497396005</v>
      </c>
      <c r="J26" s="30">
        <f t="shared" si="6"/>
        <v>1</v>
      </c>
      <c r="K26" s="30">
        <f t="shared" ca="1" si="9"/>
        <v>1.0612291220995622</v>
      </c>
      <c r="L26" s="30">
        <f t="shared" ca="1" si="7"/>
        <v>0.9900741277409375</v>
      </c>
    </row>
    <row r="27" spans="1:12" x14ac:dyDescent="0.35">
      <c r="A27" s="29">
        <v>19025</v>
      </c>
      <c r="B27" s="30">
        <v>26.21</v>
      </c>
      <c r="C27" s="30">
        <f t="shared" si="0"/>
        <v>23.041538461538458</v>
      </c>
      <c r="D27" s="30">
        <f t="shared" si="1"/>
        <v>3.1684615384615427</v>
      </c>
      <c r="E27" s="30">
        <f t="shared" si="2"/>
        <v>2</v>
      </c>
      <c r="F27" s="30">
        <f t="shared" ca="1" si="8"/>
        <v>2.9278461538461542</v>
      </c>
      <c r="G27" s="30">
        <f t="shared" ca="1" si="3"/>
        <v>0.24061538461538845</v>
      </c>
      <c r="H27" s="30">
        <f t="shared" si="4"/>
        <v>23.041538461538458</v>
      </c>
      <c r="I27" s="30">
        <f t="shared" si="5"/>
        <v>1.1375108499699542</v>
      </c>
      <c r="J27" s="30">
        <f t="shared" si="6"/>
        <v>2</v>
      </c>
      <c r="K27" s="30">
        <f t="shared" ca="1" si="9"/>
        <v>1.1279568119928638</v>
      </c>
      <c r="L27" s="30">
        <f t="shared" ca="1" si="7"/>
        <v>1.0084702161248624</v>
      </c>
    </row>
    <row r="28" spans="1:12" x14ac:dyDescent="0.35">
      <c r="A28" s="29">
        <v>19054</v>
      </c>
      <c r="B28" s="30">
        <v>26.37</v>
      </c>
      <c r="C28" s="30">
        <f t="shared" si="0"/>
        <v>22.834615384615383</v>
      </c>
      <c r="D28" s="30">
        <f t="shared" si="1"/>
        <v>3.5353846153846185</v>
      </c>
      <c r="E28" s="30">
        <f t="shared" si="2"/>
        <v>3</v>
      </c>
      <c r="F28" s="30">
        <f t="shared" ca="1" si="8"/>
        <v>3.3439999999999999</v>
      </c>
      <c r="G28" s="30">
        <f t="shared" ca="1" si="3"/>
        <v>0.19138461538461726</v>
      </c>
      <c r="H28" s="30">
        <f t="shared" si="4"/>
        <v>22.834615384615383</v>
      </c>
      <c r="I28" s="30">
        <f t="shared" si="5"/>
        <v>1.1548256695300658</v>
      </c>
      <c r="J28" s="30">
        <f t="shared" si="6"/>
        <v>3</v>
      </c>
      <c r="K28" s="30">
        <f t="shared" ca="1" si="9"/>
        <v>1.1460954131131467</v>
      </c>
      <c r="L28" s="30">
        <f t="shared" ca="1" si="7"/>
        <v>1.0076173905915957</v>
      </c>
    </row>
    <row r="29" spans="1:12" x14ac:dyDescent="0.35">
      <c r="A29" s="29">
        <v>19085</v>
      </c>
      <c r="B29" s="30">
        <v>24.73</v>
      </c>
      <c r="C29" s="30">
        <f t="shared" si="0"/>
        <v>22.754615384615384</v>
      </c>
      <c r="D29" s="30">
        <f t="shared" si="1"/>
        <v>1.9753846153846162</v>
      </c>
      <c r="E29" s="30">
        <f t="shared" si="2"/>
        <v>4</v>
      </c>
      <c r="F29" s="30">
        <f t="shared" ca="1" si="8"/>
        <v>2.4728461538461546</v>
      </c>
      <c r="G29" s="30">
        <f t="shared" ca="1" si="3"/>
        <v>-0.49746153846153973</v>
      </c>
      <c r="H29" s="30">
        <f t="shared" si="4"/>
        <v>22.754615384615384</v>
      </c>
      <c r="I29" s="30">
        <f t="shared" si="5"/>
        <v>1.0868124809844157</v>
      </c>
      <c r="J29" s="30">
        <f t="shared" si="6"/>
        <v>4</v>
      </c>
      <c r="K29" s="30">
        <f t="shared" ca="1" si="9"/>
        <v>1.1076861608568953</v>
      </c>
      <c r="L29" s="30">
        <f t="shared" ca="1" si="7"/>
        <v>0.98115560109884192</v>
      </c>
    </row>
    <row r="30" spans="1:12" x14ac:dyDescent="0.35">
      <c r="A30" s="29">
        <v>19115</v>
      </c>
      <c r="B30" s="30">
        <v>23.71</v>
      </c>
      <c r="C30" s="30">
        <f t="shared" si="0"/>
        <v>22.677692307692308</v>
      </c>
      <c r="D30" s="30">
        <f t="shared" si="1"/>
        <v>1.0323076923076933</v>
      </c>
      <c r="E30" s="30">
        <f t="shared" si="2"/>
        <v>5</v>
      </c>
      <c r="F30" s="30">
        <f t="shared" ca="1" si="8"/>
        <v>1.190307692307693</v>
      </c>
      <c r="G30" s="30">
        <f t="shared" ca="1" si="3"/>
        <v>-0.15800000000000125</v>
      </c>
      <c r="H30" s="30">
        <f t="shared" si="4"/>
        <v>22.677692307692308</v>
      </c>
      <c r="I30" s="30">
        <f t="shared" si="5"/>
        <v>1.045520843933381</v>
      </c>
      <c r="J30" s="30">
        <f t="shared" si="6"/>
        <v>5</v>
      </c>
      <c r="K30" s="30">
        <f t="shared" ca="1" si="9"/>
        <v>1.0512716216930516</v>
      </c>
      <c r="L30" s="30">
        <f t="shared" ca="1" si="7"/>
        <v>0.99452969371473277</v>
      </c>
    </row>
    <row r="31" spans="1:12" x14ac:dyDescent="0.35">
      <c r="A31" s="29">
        <v>19146</v>
      </c>
      <c r="B31" s="30">
        <v>22.34</v>
      </c>
      <c r="C31" s="30">
        <f t="shared" si="0"/>
        <v>22.682307692307692</v>
      </c>
      <c r="D31" s="30">
        <f t="shared" si="1"/>
        <v>-0.34230769230769198</v>
      </c>
      <c r="E31" s="30">
        <f t="shared" si="2"/>
        <v>6</v>
      </c>
      <c r="F31" s="30">
        <f t="shared" ca="1" si="8"/>
        <v>-0.22521794871794854</v>
      </c>
      <c r="G31" s="30">
        <f t="shared" ca="1" si="3"/>
        <v>-0.11708974358974444</v>
      </c>
      <c r="H31" s="30">
        <f t="shared" si="4"/>
        <v>22.682307692307692</v>
      </c>
      <c r="I31" s="30">
        <f t="shared" si="5"/>
        <v>0.98490860379150136</v>
      </c>
      <c r="J31" s="30">
        <f t="shared" si="6"/>
        <v>6</v>
      </c>
      <c r="K31" s="30">
        <f t="shared" ca="1" si="9"/>
        <v>0.98970503057706927</v>
      </c>
      <c r="L31" s="30">
        <f t="shared" ca="1" si="7"/>
        <v>0.99515368050340081</v>
      </c>
    </row>
    <row r="32" spans="1:12" x14ac:dyDescent="0.35">
      <c r="A32" s="29">
        <v>19176</v>
      </c>
      <c r="B32" s="30">
        <v>20.89</v>
      </c>
      <c r="C32" s="30">
        <f t="shared" si="0"/>
        <v>22.779230769230772</v>
      </c>
      <c r="D32" s="30">
        <f t="shared" si="1"/>
        <v>-1.889230769230771</v>
      </c>
      <c r="E32" s="30">
        <f t="shared" si="2"/>
        <v>7</v>
      </c>
      <c r="F32" s="30">
        <f t="shared" ca="1" si="8"/>
        <v>-1.4482566204287519</v>
      </c>
      <c r="G32" s="30">
        <f t="shared" ca="1" si="3"/>
        <v>-0.44097414880202024</v>
      </c>
      <c r="H32" s="30">
        <f t="shared" si="4"/>
        <v>22.779230769230772</v>
      </c>
      <c r="I32" s="30">
        <f t="shared" si="5"/>
        <v>0.91706345186235771</v>
      </c>
      <c r="J32" s="30">
        <f t="shared" si="6"/>
        <v>7</v>
      </c>
      <c r="K32" s="30">
        <f t="shared" ca="1" si="9"/>
        <v>0.93705918811134559</v>
      </c>
      <c r="L32" s="30">
        <f t="shared" ca="1" si="7"/>
        <v>0.9786611811690471</v>
      </c>
    </row>
    <row r="33" spans="1:12" x14ac:dyDescent="0.35">
      <c r="A33" s="29">
        <v>19207</v>
      </c>
      <c r="B33" s="30">
        <v>20.02</v>
      </c>
      <c r="C33" s="30">
        <f t="shared" si="0"/>
        <v>22.919230769230769</v>
      </c>
      <c r="D33" s="30">
        <f t="shared" si="1"/>
        <v>-2.8992307692307691</v>
      </c>
      <c r="E33" s="30">
        <f t="shared" si="2"/>
        <v>8</v>
      </c>
      <c r="F33" s="30">
        <f t="shared" ca="1" si="8"/>
        <v>-2.4585234437693453</v>
      </c>
      <c r="G33" s="30">
        <f t="shared" ca="1" si="3"/>
        <v>-0.44070732546142466</v>
      </c>
      <c r="H33" s="30">
        <f t="shared" si="4"/>
        <v>22.919230769230769</v>
      </c>
      <c r="I33" s="30">
        <f t="shared" si="5"/>
        <v>0.87350226548078536</v>
      </c>
      <c r="J33" s="30">
        <f t="shared" si="6"/>
        <v>8</v>
      </c>
      <c r="K33" s="30">
        <f t="shared" ca="1" si="9"/>
        <v>0.89406457332439959</v>
      </c>
      <c r="L33" s="30">
        <f t="shared" ca="1" si="7"/>
        <v>0.97700131684319247</v>
      </c>
    </row>
    <row r="34" spans="1:12" x14ac:dyDescent="0.35">
      <c r="A34" s="29">
        <v>19238</v>
      </c>
      <c r="B34" s="30">
        <v>19.63</v>
      </c>
      <c r="C34" s="30">
        <f t="shared" si="0"/>
        <v>23.007692307692309</v>
      </c>
      <c r="D34" s="30">
        <f t="shared" si="1"/>
        <v>-3.3776923076923104</v>
      </c>
      <c r="E34" s="30">
        <f t="shared" si="2"/>
        <v>9</v>
      </c>
      <c r="F34" s="30">
        <f t="shared" ca="1" si="8"/>
        <v>-2.7441525851197981</v>
      </c>
      <c r="G34" s="30">
        <f t="shared" ca="1" si="3"/>
        <v>-0.63353972257251101</v>
      </c>
      <c r="H34" s="30">
        <f t="shared" si="4"/>
        <v>23.007692307692309</v>
      </c>
      <c r="I34" s="30">
        <f t="shared" si="5"/>
        <v>0.85319291206954184</v>
      </c>
      <c r="J34" s="30">
        <f t="shared" si="6"/>
        <v>9</v>
      </c>
      <c r="K34" s="30">
        <f t="shared" ca="1" si="9"/>
        <v>0.88209900606922464</v>
      </c>
      <c r="L34" s="30">
        <f t="shared" ca="1" si="7"/>
        <v>0.96723032924785513</v>
      </c>
    </row>
    <row r="35" spans="1:12" x14ac:dyDescent="0.35">
      <c r="A35" s="29">
        <v>19268</v>
      </c>
      <c r="B35" s="30">
        <v>20.399999999999999</v>
      </c>
      <c r="C35" s="30">
        <f t="shared" si="0"/>
        <v>23.058461538461536</v>
      </c>
      <c r="D35" s="30">
        <f t="shared" si="1"/>
        <v>-2.6584615384615375</v>
      </c>
      <c r="E35" s="30">
        <f t="shared" si="2"/>
        <v>10</v>
      </c>
      <c r="F35" s="30">
        <f t="shared" ca="1" si="8"/>
        <v>-2.3949894913829333</v>
      </c>
      <c r="G35" s="30">
        <f t="shared" ca="1" si="3"/>
        <v>-0.26347204707860428</v>
      </c>
      <c r="H35" s="30">
        <f t="shared" si="4"/>
        <v>23.058461538461536</v>
      </c>
      <c r="I35" s="30">
        <f t="shared" si="5"/>
        <v>0.88470776621297043</v>
      </c>
      <c r="J35" s="30">
        <f t="shared" si="6"/>
        <v>10</v>
      </c>
      <c r="K35" s="30">
        <f t="shared" ca="1" si="9"/>
        <v>0.89672764542083672</v>
      </c>
      <c r="L35" s="30">
        <f t="shared" ca="1" si="7"/>
        <v>0.98659584181524218</v>
      </c>
    </row>
    <row r="36" spans="1:12" x14ac:dyDescent="0.35">
      <c r="A36" s="29">
        <v>19299</v>
      </c>
      <c r="B36" s="30">
        <v>20.77</v>
      </c>
      <c r="C36" s="30">
        <f t="shared" si="0"/>
        <v>23.115384615384617</v>
      </c>
      <c r="D36" s="30">
        <f t="shared" si="1"/>
        <v>-2.3453846153846172</v>
      </c>
      <c r="E36" s="30">
        <f t="shared" si="2"/>
        <v>11</v>
      </c>
      <c r="F36" s="30">
        <f t="shared" ca="1" si="8"/>
        <v>-1.6342512610340478</v>
      </c>
      <c r="G36" s="30">
        <f t="shared" ca="1" si="3"/>
        <v>-0.71113335435056868</v>
      </c>
      <c r="H36" s="30">
        <f t="shared" si="4"/>
        <v>23.115384615384617</v>
      </c>
      <c r="I36" s="30">
        <f t="shared" si="5"/>
        <v>0.89853577371048243</v>
      </c>
      <c r="J36" s="30">
        <f t="shared" si="6"/>
        <v>11</v>
      </c>
      <c r="K36" s="30">
        <f t="shared" ca="1" si="9"/>
        <v>0.92922034141363385</v>
      </c>
      <c r="L36" s="30">
        <f t="shared" ca="1" si="7"/>
        <v>0.9669781575632852</v>
      </c>
    </row>
    <row r="37" spans="1:12" x14ac:dyDescent="0.35">
      <c r="A37" s="29">
        <v>19329</v>
      </c>
      <c r="B37" s="30">
        <v>22.39</v>
      </c>
      <c r="C37" s="30">
        <f t="shared" si="0"/>
        <v>23.098461538461542</v>
      </c>
      <c r="D37" s="30">
        <f t="shared" si="1"/>
        <v>-0.70846153846154181</v>
      </c>
      <c r="E37" s="30">
        <f t="shared" si="2"/>
        <v>12</v>
      </c>
      <c r="F37" s="30">
        <f t="shared" ca="1" si="8"/>
        <v>-0.35876598811025051</v>
      </c>
      <c r="G37" s="30">
        <f t="shared" ca="1" si="3"/>
        <v>-0.34969555035129218</v>
      </c>
      <c r="H37" s="30">
        <f t="shared" si="4"/>
        <v>23.098461538461542</v>
      </c>
      <c r="I37" s="30">
        <f t="shared" si="5"/>
        <v>0.96932862661515906</v>
      </c>
      <c r="J37" s="30">
        <f t="shared" si="6"/>
        <v>12</v>
      </c>
      <c r="K37" s="30">
        <f t="shared" ca="1" si="9"/>
        <v>0.98436860956586791</v>
      </c>
      <c r="L37" s="30">
        <f t="shared" ca="1" si="7"/>
        <v>0.98472118797312946</v>
      </c>
    </row>
    <row r="38" spans="1:12" x14ac:dyDescent="0.35">
      <c r="A38" s="29">
        <v>19360</v>
      </c>
      <c r="B38" s="30">
        <v>24.15</v>
      </c>
      <c r="C38" s="30">
        <f t="shared" si="0"/>
        <v>23.087692307692308</v>
      </c>
      <c r="D38" s="30">
        <f t="shared" si="1"/>
        <v>1.0623076923076908</v>
      </c>
      <c r="E38" s="30">
        <f t="shared" si="2"/>
        <v>1</v>
      </c>
      <c r="F38" s="30">
        <f t="shared" ca="1" si="8"/>
        <v>1.4054358974358971</v>
      </c>
      <c r="G38" s="30">
        <f t="shared" ca="1" si="3"/>
        <v>-0.34312820512820608</v>
      </c>
      <c r="H38" s="30">
        <f t="shared" si="4"/>
        <v>23.087692307692308</v>
      </c>
      <c r="I38" s="30">
        <f t="shared" si="5"/>
        <v>1.0460118611314719</v>
      </c>
      <c r="J38" s="30">
        <f t="shared" si="6"/>
        <v>1</v>
      </c>
      <c r="K38" s="30">
        <f t="shared" ca="1" si="9"/>
        <v>1.0612291220995622</v>
      </c>
      <c r="L38" s="30">
        <f t="shared" ca="1" si="7"/>
        <v>0.98566072052566356</v>
      </c>
    </row>
    <row r="39" spans="1:12" x14ac:dyDescent="0.35">
      <c r="A39" s="29">
        <v>19391</v>
      </c>
      <c r="B39" s="30">
        <v>26.34</v>
      </c>
      <c r="C39" s="30">
        <f t="shared" si="0"/>
        <v>23.130769230769229</v>
      </c>
      <c r="D39" s="30">
        <f t="shared" si="1"/>
        <v>3.2092307692307713</v>
      </c>
      <c r="E39" s="30">
        <f t="shared" si="2"/>
        <v>2</v>
      </c>
      <c r="F39" s="30">
        <f t="shared" ca="1" si="8"/>
        <v>2.9278461538461542</v>
      </c>
      <c r="G39" s="30">
        <f t="shared" ca="1" si="3"/>
        <v>0.28138461538461712</v>
      </c>
      <c r="H39" s="30">
        <f t="shared" si="4"/>
        <v>23.130769230769229</v>
      </c>
      <c r="I39" s="30">
        <f t="shared" si="5"/>
        <v>1.1387429331559695</v>
      </c>
      <c r="J39" s="30">
        <f t="shared" si="6"/>
        <v>2</v>
      </c>
      <c r="K39" s="30">
        <f t="shared" ca="1" si="9"/>
        <v>1.1279568119928638</v>
      </c>
      <c r="L39" s="30">
        <f t="shared" ca="1" si="7"/>
        <v>1.0095625302745845</v>
      </c>
    </row>
    <row r="40" spans="1:12" x14ac:dyDescent="0.35">
      <c r="A40" s="29">
        <v>19419</v>
      </c>
      <c r="B40" s="30">
        <v>27.36</v>
      </c>
      <c r="C40" s="30">
        <f t="shared" si="0"/>
        <v>23.225384615384616</v>
      </c>
      <c r="D40" s="30">
        <f t="shared" si="1"/>
        <v>4.1346153846153832</v>
      </c>
      <c r="E40" s="30">
        <f t="shared" si="2"/>
        <v>3</v>
      </c>
      <c r="F40" s="30">
        <f t="shared" ca="1" si="8"/>
        <v>3.3439999999999999</v>
      </c>
      <c r="G40" s="30">
        <f t="shared" ca="1" si="3"/>
        <v>0.79061538461538206</v>
      </c>
      <c r="H40" s="30">
        <f t="shared" si="4"/>
        <v>23.225384615384616</v>
      </c>
      <c r="I40" s="30">
        <f t="shared" si="5"/>
        <v>1.1780213956877421</v>
      </c>
      <c r="J40" s="30">
        <f t="shared" si="6"/>
        <v>3</v>
      </c>
      <c r="K40" s="30">
        <f t="shared" ca="1" si="9"/>
        <v>1.1460954131131467</v>
      </c>
      <c r="L40" s="30">
        <f t="shared" ca="1" si="7"/>
        <v>1.0278563042913458</v>
      </c>
    </row>
    <row r="41" spans="1:12" x14ac:dyDescent="0.35">
      <c r="A41" s="29">
        <v>19450</v>
      </c>
      <c r="B41" s="30">
        <v>27.03</v>
      </c>
      <c r="C41" s="30">
        <f t="shared" si="0"/>
        <v>23.326923076923077</v>
      </c>
      <c r="D41" s="30">
        <f t="shared" si="1"/>
        <v>3.7030769230769245</v>
      </c>
      <c r="E41" s="30">
        <f t="shared" si="2"/>
        <v>4</v>
      </c>
      <c r="F41" s="30">
        <f t="shared" ca="1" si="8"/>
        <v>2.4728461538461546</v>
      </c>
      <c r="G41" s="30">
        <f t="shared" ca="1" si="3"/>
        <v>1.2302307692307686</v>
      </c>
      <c r="H41" s="30">
        <f t="shared" si="4"/>
        <v>23.326923076923077</v>
      </c>
      <c r="I41" s="30">
        <f t="shared" si="5"/>
        <v>1.1587469084913438</v>
      </c>
      <c r="J41" s="30">
        <f t="shared" si="6"/>
        <v>4</v>
      </c>
      <c r="K41" s="30">
        <f t="shared" ca="1" si="9"/>
        <v>1.1076861608568953</v>
      </c>
      <c r="L41" s="30">
        <f t="shared" ca="1" si="7"/>
        <v>1.0460967640824801</v>
      </c>
    </row>
    <row r="42" spans="1:12" x14ac:dyDescent="0.35">
      <c r="A42" s="29">
        <v>19480</v>
      </c>
      <c r="B42" s="30">
        <v>25.47</v>
      </c>
      <c r="C42" s="30">
        <f t="shared" si="0"/>
        <v>23.419230769230769</v>
      </c>
      <c r="D42" s="30">
        <f t="shared" si="1"/>
        <v>2.0507692307692302</v>
      </c>
      <c r="E42" s="30">
        <f t="shared" si="2"/>
        <v>5</v>
      </c>
      <c r="F42" s="30">
        <f t="shared" ca="1" si="8"/>
        <v>1.190307692307693</v>
      </c>
      <c r="G42" s="30">
        <f t="shared" ca="1" si="3"/>
        <v>0.86046153846153572</v>
      </c>
      <c r="H42" s="30">
        <f t="shared" si="4"/>
        <v>23.419230769230769</v>
      </c>
      <c r="I42" s="30">
        <f t="shared" si="5"/>
        <v>1.0875677451141403</v>
      </c>
      <c r="J42" s="30">
        <f t="shared" si="6"/>
        <v>5</v>
      </c>
      <c r="K42" s="30">
        <f t="shared" ca="1" si="9"/>
        <v>1.0512716216930516</v>
      </c>
      <c r="L42" s="30">
        <f t="shared" ca="1" si="7"/>
        <v>1.0345259233409483</v>
      </c>
    </row>
    <row r="43" spans="1:12" x14ac:dyDescent="0.35">
      <c r="A43" s="29">
        <v>19511</v>
      </c>
      <c r="B43" s="30">
        <v>23.49</v>
      </c>
      <c r="C43" s="30">
        <f t="shared" si="0"/>
        <v>23.547692307692309</v>
      </c>
      <c r="D43" s="30">
        <f t="shared" si="1"/>
        <v>-5.7692307692310152E-2</v>
      </c>
      <c r="E43" s="30">
        <f t="shared" si="2"/>
        <v>6</v>
      </c>
      <c r="F43" s="30">
        <f t="shared" ca="1" si="8"/>
        <v>-0.22521794871794854</v>
      </c>
      <c r="G43" s="30">
        <f t="shared" ca="1" si="3"/>
        <v>0.16752564102563738</v>
      </c>
      <c r="H43" s="30">
        <f t="shared" si="4"/>
        <v>23.547692307692309</v>
      </c>
      <c r="I43" s="30">
        <f t="shared" si="5"/>
        <v>0.99754998039984311</v>
      </c>
      <c r="J43" s="30">
        <f t="shared" si="6"/>
        <v>6</v>
      </c>
      <c r="K43" s="30">
        <f t="shared" ca="1" si="9"/>
        <v>0.98970503057706927</v>
      </c>
      <c r="L43" s="30">
        <f t="shared" ca="1" si="7"/>
        <v>1.0079265534481516</v>
      </c>
    </row>
    <row r="44" spans="1:12" x14ac:dyDescent="0.35">
      <c r="A44" s="29">
        <v>19541</v>
      </c>
      <c r="B44" s="30">
        <v>22.2</v>
      </c>
      <c r="C44" s="30">
        <f t="shared" si="0"/>
        <v>23.596153846153843</v>
      </c>
      <c r="D44" s="30">
        <f t="shared" si="1"/>
        <v>-1.3961538461538439</v>
      </c>
      <c r="E44" s="30">
        <f t="shared" si="2"/>
        <v>7</v>
      </c>
      <c r="F44" s="30">
        <f t="shared" ca="1" si="8"/>
        <v>-1.4482566204287519</v>
      </c>
      <c r="G44" s="30">
        <f t="shared" ca="1" si="3"/>
        <v>5.2102774274906949E-2</v>
      </c>
      <c r="H44" s="30">
        <f t="shared" si="4"/>
        <v>23.596153846153843</v>
      </c>
      <c r="I44" s="30">
        <f t="shared" si="5"/>
        <v>0.94083129584352088</v>
      </c>
      <c r="J44" s="30">
        <f t="shared" si="6"/>
        <v>7</v>
      </c>
      <c r="K44" s="30">
        <f t="shared" ca="1" si="9"/>
        <v>0.93705918811134559</v>
      </c>
      <c r="L44" s="30">
        <f t="shared" ca="1" si="7"/>
        <v>1.0040254743564043</v>
      </c>
    </row>
    <row r="45" spans="1:12" x14ac:dyDescent="0.35">
      <c r="A45" s="29">
        <v>19572</v>
      </c>
      <c r="B45" s="30">
        <v>21.45</v>
      </c>
      <c r="C45" s="30">
        <f t="shared" si="0"/>
        <v>23.661538461538459</v>
      </c>
      <c r="D45" s="30">
        <f t="shared" si="1"/>
        <v>-2.2115384615384599</v>
      </c>
      <c r="E45" s="30">
        <f t="shared" si="2"/>
        <v>8</v>
      </c>
      <c r="F45" s="30">
        <f t="shared" ca="1" si="8"/>
        <v>-2.4585234437693453</v>
      </c>
      <c r="G45" s="30">
        <f t="shared" ca="1" si="3"/>
        <v>0.2469849822308845</v>
      </c>
      <c r="H45" s="30">
        <f t="shared" si="4"/>
        <v>23.661538461538459</v>
      </c>
      <c r="I45" s="30">
        <f t="shared" si="5"/>
        <v>0.90653446033810148</v>
      </c>
      <c r="J45" s="30">
        <f t="shared" si="6"/>
        <v>8</v>
      </c>
      <c r="K45" s="30">
        <f t="shared" ca="1" si="9"/>
        <v>0.89406457332439959</v>
      </c>
      <c r="L45" s="30">
        <f t="shared" ca="1" si="7"/>
        <v>1.0139474120614522</v>
      </c>
    </row>
    <row r="46" spans="1:12" x14ac:dyDescent="0.35">
      <c r="A46" s="29">
        <v>19603</v>
      </c>
      <c r="B46" s="30">
        <v>21.25</v>
      </c>
      <c r="C46" s="30">
        <f t="shared" si="0"/>
        <v>23.583846153846153</v>
      </c>
      <c r="D46" s="30">
        <f t="shared" si="1"/>
        <v>-2.333846153846153</v>
      </c>
      <c r="E46" s="30">
        <f t="shared" si="2"/>
        <v>9</v>
      </c>
      <c r="F46" s="30">
        <f t="shared" ca="1" si="8"/>
        <v>-2.7441525851197981</v>
      </c>
      <c r="G46" s="30">
        <f t="shared" ca="1" si="3"/>
        <v>0.41030643127364641</v>
      </c>
      <c r="H46" s="30">
        <f t="shared" si="4"/>
        <v>23.583846153846153</v>
      </c>
      <c r="I46" s="30">
        <f t="shared" si="5"/>
        <v>0.90104047751068206</v>
      </c>
      <c r="J46" s="30">
        <f t="shared" si="6"/>
        <v>9</v>
      </c>
      <c r="K46" s="30">
        <f t="shared" ca="1" si="9"/>
        <v>0.88209900606922464</v>
      </c>
      <c r="L46" s="30">
        <f t="shared" ca="1" si="7"/>
        <v>1.0214731808007171</v>
      </c>
    </row>
    <row r="47" spans="1:12" x14ac:dyDescent="0.35">
      <c r="A47" s="29">
        <v>19633</v>
      </c>
      <c r="B47" s="30">
        <v>20.95</v>
      </c>
      <c r="C47" s="30">
        <f t="shared" si="0"/>
        <v>23.246153846153842</v>
      </c>
      <c r="D47" s="30">
        <f t="shared" si="1"/>
        <v>-2.2961538461538424</v>
      </c>
      <c r="E47" s="30">
        <f t="shared" si="2"/>
        <v>10</v>
      </c>
      <c r="F47" s="30">
        <f t="shared" ca="1" si="8"/>
        <v>-2.3949894913829333</v>
      </c>
      <c r="G47" s="30">
        <f t="shared" ca="1" si="3"/>
        <v>9.8835645229090829E-2</v>
      </c>
      <c r="H47" s="30">
        <f t="shared" si="4"/>
        <v>23.246153846153842</v>
      </c>
      <c r="I47" s="30">
        <f t="shared" si="5"/>
        <v>0.90122435473196572</v>
      </c>
      <c r="J47" s="30">
        <f t="shared" si="6"/>
        <v>10</v>
      </c>
      <c r="K47" s="30">
        <f t="shared" ca="1" si="9"/>
        <v>0.89672764542083672</v>
      </c>
      <c r="L47" s="30">
        <f t="shared" ca="1" si="7"/>
        <v>1.0050145764258429</v>
      </c>
    </row>
    <row r="48" spans="1:12" x14ac:dyDescent="0.35">
      <c r="A48" s="29">
        <v>19664</v>
      </c>
      <c r="B48" s="30">
        <v>21.6</v>
      </c>
      <c r="C48" s="30">
        <f t="shared" si="0"/>
        <v>22.838461538461537</v>
      </c>
      <c r="D48" s="30">
        <f t="shared" si="1"/>
        <v>-1.2384615384615358</v>
      </c>
      <c r="E48" s="30">
        <f t="shared" si="2"/>
        <v>11</v>
      </c>
      <c r="F48" s="30">
        <f t="shared" ca="1" si="8"/>
        <v>-1.6342512610340478</v>
      </c>
      <c r="G48" s="30">
        <f t="shared" ca="1" si="3"/>
        <v>0.39578972257251266</v>
      </c>
      <c r="H48" s="30">
        <f t="shared" si="4"/>
        <v>22.838461538461537</v>
      </c>
      <c r="I48" s="30">
        <f t="shared" si="5"/>
        <v>0.94577298753789163</v>
      </c>
      <c r="J48" s="30">
        <f t="shared" si="6"/>
        <v>11</v>
      </c>
      <c r="K48" s="30">
        <f t="shared" ca="1" si="9"/>
        <v>0.92922034141363385</v>
      </c>
      <c r="L48" s="30">
        <f t="shared" ca="1" si="7"/>
        <v>1.0178134780165013</v>
      </c>
    </row>
    <row r="49" spans="1:12" x14ac:dyDescent="0.35">
      <c r="A49" s="29">
        <v>19694</v>
      </c>
      <c r="B49" s="30">
        <v>22.44</v>
      </c>
      <c r="C49" s="30">
        <f t="shared" si="0"/>
        <v>22.476923076923075</v>
      </c>
      <c r="D49" s="30">
        <f t="shared" si="1"/>
        <v>-3.692307692307395E-2</v>
      </c>
      <c r="E49" s="30">
        <f t="shared" si="2"/>
        <v>12</v>
      </c>
      <c r="F49" s="30">
        <f t="shared" ca="1" si="8"/>
        <v>-0.35876598811025051</v>
      </c>
      <c r="G49" s="30">
        <f t="shared" ca="1" si="3"/>
        <v>0.32184291118717567</v>
      </c>
      <c r="H49" s="30">
        <f t="shared" si="4"/>
        <v>22.476923076923075</v>
      </c>
      <c r="I49" s="30">
        <f t="shared" si="5"/>
        <v>0.99835728952772085</v>
      </c>
      <c r="J49" s="30">
        <f t="shared" si="6"/>
        <v>12</v>
      </c>
      <c r="K49" s="30">
        <f t="shared" ca="1" si="9"/>
        <v>0.98436860956586791</v>
      </c>
      <c r="L49" s="30">
        <f t="shared" ca="1" si="7"/>
        <v>1.0142108147556863</v>
      </c>
    </row>
    <row r="50" spans="1:12" x14ac:dyDescent="0.35">
      <c r="A50" s="29">
        <v>19725</v>
      </c>
      <c r="B50" s="30">
        <v>23.02</v>
      </c>
      <c r="C50" s="30">
        <f t="shared" si="0"/>
        <v>22.171538461538457</v>
      </c>
      <c r="D50" s="30">
        <f t="shared" si="1"/>
        <v>0.84846153846154237</v>
      </c>
      <c r="E50" s="30">
        <f t="shared" si="2"/>
        <v>1</v>
      </c>
      <c r="F50" s="30">
        <f t="shared" ca="1" si="8"/>
        <v>1.4054358974358971</v>
      </c>
      <c r="G50" s="30">
        <f t="shared" ca="1" si="3"/>
        <v>-0.55697435897435454</v>
      </c>
      <c r="H50" s="30">
        <f t="shared" si="4"/>
        <v>22.171538461538457</v>
      </c>
      <c r="I50" s="30">
        <f t="shared" si="5"/>
        <v>1.0382680498213235</v>
      </c>
      <c r="J50" s="30">
        <f t="shared" si="6"/>
        <v>1</v>
      </c>
      <c r="K50" s="30">
        <f t="shared" ca="1" si="9"/>
        <v>1.0612291220995622</v>
      </c>
      <c r="L50" s="30">
        <f t="shared" ca="1" si="7"/>
        <v>0.97836369941223245</v>
      </c>
    </row>
    <row r="51" spans="1:12" x14ac:dyDescent="0.35">
      <c r="A51" s="29">
        <v>19756</v>
      </c>
      <c r="B51" s="30">
        <v>25</v>
      </c>
      <c r="C51" s="30">
        <f t="shared" si="0"/>
        <v>21.950769230769232</v>
      </c>
      <c r="D51" s="30">
        <f t="shared" si="1"/>
        <v>3.0492307692307676</v>
      </c>
      <c r="E51" s="30">
        <f t="shared" si="2"/>
        <v>2</v>
      </c>
      <c r="F51" s="30">
        <f t="shared" ca="1" si="8"/>
        <v>2.9278461538461542</v>
      </c>
      <c r="G51" s="30">
        <f t="shared" ca="1" si="3"/>
        <v>0.12138461538461343</v>
      </c>
      <c r="H51" s="30">
        <f t="shared" si="4"/>
        <v>21.950769230769232</v>
      </c>
      <c r="I51" s="30">
        <f t="shared" si="5"/>
        <v>1.1389122511914773</v>
      </c>
      <c r="J51" s="30">
        <f t="shared" si="6"/>
        <v>2</v>
      </c>
      <c r="K51" s="30">
        <f t="shared" ca="1" si="9"/>
        <v>1.1279568119928638</v>
      </c>
      <c r="L51" s="30">
        <f t="shared" ca="1" si="7"/>
        <v>1.0097126406633048</v>
      </c>
    </row>
    <row r="52" spans="1:12" x14ac:dyDescent="0.35">
      <c r="A52" s="29">
        <v>19784</v>
      </c>
      <c r="B52" s="30">
        <v>25.33</v>
      </c>
      <c r="C52" s="30">
        <f t="shared" si="0"/>
        <v>21.758461538461535</v>
      </c>
      <c r="D52" s="30">
        <f t="shared" si="1"/>
        <v>3.5715384615384629</v>
      </c>
      <c r="E52" s="30">
        <f t="shared" si="2"/>
        <v>3</v>
      </c>
      <c r="F52" s="30">
        <f t="shared" ca="1" si="8"/>
        <v>3.3439999999999999</v>
      </c>
      <c r="G52" s="30">
        <f t="shared" ca="1" si="3"/>
        <v>0.22753846153846169</v>
      </c>
      <c r="H52" s="30">
        <f t="shared" si="4"/>
        <v>21.758461538461535</v>
      </c>
      <c r="I52" s="30">
        <f t="shared" si="5"/>
        <v>1.164144806618115</v>
      </c>
      <c r="J52" s="30">
        <f t="shared" si="6"/>
        <v>3</v>
      </c>
      <c r="K52" s="30">
        <f t="shared" ca="1" si="9"/>
        <v>1.1460954131131467</v>
      </c>
      <c r="L52" s="30">
        <f t="shared" ca="1" si="7"/>
        <v>1.0157485958834271</v>
      </c>
    </row>
    <row r="53" spans="1:12" x14ac:dyDescent="0.35">
      <c r="A53" s="29">
        <v>19815</v>
      </c>
      <c r="B53" s="30">
        <v>22.97</v>
      </c>
      <c r="C53" s="30">
        <f t="shared" si="0"/>
        <v>21.593846153846151</v>
      </c>
      <c r="D53" s="30">
        <f t="shared" si="1"/>
        <v>1.3761538461538478</v>
      </c>
      <c r="E53" s="30">
        <f t="shared" si="2"/>
        <v>4</v>
      </c>
      <c r="F53" s="30">
        <f t="shared" ca="1" si="8"/>
        <v>2.4728461538461546</v>
      </c>
      <c r="G53" s="30">
        <f t="shared" ca="1" si="3"/>
        <v>-1.0966923076923081</v>
      </c>
      <c r="H53" s="30">
        <f t="shared" si="4"/>
        <v>21.593846153846151</v>
      </c>
      <c r="I53" s="30">
        <f t="shared" si="5"/>
        <v>1.06372898261613</v>
      </c>
      <c r="J53" s="30">
        <f t="shared" si="6"/>
        <v>4</v>
      </c>
      <c r="K53" s="30">
        <f t="shared" ca="1" si="9"/>
        <v>1.1076861608568953</v>
      </c>
      <c r="L53" s="30">
        <f t="shared" ca="1" si="7"/>
        <v>0.96031621609611839</v>
      </c>
    </row>
    <row r="54" spans="1:12" x14ac:dyDescent="0.35">
      <c r="A54" s="29">
        <v>19845</v>
      </c>
      <c r="B54" s="30">
        <v>21.73</v>
      </c>
      <c r="C54" s="30">
        <f t="shared" si="0"/>
        <v>21.541538461538462</v>
      </c>
      <c r="D54" s="30">
        <f t="shared" si="1"/>
        <v>0.18846153846153868</v>
      </c>
      <c r="E54" s="30">
        <f t="shared" si="2"/>
        <v>5</v>
      </c>
      <c r="F54" s="30">
        <f t="shared" ca="1" si="8"/>
        <v>1.190307692307693</v>
      </c>
      <c r="G54" s="30">
        <f t="shared" ca="1" si="3"/>
        <v>-1.0018461538461558</v>
      </c>
      <c r="H54" s="30">
        <f t="shared" si="4"/>
        <v>21.541538461538462</v>
      </c>
      <c r="I54" s="30">
        <f t="shared" si="5"/>
        <v>1.0087487501785459</v>
      </c>
      <c r="J54" s="30">
        <f t="shared" si="6"/>
        <v>5</v>
      </c>
      <c r="K54" s="30">
        <f t="shared" ca="1" si="9"/>
        <v>1.0512716216930516</v>
      </c>
      <c r="L54" s="30">
        <f t="shared" ca="1" si="7"/>
        <v>0.95955101361337669</v>
      </c>
    </row>
    <row r="55" spans="1:12" x14ac:dyDescent="0.35">
      <c r="A55" s="29">
        <v>19876</v>
      </c>
      <c r="B55" s="30">
        <v>20.77</v>
      </c>
      <c r="C55" s="30">
        <f t="shared" si="0"/>
        <v>21.518461538461541</v>
      </c>
      <c r="D55" s="30">
        <f t="shared" si="1"/>
        <v>-0.74846153846154095</v>
      </c>
      <c r="E55" s="30">
        <f t="shared" si="2"/>
        <v>6</v>
      </c>
      <c r="F55" s="30">
        <f t="shared" ca="1" si="8"/>
        <v>-0.22521794871794854</v>
      </c>
      <c r="G55" s="30">
        <f t="shared" ca="1" si="3"/>
        <v>-0.52324358974359342</v>
      </c>
      <c r="H55" s="30">
        <f t="shared" si="4"/>
        <v>21.518461538461541</v>
      </c>
      <c r="I55" s="30">
        <f t="shared" si="5"/>
        <v>0.9652177021519982</v>
      </c>
      <c r="J55" s="30">
        <f t="shared" si="6"/>
        <v>6</v>
      </c>
      <c r="K55" s="30">
        <f t="shared" ca="1" si="9"/>
        <v>0.98970503057706927</v>
      </c>
      <c r="L55" s="30">
        <f t="shared" ca="1" si="7"/>
        <v>0.97525795295716222</v>
      </c>
    </row>
    <row r="56" spans="1:12" x14ac:dyDescent="0.35">
      <c r="A56" s="29">
        <v>19906</v>
      </c>
      <c r="B56" s="30">
        <v>19.52</v>
      </c>
      <c r="C56" s="30">
        <f t="shared" si="0"/>
        <v>21.619230769230771</v>
      </c>
      <c r="D56" s="30">
        <f t="shared" si="1"/>
        <v>-2.0992307692307719</v>
      </c>
      <c r="E56" s="30">
        <f t="shared" si="2"/>
        <v>7</v>
      </c>
      <c r="F56" s="30">
        <f t="shared" ca="1" si="8"/>
        <v>-1.4482566204287519</v>
      </c>
      <c r="G56" s="30">
        <f t="shared" ca="1" si="3"/>
        <v>-0.65097414880202109</v>
      </c>
      <c r="H56" s="30">
        <f t="shared" si="4"/>
        <v>21.619230769230771</v>
      </c>
      <c r="I56" s="30">
        <f t="shared" si="5"/>
        <v>0.9028998398861412</v>
      </c>
      <c r="J56" s="30">
        <f t="shared" si="6"/>
        <v>7</v>
      </c>
      <c r="K56" s="30">
        <f t="shared" ca="1" si="9"/>
        <v>0.93705918811134559</v>
      </c>
      <c r="L56" s="30">
        <f t="shared" ca="1" si="7"/>
        <v>0.96354622135016565</v>
      </c>
    </row>
    <row r="57" spans="1:12" x14ac:dyDescent="0.35">
      <c r="A57" s="29">
        <v>19937</v>
      </c>
      <c r="B57" s="30">
        <v>19.329999999999998</v>
      </c>
      <c r="C57" s="30">
        <f t="shared" si="0"/>
        <v>21.757692307692306</v>
      </c>
      <c r="D57" s="30">
        <f t="shared" si="1"/>
        <v>-2.4276923076923076</v>
      </c>
      <c r="E57" s="30">
        <f t="shared" si="2"/>
        <v>8</v>
      </c>
      <c r="F57" s="30">
        <f t="shared" ca="1" si="8"/>
        <v>-2.4585234437693453</v>
      </c>
      <c r="G57" s="30">
        <f t="shared" ca="1" si="3"/>
        <v>3.0831136077036803E-2</v>
      </c>
      <c r="H57" s="30">
        <f t="shared" si="4"/>
        <v>21.757692307692306</v>
      </c>
      <c r="I57" s="30">
        <f t="shared" si="5"/>
        <v>0.88842142478345409</v>
      </c>
      <c r="J57" s="30">
        <f t="shared" si="6"/>
        <v>8</v>
      </c>
      <c r="K57" s="30">
        <f t="shared" ca="1" si="9"/>
        <v>0.89406457332439959</v>
      </c>
      <c r="L57" s="30">
        <f t="shared" ca="1" si="7"/>
        <v>0.99368820920846634</v>
      </c>
    </row>
    <row r="58" spans="1:12" x14ac:dyDescent="0.35">
      <c r="A58" s="29">
        <v>19968</v>
      </c>
      <c r="B58" s="30">
        <v>18.95</v>
      </c>
      <c r="C58" s="30">
        <f t="shared" si="0"/>
        <v>21.768461538461541</v>
      </c>
      <c r="D58" s="30">
        <f t="shared" si="1"/>
        <v>-2.8184615384615412</v>
      </c>
      <c r="E58" s="30">
        <f t="shared" si="2"/>
        <v>9</v>
      </c>
      <c r="F58" s="30">
        <f t="shared" ca="1" si="8"/>
        <v>-2.7441525851197981</v>
      </c>
      <c r="G58" s="30">
        <f t="shared" ca="1" si="3"/>
        <v>-7.4308953341741812E-2</v>
      </c>
      <c r="H58" s="30">
        <f t="shared" si="4"/>
        <v>21.768461538461541</v>
      </c>
      <c r="I58" s="30">
        <f t="shared" si="5"/>
        <v>0.87052546026361344</v>
      </c>
      <c r="J58" s="30">
        <f t="shared" si="6"/>
        <v>9</v>
      </c>
      <c r="K58" s="30">
        <f t="shared" ca="1" si="9"/>
        <v>0.88209900606922464</v>
      </c>
      <c r="L58" s="30">
        <f t="shared" ca="1" si="7"/>
        <v>0.98687953877514856</v>
      </c>
    </row>
    <row r="59" spans="1:12" x14ac:dyDescent="0.35">
      <c r="A59" s="29">
        <v>19998</v>
      </c>
      <c r="B59" s="30">
        <v>19.11</v>
      </c>
      <c r="C59" s="30">
        <f t="shared" si="0"/>
        <v>21.683076923076921</v>
      </c>
      <c r="D59" s="30">
        <f t="shared" si="1"/>
        <v>-2.5730769230769219</v>
      </c>
      <c r="E59" s="30">
        <f t="shared" si="2"/>
        <v>10</v>
      </c>
      <c r="F59" s="30">
        <f t="shared" ca="1" si="8"/>
        <v>-2.3949894913829333</v>
      </c>
      <c r="G59" s="30">
        <f t="shared" ca="1" si="3"/>
        <v>-0.17808743169398866</v>
      </c>
      <c r="H59" s="30">
        <f t="shared" si="4"/>
        <v>21.683076923076921</v>
      </c>
      <c r="I59" s="30">
        <f t="shared" si="5"/>
        <v>0.8813324819071946</v>
      </c>
      <c r="J59" s="30">
        <f t="shared" si="6"/>
        <v>10</v>
      </c>
      <c r="K59" s="30">
        <f t="shared" ca="1" si="9"/>
        <v>0.89672764542083672</v>
      </c>
      <c r="L59" s="30">
        <f t="shared" ca="1" si="7"/>
        <v>0.98283184020002301</v>
      </c>
    </row>
    <row r="60" spans="1:12" x14ac:dyDescent="0.35">
      <c r="A60" s="29">
        <v>20029</v>
      </c>
      <c r="B60" s="30">
        <v>20.27</v>
      </c>
      <c r="C60" s="30">
        <f t="shared" si="0"/>
        <v>21.620769230769231</v>
      </c>
      <c r="D60" s="30">
        <f t="shared" si="1"/>
        <v>-1.3507692307692309</v>
      </c>
      <c r="E60" s="30">
        <f t="shared" si="2"/>
        <v>11</v>
      </c>
      <c r="F60" s="30">
        <f t="shared" ca="1" si="8"/>
        <v>-1.6342512610340478</v>
      </c>
      <c r="G60" s="30">
        <f t="shared" ca="1" si="3"/>
        <v>0.28348203026481755</v>
      </c>
      <c r="H60" s="30">
        <f t="shared" si="4"/>
        <v>21.620769230769231</v>
      </c>
      <c r="I60" s="30">
        <f t="shared" si="5"/>
        <v>0.93752446009890777</v>
      </c>
      <c r="J60" s="30">
        <f t="shared" si="6"/>
        <v>11</v>
      </c>
      <c r="K60" s="30">
        <f t="shared" ca="1" si="9"/>
        <v>0.92922034141363385</v>
      </c>
      <c r="L60" s="30">
        <f t="shared" ca="1" si="7"/>
        <v>1.0089366518522838</v>
      </c>
    </row>
    <row r="61" spans="1:12" x14ac:dyDescent="0.35">
      <c r="A61" s="29">
        <v>20059</v>
      </c>
      <c r="B61" s="30">
        <v>21.3</v>
      </c>
      <c r="C61" s="30">
        <f t="shared" si="0"/>
        <v>21.58</v>
      </c>
      <c r="D61" s="30">
        <f t="shared" si="1"/>
        <v>-0.27999999999999758</v>
      </c>
      <c r="E61" s="30">
        <f t="shared" si="2"/>
        <v>12</v>
      </c>
      <c r="F61" s="30">
        <f t="shared" ca="1" si="8"/>
        <v>-0.35876598811025051</v>
      </c>
      <c r="G61" s="30">
        <f t="shared" ca="1" si="3"/>
        <v>7.8765988110252039E-2</v>
      </c>
      <c r="H61" s="30">
        <f t="shared" si="4"/>
        <v>21.58</v>
      </c>
      <c r="I61" s="30">
        <f t="shared" si="5"/>
        <v>0.98702502316960161</v>
      </c>
      <c r="J61" s="30">
        <f t="shared" si="6"/>
        <v>12</v>
      </c>
      <c r="K61" s="30">
        <f t="shared" ca="1" si="9"/>
        <v>0.98436860956586791</v>
      </c>
      <c r="L61" s="30">
        <f t="shared" ca="1" si="7"/>
        <v>1.0026985964179671</v>
      </c>
    </row>
    <row r="62" spans="1:12" x14ac:dyDescent="0.35">
      <c r="A62" s="29">
        <v>20090</v>
      </c>
      <c r="B62" s="30">
        <v>23.75</v>
      </c>
      <c r="C62" s="30">
        <f t="shared" si="0"/>
        <v>21.556153846153844</v>
      </c>
      <c r="D62" s="30">
        <f t="shared" si="1"/>
        <v>2.193846153846156</v>
      </c>
      <c r="E62" s="30">
        <f t="shared" si="2"/>
        <v>1</v>
      </c>
      <c r="F62" s="30">
        <f t="shared" ca="1" si="8"/>
        <v>1.4054358974358971</v>
      </c>
      <c r="G62" s="30">
        <f t="shared" ca="1" si="3"/>
        <v>0.78841025641025908</v>
      </c>
      <c r="H62" s="30">
        <f t="shared" si="4"/>
        <v>21.556153846153844</v>
      </c>
      <c r="I62" s="30">
        <f t="shared" si="5"/>
        <v>1.101773543160975</v>
      </c>
      <c r="J62" s="30">
        <f t="shared" si="6"/>
        <v>1</v>
      </c>
      <c r="K62" s="30">
        <f t="shared" ca="1" si="9"/>
        <v>1.0612291220995622</v>
      </c>
      <c r="L62" s="30">
        <f t="shared" ca="1" si="7"/>
        <v>1.0382051530787233</v>
      </c>
    </row>
    <row r="63" spans="1:12" x14ac:dyDescent="0.35">
      <c r="A63" s="29">
        <v>20121</v>
      </c>
      <c r="B63" s="30">
        <v>24.82</v>
      </c>
      <c r="C63" s="30">
        <f t="shared" si="0"/>
        <v>21.564615384615383</v>
      </c>
      <c r="D63" s="30">
        <f t="shared" si="1"/>
        <v>3.2553846153846173</v>
      </c>
      <c r="E63" s="30">
        <f t="shared" si="2"/>
        <v>2</v>
      </c>
      <c r="F63" s="30">
        <f t="shared" ca="1" si="8"/>
        <v>2.9278461538461542</v>
      </c>
      <c r="G63" s="30">
        <f t="shared" ca="1" si="3"/>
        <v>0.32753846153846311</v>
      </c>
      <c r="H63" s="30">
        <f t="shared" si="4"/>
        <v>21.564615384615383</v>
      </c>
      <c r="I63" s="30">
        <f t="shared" si="5"/>
        <v>1.1509595491189271</v>
      </c>
      <c r="J63" s="30">
        <f t="shared" si="6"/>
        <v>2</v>
      </c>
      <c r="K63" s="30">
        <f t="shared" ca="1" si="9"/>
        <v>1.1279568119928638</v>
      </c>
      <c r="L63" s="30">
        <f t="shared" ca="1" si="7"/>
        <v>1.0203932782545302</v>
      </c>
    </row>
    <row r="64" spans="1:12" x14ac:dyDescent="0.35">
      <c r="A64" s="29">
        <v>20149</v>
      </c>
      <c r="B64" s="30">
        <v>25.14</v>
      </c>
      <c r="C64" s="30">
        <f t="shared" si="0"/>
        <v>21.557692307692307</v>
      </c>
      <c r="D64" s="30">
        <f t="shared" si="1"/>
        <v>3.582307692307694</v>
      </c>
      <c r="E64" s="30">
        <f t="shared" si="2"/>
        <v>3</v>
      </c>
      <c r="F64" s="30">
        <f t="shared" ca="1" si="8"/>
        <v>3.3439999999999999</v>
      </c>
      <c r="G64" s="30">
        <f t="shared" ca="1" si="3"/>
        <v>0.23830769230769278</v>
      </c>
      <c r="H64" s="30">
        <f t="shared" si="4"/>
        <v>21.557692307692307</v>
      </c>
      <c r="I64" s="30">
        <f t="shared" si="5"/>
        <v>1.1661730597680644</v>
      </c>
      <c r="J64" s="30">
        <f t="shared" si="6"/>
        <v>3</v>
      </c>
      <c r="K64" s="30">
        <f t="shared" ca="1" si="9"/>
        <v>1.1460954131131467</v>
      </c>
      <c r="L64" s="30">
        <f t="shared" ca="1" si="7"/>
        <v>1.0175183029486006</v>
      </c>
    </row>
    <row r="65" spans="1:12" x14ac:dyDescent="0.35">
      <c r="A65" s="29">
        <v>20180</v>
      </c>
      <c r="B65" s="30">
        <v>24.22</v>
      </c>
      <c r="C65" s="30">
        <f t="shared" si="0"/>
        <v>21.573846153846151</v>
      </c>
      <c r="D65" s="30">
        <f t="shared" si="1"/>
        <v>2.6461538461538474</v>
      </c>
      <c r="E65" s="30">
        <f t="shared" si="2"/>
        <v>4</v>
      </c>
      <c r="F65" s="30">
        <f t="shared" ca="1" si="8"/>
        <v>2.4728461538461546</v>
      </c>
      <c r="G65" s="30">
        <f t="shared" ca="1" si="3"/>
        <v>0.1733076923076915</v>
      </c>
      <c r="H65" s="30">
        <f t="shared" si="4"/>
        <v>21.573846153846151</v>
      </c>
      <c r="I65" s="30">
        <f t="shared" si="5"/>
        <v>1.1226556371675105</v>
      </c>
      <c r="J65" s="30">
        <f t="shared" si="6"/>
        <v>4</v>
      </c>
      <c r="K65" s="30">
        <f t="shared" ca="1" si="9"/>
        <v>1.1076861608568953</v>
      </c>
      <c r="L65" s="30">
        <f t="shared" ca="1" si="7"/>
        <v>1.0135141855514698</v>
      </c>
    </row>
    <row r="66" spans="1:12" x14ac:dyDescent="0.35">
      <c r="A66" s="29">
        <v>20210</v>
      </c>
      <c r="B66" s="30">
        <v>22.16</v>
      </c>
      <c r="C66" s="30">
        <f t="shared" si="0"/>
        <v>21.63</v>
      </c>
      <c r="D66" s="30">
        <f t="shared" si="1"/>
        <v>0.53000000000000114</v>
      </c>
      <c r="E66" s="30">
        <f t="shared" si="2"/>
        <v>5</v>
      </c>
      <c r="F66" s="30">
        <f t="shared" ca="1" si="8"/>
        <v>1.190307692307693</v>
      </c>
      <c r="G66" s="30">
        <f t="shared" ca="1" si="3"/>
        <v>-0.66030769230769337</v>
      </c>
      <c r="H66" s="30">
        <f t="shared" si="4"/>
        <v>21.63</v>
      </c>
      <c r="I66" s="30">
        <f t="shared" si="5"/>
        <v>1.0245030050855295</v>
      </c>
      <c r="J66" s="30">
        <f t="shared" si="6"/>
        <v>5</v>
      </c>
      <c r="K66" s="30">
        <f t="shared" ca="1" si="9"/>
        <v>1.0512716216930516</v>
      </c>
      <c r="L66" s="30">
        <f t="shared" ca="1" si="7"/>
        <v>0.97453691695357303</v>
      </c>
    </row>
    <row r="67" spans="1:12" x14ac:dyDescent="0.35">
      <c r="A67" s="29">
        <v>20241</v>
      </c>
      <c r="B67" s="30">
        <v>21.2</v>
      </c>
      <c r="C67" s="30">
        <f t="shared" si="0"/>
        <v>21.700769230769232</v>
      </c>
      <c r="D67" s="30">
        <f t="shared" si="1"/>
        <v>-0.50076923076923308</v>
      </c>
      <c r="E67" s="30">
        <f t="shared" si="2"/>
        <v>6</v>
      </c>
      <c r="F67" s="30">
        <f t="shared" ca="1" si="8"/>
        <v>-0.22521794871794854</v>
      </c>
      <c r="G67" s="30">
        <f t="shared" ca="1" si="3"/>
        <v>-0.27555128205128554</v>
      </c>
      <c r="H67" s="30">
        <f t="shared" si="4"/>
        <v>21.700769230769232</v>
      </c>
      <c r="I67" s="30">
        <f t="shared" si="5"/>
        <v>0.97692389493459986</v>
      </c>
      <c r="J67" s="30">
        <f t="shared" si="6"/>
        <v>6</v>
      </c>
      <c r="K67" s="30">
        <f t="shared" ca="1" si="9"/>
        <v>0.98970503057706927</v>
      </c>
      <c r="L67" s="30">
        <f t="shared" ca="1" si="7"/>
        <v>0.98708591423950109</v>
      </c>
    </row>
    <row r="68" spans="1:12" x14ac:dyDescent="0.35">
      <c r="A68" s="29">
        <v>20271</v>
      </c>
      <c r="B68" s="30">
        <v>20.46</v>
      </c>
      <c r="C68" s="30">
        <f t="shared" si="0"/>
        <v>21.85</v>
      </c>
      <c r="D68" s="30">
        <f t="shared" si="1"/>
        <v>-1.3900000000000006</v>
      </c>
      <c r="E68" s="30">
        <f t="shared" si="2"/>
        <v>7</v>
      </c>
      <c r="F68" s="30">
        <f t="shared" ca="1" si="8"/>
        <v>-1.4482566204287519</v>
      </c>
      <c r="G68" s="30">
        <f t="shared" ca="1" si="3"/>
        <v>5.8256620428750239E-2</v>
      </c>
      <c r="H68" s="30">
        <f t="shared" si="4"/>
        <v>21.85</v>
      </c>
      <c r="I68" s="30">
        <f t="shared" si="5"/>
        <v>0.93638443935926774</v>
      </c>
      <c r="J68" s="30">
        <f t="shared" si="6"/>
        <v>7</v>
      </c>
      <c r="K68" s="30">
        <f t="shared" ca="1" si="9"/>
        <v>0.93705918811134559</v>
      </c>
      <c r="L68" s="30">
        <f t="shared" ca="1" si="7"/>
        <v>0.99927992942106691</v>
      </c>
    </row>
    <row r="69" spans="1:12" x14ac:dyDescent="0.35">
      <c r="A69" s="29">
        <v>20302</v>
      </c>
      <c r="B69" s="30">
        <v>19.63</v>
      </c>
      <c r="C69" s="30">
        <f t="shared" si="0"/>
        <v>21.923846153846153</v>
      </c>
      <c r="D69" s="30">
        <f t="shared" si="1"/>
        <v>-2.2938461538461539</v>
      </c>
      <c r="E69" s="30">
        <f t="shared" si="2"/>
        <v>8</v>
      </c>
      <c r="F69" s="30">
        <f t="shared" ca="1" si="8"/>
        <v>-2.4585234437693453</v>
      </c>
      <c r="G69" s="30">
        <f t="shared" ca="1" si="3"/>
        <v>0.16467728992319053</v>
      </c>
      <c r="H69" s="30">
        <f t="shared" si="4"/>
        <v>21.923846153846153</v>
      </c>
      <c r="I69" s="30">
        <f t="shared" si="5"/>
        <v>0.89537209220729097</v>
      </c>
      <c r="J69" s="30">
        <f t="shared" si="6"/>
        <v>8</v>
      </c>
      <c r="K69" s="30">
        <f t="shared" ca="1" si="9"/>
        <v>0.89406457332439959</v>
      </c>
      <c r="L69" s="30">
        <f t="shared" ca="1" si="7"/>
        <v>1.0014624434542012</v>
      </c>
    </row>
    <row r="70" spans="1:12" x14ac:dyDescent="0.35">
      <c r="A70" s="29">
        <v>20333</v>
      </c>
      <c r="B70" s="30">
        <v>19.239999999999998</v>
      </c>
      <c r="C70" s="30">
        <f t="shared" si="0"/>
        <v>22.006923076923076</v>
      </c>
      <c r="D70" s="30">
        <f t="shared" si="1"/>
        <v>-2.7669230769230779</v>
      </c>
      <c r="E70" s="30">
        <f t="shared" si="2"/>
        <v>9</v>
      </c>
      <c r="F70" s="30">
        <f t="shared" ca="1" si="8"/>
        <v>-2.7441525851197981</v>
      </c>
      <c r="G70" s="30">
        <f t="shared" ca="1" si="3"/>
        <v>-2.2770491803278503E-2</v>
      </c>
      <c r="H70" s="30">
        <f t="shared" si="4"/>
        <v>22.006923076923076</v>
      </c>
      <c r="I70" s="30">
        <f t="shared" si="5"/>
        <v>0.87427033451011915</v>
      </c>
      <c r="J70" s="30">
        <f t="shared" si="6"/>
        <v>9</v>
      </c>
      <c r="K70" s="30">
        <f t="shared" ca="1" si="9"/>
        <v>0.88209900606922464</v>
      </c>
      <c r="L70" s="30">
        <f t="shared" ca="1" si="7"/>
        <v>0.99112495138840329</v>
      </c>
    </row>
    <row r="71" spans="1:12" x14ac:dyDescent="0.35">
      <c r="A71" s="29">
        <v>20363</v>
      </c>
      <c r="B71" s="30">
        <v>19.16</v>
      </c>
      <c r="C71" s="30">
        <f t="shared" si="0"/>
        <v>21.970000000000002</v>
      </c>
      <c r="D71" s="30">
        <f t="shared" si="1"/>
        <v>-2.8100000000000023</v>
      </c>
      <c r="E71" s="30">
        <f t="shared" si="2"/>
        <v>10</v>
      </c>
      <c r="F71" s="30">
        <f t="shared" ca="1" si="8"/>
        <v>-2.3949894913829333</v>
      </c>
      <c r="G71" s="30">
        <f t="shared" ca="1" si="3"/>
        <v>-0.41501050861706901</v>
      </c>
      <c r="H71" s="30">
        <f t="shared" si="4"/>
        <v>21.970000000000002</v>
      </c>
      <c r="I71" s="30">
        <f t="shared" si="5"/>
        <v>0.87209831588529807</v>
      </c>
      <c r="J71" s="30">
        <f t="shared" si="6"/>
        <v>10</v>
      </c>
      <c r="K71" s="30">
        <f t="shared" ca="1" si="9"/>
        <v>0.89672764542083672</v>
      </c>
      <c r="L71" s="30">
        <f t="shared" ca="1" si="7"/>
        <v>0.97253421408238161</v>
      </c>
    </row>
    <row r="72" spans="1:12" x14ac:dyDescent="0.35">
      <c r="A72" s="29">
        <v>20394</v>
      </c>
      <c r="B72" s="30">
        <v>19.84</v>
      </c>
      <c r="C72" s="30">
        <f t="shared" si="0"/>
        <v>21.886923076923079</v>
      </c>
      <c r="D72" s="30">
        <f t="shared" si="1"/>
        <v>-2.0469230769230791</v>
      </c>
      <c r="E72" s="30">
        <f t="shared" si="2"/>
        <v>11</v>
      </c>
      <c r="F72" s="30">
        <f t="shared" ca="1" si="8"/>
        <v>-1.6342512610340478</v>
      </c>
      <c r="G72" s="30">
        <f t="shared" ca="1" si="3"/>
        <v>-0.41267181588903057</v>
      </c>
      <c r="H72" s="30">
        <f t="shared" si="4"/>
        <v>21.886923076923079</v>
      </c>
      <c r="I72" s="30">
        <f t="shared" si="5"/>
        <v>0.9064773486099883</v>
      </c>
      <c r="J72" s="30">
        <f t="shared" si="6"/>
        <v>11</v>
      </c>
      <c r="K72" s="30">
        <f t="shared" ca="1" si="9"/>
        <v>0.92922034141363385</v>
      </c>
      <c r="L72" s="30">
        <f t="shared" ca="1" si="7"/>
        <v>0.97552465030086799</v>
      </c>
    </row>
    <row r="73" spans="1:12" x14ac:dyDescent="0.35">
      <c r="A73" s="29">
        <v>20424</v>
      </c>
      <c r="B73" s="30">
        <v>21.19</v>
      </c>
      <c r="C73" s="30">
        <f t="shared" ref="C73:C136" si="10">AVERAGE(B67:B79)</f>
        <v>21.87769230769231</v>
      </c>
      <c r="D73" s="30">
        <f t="shared" ref="D73:D136" si="11">B73 - C73</f>
        <v>-0.68769230769230916</v>
      </c>
      <c r="E73" s="30">
        <f t="shared" ref="E73:E136" si="12">MONTH(A73)</f>
        <v>12</v>
      </c>
      <c r="F73" s="30">
        <f t="shared" ca="1" si="8"/>
        <v>-0.35876598811025051</v>
      </c>
      <c r="G73" s="30">
        <f t="shared" ref="G73:G136" ca="1" si="13">B73 - (C73 + F73)</f>
        <v>-0.32892631958205953</v>
      </c>
      <c r="H73" s="30">
        <f t="shared" ref="H73:H136" si="14">AVERAGE(B67:B79)</f>
        <v>21.87769230769231</v>
      </c>
      <c r="I73" s="30">
        <f t="shared" ref="I73:I136" si="15">B73 / H73</f>
        <v>0.968566506100348</v>
      </c>
      <c r="J73" s="30">
        <f t="shared" ref="J73:J136" si="16">MONTH(A73)</f>
        <v>12</v>
      </c>
      <c r="K73" s="30">
        <f t="shared" ca="1" si="9"/>
        <v>0.98436860956586791</v>
      </c>
      <c r="L73" s="30">
        <f t="shared" ref="L73:L136" ca="1" si="17">IF(K73=0, 0, B73 / (H73 * K73))</f>
        <v>0.9839469652811369</v>
      </c>
    </row>
    <row r="74" spans="1:12" x14ac:dyDescent="0.35">
      <c r="A74" s="29">
        <v>20455</v>
      </c>
      <c r="B74" s="30">
        <v>23.24</v>
      </c>
      <c r="C74" s="30">
        <f t="shared" si="10"/>
        <v>21.898461538461543</v>
      </c>
      <c r="D74" s="30">
        <f t="shared" si="11"/>
        <v>1.3415384615384554</v>
      </c>
      <c r="E74" s="30">
        <f t="shared" si="12"/>
        <v>1</v>
      </c>
      <c r="F74" s="30">
        <f t="shared" ca="1" si="8"/>
        <v>1.4054358974358971</v>
      </c>
      <c r="G74" s="30">
        <f t="shared" ca="1" si="13"/>
        <v>-6.3897435897441568E-2</v>
      </c>
      <c r="H74" s="30">
        <f t="shared" si="14"/>
        <v>21.898461538461543</v>
      </c>
      <c r="I74" s="30">
        <f t="shared" si="15"/>
        <v>1.0612617675987071</v>
      </c>
      <c r="J74" s="30">
        <f t="shared" si="16"/>
        <v>1</v>
      </c>
      <c r="K74" s="30">
        <f t="shared" ca="1" si="9"/>
        <v>1.0612291220995622</v>
      </c>
      <c r="L74" s="30">
        <f t="shared" ca="1" si="17"/>
        <v>1.0000307619706856</v>
      </c>
    </row>
    <row r="75" spans="1:12" x14ac:dyDescent="0.35">
      <c r="A75" s="29">
        <v>20486</v>
      </c>
      <c r="B75" s="30">
        <v>24.71</v>
      </c>
      <c r="C75" s="30">
        <f t="shared" si="10"/>
        <v>21.905384615384612</v>
      </c>
      <c r="D75" s="30">
        <f t="shared" si="11"/>
        <v>2.8046153846153885</v>
      </c>
      <c r="E75" s="30">
        <f t="shared" si="12"/>
        <v>2</v>
      </c>
      <c r="F75" s="30">
        <f t="shared" ca="1" si="8"/>
        <v>2.9278461538461542</v>
      </c>
      <c r="G75" s="30">
        <f t="shared" ca="1" si="13"/>
        <v>-0.1232307692307657</v>
      </c>
      <c r="H75" s="30">
        <f t="shared" si="14"/>
        <v>21.905384615384612</v>
      </c>
      <c r="I75" s="30">
        <f t="shared" si="15"/>
        <v>1.1280331495592937</v>
      </c>
      <c r="J75" s="30">
        <f t="shared" si="16"/>
        <v>2</v>
      </c>
      <c r="K75" s="30">
        <f t="shared" ca="1" si="9"/>
        <v>1.1279568119928638</v>
      </c>
      <c r="L75" s="30">
        <f t="shared" ca="1" si="17"/>
        <v>1.0000676777387381</v>
      </c>
    </row>
    <row r="76" spans="1:12" x14ac:dyDescent="0.35">
      <c r="A76" s="29">
        <v>20515</v>
      </c>
      <c r="B76" s="30">
        <v>25.9</v>
      </c>
      <c r="C76" s="30">
        <f t="shared" si="10"/>
        <v>21.925384615384612</v>
      </c>
      <c r="D76" s="30">
        <f t="shared" si="11"/>
        <v>3.9746153846153867</v>
      </c>
      <c r="E76" s="30">
        <f t="shared" si="12"/>
        <v>3</v>
      </c>
      <c r="F76" s="30">
        <f t="shared" ca="1" si="8"/>
        <v>3.3439999999999999</v>
      </c>
      <c r="G76" s="30">
        <f t="shared" ca="1" si="13"/>
        <v>0.63061538461538547</v>
      </c>
      <c r="H76" s="30">
        <f t="shared" si="14"/>
        <v>21.925384615384612</v>
      </c>
      <c r="I76" s="30">
        <f t="shared" si="15"/>
        <v>1.1812791635968145</v>
      </c>
      <c r="J76" s="30">
        <f t="shared" si="16"/>
        <v>3</v>
      </c>
      <c r="K76" s="30">
        <f t="shared" ca="1" si="9"/>
        <v>1.1460954131131467</v>
      </c>
      <c r="L76" s="30">
        <f t="shared" ca="1" si="17"/>
        <v>1.0306987970470085</v>
      </c>
    </row>
    <row r="77" spans="1:12" x14ac:dyDescent="0.35">
      <c r="A77" s="29">
        <v>20546</v>
      </c>
      <c r="B77" s="30">
        <v>24.66</v>
      </c>
      <c r="C77" s="30">
        <f t="shared" si="10"/>
        <v>21.959999999999997</v>
      </c>
      <c r="D77" s="30">
        <f t="shared" si="11"/>
        <v>2.7000000000000028</v>
      </c>
      <c r="E77" s="30">
        <f t="shared" si="12"/>
        <v>4</v>
      </c>
      <c r="F77" s="30">
        <f t="shared" ca="1" si="8"/>
        <v>2.4728461538461546</v>
      </c>
      <c r="G77" s="30">
        <f t="shared" ca="1" si="13"/>
        <v>0.22715384615384693</v>
      </c>
      <c r="H77" s="30">
        <f t="shared" si="14"/>
        <v>21.959999999999997</v>
      </c>
      <c r="I77" s="30">
        <f t="shared" si="15"/>
        <v>1.1229508196721314</v>
      </c>
      <c r="J77" s="30">
        <f t="shared" si="16"/>
        <v>4</v>
      </c>
      <c r="K77" s="30">
        <f t="shared" ca="1" si="9"/>
        <v>1.1076861608568953</v>
      </c>
      <c r="L77" s="30">
        <f t="shared" ca="1" si="17"/>
        <v>1.0137806712358195</v>
      </c>
    </row>
    <row r="78" spans="1:12" x14ac:dyDescent="0.35">
      <c r="A78" s="29">
        <v>20576</v>
      </c>
      <c r="B78" s="30">
        <v>23.14</v>
      </c>
      <c r="C78" s="30">
        <f t="shared" si="10"/>
        <v>22.068461538461538</v>
      </c>
      <c r="D78" s="30">
        <f t="shared" si="11"/>
        <v>1.0715384615384629</v>
      </c>
      <c r="E78" s="30">
        <f t="shared" si="12"/>
        <v>5</v>
      </c>
      <c r="F78" s="30">
        <f t="shared" ca="1" si="8"/>
        <v>1.190307692307693</v>
      </c>
      <c r="G78" s="30">
        <f t="shared" ca="1" si="13"/>
        <v>-0.11876923076923163</v>
      </c>
      <c r="H78" s="30">
        <f t="shared" si="14"/>
        <v>22.068461538461538</v>
      </c>
      <c r="I78" s="30">
        <f t="shared" si="15"/>
        <v>1.0485551953710481</v>
      </c>
      <c r="J78" s="30">
        <f t="shared" si="16"/>
        <v>5</v>
      </c>
      <c r="K78" s="30">
        <f t="shared" ca="1" si="9"/>
        <v>1.0512716216930516</v>
      </c>
      <c r="L78" s="30">
        <f t="shared" ca="1" si="17"/>
        <v>0.99741605664421096</v>
      </c>
    </row>
    <row r="79" spans="1:12" x14ac:dyDescent="0.35">
      <c r="A79" s="29">
        <v>20607</v>
      </c>
      <c r="B79" s="30">
        <v>22.04</v>
      </c>
      <c r="C79" s="30">
        <f t="shared" si="10"/>
        <v>22.202307692307688</v>
      </c>
      <c r="D79" s="30">
        <f t="shared" si="11"/>
        <v>-0.16230769230768871</v>
      </c>
      <c r="E79" s="30">
        <f t="shared" si="12"/>
        <v>6</v>
      </c>
      <c r="F79" s="30">
        <f t="shared" ref="F79:F142" ca="1" si="18">OFFSET($F$2,MOD((ROW()-14),12),0)</f>
        <v>-0.22521794871794854</v>
      </c>
      <c r="G79" s="30">
        <f t="shared" ca="1" si="13"/>
        <v>6.2910256410258825E-2</v>
      </c>
      <c r="H79" s="30">
        <f t="shared" si="14"/>
        <v>22.202307692307688</v>
      </c>
      <c r="I79" s="30">
        <f t="shared" si="15"/>
        <v>0.99268960260541195</v>
      </c>
      <c r="J79" s="30">
        <f t="shared" si="16"/>
        <v>6</v>
      </c>
      <c r="K79" s="30">
        <f t="shared" ref="K79:K142" ca="1" si="19">OFFSET($K$2,MOD((ROW()-14),12),0)</f>
        <v>0.98970503057706927</v>
      </c>
      <c r="L79" s="30">
        <f t="shared" ca="1" si="17"/>
        <v>1.0030156177205671</v>
      </c>
    </row>
    <row r="80" spans="1:12" x14ac:dyDescent="0.35">
      <c r="A80" s="29">
        <v>20637</v>
      </c>
      <c r="B80" s="30">
        <v>21.47</v>
      </c>
      <c r="C80" s="30">
        <f t="shared" si="10"/>
        <v>22.35153846153846</v>
      </c>
      <c r="D80" s="30">
        <f t="shared" si="11"/>
        <v>-0.8815384615384616</v>
      </c>
      <c r="E80" s="30">
        <f t="shared" si="12"/>
        <v>7</v>
      </c>
      <c r="F80" s="30">
        <f t="shared" ca="1" si="18"/>
        <v>-1.4482566204287519</v>
      </c>
      <c r="G80" s="30">
        <f t="shared" ca="1" si="13"/>
        <v>0.5667181588902892</v>
      </c>
      <c r="H80" s="30">
        <f t="shared" si="14"/>
        <v>22.35153846153846</v>
      </c>
      <c r="I80" s="30">
        <f t="shared" si="15"/>
        <v>0.96056027807413014</v>
      </c>
      <c r="J80" s="30">
        <f t="shared" si="16"/>
        <v>7</v>
      </c>
      <c r="K80" s="30">
        <f t="shared" ca="1" si="19"/>
        <v>0.93705918811134559</v>
      </c>
      <c r="L80" s="30">
        <f t="shared" ca="1" si="17"/>
        <v>1.025079621715413</v>
      </c>
    </row>
    <row r="81" spans="1:12" x14ac:dyDescent="0.35">
      <c r="A81" s="29">
        <v>20668</v>
      </c>
      <c r="B81" s="30">
        <v>20.55</v>
      </c>
      <c r="C81" s="30">
        <f t="shared" si="10"/>
        <v>22.586923076923078</v>
      </c>
      <c r="D81" s="30">
        <f t="shared" si="11"/>
        <v>-2.0369230769230775</v>
      </c>
      <c r="E81" s="30">
        <f t="shared" si="12"/>
        <v>8</v>
      </c>
      <c r="F81" s="30">
        <f t="shared" ca="1" si="18"/>
        <v>-2.4585234437693453</v>
      </c>
      <c r="G81" s="30">
        <f t="shared" ca="1" si="13"/>
        <v>0.42160036684626689</v>
      </c>
      <c r="H81" s="30">
        <f t="shared" si="14"/>
        <v>22.586923076923078</v>
      </c>
      <c r="I81" s="30">
        <f t="shared" si="15"/>
        <v>0.90981847903824542</v>
      </c>
      <c r="J81" s="30">
        <f t="shared" si="16"/>
        <v>8</v>
      </c>
      <c r="K81" s="30">
        <f t="shared" ca="1" si="19"/>
        <v>0.89406457332439959</v>
      </c>
      <c r="L81" s="30">
        <f t="shared" ca="1" si="17"/>
        <v>1.0176205457456702</v>
      </c>
    </row>
    <row r="82" spans="1:12" x14ac:dyDescent="0.35">
      <c r="A82" s="29">
        <v>20699</v>
      </c>
      <c r="B82" s="30">
        <v>19.89</v>
      </c>
      <c r="C82" s="30">
        <f t="shared" si="10"/>
        <v>22.811538461538461</v>
      </c>
      <c r="D82" s="30">
        <f t="shared" si="11"/>
        <v>-2.9215384615384608</v>
      </c>
      <c r="E82" s="30">
        <f t="shared" si="12"/>
        <v>9</v>
      </c>
      <c r="F82" s="30">
        <f t="shared" ca="1" si="18"/>
        <v>-2.7441525851197981</v>
      </c>
      <c r="G82" s="30">
        <f t="shared" ca="1" si="13"/>
        <v>-0.17738587641866133</v>
      </c>
      <c r="H82" s="30">
        <f t="shared" si="14"/>
        <v>22.811538461538461</v>
      </c>
      <c r="I82" s="30">
        <f t="shared" si="15"/>
        <v>0.87192716236722312</v>
      </c>
      <c r="J82" s="30">
        <f t="shared" si="16"/>
        <v>9</v>
      </c>
      <c r="K82" s="30">
        <f t="shared" ca="1" si="19"/>
        <v>0.88209900606922464</v>
      </c>
      <c r="L82" s="30">
        <f t="shared" ca="1" si="17"/>
        <v>0.98846859181110636</v>
      </c>
    </row>
    <row r="83" spans="1:12" x14ac:dyDescent="0.35">
      <c r="A83" s="29">
        <v>20729</v>
      </c>
      <c r="B83" s="30">
        <v>19.690000000000001</v>
      </c>
      <c r="C83" s="30">
        <f t="shared" si="10"/>
        <v>22.907692307692304</v>
      </c>
      <c r="D83" s="30">
        <f t="shared" si="11"/>
        <v>-3.2176923076923032</v>
      </c>
      <c r="E83" s="30">
        <f t="shared" si="12"/>
        <v>10</v>
      </c>
      <c r="F83" s="30">
        <f t="shared" ca="1" si="18"/>
        <v>-2.3949894913829333</v>
      </c>
      <c r="G83" s="30">
        <f t="shared" ca="1" si="13"/>
        <v>-0.82270281630936992</v>
      </c>
      <c r="H83" s="30">
        <f t="shared" si="14"/>
        <v>22.907692307692304</v>
      </c>
      <c r="I83" s="30">
        <f t="shared" si="15"/>
        <v>0.85953660174613855</v>
      </c>
      <c r="J83" s="30">
        <f t="shared" si="16"/>
        <v>10</v>
      </c>
      <c r="K83" s="30">
        <f t="shared" ca="1" si="19"/>
        <v>0.89672764542083672</v>
      </c>
      <c r="L83" s="30">
        <f t="shared" ca="1" si="17"/>
        <v>0.9585258201142618</v>
      </c>
    </row>
    <row r="84" spans="1:12" x14ac:dyDescent="0.35">
      <c r="A84" s="29">
        <v>20760</v>
      </c>
      <c r="B84" s="30">
        <v>20.57</v>
      </c>
      <c r="C84" s="30">
        <f t="shared" si="10"/>
        <v>23.066153846153846</v>
      </c>
      <c r="D84" s="30">
        <f t="shared" si="11"/>
        <v>-2.4961538461538453</v>
      </c>
      <c r="E84" s="30">
        <f t="shared" si="12"/>
        <v>11</v>
      </c>
      <c r="F84" s="30">
        <f t="shared" ca="1" si="18"/>
        <v>-1.6342512610340478</v>
      </c>
      <c r="G84" s="30">
        <f t="shared" ca="1" si="13"/>
        <v>-0.86190258511979678</v>
      </c>
      <c r="H84" s="30">
        <f t="shared" si="14"/>
        <v>23.066153846153846</v>
      </c>
      <c r="I84" s="30">
        <f t="shared" si="15"/>
        <v>0.89178283198826125</v>
      </c>
      <c r="J84" s="30">
        <f t="shared" si="16"/>
        <v>11</v>
      </c>
      <c r="K84" s="30">
        <f t="shared" ca="1" si="19"/>
        <v>0.92922034141363385</v>
      </c>
      <c r="L84" s="30">
        <f t="shared" ca="1" si="17"/>
        <v>0.95971083740115026</v>
      </c>
    </row>
    <row r="85" spans="1:12" x14ac:dyDescent="0.35">
      <c r="A85" s="29">
        <v>20790</v>
      </c>
      <c r="B85" s="30">
        <v>21.58</v>
      </c>
      <c r="C85" s="30">
        <f t="shared" si="10"/>
        <v>23.212307692307697</v>
      </c>
      <c r="D85" s="30">
        <f t="shared" si="11"/>
        <v>-1.6323076923076982</v>
      </c>
      <c r="E85" s="30">
        <f t="shared" si="12"/>
        <v>12</v>
      </c>
      <c r="F85" s="30">
        <f t="shared" ca="1" si="18"/>
        <v>-0.35876598811025051</v>
      </c>
      <c r="G85" s="30">
        <f t="shared" ca="1" si="13"/>
        <v>-1.2735417041974486</v>
      </c>
      <c r="H85" s="30">
        <f t="shared" si="14"/>
        <v>23.212307692307697</v>
      </c>
      <c r="I85" s="30">
        <f t="shared" si="15"/>
        <v>0.92967921527041331</v>
      </c>
      <c r="J85" s="30">
        <f t="shared" si="16"/>
        <v>12</v>
      </c>
      <c r="K85" s="30">
        <f t="shared" ca="1" si="19"/>
        <v>0.98436860956586791</v>
      </c>
      <c r="L85" s="30">
        <f t="shared" ca="1" si="17"/>
        <v>0.94444215940655196</v>
      </c>
    </row>
    <row r="86" spans="1:12" x14ac:dyDescent="0.35">
      <c r="A86" s="29">
        <v>20821</v>
      </c>
      <c r="B86" s="30">
        <v>23.13</v>
      </c>
      <c r="C86" s="30">
        <f t="shared" si="10"/>
        <v>23.35</v>
      </c>
      <c r="D86" s="30">
        <f t="shared" si="11"/>
        <v>-0.22000000000000242</v>
      </c>
      <c r="E86" s="30">
        <f t="shared" si="12"/>
        <v>1</v>
      </c>
      <c r="F86" s="30">
        <f t="shared" ca="1" si="18"/>
        <v>1.4054358974358971</v>
      </c>
      <c r="G86" s="30">
        <f t="shared" ca="1" si="13"/>
        <v>-1.6254358974358993</v>
      </c>
      <c r="H86" s="30">
        <f t="shared" si="14"/>
        <v>23.35</v>
      </c>
      <c r="I86" s="30">
        <f t="shared" si="15"/>
        <v>0.99057815845824404</v>
      </c>
      <c r="J86" s="30">
        <f t="shared" si="16"/>
        <v>1</v>
      </c>
      <c r="K86" s="30">
        <f t="shared" ca="1" si="19"/>
        <v>1.0612291220995622</v>
      </c>
      <c r="L86" s="30">
        <f t="shared" ca="1" si="17"/>
        <v>0.93342534409389322</v>
      </c>
    </row>
    <row r="87" spans="1:12" x14ac:dyDescent="0.35">
      <c r="A87" s="29">
        <v>20852</v>
      </c>
      <c r="B87" s="30">
        <v>26.3</v>
      </c>
      <c r="C87" s="30">
        <f t="shared" si="10"/>
        <v>23.416923076923073</v>
      </c>
      <c r="D87" s="30">
        <f t="shared" si="11"/>
        <v>2.8830769230769278</v>
      </c>
      <c r="E87" s="30">
        <f t="shared" si="12"/>
        <v>2</v>
      </c>
      <c r="F87" s="30">
        <f t="shared" ca="1" si="18"/>
        <v>2.9278461538461542</v>
      </c>
      <c r="G87" s="30">
        <f t="shared" ca="1" si="13"/>
        <v>-4.4769230769226454E-2</v>
      </c>
      <c r="H87" s="30">
        <f t="shared" si="14"/>
        <v>23.416923076923073</v>
      </c>
      <c r="I87" s="30">
        <f t="shared" si="15"/>
        <v>1.1231193745483217</v>
      </c>
      <c r="J87" s="30">
        <f t="shared" si="16"/>
        <v>2</v>
      </c>
      <c r="K87" s="30">
        <f t="shared" ca="1" si="19"/>
        <v>1.1279568119928638</v>
      </c>
      <c r="L87" s="30">
        <f t="shared" ca="1" si="17"/>
        <v>0.9957113274257412</v>
      </c>
    </row>
    <row r="88" spans="1:12" x14ac:dyDescent="0.35">
      <c r="A88" s="29">
        <v>20880</v>
      </c>
      <c r="B88" s="30">
        <v>27.63</v>
      </c>
      <c r="C88" s="30">
        <f t="shared" si="10"/>
        <v>23.51307692307692</v>
      </c>
      <c r="D88" s="30">
        <f t="shared" si="11"/>
        <v>4.1169230769230793</v>
      </c>
      <c r="E88" s="30">
        <f t="shared" si="12"/>
        <v>3</v>
      </c>
      <c r="F88" s="30">
        <f t="shared" ca="1" si="18"/>
        <v>3.3439999999999999</v>
      </c>
      <c r="G88" s="30">
        <f t="shared" ca="1" si="13"/>
        <v>0.77292307692307816</v>
      </c>
      <c r="H88" s="30">
        <f t="shared" si="14"/>
        <v>23.51307692307692</v>
      </c>
      <c r="I88" s="30">
        <f t="shared" si="15"/>
        <v>1.1750907841790168</v>
      </c>
      <c r="J88" s="30">
        <f t="shared" si="16"/>
        <v>3</v>
      </c>
      <c r="K88" s="30">
        <f t="shared" ca="1" si="19"/>
        <v>1.1460954131131467</v>
      </c>
      <c r="L88" s="30">
        <f t="shared" ca="1" si="17"/>
        <v>1.0252992645587069</v>
      </c>
    </row>
    <row r="89" spans="1:12" x14ac:dyDescent="0.35">
      <c r="A89" s="29">
        <v>20911</v>
      </c>
      <c r="B89" s="30">
        <v>27.15</v>
      </c>
      <c r="C89" s="30">
        <f t="shared" si="10"/>
        <v>23.66</v>
      </c>
      <c r="D89" s="30">
        <f t="shared" si="11"/>
        <v>3.4899999999999984</v>
      </c>
      <c r="E89" s="30">
        <f t="shared" si="12"/>
        <v>4</v>
      </c>
      <c r="F89" s="30">
        <f t="shared" ca="1" si="18"/>
        <v>2.4728461538461546</v>
      </c>
      <c r="G89" s="30">
        <f t="shared" ca="1" si="13"/>
        <v>1.0171538461538425</v>
      </c>
      <c r="H89" s="30">
        <f t="shared" si="14"/>
        <v>23.66</v>
      </c>
      <c r="I89" s="30">
        <f t="shared" si="15"/>
        <v>1.1475063398140322</v>
      </c>
      <c r="J89" s="30">
        <f t="shared" si="16"/>
        <v>4</v>
      </c>
      <c r="K89" s="30">
        <f t="shared" ca="1" si="19"/>
        <v>1.1076861608568953</v>
      </c>
      <c r="L89" s="30">
        <f t="shared" ca="1" si="17"/>
        <v>1.0359489721586232</v>
      </c>
    </row>
    <row r="90" spans="1:12" x14ac:dyDescent="0.35">
      <c r="A90" s="29">
        <v>20941</v>
      </c>
      <c r="B90" s="30">
        <v>26.72</v>
      </c>
      <c r="C90" s="30">
        <f t="shared" si="10"/>
        <v>23.867692307692305</v>
      </c>
      <c r="D90" s="30">
        <f t="shared" si="11"/>
        <v>2.8523076923076935</v>
      </c>
      <c r="E90" s="30">
        <f t="shared" si="12"/>
        <v>5</v>
      </c>
      <c r="F90" s="30">
        <f t="shared" ca="1" si="18"/>
        <v>1.190307692307693</v>
      </c>
      <c r="G90" s="30">
        <f t="shared" ca="1" si="13"/>
        <v>1.661999999999999</v>
      </c>
      <c r="H90" s="30">
        <f t="shared" si="14"/>
        <v>23.867692307692305</v>
      </c>
      <c r="I90" s="30">
        <f t="shared" si="15"/>
        <v>1.119504963258992</v>
      </c>
      <c r="J90" s="30">
        <f t="shared" si="16"/>
        <v>5</v>
      </c>
      <c r="K90" s="30">
        <f t="shared" ca="1" si="19"/>
        <v>1.0512716216930516</v>
      </c>
      <c r="L90" s="30">
        <f t="shared" ca="1" si="17"/>
        <v>1.0649055297964307</v>
      </c>
    </row>
    <row r="91" spans="1:12" x14ac:dyDescent="0.35">
      <c r="A91" s="29">
        <v>20972</v>
      </c>
      <c r="B91" s="30">
        <v>25.04</v>
      </c>
      <c r="C91" s="30">
        <f t="shared" si="10"/>
        <v>24.107692307692307</v>
      </c>
      <c r="D91" s="30">
        <f t="shared" si="11"/>
        <v>0.93230769230769184</v>
      </c>
      <c r="E91" s="30">
        <f t="shared" si="12"/>
        <v>6</v>
      </c>
      <c r="F91" s="30">
        <f t="shared" ca="1" si="18"/>
        <v>-0.22521794871794854</v>
      </c>
      <c r="G91" s="30">
        <f t="shared" ca="1" si="13"/>
        <v>1.1575256410256394</v>
      </c>
      <c r="H91" s="30">
        <f t="shared" si="14"/>
        <v>24.107692307692307</v>
      </c>
      <c r="I91" s="30">
        <f t="shared" si="15"/>
        <v>1.0386726228462029</v>
      </c>
      <c r="J91" s="30">
        <f t="shared" si="16"/>
        <v>6</v>
      </c>
      <c r="K91" s="30">
        <f t="shared" ca="1" si="19"/>
        <v>0.98970503057706927</v>
      </c>
      <c r="L91" s="30">
        <f t="shared" ca="1" si="17"/>
        <v>1.0494769560184836</v>
      </c>
    </row>
    <row r="92" spans="1:12" x14ac:dyDescent="0.35">
      <c r="A92" s="29">
        <v>21002</v>
      </c>
      <c r="B92" s="30">
        <v>23.83</v>
      </c>
      <c r="C92" s="30">
        <f t="shared" si="10"/>
        <v>24.362307692307695</v>
      </c>
      <c r="D92" s="30">
        <f t="shared" si="11"/>
        <v>-0.53230769230769681</v>
      </c>
      <c r="E92" s="30">
        <f t="shared" si="12"/>
        <v>7</v>
      </c>
      <c r="F92" s="30">
        <f t="shared" ca="1" si="18"/>
        <v>-1.4482566204287519</v>
      </c>
      <c r="G92" s="30">
        <f t="shared" ca="1" si="13"/>
        <v>0.915948928121054</v>
      </c>
      <c r="H92" s="30">
        <f t="shared" si="14"/>
        <v>24.362307692307695</v>
      </c>
      <c r="I92" s="30">
        <f t="shared" si="15"/>
        <v>0.97815035837201203</v>
      </c>
      <c r="J92" s="30">
        <f t="shared" si="16"/>
        <v>7</v>
      </c>
      <c r="K92" s="30">
        <f t="shared" ca="1" si="19"/>
        <v>0.93705918811134559</v>
      </c>
      <c r="L92" s="30">
        <f t="shared" ca="1" si="17"/>
        <v>1.0438512004172185</v>
      </c>
    </row>
    <row r="93" spans="1:12" x14ac:dyDescent="0.35">
      <c r="A93" s="29">
        <v>21033</v>
      </c>
      <c r="B93" s="30">
        <v>22.34</v>
      </c>
      <c r="C93" s="30">
        <f t="shared" si="10"/>
        <v>24.625384615384618</v>
      </c>
      <c r="D93" s="30">
        <f t="shared" si="11"/>
        <v>-2.2853846153846185</v>
      </c>
      <c r="E93" s="30">
        <f t="shared" si="12"/>
        <v>8</v>
      </c>
      <c r="F93" s="30">
        <f t="shared" ca="1" si="18"/>
        <v>-2.4585234437693453</v>
      </c>
      <c r="G93" s="30">
        <f t="shared" ca="1" si="13"/>
        <v>0.17313882838472594</v>
      </c>
      <c r="H93" s="30">
        <f t="shared" si="14"/>
        <v>24.625384615384618</v>
      </c>
      <c r="I93" s="30">
        <f t="shared" si="15"/>
        <v>0.90719395245681433</v>
      </c>
      <c r="J93" s="30">
        <f t="shared" si="16"/>
        <v>8</v>
      </c>
      <c r="K93" s="30">
        <f t="shared" ca="1" si="19"/>
        <v>0.89406457332439959</v>
      </c>
      <c r="L93" s="30">
        <f t="shared" ca="1" si="17"/>
        <v>1.0146850457161005</v>
      </c>
    </row>
    <row r="94" spans="1:12" x14ac:dyDescent="0.35">
      <c r="A94" s="29">
        <v>21064</v>
      </c>
      <c r="B94" s="30">
        <v>21.8</v>
      </c>
      <c r="C94" s="30">
        <f t="shared" si="10"/>
        <v>24.686153846153847</v>
      </c>
      <c r="D94" s="30">
        <f t="shared" si="11"/>
        <v>-2.8861538461538458</v>
      </c>
      <c r="E94" s="30">
        <f t="shared" si="12"/>
        <v>9</v>
      </c>
      <c r="F94" s="30">
        <f t="shared" ca="1" si="18"/>
        <v>-2.7441525851197981</v>
      </c>
      <c r="G94" s="30">
        <f t="shared" ca="1" si="13"/>
        <v>-0.14200126103404642</v>
      </c>
      <c r="H94" s="30">
        <f t="shared" si="14"/>
        <v>24.686153846153847</v>
      </c>
      <c r="I94" s="30">
        <f t="shared" si="15"/>
        <v>0.88308612738377168</v>
      </c>
      <c r="J94" s="30">
        <f t="shared" si="16"/>
        <v>9</v>
      </c>
      <c r="K94" s="30">
        <f t="shared" ca="1" si="19"/>
        <v>0.88209900606922464</v>
      </c>
      <c r="L94" s="30">
        <f t="shared" ca="1" si="17"/>
        <v>1.0011190595474604</v>
      </c>
    </row>
    <row r="95" spans="1:12" x14ac:dyDescent="0.35">
      <c r="A95" s="29">
        <v>21094</v>
      </c>
      <c r="B95" s="30">
        <v>21.8</v>
      </c>
      <c r="C95" s="30">
        <f t="shared" si="10"/>
        <v>24.589230769230767</v>
      </c>
      <c r="D95" s="30">
        <f t="shared" si="11"/>
        <v>-2.7892307692307661</v>
      </c>
      <c r="E95" s="30">
        <f t="shared" si="12"/>
        <v>10</v>
      </c>
      <c r="F95" s="30">
        <f t="shared" ca="1" si="18"/>
        <v>-2.3949894913829333</v>
      </c>
      <c r="G95" s="30">
        <f t="shared" ca="1" si="13"/>
        <v>-0.39424127784783281</v>
      </c>
      <c r="H95" s="30">
        <f t="shared" si="14"/>
        <v>24.589230769230767</v>
      </c>
      <c r="I95" s="30">
        <f t="shared" si="15"/>
        <v>0.88656697741350199</v>
      </c>
      <c r="J95" s="30">
        <f t="shared" si="16"/>
        <v>10</v>
      </c>
      <c r="K95" s="30">
        <f t="shared" ca="1" si="19"/>
        <v>0.89672764542083672</v>
      </c>
      <c r="L95" s="30">
        <f t="shared" ca="1" si="17"/>
        <v>0.98866917055672321</v>
      </c>
    </row>
    <row r="96" spans="1:12" x14ac:dyDescent="0.35">
      <c r="A96" s="29">
        <v>21125</v>
      </c>
      <c r="B96" s="30">
        <v>22.39</v>
      </c>
      <c r="C96" s="30">
        <f t="shared" si="10"/>
        <v>24.401538461538458</v>
      </c>
      <c r="D96" s="30">
        <f t="shared" si="11"/>
        <v>-2.0115384615384571</v>
      </c>
      <c r="E96" s="30">
        <f t="shared" si="12"/>
        <v>11</v>
      </c>
      <c r="F96" s="30">
        <f t="shared" ca="1" si="18"/>
        <v>-1.6342512610340478</v>
      </c>
      <c r="G96" s="30">
        <f t="shared" ca="1" si="13"/>
        <v>-0.37728720050440856</v>
      </c>
      <c r="H96" s="30">
        <f t="shared" si="14"/>
        <v>24.401538461538458</v>
      </c>
      <c r="I96" s="30">
        <f t="shared" si="15"/>
        <v>0.91756509677826137</v>
      </c>
      <c r="J96" s="30">
        <f t="shared" si="16"/>
        <v>11</v>
      </c>
      <c r="K96" s="30">
        <f t="shared" ca="1" si="19"/>
        <v>0.92922034141363385</v>
      </c>
      <c r="L96" s="30">
        <f t="shared" ca="1" si="17"/>
        <v>0.98745696352531276</v>
      </c>
    </row>
    <row r="97" spans="1:12" x14ac:dyDescent="0.35">
      <c r="A97" s="29">
        <v>21155</v>
      </c>
      <c r="B97" s="30">
        <v>23.69</v>
      </c>
      <c r="C97" s="30">
        <f t="shared" si="10"/>
        <v>24.133076923076921</v>
      </c>
      <c r="D97" s="30">
        <f t="shared" si="11"/>
        <v>-0.44307692307691937</v>
      </c>
      <c r="E97" s="30">
        <f t="shared" si="12"/>
        <v>12</v>
      </c>
      <c r="F97" s="30">
        <f t="shared" ca="1" si="18"/>
        <v>-0.35876598811025051</v>
      </c>
      <c r="G97" s="30">
        <f t="shared" ca="1" si="13"/>
        <v>-8.4310934966669748E-2</v>
      </c>
      <c r="H97" s="30">
        <f t="shared" si="14"/>
        <v>24.133076923076921</v>
      </c>
      <c r="I97" s="30">
        <f t="shared" si="15"/>
        <v>0.98164026392120629</v>
      </c>
      <c r="J97" s="30">
        <f t="shared" si="16"/>
        <v>12</v>
      </c>
      <c r="K97" s="30">
        <f t="shared" ca="1" si="19"/>
        <v>0.98436860956586791</v>
      </c>
      <c r="L97" s="30">
        <f t="shared" ca="1" si="17"/>
        <v>0.99722832928828875</v>
      </c>
    </row>
    <row r="98" spans="1:12" x14ac:dyDescent="0.35">
      <c r="A98" s="29">
        <v>21186</v>
      </c>
      <c r="B98" s="30">
        <v>24.89</v>
      </c>
      <c r="C98" s="30">
        <f t="shared" si="10"/>
        <v>23.923076923076927</v>
      </c>
      <c r="D98" s="30">
        <f t="shared" si="11"/>
        <v>0.96692307692307367</v>
      </c>
      <c r="E98" s="30">
        <f t="shared" si="12"/>
        <v>1</v>
      </c>
      <c r="F98" s="30">
        <f t="shared" ca="1" si="18"/>
        <v>1.4054358974358971</v>
      </c>
      <c r="G98" s="30">
        <f t="shared" ca="1" si="13"/>
        <v>-0.43851282051282325</v>
      </c>
      <c r="H98" s="30">
        <f t="shared" si="14"/>
        <v>23.923076923076927</v>
      </c>
      <c r="I98" s="30">
        <f t="shared" si="15"/>
        <v>1.0404180064308681</v>
      </c>
      <c r="J98" s="30">
        <f t="shared" si="16"/>
        <v>1</v>
      </c>
      <c r="K98" s="30">
        <f t="shared" ca="1" si="19"/>
        <v>1.0612291220995622</v>
      </c>
      <c r="L98" s="30">
        <f t="shared" ca="1" si="17"/>
        <v>0.98038961122031687</v>
      </c>
    </row>
    <row r="99" spans="1:12" x14ac:dyDescent="0.35">
      <c r="A99" s="29">
        <v>21217</v>
      </c>
      <c r="B99" s="30">
        <v>26.55</v>
      </c>
      <c r="C99" s="30">
        <f t="shared" si="10"/>
        <v>23.683846153846154</v>
      </c>
      <c r="D99" s="30">
        <f t="shared" si="11"/>
        <v>2.8661538461538463</v>
      </c>
      <c r="E99" s="30">
        <f t="shared" si="12"/>
        <v>2</v>
      </c>
      <c r="F99" s="30">
        <f t="shared" ca="1" si="18"/>
        <v>2.9278461538461542</v>
      </c>
      <c r="G99" s="30">
        <f t="shared" ca="1" si="13"/>
        <v>-6.1692307692307935E-2</v>
      </c>
      <c r="H99" s="30">
        <f t="shared" si="14"/>
        <v>23.683846153846154</v>
      </c>
      <c r="I99" s="30">
        <f t="shared" si="15"/>
        <v>1.1210172464191757</v>
      </c>
      <c r="J99" s="30">
        <f t="shared" si="16"/>
        <v>2</v>
      </c>
      <c r="K99" s="30">
        <f t="shared" ca="1" si="19"/>
        <v>1.1279568119928638</v>
      </c>
      <c r="L99" s="30">
        <f t="shared" ca="1" si="17"/>
        <v>0.9938476673043648</v>
      </c>
    </row>
    <row r="100" spans="1:12" x14ac:dyDescent="0.35">
      <c r="A100" s="29">
        <v>21245</v>
      </c>
      <c r="B100" s="30">
        <v>27.09</v>
      </c>
      <c r="C100" s="30">
        <f t="shared" si="10"/>
        <v>23.55153846153846</v>
      </c>
      <c r="D100" s="30">
        <f t="shared" si="11"/>
        <v>3.5384615384615401</v>
      </c>
      <c r="E100" s="30">
        <f t="shared" si="12"/>
        <v>3</v>
      </c>
      <c r="F100" s="30">
        <f t="shared" ca="1" si="18"/>
        <v>3.3439999999999999</v>
      </c>
      <c r="G100" s="30">
        <f t="shared" ca="1" si="13"/>
        <v>0.19446153846153891</v>
      </c>
      <c r="H100" s="30">
        <f t="shared" si="14"/>
        <v>23.55153846153846</v>
      </c>
      <c r="I100" s="30">
        <f t="shared" si="15"/>
        <v>1.1502433288695824</v>
      </c>
      <c r="J100" s="30">
        <f t="shared" si="16"/>
        <v>3</v>
      </c>
      <c r="K100" s="30">
        <f t="shared" ca="1" si="19"/>
        <v>1.1460954131131467</v>
      </c>
      <c r="L100" s="30">
        <f t="shared" ca="1" si="17"/>
        <v>1.0036191714136335</v>
      </c>
    </row>
    <row r="101" spans="1:12" x14ac:dyDescent="0.35">
      <c r="A101" s="29">
        <v>21276</v>
      </c>
      <c r="B101" s="30">
        <v>26.37</v>
      </c>
      <c r="C101" s="30">
        <f t="shared" si="10"/>
        <v>23.493846153846157</v>
      </c>
      <c r="D101" s="30">
        <f t="shared" si="11"/>
        <v>2.8761538461538443</v>
      </c>
      <c r="E101" s="30">
        <f t="shared" si="12"/>
        <v>4</v>
      </c>
      <c r="F101" s="30">
        <f t="shared" ca="1" si="18"/>
        <v>2.4728461538461546</v>
      </c>
      <c r="G101" s="30">
        <f t="shared" ca="1" si="13"/>
        <v>0.40330769230768837</v>
      </c>
      <c r="H101" s="30">
        <f t="shared" si="14"/>
        <v>23.493846153846157</v>
      </c>
      <c r="I101" s="30">
        <f t="shared" si="15"/>
        <v>1.12242158339336</v>
      </c>
      <c r="J101" s="30">
        <f t="shared" si="16"/>
        <v>4</v>
      </c>
      <c r="K101" s="30">
        <f t="shared" ca="1" si="19"/>
        <v>1.1076861608568953</v>
      </c>
      <c r="L101" s="30">
        <f t="shared" ca="1" si="17"/>
        <v>1.0133028858328115</v>
      </c>
    </row>
    <row r="102" spans="1:12" x14ac:dyDescent="0.35">
      <c r="A102" s="29">
        <v>21306</v>
      </c>
      <c r="B102" s="30">
        <v>24.71</v>
      </c>
      <c r="C102" s="30">
        <f t="shared" si="10"/>
        <v>23.472307692307691</v>
      </c>
      <c r="D102" s="30">
        <f t="shared" si="11"/>
        <v>1.2376923076923099</v>
      </c>
      <c r="E102" s="30">
        <f t="shared" si="12"/>
        <v>5</v>
      </c>
      <c r="F102" s="30">
        <f t="shared" ca="1" si="18"/>
        <v>1.190307692307693</v>
      </c>
      <c r="G102" s="30">
        <f t="shared" ca="1" si="13"/>
        <v>4.7384615384615358E-2</v>
      </c>
      <c r="H102" s="30">
        <f t="shared" si="14"/>
        <v>23.472307692307691</v>
      </c>
      <c r="I102" s="30">
        <f t="shared" si="15"/>
        <v>1.0527298944746675</v>
      </c>
      <c r="J102" s="30">
        <f t="shared" si="16"/>
        <v>5</v>
      </c>
      <c r="K102" s="30">
        <f t="shared" ca="1" si="19"/>
        <v>1.0512716216930516</v>
      </c>
      <c r="L102" s="30">
        <f t="shared" ca="1" si="17"/>
        <v>1.0013871512856662</v>
      </c>
    </row>
    <row r="103" spans="1:12" x14ac:dyDescent="0.35">
      <c r="A103" s="29">
        <v>21337</v>
      </c>
      <c r="B103" s="30">
        <v>23.23</v>
      </c>
      <c r="C103" s="30">
        <f t="shared" si="10"/>
        <v>23.48076923076923</v>
      </c>
      <c r="D103" s="30">
        <f t="shared" si="11"/>
        <v>-0.25076923076922952</v>
      </c>
      <c r="E103" s="30">
        <f t="shared" si="12"/>
        <v>6</v>
      </c>
      <c r="F103" s="30">
        <f t="shared" ca="1" si="18"/>
        <v>-0.22521794871794854</v>
      </c>
      <c r="G103" s="30">
        <f t="shared" ca="1" si="13"/>
        <v>-2.5551282051281987E-2</v>
      </c>
      <c r="H103" s="30">
        <f t="shared" si="14"/>
        <v>23.48076923076923</v>
      </c>
      <c r="I103" s="30">
        <f t="shared" si="15"/>
        <v>0.98932022932022934</v>
      </c>
      <c r="J103" s="30">
        <f t="shared" si="16"/>
        <v>6</v>
      </c>
      <c r="K103" s="30">
        <f t="shared" ca="1" si="19"/>
        <v>0.98970503057706927</v>
      </c>
      <c r="L103" s="30">
        <f t="shared" ca="1" si="17"/>
        <v>0.99961119601805448</v>
      </c>
    </row>
    <row r="104" spans="1:12" x14ac:dyDescent="0.35">
      <c r="A104" s="29">
        <v>21367</v>
      </c>
      <c r="B104" s="30">
        <v>22.31</v>
      </c>
      <c r="C104" s="30">
        <f t="shared" si="10"/>
        <v>23.502307692307689</v>
      </c>
      <c r="D104" s="30">
        <f t="shared" si="11"/>
        <v>-1.1923076923076898</v>
      </c>
      <c r="E104" s="30">
        <f t="shared" si="12"/>
        <v>7</v>
      </c>
      <c r="F104" s="30">
        <f t="shared" ca="1" si="18"/>
        <v>-1.4482566204287519</v>
      </c>
      <c r="G104" s="30">
        <f t="shared" ca="1" si="13"/>
        <v>0.25594892812106096</v>
      </c>
      <c r="H104" s="30">
        <f t="shared" si="14"/>
        <v>23.502307692307689</v>
      </c>
      <c r="I104" s="30">
        <f t="shared" si="15"/>
        <v>0.94926848427323018</v>
      </c>
      <c r="J104" s="30">
        <f t="shared" si="16"/>
        <v>7</v>
      </c>
      <c r="K104" s="30">
        <f t="shared" ca="1" si="19"/>
        <v>0.93705918811134559</v>
      </c>
      <c r="L104" s="30">
        <f t="shared" ca="1" si="17"/>
        <v>1.0130293756432747</v>
      </c>
    </row>
    <row r="105" spans="1:12" x14ac:dyDescent="0.35">
      <c r="A105" s="29">
        <v>21398</v>
      </c>
      <c r="B105" s="30">
        <v>20.72</v>
      </c>
      <c r="C105" s="30">
        <f t="shared" si="10"/>
        <v>23.58</v>
      </c>
      <c r="D105" s="30">
        <f t="shared" si="11"/>
        <v>-2.8599999999999994</v>
      </c>
      <c r="E105" s="30">
        <f t="shared" si="12"/>
        <v>8</v>
      </c>
      <c r="F105" s="30">
        <f t="shared" ca="1" si="18"/>
        <v>-2.4585234437693453</v>
      </c>
      <c r="G105" s="30">
        <f t="shared" ca="1" si="13"/>
        <v>-0.40147655623065504</v>
      </c>
      <c r="H105" s="30">
        <f t="shared" si="14"/>
        <v>23.58</v>
      </c>
      <c r="I105" s="30">
        <f t="shared" si="15"/>
        <v>0.8787107718405428</v>
      </c>
      <c r="J105" s="30">
        <f t="shared" si="16"/>
        <v>8</v>
      </c>
      <c r="K105" s="30">
        <f t="shared" ca="1" si="19"/>
        <v>0.89406457332439959</v>
      </c>
      <c r="L105" s="30">
        <f t="shared" ca="1" si="17"/>
        <v>0.98282696581213747</v>
      </c>
    </row>
    <row r="106" spans="1:12" x14ac:dyDescent="0.35">
      <c r="A106" s="29">
        <v>21429</v>
      </c>
      <c r="B106" s="30">
        <v>20.62</v>
      </c>
      <c r="C106" s="30">
        <f t="shared" si="10"/>
        <v>23.61</v>
      </c>
      <c r="D106" s="30">
        <f t="shared" si="11"/>
        <v>-2.9899999999999984</v>
      </c>
      <c r="E106" s="30">
        <f t="shared" si="12"/>
        <v>9</v>
      </c>
      <c r="F106" s="30">
        <f t="shared" ca="1" si="18"/>
        <v>-2.7441525851197981</v>
      </c>
      <c r="G106" s="30">
        <f t="shared" ca="1" si="13"/>
        <v>-0.24584741488019901</v>
      </c>
      <c r="H106" s="30">
        <f t="shared" si="14"/>
        <v>23.61</v>
      </c>
      <c r="I106" s="30">
        <f t="shared" si="15"/>
        <v>0.87335874629394328</v>
      </c>
      <c r="J106" s="30">
        <f t="shared" si="16"/>
        <v>9</v>
      </c>
      <c r="K106" s="30">
        <f t="shared" ca="1" si="19"/>
        <v>0.88209900606922464</v>
      </c>
      <c r="L106" s="30">
        <f t="shared" ca="1" si="17"/>
        <v>0.99009152066248274</v>
      </c>
    </row>
    <row r="107" spans="1:12" x14ac:dyDescent="0.35">
      <c r="A107" s="29">
        <v>21459</v>
      </c>
      <c r="B107" s="30">
        <v>21.05</v>
      </c>
      <c r="C107" s="30">
        <f t="shared" si="10"/>
        <v>23.513846153846153</v>
      </c>
      <c r="D107" s="30">
        <f t="shared" si="11"/>
        <v>-2.463846153846152</v>
      </c>
      <c r="E107" s="30">
        <f t="shared" si="12"/>
        <v>10</v>
      </c>
      <c r="F107" s="30">
        <f t="shared" ca="1" si="18"/>
        <v>-2.3949894913829333</v>
      </c>
      <c r="G107" s="30">
        <f t="shared" ca="1" si="13"/>
        <v>-6.8856662463218754E-2</v>
      </c>
      <c r="H107" s="30">
        <f t="shared" si="14"/>
        <v>23.513846153846153</v>
      </c>
      <c r="I107" s="30">
        <f t="shared" si="15"/>
        <v>0.89521722062287368</v>
      </c>
      <c r="J107" s="30">
        <f t="shared" si="16"/>
        <v>10</v>
      </c>
      <c r="K107" s="30">
        <f t="shared" ca="1" si="19"/>
        <v>0.89672764542083672</v>
      </c>
      <c r="L107" s="30">
        <f t="shared" ca="1" si="17"/>
        <v>0.9983156259253565</v>
      </c>
    </row>
    <row r="108" spans="1:12" x14ac:dyDescent="0.35">
      <c r="A108" s="29">
        <v>21490</v>
      </c>
      <c r="B108" s="30">
        <v>21.52</v>
      </c>
      <c r="C108" s="30">
        <f t="shared" si="10"/>
        <v>23.349230769230772</v>
      </c>
      <c r="D108" s="30">
        <f t="shared" si="11"/>
        <v>-1.8292307692307723</v>
      </c>
      <c r="E108" s="30">
        <f t="shared" si="12"/>
        <v>11</v>
      </c>
      <c r="F108" s="30">
        <f t="shared" ca="1" si="18"/>
        <v>-1.6342512610340478</v>
      </c>
      <c r="G108" s="30">
        <f t="shared" ca="1" si="13"/>
        <v>-0.19497950819672383</v>
      </c>
      <c r="H108" s="30">
        <f t="shared" si="14"/>
        <v>23.349230769230772</v>
      </c>
      <c r="I108" s="30">
        <f t="shared" si="15"/>
        <v>0.92165777162812135</v>
      </c>
      <c r="J108" s="30">
        <f t="shared" si="16"/>
        <v>11</v>
      </c>
      <c r="K108" s="30">
        <f t="shared" ca="1" si="19"/>
        <v>0.92922034141363385</v>
      </c>
      <c r="L108" s="30">
        <f t="shared" ca="1" si="17"/>
        <v>0.99186138158145831</v>
      </c>
    </row>
    <row r="109" spans="1:12" x14ac:dyDescent="0.35">
      <c r="A109" s="29">
        <v>21520</v>
      </c>
      <c r="B109" s="30">
        <v>22.5</v>
      </c>
      <c r="C109" s="30">
        <f t="shared" si="10"/>
        <v>23.184615384615384</v>
      </c>
      <c r="D109" s="30">
        <f t="shared" si="11"/>
        <v>-0.68461538461538396</v>
      </c>
      <c r="E109" s="30">
        <f t="shared" si="12"/>
        <v>12</v>
      </c>
      <c r="F109" s="30">
        <f t="shared" ca="1" si="18"/>
        <v>-0.35876598811025051</v>
      </c>
      <c r="G109" s="30">
        <f t="shared" ca="1" si="13"/>
        <v>-0.32584939650513434</v>
      </c>
      <c r="H109" s="30">
        <f t="shared" si="14"/>
        <v>23.184615384615384</v>
      </c>
      <c r="I109" s="30">
        <f t="shared" si="15"/>
        <v>0.97047113470471136</v>
      </c>
      <c r="J109" s="30">
        <f t="shared" si="16"/>
        <v>12</v>
      </c>
      <c r="K109" s="30">
        <f t="shared" ca="1" si="19"/>
        <v>0.98436860956586791</v>
      </c>
      <c r="L109" s="30">
        <f t="shared" ca="1" si="17"/>
        <v>0.98588183864651513</v>
      </c>
    </row>
    <row r="110" spans="1:12" x14ac:dyDescent="0.35">
      <c r="A110" s="29">
        <v>21551</v>
      </c>
      <c r="B110" s="30">
        <v>23.97</v>
      </c>
      <c r="C110" s="30">
        <f t="shared" si="10"/>
        <v>23.051538461538463</v>
      </c>
      <c r="D110" s="30">
        <f t="shared" si="11"/>
        <v>0.91846153846153555</v>
      </c>
      <c r="E110" s="30">
        <f t="shared" si="12"/>
        <v>1</v>
      </c>
      <c r="F110" s="30">
        <f t="shared" ca="1" si="18"/>
        <v>1.4054358974358971</v>
      </c>
      <c r="G110" s="30">
        <f t="shared" ca="1" si="13"/>
        <v>-0.48697435897436137</v>
      </c>
      <c r="H110" s="30">
        <f t="shared" si="14"/>
        <v>23.051538461538463</v>
      </c>
      <c r="I110" s="30">
        <f t="shared" si="15"/>
        <v>1.0398438282110321</v>
      </c>
      <c r="J110" s="30">
        <f t="shared" si="16"/>
        <v>1</v>
      </c>
      <c r="K110" s="30">
        <f t="shared" ca="1" si="19"/>
        <v>1.0612291220995622</v>
      </c>
      <c r="L110" s="30">
        <f t="shared" ca="1" si="17"/>
        <v>0.97984856102872397</v>
      </c>
    </row>
    <row r="111" spans="1:12" x14ac:dyDescent="0.35">
      <c r="A111" s="29">
        <v>21582</v>
      </c>
      <c r="B111" s="30">
        <v>25.9</v>
      </c>
      <c r="C111" s="30">
        <f t="shared" si="10"/>
        <v>22.885384615384616</v>
      </c>
      <c r="D111" s="30">
        <f t="shared" si="11"/>
        <v>3.0146153846153823</v>
      </c>
      <c r="E111" s="30">
        <f t="shared" si="12"/>
        <v>2</v>
      </c>
      <c r="F111" s="30">
        <f t="shared" ca="1" si="18"/>
        <v>2.9278461538461542</v>
      </c>
      <c r="G111" s="30">
        <f t="shared" ca="1" si="13"/>
        <v>8.6769230769228045E-2</v>
      </c>
      <c r="H111" s="30">
        <f t="shared" si="14"/>
        <v>22.885384615384616</v>
      </c>
      <c r="I111" s="30">
        <f t="shared" si="15"/>
        <v>1.1317266646499275</v>
      </c>
      <c r="J111" s="30">
        <f t="shared" si="16"/>
        <v>2</v>
      </c>
      <c r="K111" s="30">
        <f t="shared" ca="1" si="19"/>
        <v>1.1279568119928638</v>
      </c>
      <c r="L111" s="30">
        <f t="shared" ca="1" si="17"/>
        <v>1.0033421959218485</v>
      </c>
    </row>
    <row r="112" spans="1:12" x14ac:dyDescent="0.35">
      <c r="A112" s="29">
        <v>21610</v>
      </c>
      <c r="B112" s="30">
        <v>26.94</v>
      </c>
      <c r="C112" s="30">
        <f t="shared" si="10"/>
        <v>22.847692307692306</v>
      </c>
      <c r="D112" s="30">
        <f t="shared" si="11"/>
        <v>4.0923076923076955</v>
      </c>
      <c r="E112" s="30">
        <f t="shared" si="12"/>
        <v>3</v>
      </c>
      <c r="F112" s="30">
        <f t="shared" ca="1" si="18"/>
        <v>3.3439999999999999</v>
      </c>
      <c r="G112" s="30">
        <f t="shared" ca="1" si="13"/>
        <v>0.74830769230769434</v>
      </c>
      <c r="H112" s="30">
        <f t="shared" si="14"/>
        <v>22.847692307692306</v>
      </c>
      <c r="I112" s="30">
        <f t="shared" si="15"/>
        <v>1.1791125176755775</v>
      </c>
      <c r="J112" s="30">
        <f t="shared" si="16"/>
        <v>3</v>
      </c>
      <c r="K112" s="30">
        <f t="shared" ca="1" si="19"/>
        <v>1.1460954131131467</v>
      </c>
      <c r="L112" s="30">
        <f t="shared" ca="1" si="17"/>
        <v>1.028808338454777</v>
      </c>
    </row>
    <row r="113" spans="1:12" x14ac:dyDescent="0.35">
      <c r="A113" s="29">
        <v>21641</v>
      </c>
      <c r="B113" s="30">
        <v>25.84</v>
      </c>
      <c r="C113" s="30">
        <f t="shared" si="10"/>
        <v>22.866153846153846</v>
      </c>
      <c r="D113" s="30">
        <f t="shared" si="11"/>
        <v>2.9738461538461536</v>
      </c>
      <c r="E113" s="30">
        <f t="shared" si="12"/>
        <v>4</v>
      </c>
      <c r="F113" s="30">
        <f t="shared" ca="1" si="18"/>
        <v>2.4728461538461546</v>
      </c>
      <c r="G113" s="30">
        <f t="shared" ca="1" si="13"/>
        <v>0.50099999999999767</v>
      </c>
      <c r="H113" s="30">
        <f t="shared" si="14"/>
        <v>22.866153846153846</v>
      </c>
      <c r="I113" s="30">
        <f t="shared" si="15"/>
        <v>1.1300544977460809</v>
      </c>
      <c r="J113" s="30">
        <f t="shared" si="16"/>
        <v>4</v>
      </c>
      <c r="K113" s="30">
        <f t="shared" ca="1" si="19"/>
        <v>1.1076861608568953</v>
      </c>
      <c r="L113" s="30">
        <f t="shared" ca="1" si="17"/>
        <v>1.0201937495290918</v>
      </c>
    </row>
    <row r="114" spans="1:12" x14ac:dyDescent="0.35">
      <c r="A114" s="29">
        <v>21671</v>
      </c>
      <c r="B114" s="30">
        <v>24.23</v>
      </c>
      <c r="C114" s="30">
        <f t="shared" si="10"/>
        <v>22.93</v>
      </c>
      <c r="D114" s="30">
        <f t="shared" si="11"/>
        <v>1.3000000000000007</v>
      </c>
      <c r="E114" s="30">
        <f t="shared" si="12"/>
        <v>5</v>
      </c>
      <c r="F114" s="30">
        <f t="shared" ca="1" si="18"/>
        <v>1.190307692307693</v>
      </c>
      <c r="G114" s="30">
        <f t="shared" ca="1" si="13"/>
        <v>0.1096923076923062</v>
      </c>
      <c r="H114" s="30">
        <f t="shared" si="14"/>
        <v>22.93</v>
      </c>
      <c r="I114" s="30">
        <f t="shared" si="15"/>
        <v>1.056694286960314</v>
      </c>
      <c r="J114" s="30">
        <f t="shared" si="16"/>
        <v>5</v>
      </c>
      <c r="K114" s="30">
        <f t="shared" ca="1" si="19"/>
        <v>1.0512716216930516</v>
      </c>
      <c r="L114" s="30">
        <f t="shared" ca="1" si="17"/>
        <v>1.0051581961839029</v>
      </c>
    </row>
    <row r="115" spans="1:12" x14ac:dyDescent="0.35">
      <c r="A115" s="29">
        <v>21702</v>
      </c>
      <c r="B115" s="30">
        <v>22.57</v>
      </c>
      <c r="C115" s="30">
        <f t="shared" si="10"/>
        <v>23.009230769230768</v>
      </c>
      <c r="D115" s="30">
        <f t="shared" si="11"/>
        <v>-0.4392307692307682</v>
      </c>
      <c r="E115" s="30">
        <f t="shared" si="12"/>
        <v>6</v>
      </c>
      <c r="F115" s="30">
        <f t="shared" ca="1" si="18"/>
        <v>-0.22521794871794854</v>
      </c>
      <c r="G115" s="30">
        <f t="shared" ca="1" si="13"/>
        <v>-0.21401282051282067</v>
      </c>
      <c r="H115" s="30">
        <f t="shared" si="14"/>
        <v>23.009230769230768</v>
      </c>
      <c r="I115" s="30">
        <f t="shared" si="15"/>
        <v>0.98091067130248732</v>
      </c>
      <c r="J115" s="30">
        <f t="shared" si="16"/>
        <v>6</v>
      </c>
      <c r="K115" s="30">
        <f t="shared" ca="1" si="19"/>
        <v>0.98970503057706927</v>
      </c>
      <c r="L115" s="30">
        <f t="shared" ca="1" si="17"/>
        <v>0.99111416128757668</v>
      </c>
    </row>
    <row r="116" spans="1:12" x14ac:dyDescent="0.35">
      <c r="A116" s="29">
        <v>21732</v>
      </c>
      <c r="B116" s="30">
        <v>21.5</v>
      </c>
      <c r="C116" s="30">
        <f t="shared" si="10"/>
        <v>23.155384615384612</v>
      </c>
      <c r="D116" s="30">
        <f t="shared" si="11"/>
        <v>-1.6553846153846123</v>
      </c>
      <c r="E116" s="30">
        <f t="shared" si="12"/>
        <v>7</v>
      </c>
      <c r="F116" s="30">
        <f t="shared" ca="1" si="18"/>
        <v>-1.4482566204287519</v>
      </c>
      <c r="G116" s="30">
        <f t="shared" ca="1" si="13"/>
        <v>-0.20712799495586154</v>
      </c>
      <c r="H116" s="30">
        <f t="shared" si="14"/>
        <v>23.155384615384612</v>
      </c>
      <c r="I116" s="30">
        <f t="shared" si="15"/>
        <v>0.9285097335725202</v>
      </c>
      <c r="J116" s="30">
        <f t="shared" si="16"/>
        <v>7</v>
      </c>
      <c r="K116" s="30">
        <f t="shared" ca="1" si="19"/>
        <v>0.93705918811134559</v>
      </c>
      <c r="L116" s="30">
        <f t="shared" ca="1" si="17"/>
        <v>0.99087629186363679</v>
      </c>
    </row>
    <row r="117" spans="1:12" x14ac:dyDescent="0.35">
      <c r="A117" s="29">
        <v>21763</v>
      </c>
      <c r="B117" s="30">
        <v>20.149999999999999</v>
      </c>
      <c r="C117" s="30">
        <f t="shared" si="10"/>
        <v>23.279999999999998</v>
      </c>
      <c r="D117" s="30">
        <f t="shared" si="11"/>
        <v>-3.129999999999999</v>
      </c>
      <c r="E117" s="30">
        <f t="shared" si="12"/>
        <v>8</v>
      </c>
      <c r="F117" s="30">
        <f t="shared" ca="1" si="18"/>
        <v>-2.4585234437693453</v>
      </c>
      <c r="G117" s="30">
        <f t="shared" ca="1" si="13"/>
        <v>-0.67147655623065461</v>
      </c>
      <c r="H117" s="30">
        <f t="shared" si="14"/>
        <v>23.279999999999998</v>
      </c>
      <c r="I117" s="30">
        <f t="shared" si="15"/>
        <v>0.86554982817869419</v>
      </c>
      <c r="J117" s="30">
        <f t="shared" si="16"/>
        <v>8</v>
      </c>
      <c r="K117" s="30">
        <f t="shared" ca="1" si="19"/>
        <v>0.89406457332439959</v>
      </c>
      <c r="L117" s="30">
        <f t="shared" ca="1" si="17"/>
        <v>0.96810661556616762</v>
      </c>
    </row>
    <row r="118" spans="1:12" x14ac:dyDescent="0.35">
      <c r="A118" s="29">
        <v>21794</v>
      </c>
      <c r="B118" s="30">
        <v>20.23</v>
      </c>
      <c r="C118" s="30">
        <f t="shared" si="10"/>
        <v>23.28846153846154</v>
      </c>
      <c r="D118" s="30">
        <f t="shared" si="11"/>
        <v>-3.0584615384615397</v>
      </c>
      <c r="E118" s="30">
        <f t="shared" si="12"/>
        <v>9</v>
      </c>
      <c r="F118" s="30">
        <f t="shared" ca="1" si="18"/>
        <v>-2.7441525851197981</v>
      </c>
      <c r="G118" s="30">
        <f t="shared" ca="1" si="13"/>
        <v>-0.31430895334174025</v>
      </c>
      <c r="H118" s="30">
        <f t="shared" si="14"/>
        <v>23.28846153846154</v>
      </c>
      <c r="I118" s="30">
        <f t="shared" si="15"/>
        <v>0.86867052023121383</v>
      </c>
      <c r="J118" s="30">
        <f t="shared" si="16"/>
        <v>9</v>
      </c>
      <c r="K118" s="30">
        <f t="shared" ca="1" si="19"/>
        <v>0.88209900606922464</v>
      </c>
      <c r="L118" s="30">
        <f t="shared" ca="1" si="17"/>
        <v>0.98477666821341248</v>
      </c>
    </row>
    <row r="119" spans="1:12" x14ac:dyDescent="0.35">
      <c r="A119" s="29">
        <v>21824</v>
      </c>
      <c r="B119" s="30">
        <v>20.86</v>
      </c>
      <c r="C119" s="30">
        <f t="shared" si="10"/>
        <v>23.113076923076925</v>
      </c>
      <c r="D119" s="30">
        <f t="shared" si="11"/>
        <v>-2.2530769230769252</v>
      </c>
      <c r="E119" s="30">
        <f t="shared" si="12"/>
        <v>10</v>
      </c>
      <c r="F119" s="30">
        <f t="shared" ca="1" si="18"/>
        <v>-2.3949894913829333</v>
      </c>
      <c r="G119" s="30">
        <f t="shared" ca="1" si="13"/>
        <v>0.14191256830600807</v>
      </c>
      <c r="H119" s="30">
        <f t="shared" si="14"/>
        <v>23.113076923076925</v>
      </c>
      <c r="I119" s="30">
        <f t="shared" si="15"/>
        <v>0.90251938629480477</v>
      </c>
      <c r="J119" s="30">
        <f t="shared" si="16"/>
        <v>10</v>
      </c>
      <c r="K119" s="30">
        <f t="shared" ca="1" si="19"/>
        <v>0.89672764542083672</v>
      </c>
      <c r="L119" s="30">
        <f t="shared" ca="1" si="17"/>
        <v>1.0064587513316263</v>
      </c>
    </row>
    <row r="120" spans="1:12" x14ac:dyDescent="0.35">
      <c r="A120" s="29">
        <v>21855</v>
      </c>
      <c r="B120" s="30">
        <v>21.88</v>
      </c>
      <c r="C120" s="30">
        <f t="shared" si="10"/>
        <v>22.935384615384613</v>
      </c>
      <c r="D120" s="30">
        <f t="shared" si="11"/>
        <v>-1.0553846153846145</v>
      </c>
      <c r="E120" s="30">
        <f t="shared" si="12"/>
        <v>11</v>
      </c>
      <c r="F120" s="30">
        <f t="shared" ca="1" si="18"/>
        <v>-1.6342512610340478</v>
      </c>
      <c r="G120" s="30">
        <f t="shared" ca="1" si="13"/>
        <v>0.57886664564943402</v>
      </c>
      <c r="H120" s="30">
        <f t="shared" si="14"/>
        <v>22.935384615384613</v>
      </c>
      <c r="I120" s="30">
        <f t="shared" si="15"/>
        <v>0.95398443788569898</v>
      </c>
      <c r="J120" s="30">
        <f t="shared" si="16"/>
        <v>11</v>
      </c>
      <c r="K120" s="30">
        <f t="shared" ca="1" si="19"/>
        <v>0.92922034141363385</v>
      </c>
      <c r="L120" s="30">
        <f t="shared" ca="1" si="17"/>
        <v>1.0266504028897938</v>
      </c>
    </row>
    <row r="121" spans="1:12" x14ac:dyDescent="0.35">
      <c r="A121" s="29">
        <v>21885</v>
      </c>
      <c r="B121" s="30">
        <v>22.55</v>
      </c>
      <c r="C121" s="30">
        <f t="shared" si="10"/>
        <v>22.75076923076923</v>
      </c>
      <c r="D121" s="30">
        <f t="shared" si="11"/>
        <v>-0.20076923076922881</v>
      </c>
      <c r="E121" s="30">
        <f t="shared" si="12"/>
        <v>12</v>
      </c>
      <c r="F121" s="30">
        <f t="shared" ca="1" si="18"/>
        <v>-0.35876598811025051</v>
      </c>
      <c r="G121" s="30">
        <f t="shared" ca="1" si="13"/>
        <v>0.15799675734102081</v>
      </c>
      <c r="H121" s="30">
        <f t="shared" si="14"/>
        <v>22.75076923076923</v>
      </c>
      <c r="I121" s="30">
        <f t="shared" si="15"/>
        <v>0.99117527725182586</v>
      </c>
      <c r="J121" s="30">
        <f t="shared" si="16"/>
        <v>12</v>
      </c>
      <c r="K121" s="30">
        <f t="shared" ca="1" si="19"/>
        <v>0.98436860956586791</v>
      </c>
      <c r="L121" s="30">
        <f t="shared" ca="1" si="17"/>
        <v>1.0069147549198667</v>
      </c>
    </row>
    <row r="122" spans="1:12" x14ac:dyDescent="0.35">
      <c r="A122" s="29">
        <v>21916</v>
      </c>
      <c r="B122" s="30">
        <v>24.4</v>
      </c>
      <c r="C122" s="30">
        <f t="shared" si="10"/>
        <v>22.60923076923077</v>
      </c>
      <c r="D122" s="30">
        <f t="shared" si="11"/>
        <v>1.7907692307692287</v>
      </c>
      <c r="E122" s="30">
        <f t="shared" si="12"/>
        <v>1</v>
      </c>
      <c r="F122" s="30">
        <f t="shared" ca="1" si="18"/>
        <v>1.4054358974358971</v>
      </c>
      <c r="G122" s="30">
        <f t="shared" ca="1" si="13"/>
        <v>0.38533333333333175</v>
      </c>
      <c r="H122" s="30">
        <f t="shared" si="14"/>
        <v>22.60923076923077</v>
      </c>
      <c r="I122" s="30">
        <f t="shared" si="15"/>
        <v>1.0792052259118126</v>
      </c>
      <c r="J122" s="30">
        <f t="shared" si="16"/>
        <v>1</v>
      </c>
      <c r="K122" s="30">
        <f t="shared" ca="1" si="19"/>
        <v>1.0612291220995622</v>
      </c>
      <c r="L122" s="30">
        <f t="shared" ca="1" si="17"/>
        <v>1.0169389469605641</v>
      </c>
    </row>
    <row r="123" spans="1:12" x14ac:dyDescent="0.35">
      <c r="A123" s="29">
        <v>21947</v>
      </c>
      <c r="B123" s="30">
        <v>25.59</v>
      </c>
      <c r="C123" s="30">
        <f t="shared" si="10"/>
        <v>22.501538461538466</v>
      </c>
      <c r="D123" s="30">
        <f t="shared" si="11"/>
        <v>3.0884615384615337</v>
      </c>
      <c r="E123" s="30">
        <f t="shared" si="12"/>
        <v>2</v>
      </c>
      <c r="F123" s="30">
        <f t="shared" ca="1" si="18"/>
        <v>2.9278461538461542</v>
      </c>
      <c r="G123" s="30">
        <f t="shared" ca="1" si="13"/>
        <v>0.1606153846153795</v>
      </c>
      <c r="H123" s="30">
        <f t="shared" si="14"/>
        <v>22.501538461538466</v>
      </c>
      <c r="I123" s="30">
        <f t="shared" si="15"/>
        <v>1.1372555722685627</v>
      </c>
      <c r="J123" s="30">
        <f t="shared" si="16"/>
        <v>2</v>
      </c>
      <c r="K123" s="30">
        <f t="shared" ca="1" si="19"/>
        <v>1.1279568119928638</v>
      </c>
      <c r="L123" s="30">
        <f t="shared" ca="1" si="17"/>
        <v>1.0082438974407804</v>
      </c>
    </row>
    <row r="124" spans="1:12" x14ac:dyDescent="0.35">
      <c r="A124" s="29">
        <v>21976</v>
      </c>
      <c r="B124" s="30">
        <v>26.01</v>
      </c>
      <c r="C124" s="30">
        <f t="shared" si="10"/>
        <v>22.533076923076919</v>
      </c>
      <c r="D124" s="30">
        <f t="shared" si="11"/>
        <v>3.4769230769230823</v>
      </c>
      <c r="E124" s="30">
        <f t="shared" si="12"/>
        <v>3</v>
      </c>
      <c r="F124" s="30">
        <f t="shared" ca="1" si="18"/>
        <v>3.3439999999999999</v>
      </c>
      <c r="G124" s="30">
        <f t="shared" ca="1" si="13"/>
        <v>0.13292307692308114</v>
      </c>
      <c r="H124" s="30">
        <f t="shared" si="14"/>
        <v>22.533076923076919</v>
      </c>
      <c r="I124" s="30">
        <f t="shared" si="15"/>
        <v>1.154303075820162</v>
      </c>
      <c r="J124" s="30">
        <f t="shared" si="16"/>
        <v>3</v>
      </c>
      <c r="K124" s="30">
        <f t="shared" ca="1" si="19"/>
        <v>1.1460954131131467</v>
      </c>
      <c r="L124" s="30">
        <f t="shared" ca="1" si="17"/>
        <v>1.0071614131014808</v>
      </c>
    </row>
    <row r="125" spans="1:12" x14ac:dyDescent="0.35">
      <c r="A125" s="29">
        <v>22007</v>
      </c>
      <c r="B125" s="30">
        <v>24.66</v>
      </c>
      <c r="C125" s="30">
        <f t="shared" si="10"/>
        <v>22.536153846153844</v>
      </c>
      <c r="D125" s="30">
        <f t="shared" si="11"/>
        <v>2.1238461538461557</v>
      </c>
      <c r="E125" s="30">
        <f t="shared" si="12"/>
        <v>4</v>
      </c>
      <c r="F125" s="30">
        <f t="shared" ca="1" si="18"/>
        <v>2.4728461538461546</v>
      </c>
      <c r="G125" s="30">
        <f t="shared" ca="1" si="13"/>
        <v>-0.3490000000000002</v>
      </c>
      <c r="H125" s="30">
        <f t="shared" si="14"/>
        <v>22.536153846153844</v>
      </c>
      <c r="I125" s="30">
        <f t="shared" si="15"/>
        <v>1.0942417312352801</v>
      </c>
      <c r="J125" s="30">
        <f t="shared" si="16"/>
        <v>4</v>
      </c>
      <c r="K125" s="30">
        <f t="shared" ca="1" si="19"/>
        <v>1.1076861608568953</v>
      </c>
      <c r="L125" s="30">
        <f t="shared" ca="1" si="17"/>
        <v>0.98786260034952977</v>
      </c>
    </row>
    <row r="126" spans="1:12" x14ac:dyDescent="0.35">
      <c r="A126" s="29">
        <v>22037</v>
      </c>
      <c r="B126" s="30">
        <v>23.53</v>
      </c>
      <c r="C126" s="30">
        <f t="shared" si="10"/>
        <v>22.541538461538458</v>
      </c>
      <c r="D126" s="30">
        <f t="shared" si="11"/>
        <v>0.98846153846154294</v>
      </c>
      <c r="E126" s="30">
        <f t="shared" si="12"/>
        <v>5</v>
      </c>
      <c r="F126" s="30">
        <f t="shared" ca="1" si="18"/>
        <v>1.190307692307693</v>
      </c>
      <c r="G126" s="30">
        <f t="shared" ca="1" si="13"/>
        <v>-0.20184615384615157</v>
      </c>
      <c r="H126" s="30">
        <f t="shared" si="14"/>
        <v>22.541538461538458</v>
      </c>
      <c r="I126" s="30">
        <f t="shared" si="15"/>
        <v>1.043850668850669</v>
      </c>
      <c r="J126" s="30">
        <f t="shared" si="16"/>
        <v>5</v>
      </c>
      <c r="K126" s="30">
        <f t="shared" ca="1" si="19"/>
        <v>1.0512716216930516</v>
      </c>
      <c r="L126" s="30">
        <f t="shared" ca="1" si="17"/>
        <v>0.99294097482586741</v>
      </c>
    </row>
    <row r="127" spans="1:12" x14ac:dyDescent="0.35">
      <c r="A127" s="29">
        <v>22068</v>
      </c>
      <c r="B127" s="30">
        <v>21.83</v>
      </c>
      <c r="C127" s="30">
        <f t="shared" si="10"/>
        <v>22.607692307692307</v>
      </c>
      <c r="D127" s="30">
        <f t="shared" si="11"/>
        <v>-0.77769230769230902</v>
      </c>
      <c r="E127" s="30">
        <f t="shared" si="12"/>
        <v>6</v>
      </c>
      <c r="F127" s="30">
        <f t="shared" ca="1" si="18"/>
        <v>-0.22521794871794854</v>
      </c>
      <c r="G127" s="30">
        <f t="shared" ca="1" si="13"/>
        <v>-0.55247435897436148</v>
      </c>
      <c r="H127" s="30">
        <f t="shared" si="14"/>
        <v>22.607692307692307</v>
      </c>
      <c r="I127" s="30">
        <f t="shared" si="15"/>
        <v>0.96560054440285803</v>
      </c>
      <c r="J127" s="30">
        <f t="shared" si="16"/>
        <v>6</v>
      </c>
      <c r="K127" s="30">
        <f t="shared" ca="1" si="19"/>
        <v>0.98970503057706927</v>
      </c>
      <c r="L127" s="30">
        <f t="shared" ca="1" si="17"/>
        <v>0.97564477755543322</v>
      </c>
    </row>
    <row r="128" spans="1:12" x14ac:dyDescent="0.35">
      <c r="A128" s="29">
        <v>22098</v>
      </c>
      <c r="B128" s="30">
        <v>20.73</v>
      </c>
      <c r="C128" s="30">
        <f t="shared" si="10"/>
        <v>22.763846153846149</v>
      </c>
      <c r="D128" s="30">
        <f t="shared" si="11"/>
        <v>-2.0338461538461488</v>
      </c>
      <c r="E128" s="30">
        <f t="shared" si="12"/>
        <v>7</v>
      </c>
      <c r="F128" s="30">
        <f t="shared" ca="1" si="18"/>
        <v>-1.4482566204287519</v>
      </c>
      <c r="G128" s="30">
        <f t="shared" ca="1" si="13"/>
        <v>-0.58558953341739794</v>
      </c>
      <c r="H128" s="30">
        <f t="shared" si="14"/>
        <v>22.763846153846149</v>
      </c>
      <c r="I128" s="30">
        <f t="shared" si="15"/>
        <v>0.91065454668333745</v>
      </c>
      <c r="J128" s="30">
        <f t="shared" si="16"/>
        <v>7</v>
      </c>
      <c r="K128" s="30">
        <f t="shared" ca="1" si="19"/>
        <v>0.93705918811134559</v>
      </c>
      <c r="L128" s="30">
        <f t="shared" ca="1" si="17"/>
        <v>0.97182179977208605</v>
      </c>
    </row>
    <row r="129" spans="1:12" x14ac:dyDescent="0.35">
      <c r="A129" s="29">
        <v>22129</v>
      </c>
      <c r="B129" s="30">
        <v>20.100000000000001</v>
      </c>
      <c r="C129" s="30">
        <f t="shared" si="10"/>
        <v>22.937692307692313</v>
      </c>
      <c r="D129" s="30">
        <f t="shared" si="11"/>
        <v>-2.8376923076923113</v>
      </c>
      <c r="E129" s="30">
        <f t="shared" si="12"/>
        <v>8</v>
      </c>
      <c r="F129" s="30">
        <f t="shared" ca="1" si="18"/>
        <v>-2.4585234437693453</v>
      </c>
      <c r="G129" s="30">
        <f t="shared" ca="1" si="13"/>
        <v>-0.37916886392296689</v>
      </c>
      <c r="H129" s="30">
        <f t="shared" si="14"/>
        <v>22.937692307692313</v>
      </c>
      <c r="I129" s="30">
        <f t="shared" si="15"/>
        <v>0.8762869311512792</v>
      </c>
      <c r="J129" s="30">
        <f t="shared" si="16"/>
        <v>8</v>
      </c>
      <c r="K129" s="30">
        <f t="shared" ca="1" si="19"/>
        <v>0.89406457332439959</v>
      </c>
      <c r="L129" s="30">
        <f t="shared" ca="1" si="17"/>
        <v>0.98011593043328205</v>
      </c>
    </row>
    <row r="130" spans="1:12" x14ac:dyDescent="0.35">
      <c r="A130" s="29">
        <v>22160</v>
      </c>
      <c r="B130" s="30">
        <v>20.56</v>
      </c>
      <c r="C130" s="30">
        <f t="shared" si="10"/>
        <v>22.965384615384622</v>
      </c>
      <c r="D130" s="30">
        <f t="shared" si="11"/>
        <v>-2.405384615384623</v>
      </c>
      <c r="E130" s="30">
        <f t="shared" si="12"/>
        <v>9</v>
      </c>
      <c r="F130" s="30">
        <f t="shared" ca="1" si="18"/>
        <v>-2.7441525851197981</v>
      </c>
      <c r="G130" s="30">
        <f t="shared" ca="1" si="13"/>
        <v>0.33876796973517642</v>
      </c>
      <c r="H130" s="30">
        <f t="shared" si="14"/>
        <v>22.965384615384622</v>
      </c>
      <c r="I130" s="30">
        <f t="shared" si="15"/>
        <v>0.89526042538938166</v>
      </c>
      <c r="J130" s="30">
        <f t="shared" si="16"/>
        <v>9</v>
      </c>
      <c r="K130" s="30">
        <f t="shared" ca="1" si="19"/>
        <v>0.88209900606922464</v>
      </c>
      <c r="L130" s="30">
        <f t="shared" ca="1" si="17"/>
        <v>1.0149205692667158</v>
      </c>
    </row>
    <row r="131" spans="1:12" x14ac:dyDescent="0.35">
      <c r="A131" s="29">
        <v>22190</v>
      </c>
      <c r="B131" s="30">
        <v>20.27</v>
      </c>
      <c r="C131" s="30">
        <f t="shared" si="10"/>
        <v>22.900769230769235</v>
      </c>
      <c r="D131" s="30">
        <f t="shared" si="11"/>
        <v>-2.6307692307692356</v>
      </c>
      <c r="E131" s="30">
        <f t="shared" si="12"/>
        <v>10</v>
      </c>
      <c r="F131" s="30">
        <f t="shared" ca="1" si="18"/>
        <v>-2.3949894913829333</v>
      </c>
      <c r="G131" s="30">
        <f t="shared" ca="1" si="13"/>
        <v>-0.23577973938630237</v>
      </c>
      <c r="H131" s="30">
        <f t="shared" si="14"/>
        <v>22.900769230769235</v>
      </c>
      <c r="I131" s="30">
        <f t="shared" si="15"/>
        <v>0.88512310637869052</v>
      </c>
      <c r="J131" s="30">
        <f t="shared" si="16"/>
        <v>10</v>
      </c>
      <c r="K131" s="30">
        <f t="shared" ca="1" si="19"/>
        <v>0.89672764542083672</v>
      </c>
      <c r="L131" s="30">
        <f t="shared" ca="1" si="17"/>
        <v>0.98705901496245241</v>
      </c>
    </row>
    <row r="132" spans="1:12" x14ac:dyDescent="0.35">
      <c r="A132" s="29">
        <v>22221</v>
      </c>
      <c r="B132" s="30">
        <v>20.93</v>
      </c>
      <c r="C132" s="30">
        <f t="shared" si="10"/>
        <v>22.819230769230767</v>
      </c>
      <c r="D132" s="30">
        <f t="shared" si="11"/>
        <v>-1.8892307692307675</v>
      </c>
      <c r="E132" s="30">
        <f t="shared" si="12"/>
        <v>11</v>
      </c>
      <c r="F132" s="30">
        <f t="shared" ca="1" si="18"/>
        <v>-1.6342512610340478</v>
      </c>
      <c r="G132" s="30">
        <f t="shared" ca="1" si="13"/>
        <v>-0.254979508196719</v>
      </c>
      <c r="H132" s="30">
        <f t="shared" si="14"/>
        <v>22.819230769230767</v>
      </c>
      <c r="I132" s="30">
        <f t="shared" si="15"/>
        <v>0.91720883195685154</v>
      </c>
      <c r="J132" s="30">
        <f t="shared" si="16"/>
        <v>11</v>
      </c>
      <c r="K132" s="30">
        <f t="shared" ca="1" si="19"/>
        <v>0.92922034141363385</v>
      </c>
      <c r="L132" s="30">
        <f t="shared" ca="1" si="17"/>
        <v>0.9870735616500721</v>
      </c>
    </row>
    <row r="133" spans="1:12" x14ac:dyDescent="0.35">
      <c r="A133" s="29">
        <v>22251</v>
      </c>
      <c r="B133" s="30">
        <v>22.74</v>
      </c>
      <c r="C133" s="30">
        <f t="shared" si="10"/>
        <v>22.729230769230771</v>
      </c>
      <c r="D133" s="30">
        <f t="shared" si="11"/>
        <v>1.0769230769227534E-2</v>
      </c>
      <c r="E133" s="30">
        <f t="shared" si="12"/>
        <v>12</v>
      </c>
      <c r="F133" s="30">
        <f t="shared" ca="1" si="18"/>
        <v>-0.35876598811025051</v>
      </c>
      <c r="G133" s="30">
        <f t="shared" ca="1" si="13"/>
        <v>0.36953521887947716</v>
      </c>
      <c r="H133" s="30">
        <f t="shared" si="14"/>
        <v>22.729230769230771</v>
      </c>
      <c r="I133" s="30">
        <f t="shared" si="15"/>
        <v>1.0004738053336941</v>
      </c>
      <c r="J133" s="30">
        <f t="shared" si="16"/>
        <v>12</v>
      </c>
      <c r="K133" s="30">
        <f t="shared" ca="1" si="19"/>
        <v>0.98436860956586791</v>
      </c>
      <c r="L133" s="30">
        <f t="shared" ca="1" si="17"/>
        <v>1.0163609400089759</v>
      </c>
    </row>
    <row r="134" spans="1:12" x14ac:dyDescent="0.35">
      <c r="A134" s="29">
        <v>22282</v>
      </c>
      <c r="B134" s="30">
        <v>24.58</v>
      </c>
      <c r="C134" s="30">
        <f t="shared" si="10"/>
        <v>22.628461538461536</v>
      </c>
      <c r="D134" s="30">
        <f t="shared" si="11"/>
        <v>1.9515384615384619</v>
      </c>
      <c r="E134" s="30">
        <f t="shared" si="12"/>
        <v>1</v>
      </c>
      <c r="F134" s="30">
        <f t="shared" ca="1" si="18"/>
        <v>1.4054358974358971</v>
      </c>
      <c r="G134" s="30">
        <f t="shared" ca="1" si="13"/>
        <v>0.54610256410256497</v>
      </c>
      <c r="H134" s="30">
        <f t="shared" si="14"/>
        <v>22.628461538461536</v>
      </c>
      <c r="I134" s="30">
        <f t="shared" si="15"/>
        <v>1.0862426488085122</v>
      </c>
      <c r="J134" s="30">
        <f t="shared" si="16"/>
        <v>1</v>
      </c>
      <c r="K134" s="30">
        <f t="shared" ca="1" si="19"/>
        <v>1.0612291220995622</v>
      </c>
      <c r="L134" s="30">
        <f t="shared" ca="1" si="17"/>
        <v>1.0235703357437671</v>
      </c>
    </row>
    <row r="135" spans="1:12" x14ac:dyDescent="0.35">
      <c r="A135" s="29">
        <v>22313</v>
      </c>
      <c r="B135" s="30">
        <v>26.66</v>
      </c>
      <c r="C135" s="30">
        <f t="shared" si="10"/>
        <v>22.569999999999997</v>
      </c>
      <c r="D135" s="30">
        <f t="shared" si="11"/>
        <v>4.0900000000000034</v>
      </c>
      <c r="E135" s="30">
        <f t="shared" si="12"/>
        <v>2</v>
      </c>
      <c r="F135" s="30">
        <f t="shared" ca="1" si="18"/>
        <v>2.9278461538461542</v>
      </c>
      <c r="G135" s="30">
        <f t="shared" ca="1" si="13"/>
        <v>1.1621538461538492</v>
      </c>
      <c r="H135" s="30">
        <f t="shared" si="14"/>
        <v>22.569999999999997</v>
      </c>
      <c r="I135" s="30">
        <f t="shared" si="15"/>
        <v>1.1812140008861323</v>
      </c>
      <c r="J135" s="30">
        <f t="shared" si="16"/>
        <v>2</v>
      </c>
      <c r="K135" s="30">
        <f t="shared" ca="1" si="19"/>
        <v>1.1279568119928638</v>
      </c>
      <c r="L135" s="30">
        <f t="shared" ca="1" si="17"/>
        <v>1.0472156276969278</v>
      </c>
    </row>
    <row r="136" spans="1:12" x14ac:dyDescent="0.35">
      <c r="A136" s="29">
        <v>22341</v>
      </c>
      <c r="B136" s="30">
        <v>25.95</v>
      </c>
      <c r="C136" s="30">
        <f t="shared" si="10"/>
        <v>22.53923076923077</v>
      </c>
      <c r="D136" s="30">
        <f t="shared" si="11"/>
        <v>3.4107692307692297</v>
      </c>
      <c r="E136" s="30">
        <f t="shared" si="12"/>
        <v>3</v>
      </c>
      <c r="F136" s="30">
        <f t="shared" ca="1" si="18"/>
        <v>3.3439999999999999</v>
      </c>
      <c r="G136" s="30">
        <f t="shared" ca="1" si="13"/>
        <v>6.6769230769228471E-2</v>
      </c>
      <c r="H136" s="30">
        <f t="shared" si="14"/>
        <v>22.53923076923077</v>
      </c>
      <c r="I136" s="30">
        <f t="shared" si="15"/>
        <v>1.1513258933142214</v>
      </c>
      <c r="J136" s="30">
        <f t="shared" si="16"/>
        <v>3</v>
      </c>
      <c r="K136" s="30">
        <f t="shared" ca="1" si="19"/>
        <v>1.1460954131131467</v>
      </c>
      <c r="L136" s="30">
        <f t="shared" ca="1" si="17"/>
        <v>1.0045637388835429</v>
      </c>
    </row>
    <row r="137" spans="1:12" x14ac:dyDescent="0.35">
      <c r="A137" s="29">
        <v>22372</v>
      </c>
      <c r="B137" s="30">
        <v>25.17</v>
      </c>
      <c r="C137" s="30">
        <f t="shared" ref="C137:C200" si="20">AVERAGE(B131:B143)</f>
        <v>22.501538461538459</v>
      </c>
      <c r="D137" s="30">
        <f t="shared" ref="D137:D200" si="21">B137 - C137</f>
        <v>2.6684615384615427</v>
      </c>
      <c r="E137" s="30">
        <f t="shared" ref="E137:E200" si="22">MONTH(A137)</f>
        <v>4</v>
      </c>
      <c r="F137" s="30">
        <f t="shared" ca="1" si="18"/>
        <v>2.4728461538461546</v>
      </c>
      <c r="G137" s="30">
        <f t="shared" ref="G137:G200" ca="1" si="23">B137 - (C137 + F137)</f>
        <v>0.19561538461538674</v>
      </c>
      <c r="H137" s="30">
        <f t="shared" ref="H137:H200" si="24">AVERAGE(B131:B143)</f>
        <v>22.501538461538459</v>
      </c>
      <c r="I137" s="30">
        <f t="shared" ref="I137:I200" si="25">B137 / H137</f>
        <v>1.1185901818679067</v>
      </c>
      <c r="J137" s="30">
        <f t="shared" ref="J137:J200" si="26">MONTH(A137)</f>
        <v>4</v>
      </c>
      <c r="K137" s="30">
        <f t="shared" ca="1" si="19"/>
        <v>1.1076861608568953</v>
      </c>
      <c r="L137" s="30">
        <f t="shared" ref="L137:L200" ca="1" si="27">IF(K137=0, 0, B137 / (H137 * K137))</f>
        <v>1.0098439624835396</v>
      </c>
    </row>
    <row r="138" spans="1:12" x14ac:dyDescent="0.35">
      <c r="A138" s="29">
        <v>22402</v>
      </c>
      <c r="B138" s="30">
        <v>23.6</v>
      </c>
      <c r="C138" s="30">
        <f t="shared" si="20"/>
        <v>22.564615384615383</v>
      </c>
      <c r="D138" s="30">
        <f t="shared" si="21"/>
        <v>1.0353846153846185</v>
      </c>
      <c r="E138" s="30">
        <f t="shared" si="22"/>
        <v>5</v>
      </c>
      <c r="F138" s="30">
        <f t="shared" ca="1" si="18"/>
        <v>1.190307692307693</v>
      </c>
      <c r="G138" s="30">
        <f t="shared" ca="1" si="23"/>
        <v>-0.15492307692307605</v>
      </c>
      <c r="H138" s="30">
        <f t="shared" si="24"/>
        <v>22.564615384615383</v>
      </c>
      <c r="I138" s="30">
        <f t="shared" si="25"/>
        <v>1.045885320788164</v>
      </c>
      <c r="J138" s="30">
        <f t="shared" si="26"/>
        <v>5</v>
      </c>
      <c r="K138" s="30">
        <f t="shared" ca="1" si="19"/>
        <v>1.0512716216930516</v>
      </c>
      <c r="L138" s="30">
        <f t="shared" ca="1" si="27"/>
        <v>0.99487639465030642</v>
      </c>
    </row>
    <row r="139" spans="1:12" x14ac:dyDescent="0.35">
      <c r="A139" s="29">
        <v>22433</v>
      </c>
      <c r="B139" s="30">
        <v>22.36</v>
      </c>
      <c r="C139" s="30">
        <f t="shared" si="20"/>
        <v>22.655384615384612</v>
      </c>
      <c r="D139" s="30">
        <f t="shared" si="21"/>
        <v>-0.29538461538461291</v>
      </c>
      <c r="E139" s="30">
        <f t="shared" si="22"/>
        <v>6</v>
      </c>
      <c r="F139" s="30">
        <f t="shared" ca="1" si="18"/>
        <v>-0.22521794871794854</v>
      </c>
      <c r="G139" s="30">
        <f t="shared" ca="1" si="23"/>
        <v>-7.0166666666665378E-2</v>
      </c>
      <c r="H139" s="30">
        <f t="shared" si="24"/>
        <v>22.655384615384612</v>
      </c>
      <c r="I139" s="30">
        <f t="shared" si="25"/>
        <v>0.98696183620806743</v>
      </c>
      <c r="J139" s="30">
        <f t="shared" si="26"/>
        <v>6</v>
      </c>
      <c r="K139" s="30">
        <f t="shared" ca="1" si="19"/>
        <v>0.98970503057706927</v>
      </c>
      <c r="L139" s="30">
        <f t="shared" ca="1" si="27"/>
        <v>0.99722827076325726</v>
      </c>
    </row>
    <row r="140" spans="1:12" x14ac:dyDescent="0.35">
      <c r="A140" s="29">
        <v>22463</v>
      </c>
      <c r="B140" s="30">
        <v>20.52</v>
      </c>
      <c r="C140" s="30">
        <f t="shared" si="20"/>
        <v>22.753846153846151</v>
      </c>
      <c r="D140" s="30">
        <f t="shared" si="21"/>
        <v>-2.2338461538461516</v>
      </c>
      <c r="E140" s="30">
        <f t="shared" si="22"/>
        <v>7</v>
      </c>
      <c r="F140" s="30">
        <f t="shared" ca="1" si="18"/>
        <v>-1.4482566204287519</v>
      </c>
      <c r="G140" s="30">
        <f t="shared" ca="1" si="23"/>
        <v>-0.78558953341740079</v>
      </c>
      <c r="H140" s="30">
        <f t="shared" si="24"/>
        <v>22.753846153846151</v>
      </c>
      <c r="I140" s="30">
        <f t="shared" si="25"/>
        <v>0.90182555780933071</v>
      </c>
      <c r="J140" s="30">
        <f t="shared" si="26"/>
        <v>7</v>
      </c>
      <c r="K140" s="30">
        <f t="shared" ca="1" si="19"/>
        <v>0.93705918811134559</v>
      </c>
      <c r="L140" s="30">
        <f t="shared" ca="1" si="27"/>
        <v>0.96239978141292359</v>
      </c>
    </row>
    <row r="141" spans="1:12" x14ac:dyDescent="0.35">
      <c r="A141" s="29">
        <v>22494</v>
      </c>
      <c r="B141" s="30">
        <v>19.97</v>
      </c>
      <c r="C141" s="30">
        <f t="shared" si="20"/>
        <v>22.813076923076924</v>
      </c>
      <c r="D141" s="30">
        <f t="shared" si="21"/>
        <v>-2.8430769230769251</v>
      </c>
      <c r="E141" s="30">
        <f t="shared" si="22"/>
        <v>8</v>
      </c>
      <c r="F141" s="30">
        <f t="shared" ca="1" si="18"/>
        <v>-2.4585234437693453</v>
      </c>
      <c r="G141" s="30">
        <f t="shared" ca="1" si="23"/>
        <v>-0.38455347930758066</v>
      </c>
      <c r="H141" s="30">
        <f t="shared" si="24"/>
        <v>22.813076923076924</v>
      </c>
      <c r="I141" s="30">
        <f t="shared" si="25"/>
        <v>0.87537512223083913</v>
      </c>
      <c r="J141" s="30">
        <f t="shared" si="26"/>
        <v>8</v>
      </c>
      <c r="K141" s="30">
        <f t="shared" ca="1" si="19"/>
        <v>0.89406457332439959</v>
      </c>
      <c r="L141" s="30">
        <f t="shared" ca="1" si="27"/>
        <v>0.97909608360381906</v>
      </c>
    </row>
    <row r="142" spans="1:12" x14ac:dyDescent="0.35">
      <c r="A142" s="29">
        <v>22525</v>
      </c>
      <c r="B142" s="30">
        <v>19.7</v>
      </c>
      <c r="C142" s="30">
        <f t="shared" si="20"/>
        <v>22.644615384615385</v>
      </c>
      <c r="D142" s="30">
        <f t="shared" si="21"/>
        <v>-2.9446153846153855</v>
      </c>
      <c r="E142" s="30">
        <f t="shared" si="22"/>
        <v>9</v>
      </c>
      <c r="F142" s="30">
        <f t="shared" ca="1" si="18"/>
        <v>-2.7441525851197981</v>
      </c>
      <c r="G142" s="30">
        <f t="shared" ca="1" si="23"/>
        <v>-0.2004627994955861</v>
      </c>
      <c r="H142" s="30">
        <f t="shared" si="24"/>
        <v>22.644615384615385</v>
      </c>
      <c r="I142" s="30">
        <f t="shared" si="25"/>
        <v>0.86996399211902975</v>
      </c>
      <c r="J142" s="30">
        <f t="shared" si="26"/>
        <v>9</v>
      </c>
      <c r="K142" s="30">
        <f t="shared" ca="1" si="19"/>
        <v>0.88209900606922464</v>
      </c>
      <c r="L142" s="30">
        <f t="shared" ca="1" si="27"/>
        <v>0.98624302502700867</v>
      </c>
    </row>
    <row r="143" spans="1:12" x14ac:dyDescent="0.35">
      <c r="A143" s="29">
        <v>22555</v>
      </c>
      <c r="B143" s="30">
        <v>20.07</v>
      </c>
      <c r="C143" s="30">
        <f t="shared" si="20"/>
        <v>22.450769230769229</v>
      </c>
      <c r="D143" s="30">
        <f t="shared" si="21"/>
        <v>-2.3807692307692285</v>
      </c>
      <c r="E143" s="30">
        <f t="shared" si="22"/>
        <v>10</v>
      </c>
      <c r="F143" s="30">
        <f t="shared" ref="F143:F206" ca="1" si="28">OFFSET($F$2,MOD((ROW()-14),12),0)</f>
        <v>-2.3949894913829333</v>
      </c>
      <c r="G143" s="30">
        <f t="shared" ca="1" si="23"/>
        <v>1.4220260613704738E-2</v>
      </c>
      <c r="H143" s="30">
        <f t="shared" si="24"/>
        <v>22.450769230769229</v>
      </c>
      <c r="I143" s="30">
        <f t="shared" si="25"/>
        <v>0.89395600630439265</v>
      </c>
      <c r="J143" s="30">
        <f t="shared" si="26"/>
        <v>10</v>
      </c>
      <c r="K143" s="30">
        <f t="shared" ref="K143:K206" ca="1" si="29">OFFSET($K$2,MOD((ROW()-14),12),0)</f>
        <v>0.89672764542083672</v>
      </c>
      <c r="L143" s="30">
        <f t="shared" ca="1" si="27"/>
        <v>0.99690916285385245</v>
      </c>
    </row>
    <row r="144" spans="1:12" x14ac:dyDescent="0.35">
      <c r="A144" s="29">
        <v>22586</v>
      </c>
      <c r="B144" s="30">
        <v>21.09</v>
      </c>
      <c r="C144" s="30">
        <f t="shared" si="20"/>
        <v>22.286153846153848</v>
      </c>
      <c r="D144" s="30">
        <f t="shared" si="21"/>
        <v>-1.1961538461538481</v>
      </c>
      <c r="E144" s="30">
        <f t="shared" si="22"/>
        <v>11</v>
      </c>
      <c r="F144" s="30">
        <f t="shared" ca="1" si="28"/>
        <v>-1.6342512610340478</v>
      </c>
      <c r="G144" s="30">
        <f t="shared" ca="1" si="23"/>
        <v>0.43809741488020038</v>
      </c>
      <c r="H144" s="30">
        <f t="shared" si="24"/>
        <v>22.286153846153848</v>
      </c>
      <c r="I144" s="30">
        <f t="shared" si="25"/>
        <v>0.94632748860969207</v>
      </c>
      <c r="J144" s="30">
        <f t="shared" si="26"/>
        <v>11</v>
      </c>
      <c r="K144" s="30">
        <f t="shared" ca="1" si="29"/>
        <v>0.92922034141363385</v>
      </c>
      <c r="L144" s="30">
        <f t="shared" ca="1" si="27"/>
        <v>1.0184102159989663</v>
      </c>
    </row>
    <row r="145" spans="1:12" x14ac:dyDescent="0.35">
      <c r="A145" s="29">
        <v>22616</v>
      </c>
      <c r="B145" s="30">
        <v>22.11</v>
      </c>
      <c r="C145" s="30">
        <f t="shared" si="20"/>
        <v>22.14846153846154</v>
      </c>
      <c r="D145" s="30">
        <f t="shared" si="21"/>
        <v>-3.8461538461540101E-2</v>
      </c>
      <c r="E145" s="30">
        <f t="shared" si="22"/>
        <v>12</v>
      </c>
      <c r="F145" s="30">
        <f t="shared" ca="1" si="28"/>
        <v>-0.35876598811025051</v>
      </c>
      <c r="G145" s="30">
        <f t="shared" ca="1" si="23"/>
        <v>0.32030444964870952</v>
      </c>
      <c r="H145" s="30">
        <f t="shared" si="24"/>
        <v>22.14846153846154</v>
      </c>
      <c r="I145" s="30">
        <f t="shared" si="25"/>
        <v>0.99826346681485079</v>
      </c>
      <c r="J145" s="30">
        <f t="shared" si="26"/>
        <v>12</v>
      </c>
      <c r="K145" s="30">
        <f t="shared" ca="1" si="29"/>
        <v>0.98436860956586791</v>
      </c>
      <c r="L145" s="30">
        <f t="shared" ca="1" si="27"/>
        <v>1.0141155021746486</v>
      </c>
    </row>
    <row r="146" spans="1:12" x14ac:dyDescent="0.35">
      <c r="A146" s="29">
        <v>22647</v>
      </c>
      <c r="B146" s="30">
        <v>24.02</v>
      </c>
      <c r="C146" s="30">
        <f t="shared" si="20"/>
        <v>22.013076923076923</v>
      </c>
      <c r="D146" s="30">
        <f t="shared" si="21"/>
        <v>2.0069230769230764</v>
      </c>
      <c r="E146" s="30">
        <f t="shared" si="22"/>
        <v>1</v>
      </c>
      <c r="F146" s="30">
        <f t="shared" ca="1" si="28"/>
        <v>1.4054358974358971</v>
      </c>
      <c r="G146" s="30">
        <f t="shared" ca="1" si="23"/>
        <v>0.60148717948717945</v>
      </c>
      <c r="H146" s="30">
        <f t="shared" si="24"/>
        <v>22.013076923076923</v>
      </c>
      <c r="I146" s="30">
        <f t="shared" si="25"/>
        <v>1.0911695845127023</v>
      </c>
      <c r="J146" s="30">
        <f t="shared" si="26"/>
        <v>1</v>
      </c>
      <c r="K146" s="30">
        <f t="shared" ca="1" si="29"/>
        <v>1.0612291220995622</v>
      </c>
      <c r="L146" s="30">
        <f t="shared" ca="1" si="27"/>
        <v>1.028213004891823</v>
      </c>
    </row>
    <row r="147" spans="1:12" x14ac:dyDescent="0.35">
      <c r="A147" s="29">
        <v>22678</v>
      </c>
      <c r="B147" s="30">
        <v>25.35</v>
      </c>
      <c r="C147" s="30">
        <f t="shared" si="20"/>
        <v>21.986153846153851</v>
      </c>
      <c r="D147" s="30">
        <f t="shared" si="21"/>
        <v>3.3638461538461506</v>
      </c>
      <c r="E147" s="30">
        <f t="shared" si="22"/>
        <v>2</v>
      </c>
      <c r="F147" s="30">
        <f t="shared" ca="1" si="28"/>
        <v>2.9278461538461542</v>
      </c>
      <c r="G147" s="30">
        <f t="shared" ca="1" si="23"/>
        <v>0.43599999999999639</v>
      </c>
      <c r="H147" s="30">
        <f t="shared" si="24"/>
        <v>21.986153846153851</v>
      </c>
      <c r="I147" s="30">
        <f t="shared" si="25"/>
        <v>1.1529983905954795</v>
      </c>
      <c r="J147" s="30">
        <f t="shared" si="26"/>
        <v>2</v>
      </c>
      <c r="K147" s="30">
        <f t="shared" ca="1" si="29"/>
        <v>1.1279568119928638</v>
      </c>
      <c r="L147" s="30">
        <f t="shared" ca="1" si="27"/>
        <v>1.0222008310392421</v>
      </c>
    </row>
    <row r="148" spans="1:12" x14ac:dyDescent="0.35">
      <c r="A148" s="29">
        <v>22706</v>
      </c>
      <c r="B148" s="30">
        <v>24.47</v>
      </c>
      <c r="C148" s="30">
        <f t="shared" si="20"/>
        <v>21.990000000000002</v>
      </c>
      <c r="D148" s="30">
        <f t="shared" si="21"/>
        <v>2.4799999999999969</v>
      </c>
      <c r="E148" s="30">
        <f t="shared" si="22"/>
        <v>3</v>
      </c>
      <c r="F148" s="30">
        <f t="shared" ca="1" si="28"/>
        <v>3.3439999999999999</v>
      </c>
      <c r="G148" s="30">
        <f t="shared" ca="1" si="23"/>
        <v>-0.86400000000000432</v>
      </c>
      <c r="H148" s="30">
        <f t="shared" si="24"/>
        <v>21.990000000000002</v>
      </c>
      <c r="I148" s="30">
        <f t="shared" si="25"/>
        <v>1.1127785356980444</v>
      </c>
      <c r="J148" s="30">
        <f t="shared" si="26"/>
        <v>3</v>
      </c>
      <c r="K148" s="30">
        <f t="shared" ca="1" si="29"/>
        <v>1.1460954131131467</v>
      </c>
      <c r="L148" s="30">
        <f t="shared" ca="1" si="27"/>
        <v>0.97093010142619507</v>
      </c>
    </row>
    <row r="149" spans="1:12" x14ac:dyDescent="0.35">
      <c r="A149" s="29">
        <v>22737</v>
      </c>
      <c r="B149" s="30">
        <v>23.43</v>
      </c>
      <c r="C149" s="30">
        <f t="shared" si="20"/>
        <v>22.023846153846151</v>
      </c>
      <c r="D149" s="30">
        <f t="shared" si="21"/>
        <v>1.406153846153849</v>
      </c>
      <c r="E149" s="30">
        <f t="shared" si="22"/>
        <v>4</v>
      </c>
      <c r="F149" s="30">
        <f t="shared" ca="1" si="28"/>
        <v>2.4728461538461546</v>
      </c>
      <c r="G149" s="30">
        <f t="shared" ca="1" si="23"/>
        <v>-1.0666923076923069</v>
      </c>
      <c r="H149" s="30">
        <f t="shared" si="24"/>
        <v>22.023846153846151</v>
      </c>
      <c r="I149" s="30">
        <f t="shared" si="25"/>
        <v>1.0638468792567499</v>
      </c>
      <c r="J149" s="30">
        <f t="shared" si="26"/>
        <v>4</v>
      </c>
      <c r="K149" s="30">
        <f t="shared" ca="1" si="29"/>
        <v>1.1076861608568953</v>
      </c>
      <c r="L149" s="30">
        <f t="shared" ca="1" si="27"/>
        <v>0.96042265115397674</v>
      </c>
    </row>
    <row r="150" spans="1:12" x14ac:dyDescent="0.35">
      <c r="A150" s="29">
        <v>22767</v>
      </c>
      <c r="B150" s="30">
        <v>23.03</v>
      </c>
      <c r="C150" s="30">
        <f t="shared" si="20"/>
        <v>22.094615384615388</v>
      </c>
      <c r="D150" s="30">
        <f t="shared" si="21"/>
        <v>0.93538461538461348</v>
      </c>
      <c r="E150" s="30">
        <f t="shared" si="22"/>
        <v>5</v>
      </c>
      <c r="F150" s="30">
        <f t="shared" ca="1" si="28"/>
        <v>1.190307692307693</v>
      </c>
      <c r="G150" s="30">
        <f t="shared" ca="1" si="23"/>
        <v>-0.25492307692308103</v>
      </c>
      <c r="H150" s="30">
        <f t="shared" si="24"/>
        <v>22.094615384615388</v>
      </c>
      <c r="I150" s="30">
        <f t="shared" si="25"/>
        <v>1.0423354106465201</v>
      </c>
      <c r="J150" s="30">
        <f t="shared" si="26"/>
        <v>5</v>
      </c>
      <c r="K150" s="30">
        <f t="shared" ca="1" si="29"/>
        <v>1.0512716216930516</v>
      </c>
      <c r="L150" s="30">
        <f t="shared" ca="1" si="27"/>
        <v>0.99149961735660685</v>
      </c>
    </row>
    <row r="151" spans="1:12" x14ac:dyDescent="0.35">
      <c r="A151" s="29">
        <v>22798</v>
      </c>
      <c r="B151" s="30">
        <v>21.81</v>
      </c>
      <c r="C151" s="30">
        <f t="shared" si="20"/>
        <v>22.150769230769235</v>
      </c>
      <c r="D151" s="30">
        <f t="shared" si="21"/>
        <v>-0.34076923076923649</v>
      </c>
      <c r="E151" s="30">
        <f t="shared" si="22"/>
        <v>6</v>
      </c>
      <c r="F151" s="30">
        <f t="shared" ca="1" si="28"/>
        <v>-0.22521794871794854</v>
      </c>
      <c r="G151" s="30">
        <f t="shared" ca="1" si="23"/>
        <v>-0.11555128205128895</v>
      </c>
      <c r="H151" s="30">
        <f t="shared" si="24"/>
        <v>22.150769230769235</v>
      </c>
      <c r="I151" s="30">
        <f t="shared" si="25"/>
        <v>0.98461591887762168</v>
      </c>
      <c r="J151" s="30">
        <f t="shared" si="26"/>
        <v>6</v>
      </c>
      <c r="K151" s="30">
        <f t="shared" ca="1" si="29"/>
        <v>0.98970503057706927</v>
      </c>
      <c r="L151" s="30">
        <f t="shared" ca="1" si="27"/>
        <v>0.99485795106398489</v>
      </c>
    </row>
    <row r="152" spans="1:12" x14ac:dyDescent="0.35">
      <c r="A152" s="29">
        <v>22828</v>
      </c>
      <c r="B152" s="30">
        <v>20.6</v>
      </c>
      <c r="C152" s="30">
        <f t="shared" si="20"/>
        <v>22.281538461538464</v>
      </c>
      <c r="D152" s="30">
        <f t="shared" si="21"/>
        <v>-1.6815384615384623</v>
      </c>
      <c r="E152" s="30">
        <f t="shared" si="22"/>
        <v>7</v>
      </c>
      <c r="F152" s="30">
        <f t="shared" ca="1" si="28"/>
        <v>-1.4482566204287519</v>
      </c>
      <c r="G152" s="30">
        <f t="shared" ca="1" si="23"/>
        <v>-0.23328184110971151</v>
      </c>
      <c r="H152" s="30">
        <f t="shared" si="24"/>
        <v>22.281538461538464</v>
      </c>
      <c r="I152" s="30">
        <f t="shared" si="25"/>
        <v>0.92453221017744935</v>
      </c>
      <c r="J152" s="30">
        <f t="shared" si="26"/>
        <v>7</v>
      </c>
      <c r="K152" s="30">
        <f t="shared" ca="1" si="29"/>
        <v>0.93705918811134559</v>
      </c>
      <c r="L152" s="30">
        <f t="shared" ca="1" si="27"/>
        <v>0.98663160439294717</v>
      </c>
    </row>
    <row r="153" spans="1:12" x14ac:dyDescent="0.35">
      <c r="A153" s="29">
        <v>22859</v>
      </c>
      <c r="B153" s="30">
        <v>20.170000000000002</v>
      </c>
      <c r="C153" s="30">
        <f t="shared" si="20"/>
        <v>22.38461538461539</v>
      </c>
      <c r="D153" s="30">
        <f t="shared" si="21"/>
        <v>-2.2146153846153886</v>
      </c>
      <c r="E153" s="30">
        <f t="shared" si="22"/>
        <v>8</v>
      </c>
      <c r="F153" s="30">
        <f t="shared" ca="1" si="28"/>
        <v>-2.4585234437693453</v>
      </c>
      <c r="G153" s="30">
        <f t="shared" ca="1" si="23"/>
        <v>0.24390805915395575</v>
      </c>
      <c r="H153" s="30">
        <f t="shared" si="24"/>
        <v>22.38461538461539</v>
      </c>
      <c r="I153" s="30">
        <f t="shared" si="25"/>
        <v>0.90106529209621977</v>
      </c>
      <c r="J153" s="30">
        <f t="shared" si="26"/>
        <v>8</v>
      </c>
      <c r="K153" s="30">
        <f t="shared" ca="1" si="29"/>
        <v>0.89406457332439959</v>
      </c>
      <c r="L153" s="30">
        <f t="shared" ca="1" si="27"/>
        <v>1.0078302160500436</v>
      </c>
    </row>
    <row r="154" spans="1:12" x14ac:dyDescent="0.35">
      <c r="A154" s="29">
        <v>22890</v>
      </c>
      <c r="B154" s="30">
        <v>20.02</v>
      </c>
      <c r="C154" s="30">
        <f t="shared" si="20"/>
        <v>22.436153846153847</v>
      </c>
      <c r="D154" s="30">
        <f t="shared" si="21"/>
        <v>-2.416153846153847</v>
      </c>
      <c r="E154" s="30">
        <f t="shared" si="22"/>
        <v>9</v>
      </c>
      <c r="F154" s="30">
        <f t="shared" ca="1" si="28"/>
        <v>-2.7441525851197981</v>
      </c>
      <c r="G154" s="30">
        <f t="shared" ca="1" si="23"/>
        <v>0.32799873896595244</v>
      </c>
      <c r="H154" s="30">
        <f t="shared" si="24"/>
        <v>22.436153846153847</v>
      </c>
      <c r="I154" s="30">
        <f t="shared" si="25"/>
        <v>0.89230980217368938</v>
      </c>
      <c r="J154" s="30">
        <f t="shared" si="26"/>
        <v>9</v>
      </c>
      <c r="K154" s="30">
        <f t="shared" ca="1" si="29"/>
        <v>0.88209900606922464</v>
      </c>
      <c r="L154" s="30">
        <f t="shared" ca="1" si="27"/>
        <v>1.0115755669536073</v>
      </c>
    </row>
    <row r="155" spans="1:12" x14ac:dyDescent="0.35">
      <c r="A155" s="29">
        <v>22920</v>
      </c>
      <c r="B155" s="30">
        <v>20.14</v>
      </c>
      <c r="C155" s="30">
        <f t="shared" si="20"/>
        <v>22.451538461538462</v>
      </c>
      <c r="D155" s="30">
        <f t="shared" si="21"/>
        <v>-2.3115384615384613</v>
      </c>
      <c r="E155" s="30">
        <f t="shared" si="22"/>
        <v>10</v>
      </c>
      <c r="F155" s="30">
        <f t="shared" ca="1" si="28"/>
        <v>-2.3949894913829333</v>
      </c>
      <c r="G155" s="30">
        <f t="shared" ca="1" si="23"/>
        <v>8.3451029844471947E-2</v>
      </c>
      <c r="H155" s="30">
        <f t="shared" si="24"/>
        <v>22.451538461538462</v>
      </c>
      <c r="I155" s="30">
        <f t="shared" si="25"/>
        <v>0.89704320416623839</v>
      </c>
      <c r="J155" s="30">
        <f t="shared" si="26"/>
        <v>10</v>
      </c>
      <c r="K155" s="30">
        <f t="shared" ca="1" si="29"/>
        <v>0.89672764542083672</v>
      </c>
      <c r="L155" s="30">
        <f t="shared" ca="1" si="27"/>
        <v>1.0003519003200281</v>
      </c>
    </row>
    <row r="156" spans="1:12" x14ac:dyDescent="0.35">
      <c r="A156" s="29">
        <v>22951</v>
      </c>
      <c r="B156" s="30">
        <v>20.99</v>
      </c>
      <c r="C156" s="30">
        <f t="shared" si="20"/>
        <v>22.49307692307692</v>
      </c>
      <c r="D156" s="30">
        <f t="shared" si="21"/>
        <v>-1.5030769230769216</v>
      </c>
      <c r="E156" s="30">
        <f t="shared" si="22"/>
        <v>11</v>
      </c>
      <c r="F156" s="30">
        <f t="shared" ca="1" si="28"/>
        <v>-1.6342512610340478</v>
      </c>
      <c r="G156" s="30">
        <f t="shared" ca="1" si="23"/>
        <v>0.13117433795712685</v>
      </c>
      <c r="H156" s="30">
        <f t="shared" si="24"/>
        <v>22.49307692307692</v>
      </c>
      <c r="I156" s="30">
        <f t="shared" si="25"/>
        <v>0.9331760199719572</v>
      </c>
      <c r="J156" s="30">
        <f t="shared" si="26"/>
        <v>11</v>
      </c>
      <c r="K156" s="30">
        <f t="shared" ca="1" si="29"/>
        <v>0.92922034141363385</v>
      </c>
      <c r="L156" s="30">
        <f t="shared" ca="1" si="27"/>
        <v>1.0042569866177333</v>
      </c>
    </row>
    <row r="157" spans="1:12" x14ac:dyDescent="0.35">
      <c r="A157" s="29">
        <v>22981</v>
      </c>
      <c r="B157" s="30">
        <v>21.82</v>
      </c>
      <c r="C157" s="30">
        <f t="shared" si="20"/>
        <v>22.445384615384619</v>
      </c>
      <c r="D157" s="30">
        <f t="shared" si="21"/>
        <v>-0.62538461538461831</v>
      </c>
      <c r="E157" s="30">
        <f t="shared" si="22"/>
        <v>12</v>
      </c>
      <c r="F157" s="30">
        <f t="shared" ca="1" si="28"/>
        <v>-0.35876598811025051</v>
      </c>
      <c r="G157" s="30">
        <f t="shared" ca="1" si="23"/>
        <v>-0.26661862727436869</v>
      </c>
      <c r="H157" s="30">
        <f t="shared" si="24"/>
        <v>22.445384615384619</v>
      </c>
      <c r="I157" s="30">
        <f t="shared" si="25"/>
        <v>0.9721374961444873</v>
      </c>
      <c r="J157" s="30">
        <f t="shared" si="26"/>
        <v>12</v>
      </c>
      <c r="K157" s="30">
        <f t="shared" ca="1" si="29"/>
        <v>0.98436860956586791</v>
      </c>
      <c r="L157" s="30">
        <f t="shared" ca="1" si="27"/>
        <v>0.9875746612574583</v>
      </c>
    </row>
    <row r="158" spans="1:12" x14ac:dyDescent="0.35">
      <c r="A158" s="29">
        <v>23012</v>
      </c>
      <c r="B158" s="30">
        <v>23.81</v>
      </c>
      <c r="C158" s="30">
        <f t="shared" si="20"/>
        <v>22.444615384615386</v>
      </c>
      <c r="D158" s="30">
        <f t="shared" si="21"/>
        <v>1.3653846153846132</v>
      </c>
      <c r="E158" s="30">
        <f t="shared" si="22"/>
        <v>1</v>
      </c>
      <c r="F158" s="30">
        <f t="shared" ca="1" si="28"/>
        <v>1.4054358974358971</v>
      </c>
      <c r="G158" s="30">
        <f t="shared" ca="1" si="23"/>
        <v>-4.0051282051283721E-2</v>
      </c>
      <c r="H158" s="30">
        <f t="shared" si="24"/>
        <v>22.444615384615386</v>
      </c>
      <c r="I158" s="30">
        <f t="shared" si="25"/>
        <v>1.0608335046953183</v>
      </c>
      <c r="J158" s="30">
        <f t="shared" si="26"/>
        <v>1</v>
      </c>
      <c r="K158" s="30">
        <f t="shared" ca="1" si="29"/>
        <v>1.0612291220995622</v>
      </c>
      <c r="L158" s="30">
        <f t="shared" ca="1" si="27"/>
        <v>0.99962720830402652</v>
      </c>
    </row>
    <row r="159" spans="1:12" x14ac:dyDescent="0.35">
      <c r="A159" s="29">
        <v>23043</v>
      </c>
      <c r="B159" s="30">
        <v>25.36</v>
      </c>
      <c r="C159" s="30">
        <f t="shared" si="20"/>
        <v>22.49923076923077</v>
      </c>
      <c r="D159" s="30">
        <f t="shared" si="21"/>
        <v>2.860769230769229</v>
      </c>
      <c r="E159" s="30">
        <f t="shared" si="22"/>
        <v>2</v>
      </c>
      <c r="F159" s="30">
        <f t="shared" ca="1" si="28"/>
        <v>2.9278461538461542</v>
      </c>
      <c r="G159" s="30">
        <f t="shared" ca="1" si="23"/>
        <v>-6.7076923076925254E-2</v>
      </c>
      <c r="H159" s="30">
        <f t="shared" si="24"/>
        <v>22.49923076923077</v>
      </c>
      <c r="I159" s="30">
        <f t="shared" si="25"/>
        <v>1.1271496461417483</v>
      </c>
      <c r="J159" s="30">
        <f t="shared" si="26"/>
        <v>2</v>
      </c>
      <c r="K159" s="30">
        <f t="shared" ca="1" si="29"/>
        <v>1.1279568119928638</v>
      </c>
      <c r="L159" s="30">
        <f t="shared" ca="1" si="27"/>
        <v>0.99928440003860675</v>
      </c>
    </row>
    <row r="160" spans="1:12" x14ac:dyDescent="0.35">
      <c r="A160" s="29">
        <v>23071</v>
      </c>
      <c r="B160" s="30">
        <v>26.02</v>
      </c>
      <c r="C160" s="30">
        <f t="shared" si="20"/>
        <v>22.563076923076924</v>
      </c>
      <c r="D160" s="30">
        <f t="shared" si="21"/>
        <v>3.4569230769230757</v>
      </c>
      <c r="E160" s="30">
        <f t="shared" si="22"/>
        <v>3</v>
      </c>
      <c r="F160" s="30">
        <f t="shared" ca="1" si="28"/>
        <v>3.3439999999999999</v>
      </c>
      <c r="G160" s="30">
        <f t="shared" ca="1" si="23"/>
        <v>0.11292307692307446</v>
      </c>
      <c r="H160" s="30">
        <f t="shared" si="24"/>
        <v>22.563076923076924</v>
      </c>
      <c r="I160" s="30">
        <f t="shared" si="25"/>
        <v>1.1532115096140734</v>
      </c>
      <c r="J160" s="30">
        <f t="shared" si="26"/>
        <v>3</v>
      </c>
      <c r="K160" s="30">
        <f t="shared" ca="1" si="29"/>
        <v>1.1460954131131467</v>
      </c>
      <c r="L160" s="30">
        <f t="shared" ca="1" si="27"/>
        <v>1.0062089913453167</v>
      </c>
    </row>
    <row r="161" spans="1:12" x14ac:dyDescent="0.35">
      <c r="A161" s="29">
        <v>23102</v>
      </c>
      <c r="B161" s="30">
        <v>24.67</v>
      </c>
      <c r="C161" s="30">
        <f t="shared" si="20"/>
        <v>22.64846153846154</v>
      </c>
      <c r="D161" s="30">
        <f t="shared" si="21"/>
        <v>2.0215384615384622</v>
      </c>
      <c r="E161" s="30">
        <f t="shared" si="22"/>
        <v>4</v>
      </c>
      <c r="F161" s="30">
        <f t="shared" ca="1" si="28"/>
        <v>2.4728461538461546</v>
      </c>
      <c r="G161" s="30">
        <f t="shared" ca="1" si="23"/>
        <v>-0.45130769230769374</v>
      </c>
      <c r="H161" s="30">
        <f t="shared" si="24"/>
        <v>22.64846153846154</v>
      </c>
      <c r="I161" s="30">
        <f t="shared" si="25"/>
        <v>1.0892572088442074</v>
      </c>
      <c r="J161" s="30">
        <f t="shared" si="26"/>
        <v>4</v>
      </c>
      <c r="K161" s="30">
        <f t="shared" ca="1" si="29"/>
        <v>1.1076861608568953</v>
      </c>
      <c r="L161" s="30">
        <f t="shared" ca="1" si="27"/>
        <v>0.98336265933084199</v>
      </c>
    </row>
    <row r="162" spans="1:12" x14ac:dyDescent="0.35">
      <c r="A162" s="29">
        <v>23132</v>
      </c>
      <c r="B162" s="30">
        <v>23.97</v>
      </c>
      <c r="C162" s="30">
        <f t="shared" si="20"/>
        <v>22.763846153846153</v>
      </c>
      <c r="D162" s="30">
        <f t="shared" si="21"/>
        <v>1.2061538461538461</v>
      </c>
      <c r="E162" s="30">
        <f t="shared" si="22"/>
        <v>5</v>
      </c>
      <c r="F162" s="30">
        <f t="shared" ca="1" si="28"/>
        <v>1.190307692307693</v>
      </c>
      <c r="G162" s="30">
        <f t="shared" ca="1" si="23"/>
        <v>1.5846153846151623E-2</v>
      </c>
      <c r="H162" s="30">
        <f t="shared" si="24"/>
        <v>22.763846153846153</v>
      </c>
      <c r="I162" s="30">
        <f t="shared" si="25"/>
        <v>1.0529855033284898</v>
      </c>
      <c r="J162" s="30">
        <f t="shared" si="26"/>
        <v>5</v>
      </c>
      <c r="K162" s="30">
        <f t="shared" ca="1" si="29"/>
        <v>1.0512716216930516</v>
      </c>
      <c r="L162" s="30">
        <f t="shared" ca="1" si="27"/>
        <v>1.0016302938270873</v>
      </c>
    </row>
    <row r="163" spans="1:12" x14ac:dyDescent="0.35">
      <c r="A163" s="29">
        <v>23163</v>
      </c>
      <c r="B163" s="30">
        <v>22.41</v>
      </c>
      <c r="C163" s="30">
        <f t="shared" si="20"/>
        <v>22.883846153846154</v>
      </c>
      <c r="D163" s="30">
        <f t="shared" si="21"/>
        <v>-0.47384615384615358</v>
      </c>
      <c r="E163" s="30">
        <f t="shared" si="22"/>
        <v>6</v>
      </c>
      <c r="F163" s="30">
        <f t="shared" ca="1" si="28"/>
        <v>-0.22521794871794854</v>
      </c>
      <c r="G163" s="30">
        <f t="shared" ca="1" si="23"/>
        <v>-0.24862820512820605</v>
      </c>
      <c r="H163" s="30">
        <f t="shared" si="24"/>
        <v>22.883846153846154</v>
      </c>
      <c r="I163" s="30">
        <f t="shared" si="25"/>
        <v>0.97929342162761779</v>
      </c>
      <c r="J163" s="30">
        <f t="shared" si="26"/>
        <v>6</v>
      </c>
      <c r="K163" s="30">
        <f t="shared" ca="1" si="29"/>
        <v>0.98970503057706927</v>
      </c>
      <c r="L163" s="30">
        <f t="shared" ca="1" si="27"/>
        <v>0.98948008888731132</v>
      </c>
    </row>
    <row r="164" spans="1:12" x14ac:dyDescent="0.35">
      <c r="A164" s="29">
        <v>23193</v>
      </c>
      <c r="B164" s="30">
        <v>21.8</v>
      </c>
      <c r="C164" s="30">
        <f t="shared" si="20"/>
        <v>23.063076923076924</v>
      </c>
      <c r="D164" s="30">
        <f t="shared" si="21"/>
        <v>-1.2630769230769232</v>
      </c>
      <c r="E164" s="30">
        <f t="shared" si="22"/>
        <v>7</v>
      </c>
      <c r="F164" s="30">
        <f t="shared" ca="1" si="28"/>
        <v>-1.4482566204287519</v>
      </c>
      <c r="G164" s="30">
        <f t="shared" ca="1" si="23"/>
        <v>0.1851796973518276</v>
      </c>
      <c r="H164" s="30">
        <f t="shared" si="24"/>
        <v>23.063076923076924</v>
      </c>
      <c r="I164" s="30">
        <f t="shared" si="25"/>
        <v>0.94523380695083714</v>
      </c>
      <c r="J164" s="30">
        <f t="shared" si="26"/>
        <v>7</v>
      </c>
      <c r="K164" s="30">
        <f t="shared" ca="1" si="29"/>
        <v>0.93705918811134559</v>
      </c>
      <c r="L164" s="30">
        <f t="shared" ca="1" si="27"/>
        <v>1.0087236953046346</v>
      </c>
    </row>
    <row r="165" spans="1:12" x14ac:dyDescent="0.35">
      <c r="A165" s="29">
        <v>23224</v>
      </c>
      <c r="B165" s="30">
        <v>21.31</v>
      </c>
      <c r="C165" s="30">
        <f t="shared" si="20"/>
        <v>23.16076923076923</v>
      </c>
      <c r="D165" s="30">
        <f t="shared" si="21"/>
        <v>-1.8507692307692309</v>
      </c>
      <c r="E165" s="30">
        <f t="shared" si="22"/>
        <v>8</v>
      </c>
      <c r="F165" s="30">
        <f t="shared" ca="1" si="28"/>
        <v>-2.4585234437693453</v>
      </c>
      <c r="G165" s="30">
        <f t="shared" ca="1" si="23"/>
        <v>0.60775421300011345</v>
      </c>
      <c r="H165" s="30">
        <f t="shared" si="24"/>
        <v>23.16076923076923</v>
      </c>
      <c r="I165" s="30">
        <f t="shared" si="25"/>
        <v>0.92009033843701216</v>
      </c>
      <c r="J165" s="30">
        <f t="shared" si="26"/>
        <v>8</v>
      </c>
      <c r="K165" s="30">
        <f t="shared" ca="1" si="29"/>
        <v>0.89406457332439959</v>
      </c>
      <c r="L165" s="30">
        <f t="shared" ca="1" si="27"/>
        <v>1.0291094915167494</v>
      </c>
    </row>
    <row r="166" spans="1:12" x14ac:dyDescent="0.35">
      <c r="A166" s="29">
        <v>23255</v>
      </c>
      <c r="B166" s="30">
        <v>21</v>
      </c>
      <c r="C166" s="30">
        <f t="shared" si="20"/>
        <v>23.156153846153849</v>
      </c>
      <c r="D166" s="30">
        <f t="shared" si="21"/>
        <v>-2.156153846153849</v>
      </c>
      <c r="E166" s="30">
        <f t="shared" si="22"/>
        <v>9</v>
      </c>
      <c r="F166" s="30">
        <f t="shared" ca="1" si="28"/>
        <v>-2.7441525851197981</v>
      </c>
      <c r="G166" s="30">
        <f t="shared" ca="1" si="23"/>
        <v>0.58799873896595045</v>
      </c>
      <c r="H166" s="30">
        <f t="shared" si="24"/>
        <v>23.156153846153849</v>
      </c>
      <c r="I166" s="30">
        <f t="shared" si="25"/>
        <v>0.90688635684151075</v>
      </c>
      <c r="J166" s="30">
        <f t="shared" si="26"/>
        <v>9</v>
      </c>
      <c r="K166" s="30">
        <f t="shared" ca="1" si="29"/>
        <v>0.88209900606922464</v>
      </c>
      <c r="L166" s="30">
        <f t="shared" ca="1" si="27"/>
        <v>1.0281004179822655</v>
      </c>
    </row>
    <row r="167" spans="1:12" x14ac:dyDescent="0.35">
      <c r="A167" s="29">
        <v>23285</v>
      </c>
      <c r="B167" s="30">
        <v>21.13</v>
      </c>
      <c r="C167" s="30">
        <f t="shared" si="20"/>
        <v>23.047692307692312</v>
      </c>
      <c r="D167" s="30">
        <f t="shared" si="21"/>
        <v>-1.9176923076923131</v>
      </c>
      <c r="E167" s="30">
        <f t="shared" si="22"/>
        <v>10</v>
      </c>
      <c r="F167" s="30">
        <f t="shared" ca="1" si="28"/>
        <v>-2.3949894913829333</v>
      </c>
      <c r="G167" s="30">
        <f t="shared" ca="1" si="23"/>
        <v>0.47729718369062013</v>
      </c>
      <c r="H167" s="30">
        <f t="shared" si="24"/>
        <v>23.047692307692312</v>
      </c>
      <c r="I167" s="30">
        <f t="shared" si="25"/>
        <v>0.91679460650156841</v>
      </c>
      <c r="J167" s="30">
        <f t="shared" si="26"/>
        <v>10</v>
      </c>
      <c r="K167" s="30">
        <f t="shared" ca="1" si="29"/>
        <v>0.89672764542083672</v>
      </c>
      <c r="L167" s="30">
        <f t="shared" ca="1" si="27"/>
        <v>1.0223779886604414</v>
      </c>
    </row>
    <row r="168" spans="1:12" x14ac:dyDescent="0.35">
      <c r="A168" s="29">
        <v>23316</v>
      </c>
      <c r="B168" s="30">
        <v>21.64</v>
      </c>
      <c r="C168" s="30">
        <f t="shared" si="20"/>
        <v>22.836923076923082</v>
      </c>
      <c r="D168" s="30">
        <f t="shared" si="21"/>
        <v>-1.1969230769230812</v>
      </c>
      <c r="E168" s="30">
        <f t="shared" si="22"/>
        <v>11</v>
      </c>
      <c r="F168" s="30">
        <f t="shared" ca="1" si="28"/>
        <v>-1.6342512610340478</v>
      </c>
      <c r="G168" s="30">
        <f t="shared" ca="1" si="23"/>
        <v>0.4373281841109673</v>
      </c>
      <c r="H168" s="30">
        <f t="shared" si="24"/>
        <v>22.836923076923082</v>
      </c>
      <c r="I168" s="30">
        <f t="shared" si="25"/>
        <v>0.9475882511452437</v>
      </c>
      <c r="J168" s="30">
        <f t="shared" si="26"/>
        <v>11</v>
      </c>
      <c r="K168" s="30">
        <f t="shared" ca="1" si="29"/>
        <v>0.92922034141363385</v>
      </c>
      <c r="L168" s="30">
        <f t="shared" ca="1" si="27"/>
        <v>1.0197670120992686</v>
      </c>
    </row>
    <row r="169" spans="1:12" x14ac:dyDescent="0.35">
      <c r="A169" s="29">
        <v>23346</v>
      </c>
      <c r="B169" s="30">
        <v>22.55</v>
      </c>
      <c r="C169" s="30">
        <f t="shared" si="20"/>
        <v>22.642307692307693</v>
      </c>
      <c r="D169" s="30">
        <f t="shared" si="21"/>
        <v>-9.230769230769198E-2</v>
      </c>
      <c r="E169" s="30">
        <f t="shared" si="22"/>
        <v>12</v>
      </c>
      <c r="F169" s="30">
        <f t="shared" ca="1" si="28"/>
        <v>-0.35876598811025051</v>
      </c>
      <c r="G169" s="30">
        <f t="shared" ca="1" si="23"/>
        <v>0.26645829580255764</v>
      </c>
      <c r="H169" s="30">
        <f t="shared" si="24"/>
        <v>22.642307692307693</v>
      </c>
      <c r="I169" s="30">
        <f t="shared" si="25"/>
        <v>0.99592322065568206</v>
      </c>
      <c r="J169" s="30">
        <f t="shared" si="26"/>
        <v>12</v>
      </c>
      <c r="K169" s="30">
        <f t="shared" ca="1" si="29"/>
        <v>0.98436860956586791</v>
      </c>
      <c r="L169" s="30">
        <f t="shared" ca="1" si="27"/>
        <v>1.0117380938172236</v>
      </c>
    </row>
    <row r="170" spans="1:12" x14ac:dyDescent="0.35">
      <c r="A170" s="29">
        <v>23377</v>
      </c>
      <c r="B170" s="30">
        <v>24.15</v>
      </c>
      <c r="C170" s="30">
        <f t="shared" si="20"/>
        <v>22.476153846153849</v>
      </c>
      <c r="D170" s="30">
        <f t="shared" si="21"/>
        <v>1.6738461538461493</v>
      </c>
      <c r="E170" s="30">
        <f t="shared" si="22"/>
        <v>1</v>
      </c>
      <c r="F170" s="30">
        <f t="shared" ca="1" si="28"/>
        <v>1.4054358974358971</v>
      </c>
      <c r="G170" s="30">
        <f t="shared" ca="1" si="23"/>
        <v>0.2684102564102524</v>
      </c>
      <c r="H170" s="30">
        <f t="shared" si="24"/>
        <v>22.476153846153849</v>
      </c>
      <c r="I170" s="30">
        <f t="shared" si="25"/>
        <v>1.0744720900783735</v>
      </c>
      <c r="J170" s="30">
        <f t="shared" si="26"/>
        <v>1</v>
      </c>
      <c r="K170" s="30">
        <f t="shared" ca="1" si="29"/>
        <v>1.0612291220995622</v>
      </c>
      <c r="L170" s="30">
        <f t="shared" ca="1" si="27"/>
        <v>1.0124788961243458</v>
      </c>
    </row>
    <row r="171" spans="1:12" x14ac:dyDescent="0.35">
      <c r="A171" s="29">
        <v>23408</v>
      </c>
      <c r="B171" s="30">
        <v>25.08</v>
      </c>
      <c r="C171" s="30">
        <f t="shared" si="20"/>
        <v>22.297692307692312</v>
      </c>
      <c r="D171" s="30">
        <f t="shared" si="21"/>
        <v>2.7823076923076862</v>
      </c>
      <c r="E171" s="30">
        <f t="shared" si="22"/>
        <v>2</v>
      </c>
      <c r="F171" s="30">
        <f t="shared" ca="1" si="28"/>
        <v>2.9278461538461542</v>
      </c>
      <c r="G171" s="30">
        <f t="shared" ca="1" si="23"/>
        <v>-0.14553846153846806</v>
      </c>
      <c r="H171" s="30">
        <f t="shared" si="24"/>
        <v>22.297692307692312</v>
      </c>
      <c r="I171" s="30">
        <f t="shared" si="25"/>
        <v>1.1247800738261977</v>
      </c>
      <c r="J171" s="30">
        <f t="shared" si="26"/>
        <v>2</v>
      </c>
      <c r="K171" s="30">
        <f t="shared" ca="1" si="29"/>
        <v>1.1279568119928638</v>
      </c>
      <c r="L171" s="30">
        <f t="shared" ca="1" si="27"/>
        <v>0.99718363492920137</v>
      </c>
    </row>
    <row r="172" spans="1:12" x14ac:dyDescent="0.35">
      <c r="A172" s="29">
        <v>23437</v>
      </c>
      <c r="B172" s="30">
        <v>25.3</v>
      </c>
      <c r="C172" s="30">
        <f t="shared" si="20"/>
        <v>22.171538461538468</v>
      </c>
      <c r="D172" s="30">
        <f t="shared" si="21"/>
        <v>3.1284615384615329</v>
      </c>
      <c r="E172" s="30">
        <f t="shared" si="22"/>
        <v>3</v>
      </c>
      <c r="F172" s="30">
        <f t="shared" ca="1" si="28"/>
        <v>3.3439999999999999</v>
      </c>
      <c r="G172" s="30">
        <f t="shared" ca="1" si="23"/>
        <v>-0.21553846153846834</v>
      </c>
      <c r="H172" s="30">
        <f t="shared" si="24"/>
        <v>22.171538461538468</v>
      </c>
      <c r="I172" s="30">
        <f t="shared" si="25"/>
        <v>1.1411025916802551</v>
      </c>
      <c r="J172" s="30">
        <f t="shared" si="26"/>
        <v>3</v>
      </c>
      <c r="K172" s="30">
        <f t="shared" ca="1" si="29"/>
        <v>1.1460954131131467</v>
      </c>
      <c r="L172" s="30">
        <f t="shared" ca="1" si="27"/>
        <v>0.99564362497592629</v>
      </c>
    </row>
    <row r="173" spans="1:12" x14ac:dyDescent="0.35">
      <c r="A173" s="29">
        <v>23468</v>
      </c>
      <c r="B173" s="30">
        <v>24.61</v>
      </c>
      <c r="C173" s="30">
        <f t="shared" si="20"/>
        <v>22.078461538461536</v>
      </c>
      <c r="D173" s="30">
        <f t="shared" si="21"/>
        <v>2.5315384615384637</v>
      </c>
      <c r="E173" s="30">
        <f t="shared" si="22"/>
        <v>4</v>
      </c>
      <c r="F173" s="30">
        <f t="shared" ca="1" si="28"/>
        <v>2.4728461538461546</v>
      </c>
      <c r="G173" s="30">
        <f t="shared" ca="1" si="23"/>
        <v>5.8692307692307821E-2</v>
      </c>
      <c r="H173" s="30">
        <f t="shared" si="24"/>
        <v>22.078461538461536</v>
      </c>
      <c r="I173" s="30">
        <f t="shared" si="25"/>
        <v>1.114660999233503</v>
      </c>
      <c r="J173" s="30">
        <f t="shared" si="26"/>
        <v>4</v>
      </c>
      <c r="K173" s="30">
        <f t="shared" ca="1" si="29"/>
        <v>1.1076861608568953</v>
      </c>
      <c r="L173" s="30">
        <f t="shared" ca="1" si="27"/>
        <v>1.0062967640321623</v>
      </c>
    </row>
    <row r="174" spans="1:12" x14ac:dyDescent="0.35">
      <c r="A174" s="29">
        <v>23498</v>
      </c>
      <c r="B174" s="30">
        <v>21.93</v>
      </c>
      <c r="C174" s="30">
        <f t="shared" si="20"/>
        <v>22.059230769230769</v>
      </c>
      <c r="D174" s="30">
        <f t="shared" si="21"/>
        <v>-0.12923076923076948</v>
      </c>
      <c r="E174" s="30">
        <f t="shared" si="22"/>
        <v>5</v>
      </c>
      <c r="F174" s="30">
        <f t="shared" ca="1" si="28"/>
        <v>1.190307692307693</v>
      </c>
      <c r="G174" s="30">
        <f t="shared" ca="1" si="23"/>
        <v>-1.319538461538464</v>
      </c>
      <c r="H174" s="30">
        <f t="shared" si="24"/>
        <v>22.059230769230769</v>
      </c>
      <c r="I174" s="30">
        <f t="shared" si="25"/>
        <v>0.99414164661575477</v>
      </c>
      <c r="J174" s="30">
        <f t="shared" si="26"/>
        <v>5</v>
      </c>
      <c r="K174" s="30">
        <f t="shared" ca="1" si="29"/>
        <v>1.0512716216930516</v>
      </c>
      <c r="L174" s="30">
        <f t="shared" ca="1" si="27"/>
        <v>0.94565631384086057</v>
      </c>
    </row>
    <row r="175" spans="1:12" x14ac:dyDescent="0.35">
      <c r="A175" s="29">
        <v>23529</v>
      </c>
      <c r="B175" s="30">
        <v>21.44</v>
      </c>
      <c r="C175" s="30">
        <f t="shared" si="20"/>
        <v>22.073846153846151</v>
      </c>
      <c r="D175" s="30">
        <f t="shared" si="21"/>
        <v>-0.63384615384615017</v>
      </c>
      <c r="E175" s="30">
        <f t="shared" si="22"/>
        <v>6</v>
      </c>
      <c r="F175" s="30">
        <f t="shared" ca="1" si="28"/>
        <v>-0.22521794871794854</v>
      </c>
      <c r="G175" s="30">
        <f t="shared" ca="1" si="23"/>
        <v>-0.40862820512820264</v>
      </c>
      <c r="H175" s="30">
        <f t="shared" si="24"/>
        <v>22.073846153846151</v>
      </c>
      <c r="I175" s="30">
        <f t="shared" si="25"/>
        <v>0.97128519654307233</v>
      </c>
      <c r="J175" s="30">
        <f t="shared" si="26"/>
        <v>6</v>
      </c>
      <c r="K175" s="30">
        <f t="shared" ca="1" si="29"/>
        <v>0.98970503057706927</v>
      </c>
      <c r="L175" s="30">
        <f t="shared" ca="1" si="27"/>
        <v>0.98138856177859701</v>
      </c>
    </row>
    <row r="176" spans="1:12" x14ac:dyDescent="0.35">
      <c r="A176" s="29">
        <v>23559</v>
      </c>
      <c r="B176" s="30">
        <v>20.25</v>
      </c>
      <c r="C176" s="30">
        <f t="shared" si="20"/>
        <v>22.202307692307691</v>
      </c>
      <c r="D176" s="30">
        <f t="shared" si="21"/>
        <v>-1.9523076923076914</v>
      </c>
      <c r="E176" s="30">
        <f t="shared" si="22"/>
        <v>7</v>
      </c>
      <c r="F176" s="30">
        <f t="shared" ca="1" si="28"/>
        <v>-1.4482566204287519</v>
      </c>
      <c r="G176" s="30">
        <f t="shared" ca="1" si="23"/>
        <v>-0.5040510718789406</v>
      </c>
      <c r="H176" s="30">
        <f t="shared" si="24"/>
        <v>22.202307692307691</v>
      </c>
      <c r="I176" s="30">
        <f t="shared" si="25"/>
        <v>0.91206735266604311</v>
      </c>
      <c r="J176" s="30">
        <f t="shared" si="26"/>
        <v>7</v>
      </c>
      <c r="K176" s="30">
        <f t="shared" ca="1" si="29"/>
        <v>0.93705918811134559</v>
      </c>
      <c r="L176" s="30">
        <f t="shared" ca="1" si="27"/>
        <v>0.97332950174078781</v>
      </c>
    </row>
    <row r="177" spans="1:12" x14ac:dyDescent="0.35">
      <c r="A177" s="29">
        <v>23590</v>
      </c>
      <c r="B177" s="30">
        <v>19.48</v>
      </c>
      <c r="C177" s="30">
        <f t="shared" si="20"/>
        <v>22.357692307692311</v>
      </c>
      <c r="D177" s="30">
        <f t="shared" si="21"/>
        <v>-2.8776923076923104</v>
      </c>
      <c r="E177" s="30">
        <f t="shared" si="22"/>
        <v>8</v>
      </c>
      <c r="F177" s="30">
        <f t="shared" ca="1" si="28"/>
        <v>-2.4585234437693453</v>
      </c>
      <c r="G177" s="30">
        <f t="shared" ca="1" si="23"/>
        <v>-0.41916886392296604</v>
      </c>
      <c r="H177" s="30">
        <f t="shared" si="24"/>
        <v>22.357692307692311</v>
      </c>
      <c r="I177" s="30">
        <f t="shared" si="25"/>
        <v>0.87128849131257513</v>
      </c>
      <c r="J177" s="30">
        <f t="shared" si="26"/>
        <v>8</v>
      </c>
      <c r="K177" s="30">
        <f t="shared" ca="1" si="29"/>
        <v>0.89406457332439959</v>
      </c>
      <c r="L177" s="30">
        <f t="shared" ca="1" si="27"/>
        <v>0.97452523823068382</v>
      </c>
    </row>
    <row r="178" spans="1:12" x14ac:dyDescent="0.35">
      <c r="A178" s="29">
        <v>23621</v>
      </c>
      <c r="B178" s="30">
        <v>19.670000000000002</v>
      </c>
      <c r="C178" s="30">
        <f t="shared" si="20"/>
        <v>22.483076923076922</v>
      </c>
      <c r="D178" s="30">
        <f t="shared" si="21"/>
        <v>-2.8130769230769204</v>
      </c>
      <c r="E178" s="30">
        <f t="shared" si="22"/>
        <v>9</v>
      </c>
      <c r="F178" s="30">
        <f t="shared" ca="1" si="28"/>
        <v>-2.7441525851197981</v>
      </c>
      <c r="G178" s="30">
        <f t="shared" ca="1" si="23"/>
        <v>-6.892433795712094E-2</v>
      </c>
      <c r="H178" s="30">
        <f t="shared" si="24"/>
        <v>22.483076923076922</v>
      </c>
      <c r="I178" s="30">
        <f t="shared" si="25"/>
        <v>0.87488025181332985</v>
      </c>
      <c r="J178" s="30">
        <f t="shared" si="26"/>
        <v>9</v>
      </c>
      <c r="K178" s="30">
        <f t="shared" ca="1" si="29"/>
        <v>0.88209900606922464</v>
      </c>
      <c r="L178" s="30">
        <f t="shared" ca="1" si="27"/>
        <v>0.99181638998998223</v>
      </c>
    </row>
    <row r="179" spans="1:12" x14ac:dyDescent="0.35">
      <c r="A179" s="29">
        <v>23651</v>
      </c>
      <c r="B179" s="30">
        <v>19.79</v>
      </c>
      <c r="C179" s="30">
        <f t="shared" si="20"/>
        <v>22.61461538461538</v>
      </c>
      <c r="D179" s="30">
        <f t="shared" si="21"/>
        <v>-2.824615384615381</v>
      </c>
      <c r="E179" s="30">
        <f t="shared" si="22"/>
        <v>10</v>
      </c>
      <c r="F179" s="30">
        <f t="shared" ca="1" si="28"/>
        <v>-2.3949894913829333</v>
      </c>
      <c r="G179" s="30">
        <f t="shared" ca="1" si="23"/>
        <v>-0.42962589323244771</v>
      </c>
      <c r="H179" s="30">
        <f t="shared" si="24"/>
        <v>22.61461538461538</v>
      </c>
      <c r="I179" s="30">
        <f t="shared" si="25"/>
        <v>0.87509779244191988</v>
      </c>
      <c r="J179" s="30">
        <f t="shared" si="26"/>
        <v>10</v>
      </c>
      <c r="K179" s="30">
        <f t="shared" ca="1" si="29"/>
        <v>0.89672764542083672</v>
      </c>
      <c r="L179" s="30">
        <f t="shared" ca="1" si="27"/>
        <v>0.97587912774924457</v>
      </c>
    </row>
    <row r="180" spans="1:12" x14ac:dyDescent="0.35">
      <c r="A180" s="29">
        <v>23682</v>
      </c>
      <c r="B180" s="30">
        <v>20.88</v>
      </c>
      <c r="C180" s="30">
        <f t="shared" si="20"/>
        <v>22.728461538461538</v>
      </c>
      <c r="D180" s="30">
        <f t="shared" si="21"/>
        <v>-1.8484615384615388</v>
      </c>
      <c r="E180" s="30">
        <f t="shared" si="22"/>
        <v>11</v>
      </c>
      <c r="F180" s="30">
        <f t="shared" ca="1" si="28"/>
        <v>-1.6342512610340478</v>
      </c>
      <c r="G180" s="30">
        <f t="shared" ca="1" si="23"/>
        <v>-0.21421027742749033</v>
      </c>
      <c r="H180" s="30">
        <f t="shared" si="24"/>
        <v>22.728461538461538</v>
      </c>
      <c r="I180" s="30">
        <f t="shared" si="25"/>
        <v>0.91867194639049643</v>
      </c>
      <c r="J180" s="30">
        <f t="shared" si="26"/>
        <v>11</v>
      </c>
      <c r="K180" s="30">
        <f t="shared" ca="1" si="29"/>
        <v>0.92922034141363385</v>
      </c>
      <c r="L180" s="30">
        <f t="shared" ca="1" si="27"/>
        <v>0.98864812299837301</v>
      </c>
    </row>
    <row r="181" spans="1:12" x14ac:dyDescent="0.35">
      <c r="A181" s="29">
        <v>23712</v>
      </c>
      <c r="B181" s="30">
        <v>21.83</v>
      </c>
      <c r="C181" s="30">
        <f t="shared" si="20"/>
        <v>22.933846153846154</v>
      </c>
      <c r="D181" s="30">
        <f t="shared" si="21"/>
        <v>-1.1038461538461561</v>
      </c>
      <c r="E181" s="30">
        <f t="shared" si="22"/>
        <v>12</v>
      </c>
      <c r="F181" s="30">
        <f t="shared" ca="1" si="28"/>
        <v>-0.35876598811025051</v>
      </c>
      <c r="G181" s="30">
        <f t="shared" ca="1" si="23"/>
        <v>-0.74508016573590652</v>
      </c>
      <c r="H181" s="30">
        <f t="shared" si="24"/>
        <v>22.933846153846154</v>
      </c>
      <c r="I181" s="30">
        <f t="shared" si="25"/>
        <v>0.95186824981552276</v>
      </c>
      <c r="J181" s="30">
        <f t="shared" si="26"/>
        <v>12</v>
      </c>
      <c r="K181" s="30">
        <f t="shared" ca="1" si="29"/>
        <v>0.98436860956586791</v>
      </c>
      <c r="L181" s="30">
        <f t="shared" ca="1" si="27"/>
        <v>0.96698354718495272</v>
      </c>
    </row>
    <row r="182" spans="1:12" x14ac:dyDescent="0.35">
      <c r="A182" s="29">
        <v>23743</v>
      </c>
      <c r="B182" s="30">
        <v>24.22</v>
      </c>
      <c r="C182" s="30">
        <f t="shared" si="20"/>
        <v>23.073846153846155</v>
      </c>
      <c r="D182" s="30">
        <f t="shared" si="21"/>
        <v>1.1461538461538439</v>
      </c>
      <c r="E182" s="30">
        <f t="shared" si="22"/>
        <v>1</v>
      </c>
      <c r="F182" s="30">
        <f t="shared" ca="1" si="28"/>
        <v>1.4054358974358971</v>
      </c>
      <c r="G182" s="30">
        <f t="shared" ca="1" si="23"/>
        <v>-0.25928205128205306</v>
      </c>
      <c r="H182" s="30">
        <f t="shared" si="24"/>
        <v>23.073846153846155</v>
      </c>
      <c r="I182" s="30">
        <f t="shared" si="25"/>
        <v>1.0496732897719694</v>
      </c>
      <c r="J182" s="30">
        <f t="shared" si="26"/>
        <v>1</v>
      </c>
      <c r="K182" s="30">
        <f t="shared" ca="1" si="29"/>
        <v>1.0612291220995622</v>
      </c>
      <c r="L182" s="30">
        <f t="shared" ca="1" si="27"/>
        <v>0.98911089783822526</v>
      </c>
    </row>
    <row r="183" spans="1:12" x14ac:dyDescent="0.35">
      <c r="A183" s="29">
        <v>23774</v>
      </c>
      <c r="B183" s="30">
        <v>26.17</v>
      </c>
      <c r="C183" s="30">
        <f t="shared" si="20"/>
        <v>23.250000000000004</v>
      </c>
      <c r="D183" s="30">
        <f t="shared" si="21"/>
        <v>2.9199999999999982</v>
      </c>
      <c r="E183" s="30">
        <f t="shared" si="22"/>
        <v>2</v>
      </c>
      <c r="F183" s="30">
        <f t="shared" ca="1" si="28"/>
        <v>2.9278461538461542</v>
      </c>
      <c r="G183" s="30">
        <f t="shared" ca="1" si="23"/>
        <v>-7.8461538461560565E-3</v>
      </c>
      <c r="H183" s="30">
        <f t="shared" si="24"/>
        <v>23.250000000000004</v>
      </c>
      <c r="I183" s="30">
        <f t="shared" si="25"/>
        <v>1.1255913978494623</v>
      </c>
      <c r="J183" s="30">
        <f t="shared" si="26"/>
        <v>2</v>
      </c>
      <c r="K183" s="30">
        <f t="shared" ca="1" si="29"/>
        <v>1.1279568119928638</v>
      </c>
      <c r="L183" s="30">
        <f t="shared" ca="1" si="27"/>
        <v>0.99790292135456649</v>
      </c>
    </row>
    <row r="184" spans="1:12" x14ac:dyDescent="0.35">
      <c r="A184" s="29">
        <v>23802</v>
      </c>
      <c r="B184" s="30">
        <v>26.71</v>
      </c>
      <c r="C184" s="30">
        <f t="shared" si="20"/>
        <v>23.386923076923079</v>
      </c>
      <c r="D184" s="30">
        <f t="shared" si="21"/>
        <v>3.3230769230769219</v>
      </c>
      <c r="E184" s="30">
        <f t="shared" si="22"/>
        <v>3</v>
      </c>
      <c r="F184" s="30">
        <f t="shared" ca="1" si="28"/>
        <v>3.3439999999999999</v>
      </c>
      <c r="G184" s="30">
        <f t="shared" ca="1" si="23"/>
        <v>-2.0923076923079265E-2</v>
      </c>
      <c r="H184" s="30">
        <f t="shared" si="24"/>
        <v>23.386923076923079</v>
      </c>
      <c r="I184" s="30">
        <f t="shared" si="25"/>
        <v>1.1420912409959543</v>
      </c>
      <c r="J184" s="30">
        <f t="shared" si="26"/>
        <v>3</v>
      </c>
      <c r="K184" s="30">
        <f t="shared" ca="1" si="29"/>
        <v>1.1460954131131467</v>
      </c>
      <c r="L184" s="30">
        <f t="shared" ca="1" si="27"/>
        <v>0.99650624889395911</v>
      </c>
    </row>
    <row r="185" spans="1:12" x14ac:dyDescent="0.35">
      <c r="A185" s="29">
        <v>23833</v>
      </c>
      <c r="B185" s="30">
        <v>27.01</v>
      </c>
      <c r="C185" s="30">
        <f t="shared" si="20"/>
        <v>23.533076923076919</v>
      </c>
      <c r="D185" s="30">
        <f t="shared" si="21"/>
        <v>3.4769230769230823</v>
      </c>
      <c r="E185" s="30">
        <f t="shared" si="22"/>
        <v>4</v>
      </c>
      <c r="F185" s="30">
        <f t="shared" ca="1" si="28"/>
        <v>2.4728461538461546</v>
      </c>
      <c r="G185" s="30">
        <f t="shared" ca="1" si="23"/>
        <v>1.0040769230769264</v>
      </c>
      <c r="H185" s="30">
        <f t="shared" si="24"/>
        <v>23.533076923076919</v>
      </c>
      <c r="I185" s="30">
        <f t="shared" si="25"/>
        <v>1.1477462164547447</v>
      </c>
      <c r="J185" s="30">
        <f t="shared" si="26"/>
        <v>4</v>
      </c>
      <c r="K185" s="30">
        <f t="shared" ca="1" si="29"/>
        <v>1.1076861608568953</v>
      </c>
      <c r="L185" s="30">
        <f t="shared" ca="1" si="27"/>
        <v>1.0361655286609877</v>
      </c>
    </row>
    <row r="186" spans="1:12" x14ac:dyDescent="0.35">
      <c r="A186" s="29">
        <v>23863</v>
      </c>
      <c r="B186" s="30">
        <v>26.09</v>
      </c>
      <c r="C186" s="30">
        <f t="shared" si="20"/>
        <v>23.725384615384616</v>
      </c>
      <c r="D186" s="30">
        <f t="shared" si="21"/>
        <v>2.3646153846153837</v>
      </c>
      <c r="E186" s="30">
        <f t="shared" si="22"/>
        <v>5</v>
      </c>
      <c r="F186" s="30">
        <f t="shared" ca="1" si="28"/>
        <v>1.190307692307693</v>
      </c>
      <c r="G186" s="30">
        <f t="shared" ca="1" si="23"/>
        <v>1.1743076923076892</v>
      </c>
      <c r="H186" s="30">
        <f t="shared" si="24"/>
        <v>23.725384615384616</v>
      </c>
      <c r="I186" s="30">
        <f t="shared" si="25"/>
        <v>1.099666050643582</v>
      </c>
      <c r="J186" s="30">
        <f t="shared" si="26"/>
        <v>5</v>
      </c>
      <c r="K186" s="30">
        <f t="shared" ca="1" si="29"/>
        <v>1.0512716216930516</v>
      </c>
      <c r="L186" s="30">
        <f t="shared" ca="1" si="27"/>
        <v>1.0460341817965106</v>
      </c>
    </row>
    <row r="187" spans="1:12" x14ac:dyDescent="0.35">
      <c r="A187" s="29">
        <v>23894</v>
      </c>
      <c r="B187" s="30">
        <v>24.6</v>
      </c>
      <c r="C187" s="30">
        <f t="shared" si="20"/>
        <v>23.915384615384617</v>
      </c>
      <c r="D187" s="30">
        <f t="shared" si="21"/>
        <v>0.68461538461538396</v>
      </c>
      <c r="E187" s="30">
        <f t="shared" si="22"/>
        <v>6</v>
      </c>
      <c r="F187" s="30">
        <f t="shared" ca="1" si="28"/>
        <v>-0.22521794871794854</v>
      </c>
      <c r="G187" s="30">
        <f t="shared" ca="1" si="23"/>
        <v>0.9098333333333315</v>
      </c>
      <c r="H187" s="30">
        <f t="shared" si="24"/>
        <v>23.915384615384617</v>
      </c>
      <c r="I187" s="30">
        <f t="shared" si="25"/>
        <v>1.0286265680283049</v>
      </c>
      <c r="J187" s="30">
        <f t="shared" si="26"/>
        <v>6</v>
      </c>
      <c r="K187" s="30">
        <f t="shared" ca="1" si="29"/>
        <v>0.98970503057706927</v>
      </c>
      <c r="L187" s="30">
        <f t="shared" ca="1" si="27"/>
        <v>1.039326401552735</v>
      </c>
    </row>
    <row r="188" spans="1:12" x14ac:dyDescent="0.35">
      <c r="A188" s="29">
        <v>23924</v>
      </c>
      <c r="B188" s="30">
        <v>23.26</v>
      </c>
      <c r="C188" s="30">
        <f t="shared" si="20"/>
        <v>24.170769230769228</v>
      </c>
      <c r="D188" s="30">
        <f t="shared" si="21"/>
        <v>-0.91076923076922611</v>
      </c>
      <c r="E188" s="30">
        <f t="shared" si="22"/>
        <v>7</v>
      </c>
      <c r="F188" s="30">
        <f t="shared" ca="1" si="28"/>
        <v>-1.4482566204287519</v>
      </c>
      <c r="G188" s="30">
        <f t="shared" ca="1" si="23"/>
        <v>0.53748738965952469</v>
      </c>
      <c r="H188" s="30">
        <f t="shared" si="24"/>
        <v>24.170769230769228</v>
      </c>
      <c r="I188" s="30">
        <f t="shared" si="25"/>
        <v>0.96231939405512079</v>
      </c>
      <c r="J188" s="30">
        <f t="shared" si="26"/>
        <v>7</v>
      </c>
      <c r="K188" s="30">
        <f t="shared" ca="1" si="29"/>
        <v>0.93705918811134559</v>
      </c>
      <c r="L188" s="30">
        <f t="shared" ca="1" si="27"/>
        <v>1.0269568947877108</v>
      </c>
    </row>
    <row r="189" spans="1:12" x14ac:dyDescent="0.35">
      <c r="A189" s="29">
        <v>23955</v>
      </c>
      <c r="B189" s="30">
        <v>22.54</v>
      </c>
      <c r="C189" s="30">
        <f t="shared" si="20"/>
        <v>24.298461538461535</v>
      </c>
      <c r="D189" s="30">
        <f t="shared" si="21"/>
        <v>-1.7584615384615354</v>
      </c>
      <c r="E189" s="30">
        <f t="shared" si="22"/>
        <v>8</v>
      </c>
      <c r="F189" s="30">
        <f t="shared" ca="1" si="28"/>
        <v>-2.4585234437693453</v>
      </c>
      <c r="G189" s="30">
        <f t="shared" ca="1" si="23"/>
        <v>0.70006190530780898</v>
      </c>
      <c r="H189" s="30">
        <f t="shared" si="24"/>
        <v>24.298461538461535</v>
      </c>
      <c r="I189" s="30">
        <f t="shared" si="25"/>
        <v>0.92763074585285565</v>
      </c>
      <c r="J189" s="30">
        <f t="shared" si="26"/>
        <v>8</v>
      </c>
      <c r="K189" s="30">
        <f t="shared" ca="1" si="29"/>
        <v>0.89406457332439959</v>
      </c>
      <c r="L189" s="30">
        <f t="shared" ca="1" si="27"/>
        <v>1.0375433425391714</v>
      </c>
    </row>
    <row r="190" spans="1:12" x14ac:dyDescent="0.35">
      <c r="A190" s="29">
        <v>23986</v>
      </c>
      <c r="B190" s="30">
        <v>21.26</v>
      </c>
      <c r="C190" s="30">
        <f t="shared" si="20"/>
        <v>24.235384615384614</v>
      </c>
      <c r="D190" s="30">
        <f t="shared" si="21"/>
        <v>-2.9753846153846126</v>
      </c>
      <c r="E190" s="30">
        <f t="shared" si="22"/>
        <v>9</v>
      </c>
      <c r="F190" s="30">
        <f t="shared" ca="1" si="28"/>
        <v>-2.7441525851197981</v>
      </c>
      <c r="G190" s="30">
        <f t="shared" ca="1" si="23"/>
        <v>-0.2312320302648132</v>
      </c>
      <c r="H190" s="30">
        <f t="shared" si="24"/>
        <v>24.235384615384614</v>
      </c>
      <c r="I190" s="30">
        <f t="shared" si="25"/>
        <v>0.87722973401891713</v>
      </c>
      <c r="J190" s="30">
        <f t="shared" si="26"/>
        <v>9</v>
      </c>
      <c r="K190" s="30">
        <f t="shared" ca="1" si="29"/>
        <v>0.88209900606922464</v>
      </c>
      <c r="L190" s="30">
        <f t="shared" ca="1" si="27"/>
        <v>0.99447990303037992</v>
      </c>
    </row>
    <row r="191" spans="1:12" x14ac:dyDescent="0.35">
      <c r="A191" s="29">
        <v>24016</v>
      </c>
      <c r="B191" s="30">
        <v>21.57</v>
      </c>
      <c r="C191" s="30">
        <f t="shared" si="20"/>
        <v>24.046923076923079</v>
      </c>
      <c r="D191" s="30">
        <f t="shared" si="21"/>
        <v>-2.4769230769230788</v>
      </c>
      <c r="E191" s="30">
        <f t="shared" si="22"/>
        <v>10</v>
      </c>
      <c r="F191" s="30">
        <f t="shared" ca="1" si="28"/>
        <v>-2.3949894913829333</v>
      </c>
      <c r="G191" s="30">
        <f t="shared" ca="1" si="23"/>
        <v>-8.1933585540145515E-2</v>
      </c>
      <c r="H191" s="30">
        <f t="shared" si="24"/>
        <v>24.046923076923079</v>
      </c>
      <c r="I191" s="30">
        <f t="shared" si="25"/>
        <v>0.89699625731742416</v>
      </c>
      <c r="J191" s="30">
        <f t="shared" si="26"/>
        <v>10</v>
      </c>
      <c r="K191" s="30">
        <f t="shared" ca="1" si="29"/>
        <v>0.89672764542083672</v>
      </c>
      <c r="L191" s="30">
        <f t="shared" ca="1" si="27"/>
        <v>1.0002995467999221</v>
      </c>
    </row>
    <row r="192" spans="1:12" x14ac:dyDescent="0.35">
      <c r="A192" s="29">
        <v>24047</v>
      </c>
      <c r="B192" s="30">
        <v>22.29</v>
      </c>
      <c r="C192" s="30">
        <f t="shared" si="20"/>
        <v>23.732307692307696</v>
      </c>
      <c r="D192" s="30">
        <f t="shared" si="21"/>
        <v>-1.442307692307697</v>
      </c>
      <c r="E192" s="30">
        <f t="shared" si="22"/>
        <v>11</v>
      </c>
      <c r="F192" s="30">
        <f t="shared" ca="1" si="28"/>
        <v>-1.6342512610340478</v>
      </c>
      <c r="G192" s="30">
        <f t="shared" ca="1" si="23"/>
        <v>0.19194356872635154</v>
      </c>
      <c r="H192" s="30">
        <f t="shared" si="24"/>
        <v>23.732307692307696</v>
      </c>
      <c r="I192" s="30">
        <f t="shared" si="25"/>
        <v>0.93922598210812891</v>
      </c>
      <c r="J192" s="30">
        <f t="shared" si="26"/>
        <v>11</v>
      </c>
      <c r="K192" s="30">
        <f t="shared" ca="1" si="29"/>
        <v>0.92922034141363385</v>
      </c>
      <c r="L192" s="30">
        <f t="shared" ca="1" si="27"/>
        <v>1.0107677805236952</v>
      </c>
    </row>
    <row r="193" spans="1:12" x14ac:dyDescent="0.35">
      <c r="A193" s="29">
        <v>24077</v>
      </c>
      <c r="B193" s="30">
        <v>23.35</v>
      </c>
      <c r="C193" s="30">
        <f t="shared" si="20"/>
        <v>23.402307692307694</v>
      </c>
      <c r="D193" s="30">
        <f t="shared" si="21"/>
        <v>-5.2307692307692832E-2</v>
      </c>
      <c r="E193" s="30">
        <f t="shared" si="22"/>
        <v>12</v>
      </c>
      <c r="F193" s="30">
        <f t="shared" ca="1" si="28"/>
        <v>-0.35876598811025051</v>
      </c>
      <c r="G193" s="30">
        <f t="shared" ca="1" si="23"/>
        <v>0.30645829580255679</v>
      </c>
      <c r="H193" s="30">
        <f t="shared" si="24"/>
        <v>23.402307692307694</v>
      </c>
      <c r="I193" s="30">
        <f t="shared" si="25"/>
        <v>0.99776484896295559</v>
      </c>
      <c r="J193" s="30">
        <f t="shared" si="26"/>
        <v>12</v>
      </c>
      <c r="K193" s="30">
        <f t="shared" ca="1" si="29"/>
        <v>0.98436860956586791</v>
      </c>
      <c r="L193" s="30">
        <f t="shared" ca="1" si="27"/>
        <v>1.0136089664653121</v>
      </c>
    </row>
    <row r="194" spans="1:12" x14ac:dyDescent="0.35">
      <c r="A194" s="29">
        <v>24108</v>
      </c>
      <c r="B194" s="30">
        <v>25.15</v>
      </c>
      <c r="C194" s="30">
        <f t="shared" si="20"/>
        <v>23.113846153846154</v>
      </c>
      <c r="D194" s="30">
        <f t="shared" si="21"/>
        <v>2.0361538461538444</v>
      </c>
      <c r="E194" s="30">
        <f t="shared" si="22"/>
        <v>1</v>
      </c>
      <c r="F194" s="30">
        <f t="shared" ca="1" si="28"/>
        <v>1.4054358974358971</v>
      </c>
      <c r="G194" s="30">
        <f t="shared" ca="1" si="23"/>
        <v>0.63071794871794751</v>
      </c>
      <c r="H194" s="30">
        <f t="shared" si="24"/>
        <v>23.113846153846154</v>
      </c>
      <c r="I194" s="30">
        <f t="shared" si="25"/>
        <v>1.0880923855165068</v>
      </c>
      <c r="J194" s="30">
        <f t="shared" si="26"/>
        <v>1</v>
      </c>
      <c r="K194" s="30">
        <f t="shared" ca="1" si="29"/>
        <v>1.0612291220995622</v>
      </c>
      <c r="L194" s="30">
        <f t="shared" ca="1" si="27"/>
        <v>1.025313349264104</v>
      </c>
    </row>
    <row r="195" spans="1:12" x14ac:dyDescent="0.35">
      <c r="A195" s="29">
        <v>24139</v>
      </c>
      <c r="B195" s="30">
        <v>25.88</v>
      </c>
      <c r="C195" s="30">
        <f t="shared" si="20"/>
        <v>22.876153846153848</v>
      </c>
      <c r="D195" s="30">
        <f t="shared" si="21"/>
        <v>3.0038461538461512</v>
      </c>
      <c r="E195" s="30">
        <f t="shared" si="22"/>
        <v>2</v>
      </c>
      <c r="F195" s="30">
        <f t="shared" ca="1" si="28"/>
        <v>2.9278461538461542</v>
      </c>
      <c r="G195" s="30">
        <f t="shared" ca="1" si="23"/>
        <v>7.5999999999996959E-2</v>
      </c>
      <c r="H195" s="30">
        <f t="shared" si="24"/>
        <v>22.876153846153848</v>
      </c>
      <c r="I195" s="30">
        <f t="shared" si="25"/>
        <v>1.1313090554490735</v>
      </c>
      <c r="J195" s="30">
        <f t="shared" si="26"/>
        <v>2</v>
      </c>
      <c r="K195" s="30">
        <f t="shared" ca="1" si="29"/>
        <v>1.1279568119928638</v>
      </c>
      <c r="L195" s="30">
        <f t="shared" ca="1" si="27"/>
        <v>1.0029719608238254</v>
      </c>
    </row>
    <row r="196" spans="1:12" x14ac:dyDescent="0.35">
      <c r="A196" s="29">
        <v>24167</v>
      </c>
      <c r="B196" s="30">
        <v>25.35</v>
      </c>
      <c r="C196" s="30">
        <f t="shared" si="20"/>
        <v>22.683846153846154</v>
      </c>
      <c r="D196" s="30">
        <f t="shared" si="21"/>
        <v>2.666153846153847</v>
      </c>
      <c r="E196" s="30">
        <f t="shared" si="22"/>
        <v>3</v>
      </c>
      <c r="F196" s="30">
        <f t="shared" ca="1" si="28"/>
        <v>3.3439999999999999</v>
      </c>
      <c r="G196" s="30">
        <f t="shared" ca="1" si="23"/>
        <v>-0.67784615384615421</v>
      </c>
      <c r="H196" s="30">
        <f t="shared" si="24"/>
        <v>22.683846153846154</v>
      </c>
      <c r="I196" s="30">
        <f t="shared" si="25"/>
        <v>1.1175353521652143</v>
      </c>
      <c r="J196" s="30">
        <f t="shared" si="26"/>
        <v>3</v>
      </c>
      <c r="K196" s="30">
        <f t="shared" ca="1" si="29"/>
        <v>1.1460954131131467</v>
      </c>
      <c r="L196" s="30">
        <f t="shared" ca="1" si="27"/>
        <v>0.97508055557926487</v>
      </c>
    </row>
    <row r="197" spans="1:12" x14ac:dyDescent="0.35">
      <c r="A197" s="29">
        <v>24198</v>
      </c>
      <c r="B197" s="30">
        <v>24.26</v>
      </c>
      <c r="C197" s="30">
        <f t="shared" si="20"/>
        <v>22.626153846153844</v>
      </c>
      <c r="D197" s="30">
        <f t="shared" si="21"/>
        <v>1.6338461538461573</v>
      </c>
      <c r="E197" s="30">
        <f t="shared" si="22"/>
        <v>4</v>
      </c>
      <c r="F197" s="30">
        <f t="shared" ca="1" si="28"/>
        <v>2.4728461538461546</v>
      </c>
      <c r="G197" s="30">
        <f t="shared" ca="1" si="23"/>
        <v>-0.83899999999999864</v>
      </c>
      <c r="H197" s="30">
        <f t="shared" si="24"/>
        <v>22.626153846153844</v>
      </c>
      <c r="I197" s="30">
        <f t="shared" si="25"/>
        <v>1.0722105120010881</v>
      </c>
      <c r="J197" s="30">
        <f t="shared" si="26"/>
        <v>4</v>
      </c>
      <c r="K197" s="30">
        <f t="shared" ca="1" si="29"/>
        <v>1.1076861608568953</v>
      </c>
      <c r="L197" s="30">
        <f t="shared" ca="1" si="27"/>
        <v>0.96797319483673649</v>
      </c>
    </row>
    <row r="198" spans="1:12" x14ac:dyDescent="0.35">
      <c r="A198" s="29">
        <v>24228</v>
      </c>
      <c r="B198" s="30">
        <v>22.92</v>
      </c>
      <c r="C198" s="30">
        <f t="shared" si="20"/>
        <v>22.584615384615386</v>
      </c>
      <c r="D198" s="30">
        <f t="shared" si="21"/>
        <v>0.33538461538461561</v>
      </c>
      <c r="E198" s="30">
        <f t="shared" si="22"/>
        <v>5</v>
      </c>
      <c r="F198" s="30">
        <f t="shared" ca="1" si="28"/>
        <v>1.190307692307693</v>
      </c>
      <c r="G198" s="30">
        <f t="shared" ca="1" si="23"/>
        <v>-0.8549230769230789</v>
      </c>
      <c r="H198" s="30">
        <f t="shared" si="24"/>
        <v>22.584615384615386</v>
      </c>
      <c r="I198" s="30">
        <f t="shared" si="25"/>
        <v>1.0148501362397819</v>
      </c>
      <c r="J198" s="30">
        <f t="shared" si="26"/>
        <v>5</v>
      </c>
      <c r="K198" s="30">
        <f t="shared" ca="1" si="29"/>
        <v>1.0512716216930516</v>
      </c>
      <c r="L198" s="30">
        <f t="shared" ca="1" si="27"/>
        <v>0.96535482866491396</v>
      </c>
    </row>
    <row r="199" spans="1:12" x14ac:dyDescent="0.35">
      <c r="A199" s="29">
        <v>24259</v>
      </c>
      <c r="B199" s="30">
        <v>21.8</v>
      </c>
      <c r="C199" s="30">
        <f t="shared" si="20"/>
        <v>22.581538461538461</v>
      </c>
      <c r="D199" s="30">
        <f t="shared" si="21"/>
        <v>-0.78153846153846018</v>
      </c>
      <c r="E199" s="30">
        <f t="shared" si="22"/>
        <v>6</v>
      </c>
      <c r="F199" s="30">
        <f t="shared" ca="1" si="28"/>
        <v>-0.22521794871794854</v>
      </c>
      <c r="G199" s="30">
        <f t="shared" ca="1" si="23"/>
        <v>-0.55632051282051265</v>
      </c>
      <c r="H199" s="30">
        <f t="shared" si="24"/>
        <v>22.581538461538461</v>
      </c>
      <c r="I199" s="30">
        <f t="shared" si="25"/>
        <v>0.96539038016078493</v>
      </c>
      <c r="J199" s="30">
        <f t="shared" si="26"/>
        <v>6</v>
      </c>
      <c r="K199" s="30">
        <f t="shared" ca="1" si="29"/>
        <v>0.98970503057706927</v>
      </c>
      <c r="L199" s="30">
        <f t="shared" ca="1" si="27"/>
        <v>0.97543242717266265</v>
      </c>
    </row>
    <row r="200" spans="1:12" x14ac:dyDescent="0.35">
      <c r="A200" s="29">
        <v>24289</v>
      </c>
      <c r="B200" s="30">
        <v>20.85</v>
      </c>
      <c r="C200" s="30">
        <f t="shared" si="20"/>
        <v>22.605384615384615</v>
      </c>
      <c r="D200" s="30">
        <f t="shared" si="21"/>
        <v>-1.7553846153846138</v>
      </c>
      <c r="E200" s="30">
        <f t="shared" si="22"/>
        <v>7</v>
      </c>
      <c r="F200" s="30">
        <f t="shared" ca="1" si="28"/>
        <v>-1.4482566204287519</v>
      </c>
      <c r="G200" s="30">
        <f t="shared" ca="1" si="23"/>
        <v>-0.30712799495586296</v>
      </c>
      <c r="H200" s="30">
        <f t="shared" si="24"/>
        <v>22.605384615384615</v>
      </c>
      <c r="I200" s="30">
        <f t="shared" si="25"/>
        <v>0.92234661585054623</v>
      </c>
      <c r="J200" s="30">
        <f t="shared" si="26"/>
        <v>7</v>
      </c>
      <c r="K200" s="30">
        <f t="shared" ca="1" si="29"/>
        <v>0.93705918811134559</v>
      </c>
      <c r="L200" s="30">
        <f t="shared" ca="1" si="27"/>
        <v>0.98429920708589091</v>
      </c>
    </row>
    <row r="201" spans="1:12" x14ac:dyDescent="0.35">
      <c r="A201" s="29">
        <v>24320</v>
      </c>
      <c r="B201" s="30">
        <v>20.170000000000002</v>
      </c>
      <c r="C201" s="30">
        <f t="shared" ref="C201:C264" si="30">AVERAGE(B195:B207)</f>
        <v>22.63538461538462</v>
      </c>
      <c r="D201" s="30">
        <f t="shared" ref="D201:D264" si="31">B201 - C201</f>
        <v>-2.4653846153846182</v>
      </c>
      <c r="E201" s="30">
        <f t="shared" ref="E201:E264" si="32">MONTH(A201)</f>
        <v>8</v>
      </c>
      <c r="F201" s="30">
        <f t="shared" ca="1" si="28"/>
        <v>-2.4585234437693453</v>
      </c>
      <c r="G201" s="30">
        <f t="shared" ref="G201:G264" ca="1" si="33">B201 - (C201 + F201)</f>
        <v>-6.8611716152737756E-3</v>
      </c>
      <c r="H201" s="30">
        <f t="shared" ref="H201:H264" si="34">AVERAGE(B195:B207)</f>
        <v>22.63538461538462</v>
      </c>
      <c r="I201" s="30">
        <f t="shared" ref="I201:I264" si="35">B201 / H201</f>
        <v>0.89108271596547262</v>
      </c>
      <c r="J201" s="30">
        <f t="shared" ref="J201:J264" si="36">MONTH(A201)</f>
        <v>8</v>
      </c>
      <c r="K201" s="30">
        <f t="shared" ca="1" si="29"/>
        <v>0.89406457332439959</v>
      </c>
      <c r="L201" s="30">
        <f t="shared" ref="L201:L264" ca="1" si="37">IF(K201=0, 0, B201 / (H201 * K201))</f>
        <v>0.99666482998220185</v>
      </c>
    </row>
    <row r="202" spans="1:12" x14ac:dyDescent="0.35">
      <c r="A202" s="29">
        <v>24351</v>
      </c>
      <c r="B202" s="30">
        <v>20.04</v>
      </c>
      <c r="C202" s="30">
        <f t="shared" si="30"/>
        <v>22.61</v>
      </c>
      <c r="D202" s="30">
        <f t="shared" si="31"/>
        <v>-2.5700000000000003</v>
      </c>
      <c r="E202" s="30">
        <f t="shared" si="32"/>
        <v>9</v>
      </c>
      <c r="F202" s="30">
        <f t="shared" ca="1" si="28"/>
        <v>-2.7441525851197981</v>
      </c>
      <c r="G202" s="30">
        <f t="shared" ca="1" si="33"/>
        <v>0.17415258511979914</v>
      </c>
      <c r="H202" s="30">
        <f t="shared" si="34"/>
        <v>22.61</v>
      </c>
      <c r="I202" s="30">
        <f t="shared" si="35"/>
        <v>0.88633348076072538</v>
      </c>
      <c r="J202" s="30">
        <f t="shared" si="36"/>
        <v>9</v>
      </c>
      <c r="K202" s="30">
        <f t="shared" ca="1" si="29"/>
        <v>0.88209900606922464</v>
      </c>
      <c r="L202" s="30">
        <f t="shared" ca="1" si="37"/>
        <v>1.0048004528543459</v>
      </c>
    </row>
    <row r="203" spans="1:12" x14ac:dyDescent="0.35">
      <c r="A203" s="29">
        <v>24381</v>
      </c>
      <c r="B203" s="30">
        <v>20.51</v>
      </c>
      <c r="C203" s="30">
        <f t="shared" si="30"/>
        <v>22.581538461538461</v>
      </c>
      <c r="D203" s="30">
        <f t="shared" si="31"/>
        <v>-2.0715384615384593</v>
      </c>
      <c r="E203" s="30">
        <f t="shared" si="32"/>
        <v>10</v>
      </c>
      <c r="F203" s="30">
        <f t="shared" ca="1" si="28"/>
        <v>-2.3949894913829333</v>
      </c>
      <c r="G203" s="30">
        <f t="shared" ca="1" si="33"/>
        <v>0.32345102984447394</v>
      </c>
      <c r="H203" s="30">
        <f t="shared" si="34"/>
        <v>22.581538461538461</v>
      </c>
      <c r="I203" s="30">
        <f t="shared" si="35"/>
        <v>0.90826406867420639</v>
      </c>
      <c r="J203" s="30">
        <f t="shared" si="36"/>
        <v>10</v>
      </c>
      <c r="K203" s="30">
        <f t="shared" ca="1" si="29"/>
        <v>0.89672764542083672</v>
      </c>
      <c r="L203" s="30">
        <f t="shared" ca="1" si="37"/>
        <v>1.0128650246396222</v>
      </c>
    </row>
    <row r="204" spans="1:12" x14ac:dyDescent="0.35">
      <c r="A204" s="29">
        <v>24412</v>
      </c>
      <c r="B204" s="30">
        <v>21.03</v>
      </c>
      <c r="C204" s="30">
        <f t="shared" si="30"/>
        <v>22.543846153846154</v>
      </c>
      <c r="D204" s="30">
        <f t="shared" si="31"/>
        <v>-1.5138461538461527</v>
      </c>
      <c r="E204" s="30">
        <f t="shared" si="32"/>
        <v>11</v>
      </c>
      <c r="F204" s="30">
        <f t="shared" ca="1" si="28"/>
        <v>-1.6342512610340478</v>
      </c>
      <c r="G204" s="30">
        <f t="shared" ca="1" si="33"/>
        <v>0.12040510718789577</v>
      </c>
      <c r="H204" s="30">
        <f t="shared" si="34"/>
        <v>22.543846153846154</v>
      </c>
      <c r="I204" s="30">
        <f t="shared" si="35"/>
        <v>0.9328488074521446</v>
      </c>
      <c r="J204" s="30">
        <f t="shared" si="36"/>
        <v>11</v>
      </c>
      <c r="K204" s="30">
        <f t="shared" ca="1" si="29"/>
        <v>0.92922034141363385</v>
      </c>
      <c r="L204" s="30">
        <f t="shared" ca="1" si="37"/>
        <v>1.0039048499874537</v>
      </c>
    </row>
    <row r="205" spans="1:12" x14ac:dyDescent="0.35">
      <c r="A205" s="29">
        <v>24442</v>
      </c>
      <c r="B205" s="30">
        <v>22.25</v>
      </c>
      <c r="C205" s="30">
        <f t="shared" si="30"/>
        <v>22.476153846153849</v>
      </c>
      <c r="D205" s="30">
        <f t="shared" si="31"/>
        <v>-0.22615384615384926</v>
      </c>
      <c r="E205" s="30">
        <f t="shared" si="32"/>
        <v>12</v>
      </c>
      <c r="F205" s="30">
        <f t="shared" ca="1" si="28"/>
        <v>-0.35876598811025051</v>
      </c>
      <c r="G205" s="30">
        <f t="shared" ca="1" si="33"/>
        <v>0.13261214195640036</v>
      </c>
      <c r="H205" s="30">
        <f t="shared" si="34"/>
        <v>22.476153846153849</v>
      </c>
      <c r="I205" s="30">
        <f t="shared" si="35"/>
        <v>0.98993805400595491</v>
      </c>
      <c r="J205" s="30">
        <f t="shared" si="36"/>
        <v>12</v>
      </c>
      <c r="K205" s="30">
        <f t="shared" ca="1" si="29"/>
        <v>0.98436860956586791</v>
      </c>
      <c r="L205" s="30">
        <f t="shared" ca="1" si="37"/>
        <v>1.0056578850503404</v>
      </c>
    </row>
    <row r="206" spans="1:12" x14ac:dyDescent="0.35">
      <c r="A206" s="29">
        <v>24473</v>
      </c>
      <c r="B206" s="30">
        <v>23.66</v>
      </c>
      <c r="C206" s="30">
        <f t="shared" si="30"/>
        <v>22.422307692307697</v>
      </c>
      <c r="D206" s="30">
        <f t="shared" si="31"/>
        <v>1.2376923076923028</v>
      </c>
      <c r="E206" s="30">
        <f t="shared" si="32"/>
        <v>1</v>
      </c>
      <c r="F206" s="30">
        <f t="shared" ca="1" si="28"/>
        <v>1.4054358974358971</v>
      </c>
      <c r="G206" s="30">
        <f t="shared" ca="1" si="33"/>
        <v>-0.16774358974359416</v>
      </c>
      <c r="H206" s="30">
        <f t="shared" si="34"/>
        <v>22.422307692307697</v>
      </c>
      <c r="I206" s="30">
        <f t="shared" si="35"/>
        <v>1.0551991491989432</v>
      </c>
      <c r="J206" s="30">
        <f t="shared" si="36"/>
        <v>1</v>
      </c>
      <c r="K206" s="30">
        <f t="shared" ca="1" si="29"/>
        <v>1.0612291220995622</v>
      </c>
      <c r="L206" s="30">
        <f t="shared" ca="1" si="37"/>
        <v>0.99431793495386811</v>
      </c>
    </row>
    <row r="207" spans="1:12" x14ac:dyDescent="0.35">
      <c r="A207" s="29">
        <v>24504</v>
      </c>
      <c r="B207" s="30">
        <v>25.54</v>
      </c>
      <c r="C207" s="30">
        <f t="shared" si="30"/>
        <v>22.344615384615381</v>
      </c>
      <c r="D207" s="30">
        <f t="shared" si="31"/>
        <v>3.1953846153846186</v>
      </c>
      <c r="E207" s="30">
        <f t="shared" si="32"/>
        <v>2</v>
      </c>
      <c r="F207" s="30">
        <f t="shared" ref="F207:F270" ca="1" si="38">OFFSET($F$2,MOD((ROW()-14),12),0)</f>
        <v>2.9278461538461542</v>
      </c>
      <c r="G207" s="30">
        <f t="shared" ca="1" si="33"/>
        <v>0.26753846153846439</v>
      </c>
      <c r="H207" s="30">
        <f t="shared" si="34"/>
        <v>22.344615384615381</v>
      </c>
      <c r="I207" s="30">
        <f t="shared" si="35"/>
        <v>1.1430046819058113</v>
      </c>
      <c r="J207" s="30">
        <f t="shared" si="36"/>
        <v>2</v>
      </c>
      <c r="K207" s="30">
        <f t="shared" ref="K207:K270" ca="1" si="39">OFFSET($K$2,MOD((ROW()-14),12),0)</f>
        <v>1.1279568119928638</v>
      </c>
      <c r="L207" s="30">
        <f t="shared" ca="1" si="37"/>
        <v>1.0133408209897337</v>
      </c>
    </row>
    <row r="208" spans="1:12" x14ac:dyDescent="0.35">
      <c r="A208" s="29">
        <v>24532</v>
      </c>
      <c r="B208" s="30">
        <v>25.55</v>
      </c>
      <c r="C208" s="30">
        <f t="shared" si="30"/>
        <v>22.260769230769231</v>
      </c>
      <c r="D208" s="30">
        <f t="shared" si="31"/>
        <v>3.2892307692307696</v>
      </c>
      <c r="E208" s="30">
        <f t="shared" si="32"/>
        <v>3</v>
      </c>
      <c r="F208" s="30">
        <f t="shared" ca="1" si="38"/>
        <v>3.3439999999999999</v>
      </c>
      <c r="G208" s="30">
        <f t="shared" ca="1" si="33"/>
        <v>-5.4769230769231569E-2</v>
      </c>
      <c r="H208" s="30">
        <f t="shared" si="34"/>
        <v>22.260769230769231</v>
      </c>
      <c r="I208" s="30">
        <f t="shared" si="35"/>
        <v>1.1477590794429662</v>
      </c>
      <c r="J208" s="30">
        <f t="shared" si="36"/>
        <v>3</v>
      </c>
      <c r="K208" s="30">
        <f t="shared" ca="1" si="39"/>
        <v>1.1460954131131467</v>
      </c>
      <c r="L208" s="30">
        <f t="shared" ca="1" si="37"/>
        <v>1.0014515949638962</v>
      </c>
    </row>
    <row r="209" spans="1:12" x14ac:dyDescent="0.35">
      <c r="A209" s="29">
        <v>24563</v>
      </c>
      <c r="B209" s="30">
        <v>24.98</v>
      </c>
      <c r="C209" s="30">
        <f t="shared" si="30"/>
        <v>22.216923076923081</v>
      </c>
      <c r="D209" s="30">
        <f t="shared" si="31"/>
        <v>2.7630769230769197</v>
      </c>
      <c r="E209" s="30">
        <f t="shared" si="32"/>
        <v>4</v>
      </c>
      <c r="F209" s="30">
        <f t="shared" ca="1" si="38"/>
        <v>2.4728461538461546</v>
      </c>
      <c r="G209" s="30">
        <f t="shared" ca="1" si="33"/>
        <v>0.29023076923076374</v>
      </c>
      <c r="H209" s="30">
        <f t="shared" si="34"/>
        <v>22.216923076923081</v>
      </c>
      <c r="I209" s="30">
        <f t="shared" si="35"/>
        <v>1.1243681185513468</v>
      </c>
      <c r="J209" s="30">
        <f t="shared" si="36"/>
        <v>4</v>
      </c>
      <c r="K209" s="30">
        <f t="shared" ca="1" si="39"/>
        <v>1.1076861608568953</v>
      </c>
      <c r="L209" s="30">
        <f t="shared" ca="1" si="37"/>
        <v>1.0150601842687521</v>
      </c>
    </row>
    <row r="210" spans="1:12" x14ac:dyDescent="0.35">
      <c r="A210" s="29">
        <v>24593</v>
      </c>
      <c r="B210" s="30">
        <v>23.77</v>
      </c>
      <c r="C210" s="30">
        <f t="shared" si="30"/>
        <v>22.193076923076919</v>
      </c>
      <c r="D210" s="30">
        <f t="shared" si="31"/>
        <v>1.5769230769230802</v>
      </c>
      <c r="E210" s="30">
        <f t="shared" si="32"/>
        <v>5</v>
      </c>
      <c r="F210" s="30">
        <f t="shared" ca="1" si="38"/>
        <v>1.190307692307693</v>
      </c>
      <c r="G210" s="30">
        <f t="shared" ca="1" si="33"/>
        <v>0.38661538461538569</v>
      </c>
      <c r="H210" s="30">
        <f t="shared" si="34"/>
        <v>22.193076923076919</v>
      </c>
      <c r="I210" s="30">
        <f t="shared" si="35"/>
        <v>1.0710547294721156</v>
      </c>
      <c r="J210" s="30">
        <f t="shared" si="36"/>
        <v>5</v>
      </c>
      <c r="K210" s="30">
        <f t="shared" ca="1" si="39"/>
        <v>1.0512716216930516</v>
      </c>
      <c r="L210" s="30">
        <f t="shared" ca="1" si="37"/>
        <v>1.0188182648240838</v>
      </c>
    </row>
    <row r="211" spans="1:12" x14ac:dyDescent="0.35">
      <c r="A211" s="29">
        <v>24624</v>
      </c>
      <c r="B211" s="30">
        <v>22.04</v>
      </c>
      <c r="C211" s="30">
        <f t="shared" si="30"/>
        <v>22.212307692307693</v>
      </c>
      <c r="D211" s="30">
        <f t="shared" si="31"/>
        <v>-0.17230769230769383</v>
      </c>
      <c r="E211" s="30">
        <f t="shared" si="32"/>
        <v>6</v>
      </c>
      <c r="F211" s="30">
        <f t="shared" ca="1" si="38"/>
        <v>-0.22521794871794854</v>
      </c>
      <c r="G211" s="30">
        <f t="shared" ca="1" si="33"/>
        <v>5.2910256410253709E-2</v>
      </c>
      <c r="H211" s="30">
        <f t="shared" si="34"/>
        <v>22.212307692307693</v>
      </c>
      <c r="I211" s="30">
        <f t="shared" si="35"/>
        <v>0.99224269289375255</v>
      </c>
      <c r="J211" s="30">
        <f t="shared" si="36"/>
        <v>6</v>
      </c>
      <c r="K211" s="30">
        <f t="shared" ca="1" si="39"/>
        <v>0.98970503057706927</v>
      </c>
      <c r="L211" s="30">
        <f t="shared" ca="1" si="37"/>
        <v>1.0025640592280345</v>
      </c>
    </row>
    <row r="212" spans="1:12" x14ac:dyDescent="0.35">
      <c r="A212" s="29">
        <v>24654</v>
      </c>
      <c r="B212" s="30">
        <v>21.1</v>
      </c>
      <c r="C212" s="30">
        <f t="shared" si="30"/>
        <v>22.284615384615385</v>
      </c>
      <c r="D212" s="30">
        <f t="shared" si="31"/>
        <v>-1.184615384615384</v>
      </c>
      <c r="E212" s="30">
        <f t="shared" si="32"/>
        <v>7</v>
      </c>
      <c r="F212" s="30">
        <f t="shared" ca="1" si="38"/>
        <v>-1.4482566204287519</v>
      </c>
      <c r="G212" s="30">
        <f t="shared" ca="1" si="33"/>
        <v>0.26364123581336685</v>
      </c>
      <c r="H212" s="30">
        <f t="shared" si="34"/>
        <v>22.284615384615385</v>
      </c>
      <c r="I212" s="30">
        <f t="shared" si="35"/>
        <v>0.94684156023472565</v>
      </c>
      <c r="J212" s="30">
        <f t="shared" si="36"/>
        <v>7</v>
      </c>
      <c r="K212" s="30">
        <f t="shared" ca="1" si="39"/>
        <v>0.93705918811134559</v>
      </c>
      <c r="L212" s="30">
        <f t="shared" ca="1" si="37"/>
        <v>1.0104394388822935</v>
      </c>
    </row>
    <row r="213" spans="1:12" x14ac:dyDescent="0.35">
      <c r="A213" s="29">
        <v>24685</v>
      </c>
      <c r="B213" s="30">
        <v>19.84</v>
      </c>
      <c r="C213" s="30">
        <f t="shared" si="30"/>
        <v>22.378461538461536</v>
      </c>
      <c r="D213" s="30">
        <f t="shared" si="31"/>
        <v>-2.5384615384615365</v>
      </c>
      <c r="E213" s="30">
        <f t="shared" si="32"/>
        <v>8</v>
      </c>
      <c r="F213" s="30">
        <f t="shared" ca="1" si="38"/>
        <v>-2.4585234437693453</v>
      </c>
      <c r="G213" s="30">
        <f t="shared" ca="1" si="33"/>
        <v>-7.9938094692192152E-2</v>
      </c>
      <c r="H213" s="30">
        <f t="shared" si="34"/>
        <v>22.378461538461536</v>
      </c>
      <c r="I213" s="30">
        <f t="shared" si="35"/>
        <v>0.88656675374673455</v>
      </c>
      <c r="J213" s="30">
        <f t="shared" si="36"/>
        <v>8</v>
      </c>
      <c r="K213" s="30">
        <f t="shared" ca="1" si="39"/>
        <v>0.89406457332439959</v>
      </c>
      <c r="L213" s="30">
        <f t="shared" ca="1" si="37"/>
        <v>0.99161378293987656</v>
      </c>
    </row>
    <row r="214" spans="1:12" x14ac:dyDescent="0.35">
      <c r="A214" s="29">
        <v>24716</v>
      </c>
      <c r="B214" s="30">
        <v>19.079999999999998</v>
      </c>
      <c r="C214" s="30">
        <f t="shared" si="30"/>
        <v>22.345384615384617</v>
      </c>
      <c r="D214" s="30">
        <f t="shared" si="31"/>
        <v>-3.2653846153846189</v>
      </c>
      <c r="E214" s="30">
        <f t="shared" si="32"/>
        <v>9</v>
      </c>
      <c r="F214" s="30">
        <f t="shared" ca="1" si="38"/>
        <v>-2.7441525851197981</v>
      </c>
      <c r="G214" s="30">
        <f t="shared" ca="1" si="33"/>
        <v>-0.52123203026481946</v>
      </c>
      <c r="H214" s="30">
        <f t="shared" si="34"/>
        <v>22.345384615384617</v>
      </c>
      <c r="I214" s="30">
        <f t="shared" si="35"/>
        <v>0.85386760301559417</v>
      </c>
      <c r="J214" s="30">
        <f t="shared" si="36"/>
        <v>9</v>
      </c>
      <c r="K214" s="30">
        <f t="shared" ca="1" si="39"/>
        <v>0.88209900606922464</v>
      </c>
      <c r="L214" s="30">
        <f t="shared" ca="1" si="37"/>
        <v>0.96799519911099985</v>
      </c>
    </row>
    <row r="215" spans="1:12" x14ac:dyDescent="0.35">
      <c r="A215" s="29">
        <v>24746</v>
      </c>
      <c r="B215" s="30">
        <v>19.47</v>
      </c>
      <c r="C215" s="30">
        <f t="shared" si="30"/>
        <v>22.22384615384615</v>
      </c>
      <c r="D215" s="30">
        <f t="shared" si="31"/>
        <v>-2.7538461538461512</v>
      </c>
      <c r="E215" s="30">
        <f t="shared" si="32"/>
        <v>10</v>
      </c>
      <c r="F215" s="30">
        <f t="shared" ca="1" si="38"/>
        <v>-2.3949894913829333</v>
      </c>
      <c r="G215" s="30">
        <f t="shared" ca="1" si="33"/>
        <v>-0.3588566624632179</v>
      </c>
      <c r="H215" s="30">
        <f t="shared" si="34"/>
        <v>22.22384615384615</v>
      </c>
      <c r="I215" s="30">
        <f t="shared" si="35"/>
        <v>0.87608597833235269</v>
      </c>
      <c r="J215" s="30">
        <f t="shared" si="36"/>
        <v>10</v>
      </c>
      <c r="K215" s="30">
        <f t="shared" ca="1" si="39"/>
        <v>0.89672764542083672</v>
      </c>
      <c r="L215" s="30">
        <f t="shared" ca="1" si="37"/>
        <v>0.97698111885599692</v>
      </c>
    </row>
    <row r="216" spans="1:12" x14ac:dyDescent="0.35">
      <c r="A216" s="29">
        <v>24777</v>
      </c>
      <c r="B216" s="30">
        <v>20.2</v>
      </c>
      <c r="C216" s="30">
        <f t="shared" si="30"/>
        <v>22.028461538461535</v>
      </c>
      <c r="D216" s="30">
        <f t="shared" si="31"/>
        <v>-1.8284615384615357</v>
      </c>
      <c r="E216" s="30">
        <f t="shared" si="32"/>
        <v>11</v>
      </c>
      <c r="F216" s="30">
        <f t="shared" ca="1" si="38"/>
        <v>-1.6342512610340478</v>
      </c>
      <c r="G216" s="30">
        <f t="shared" ca="1" si="33"/>
        <v>-0.1942102774274872</v>
      </c>
      <c r="H216" s="30">
        <f t="shared" si="34"/>
        <v>22.028461538461535</v>
      </c>
      <c r="I216" s="30">
        <f t="shared" si="35"/>
        <v>0.91699549533819891</v>
      </c>
      <c r="J216" s="30">
        <f t="shared" si="36"/>
        <v>11</v>
      </c>
      <c r="K216" s="30">
        <f t="shared" ca="1" si="39"/>
        <v>0.92922034141363385</v>
      </c>
      <c r="L216" s="30">
        <f t="shared" ca="1" si="37"/>
        <v>0.98684397496417575</v>
      </c>
    </row>
    <row r="217" spans="1:12" x14ac:dyDescent="0.35">
      <c r="A217" s="29">
        <v>24807</v>
      </c>
      <c r="B217" s="30">
        <v>21.28</v>
      </c>
      <c r="C217" s="30">
        <f t="shared" si="30"/>
        <v>21.869230769230771</v>
      </c>
      <c r="D217" s="30">
        <f t="shared" si="31"/>
        <v>-0.58923076923077033</v>
      </c>
      <c r="E217" s="30">
        <f t="shared" si="32"/>
        <v>12</v>
      </c>
      <c r="F217" s="30">
        <f t="shared" ca="1" si="38"/>
        <v>-0.35876598811025051</v>
      </c>
      <c r="G217" s="30">
        <f t="shared" ca="1" si="33"/>
        <v>-0.23046478112052071</v>
      </c>
      <c r="H217" s="30">
        <f t="shared" si="34"/>
        <v>21.869230769230771</v>
      </c>
      <c r="I217" s="30">
        <f t="shared" si="35"/>
        <v>0.97305663032008438</v>
      </c>
      <c r="J217" s="30">
        <f t="shared" si="36"/>
        <v>12</v>
      </c>
      <c r="K217" s="30">
        <f t="shared" ca="1" si="39"/>
        <v>0.98436860956586791</v>
      </c>
      <c r="L217" s="30">
        <f t="shared" ca="1" si="37"/>
        <v>0.98850839092606535</v>
      </c>
    </row>
    <row r="218" spans="1:12" x14ac:dyDescent="0.35">
      <c r="A218" s="29">
        <v>24838</v>
      </c>
      <c r="B218" s="30">
        <v>23.19</v>
      </c>
      <c r="C218" s="30">
        <f t="shared" si="30"/>
        <v>21.808461538461536</v>
      </c>
      <c r="D218" s="30">
        <f t="shared" si="31"/>
        <v>1.3815384615384652</v>
      </c>
      <c r="E218" s="30">
        <f t="shared" si="32"/>
        <v>1</v>
      </c>
      <c r="F218" s="30">
        <f t="shared" ca="1" si="38"/>
        <v>1.4054358974358971</v>
      </c>
      <c r="G218" s="30">
        <f t="shared" ca="1" si="33"/>
        <v>-2.3897435897431762E-2</v>
      </c>
      <c r="H218" s="30">
        <f t="shared" si="34"/>
        <v>21.808461538461536</v>
      </c>
      <c r="I218" s="30">
        <f t="shared" si="35"/>
        <v>1.0633487354943389</v>
      </c>
      <c r="J218" s="30">
        <f t="shared" si="36"/>
        <v>1</v>
      </c>
      <c r="K218" s="30">
        <f t="shared" ca="1" si="39"/>
        <v>1.0612291220995622</v>
      </c>
      <c r="L218" s="30">
        <f t="shared" ca="1" si="37"/>
        <v>1.0019973192882072</v>
      </c>
    </row>
    <row r="219" spans="1:12" x14ac:dyDescent="0.35">
      <c r="A219" s="29">
        <v>24869</v>
      </c>
      <c r="B219" s="30">
        <v>24.88</v>
      </c>
      <c r="C219" s="30">
        <f t="shared" si="30"/>
        <v>21.798461538461538</v>
      </c>
      <c r="D219" s="30">
        <f t="shared" si="31"/>
        <v>3.0815384615384609</v>
      </c>
      <c r="E219" s="30">
        <f t="shared" si="32"/>
        <v>2</v>
      </c>
      <c r="F219" s="30">
        <f t="shared" ca="1" si="38"/>
        <v>2.9278461538461542</v>
      </c>
      <c r="G219" s="30">
        <f t="shared" ca="1" si="33"/>
        <v>0.15369230769230668</v>
      </c>
      <c r="H219" s="30">
        <f t="shared" si="34"/>
        <v>21.798461538461538</v>
      </c>
      <c r="I219" s="30">
        <f t="shared" si="35"/>
        <v>1.1413649516550215</v>
      </c>
      <c r="J219" s="30">
        <f t="shared" si="36"/>
        <v>2</v>
      </c>
      <c r="K219" s="30">
        <f t="shared" ca="1" si="39"/>
        <v>1.1279568119928638</v>
      </c>
      <c r="L219" s="30">
        <f t="shared" ca="1" si="37"/>
        <v>1.0118871037610637</v>
      </c>
    </row>
    <row r="220" spans="1:12" x14ac:dyDescent="0.35">
      <c r="A220" s="29">
        <v>24898</v>
      </c>
      <c r="B220" s="30">
        <v>25.11</v>
      </c>
      <c r="C220" s="30">
        <f t="shared" si="30"/>
        <v>21.905384615384612</v>
      </c>
      <c r="D220" s="30">
        <f t="shared" si="31"/>
        <v>3.2046153846153871</v>
      </c>
      <c r="E220" s="30">
        <f t="shared" si="32"/>
        <v>3</v>
      </c>
      <c r="F220" s="30">
        <f t="shared" ca="1" si="38"/>
        <v>3.3439999999999999</v>
      </c>
      <c r="G220" s="30">
        <f t="shared" ca="1" si="33"/>
        <v>-0.13938461538461411</v>
      </c>
      <c r="H220" s="30">
        <f t="shared" si="34"/>
        <v>21.905384615384612</v>
      </c>
      <c r="I220" s="30">
        <f t="shared" si="35"/>
        <v>1.1462935000175583</v>
      </c>
      <c r="J220" s="30">
        <f t="shared" si="36"/>
        <v>3</v>
      </c>
      <c r="K220" s="30">
        <f t="shared" ca="1" si="39"/>
        <v>1.1460954131131467</v>
      </c>
      <c r="L220" s="30">
        <f t="shared" ca="1" si="37"/>
        <v>1.0001728363120077</v>
      </c>
    </row>
    <row r="221" spans="1:12" x14ac:dyDescent="0.35">
      <c r="A221" s="29">
        <v>24929</v>
      </c>
      <c r="B221" s="30">
        <v>23.97</v>
      </c>
      <c r="C221" s="30">
        <f t="shared" si="30"/>
        <v>22.062307692307691</v>
      </c>
      <c r="D221" s="30">
        <f t="shared" si="31"/>
        <v>1.907692307692308</v>
      </c>
      <c r="E221" s="30">
        <f t="shared" si="32"/>
        <v>4</v>
      </c>
      <c r="F221" s="30">
        <f t="shared" ca="1" si="38"/>
        <v>2.4728461538461546</v>
      </c>
      <c r="G221" s="30">
        <f t="shared" ca="1" si="33"/>
        <v>-0.56515384615384789</v>
      </c>
      <c r="H221" s="30">
        <f t="shared" si="34"/>
        <v>22.062307692307691</v>
      </c>
      <c r="I221" s="30">
        <f t="shared" si="35"/>
        <v>1.0864683937101216</v>
      </c>
      <c r="J221" s="30">
        <f t="shared" si="36"/>
        <v>4</v>
      </c>
      <c r="K221" s="30">
        <f t="shared" ca="1" si="39"/>
        <v>1.1076861608568953</v>
      </c>
      <c r="L221" s="30">
        <f t="shared" ca="1" si="37"/>
        <v>0.98084496503020335</v>
      </c>
    </row>
    <row r="222" spans="1:12" x14ac:dyDescent="0.35">
      <c r="A222" s="29">
        <v>24959</v>
      </c>
      <c r="B222" s="30">
        <v>22.44</v>
      </c>
      <c r="C222" s="30">
        <f t="shared" si="30"/>
        <v>22.232307692307693</v>
      </c>
      <c r="D222" s="30">
        <f t="shared" si="31"/>
        <v>0.20769230769230873</v>
      </c>
      <c r="E222" s="30">
        <f t="shared" si="32"/>
        <v>5</v>
      </c>
      <c r="F222" s="30">
        <f t="shared" ca="1" si="38"/>
        <v>1.190307692307693</v>
      </c>
      <c r="G222" s="30">
        <f t="shared" ca="1" si="33"/>
        <v>-0.98261538461538578</v>
      </c>
      <c r="H222" s="30">
        <f t="shared" si="34"/>
        <v>22.232307692307693</v>
      </c>
      <c r="I222" s="30">
        <f t="shared" si="35"/>
        <v>1.0093419140543907</v>
      </c>
      <c r="J222" s="30">
        <f t="shared" si="36"/>
        <v>5</v>
      </c>
      <c r="K222" s="30">
        <f t="shared" ca="1" si="39"/>
        <v>1.0512716216930516</v>
      </c>
      <c r="L222" s="30">
        <f t="shared" ca="1" si="37"/>
        <v>0.96011524826368477</v>
      </c>
    </row>
    <row r="223" spans="1:12" x14ac:dyDescent="0.35">
      <c r="A223" s="29">
        <v>24990</v>
      </c>
      <c r="B223" s="30">
        <v>21.7</v>
      </c>
      <c r="C223" s="30">
        <f t="shared" si="30"/>
        <v>22.463076923076922</v>
      </c>
      <c r="D223" s="30">
        <f t="shared" si="31"/>
        <v>-0.76307692307692321</v>
      </c>
      <c r="E223" s="30">
        <f t="shared" si="32"/>
        <v>6</v>
      </c>
      <c r="F223" s="30">
        <f t="shared" ca="1" si="38"/>
        <v>-0.22521794871794854</v>
      </c>
      <c r="G223" s="30">
        <f t="shared" ca="1" si="33"/>
        <v>-0.53785897435897567</v>
      </c>
      <c r="H223" s="30">
        <f t="shared" si="34"/>
        <v>22.463076923076922</v>
      </c>
      <c r="I223" s="30">
        <f t="shared" si="35"/>
        <v>0.96602972399150744</v>
      </c>
      <c r="J223" s="30">
        <f t="shared" si="36"/>
        <v>6</v>
      </c>
      <c r="K223" s="30">
        <f t="shared" ca="1" si="39"/>
        <v>0.98970503057706927</v>
      </c>
      <c r="L223" s="30">
        <f t="shared" ca="1" si="37"/>
        <v>0.97607842149518287</v>
      </c>
    </row>
    <row r="224" spans="1:12" x14ac:dyDescent="0.35">
      <c r="A224" s="29">
        <v>25020</v>
      </c>
      <c r="B224" s="30">
        <v>21.25</v>
      </c>
      <c r="C224" s="30">
        <f t="shared" si="30"/>
        <v>22.723846153846157</v>
      </c>
      <c r="D224" s="30">
        <f t="shared" si="31"/>
        <v>-1.4738461538461571</v>
      </c>
      <c r="E224" s="30">
        <f t="shared" si="32"/>
        <v>7</v>
      </c>
      <c r="F224" s="30">
        <f t="shared" ca="1" si="38"/>
        <v>-1.4482566204287519</v>
      </c>
      <c r="G224" s="30">
        <f t="shared" ca="1" si="33"/>
        <v>-2.5589533417406329E-2</v>
      </c>
      <c r="H224" s="30">
        <f t="shared" si="34"/>
        <v>22.723846153846157</v>
      </c>
      <c r="I224" s="30">
        <f t="shared" si="35"/>
        <v>0.93514099048779653</v>
      </c>
      <c r="J224" s="30">
        <f t="shared" si="36"/>
        <v>7</v>
      </c>
      <c r="K224" s="30">
        <f t="shared" ca="1" si="39"/>
        <v>0.93705918811134559</v>
      </c>
      <c r="L224" s="30">
        <f t="shared" ca="1" si="37"/>
        <v>0.99795296001801626</v>
      </c>
    </row>
    <row r="225" spans="1:12" x14ac:dyDescent="0.35">
      <c r="A225" s="29">
        <v>25051</v>
      </c>
      <c r="B225" s="30">
        <v>20.97</v>
      </c>
      <c r="C225" s="30">
        <f t="shared" si="30"/>
        <v>22.906153846153845</v>
      </c>
      <c r="D225" s="30">
        <f t="shared" si="31"/>
        <v>-1.9361538461538466</v>
      </c>
      <c r="E225" s="30">
        <f t="shared" si="32"/>
        <v>8</v>
      </c>
      <c r="F225" s="30">
        <f t="shared" ca="1" si="38"/>
        <v>-2.4585234437693453</v>
      </c>
      <c r="G225" s="30">
        <f t="shared" ca="1" si="33"/>
        <v>0.52236959761549784</v>
      </c>
      <c r="H225" s="30">
        <f t="shared" si="34"/>
        <v>22.906153846153845</v>
      </c>
      <c r="I225" s="30">
        <f t="shared" si="35"/>
        <v>0.91547451138424341</v>
      </c>
      <c r="J225" s="30">
        <f t="shared" si="36"/>
        <v>8</v>
      </c>
      <c r="K225" s="30">
        <f t="shared" ca="1" si="39"/>
        <v>0.89406457332439959</v>
      </c>
      <c r="L225" s="30">
        <f t="shared" ca="1" si="37"/>
        <v>1.023946746911395</v>
      </c>
    </row>
    <row r="226" spans="1:12" x14ac:dyDescent="0.35">
      <c r="A226" s="29">
        <v>25082</v>
      </c>
      <c r="B226" s="30">
        <v>21.23</v>
      </c>
      <c r="C226" s="30">
        <f t="shared" si="30"/>
        <v>23.076153846153844</v>
      </c>
      <c r="D226" s="30">
        <f t="shared" si="31"/>
        <v>-1.8461538461538431</v>
      </c>
      <c r="E226" s="30">
        <f t="shared" si="32"/>
        <v>9</v>
      </c>
      <c r="F226" s="30">
        <f t="shared" ca="1" si="38"/>
        <v>-2.7441525851197981</v>
      </c>
      <c r="G226" s="30">
        <f t="shared" ca="1" si="33"/>
        <v>0.89799873896595628</v>
      </c>
      <c r="H226" s="30">
        <f t="shared" si="34"/>
        <v>23.076153846153844</v>
      </c>
      <c r="I226" s="30">
        <f t="shared" si="35"/>
        <v>0.91999733324444155</v>
      </c>
      <c r="J226" s="30">
        <f t="shared" si="36"/>
        <v>9</v>
      </c>
      <c r="K226" s="30">
        <f t="shared" ca="1" si="39"/>
        <v>0.88209900606922464</v>
      </c>
      <c r="L226" s="30">
        <f t="shared" ca="1" si="37"/>
        <v>1.0429638021519807</v>
      </c>
    </row>
    <row r="227" spans="1:12" x14ac:dyDescent="0.35">
      <c r="A227" s="29">
        <v>25112</v>
      </c>
      <c r="B227" s="30">
        <v>21.12</v>
      </c>
      <c r="C227" s="30">
        <f t="shared" si="30"/>
        <v>23.195384615384619</v>
      </c>
      <c r="D227" s="30">
        <f t="shared" si="31"/>
        <v>-2.0753846153846176</v>
      </c>
      <c r="E227" s="30">
        <f t="shared" si="32"/>
        <v>10</v>
      </c>
      <c r="F227" s="30">
        <f t="shared" ca="1" si="38"/>
        <v>-2.3949894913829333</v>
      </c>
      <c r="G227" s="30">
        <f t="shared" ca="1" si="33"/>
        <v>0.31960487599831566</v>
      </c>
      <c r="H227" s="30">
        <f t="shared" si="34"/>
        <v>23.195384615384619</v>
      </c>
      <c r="I227" s="30">
        <f t="shared" si="35"/>
        <v>0.91052596670425145</v>
      </c>
      <c r="J227" s="30">
        <f t="shared" si="36"/>
        <v>10</v>
      </c>
      <c r="K227" s="30">
        <f t="shared" ca="1" si="39"/>
        <v>0.89672764542083672</v>
      </c>
      <c r="L227" s="30">
        <f t="shared" ca="1" si="37"/>
        <v>1.0153874159605496</v>
      </c>
    </row>
    <row r="228" spans="1:12" x14ac:dyDescent="0.35">
      <c r="A228" s="29">
        <v>25143</v>
      </c>
      <c r="B228" s="30">
        <v>21.68</v>
      </c>
      <c r="C228" s="30">
        <f t="shared" si="30"/>
        <v>23.356923076923074</v>
      </c>
      <c r="D228" s="30">
        <f t="shared" si="31"/>
        <v>-1.6769230769230745</v>
      </c>
      <c r="E228" s="30">
        <f t="shared" si="32"/>
        <v>11</v>
      </c>
      <c r="F228" s="30">
        <f t="shared" ca="1" si="38"/>
        <v>-1.6342512610340478</v>
      </c>
      <c r="G228" s="30">
        <f t="shared" ca="1" si="33"/>
        <v>-4.2671815889026021E-2</v>
      </c>
      <c r="H228" s="30">
        <f t="shared" si="34"/>
        <v>23.356923076923074</v>
      </c>
      <c r="I228" s="30">
        <f t="shared" si="35"/>
        <v>0.92820445264128582</v>
      </c>
      <c r="J228" s="30">
        <f t="shared" si="36"/>
        <v>11</v>
      </c>
      <c r="K228" s="30">
        <f t="shared" ca="1" si="39"/>
        <v>0.92922034141363385</v>
      </c>
      <c r="L228" s="30">
        <f t="shared" ca="1" si="37"/>
        <v>0.9989067299465243</v>
      </c>
    </row>
    <row r="229" spans="1:12" x14ac:dyDescent="0.35">
      <c r="A229" s="29">
        <v>25173</v>
      </c>
      <c r="B229" s="30">
        <v>23.2</v>
      </c>
      <c r="C229" s="30">
        <f t="shared" si="30"/>
        <v>23.506923076923076</v>
      </c>
      <c r="D229" s="30">
        <f t="shared" si="31"/>
        <v>-0.30692307692307708</v>
      </c>
      <c r="E229" s="30">
        <f t="shared" si="32"/>
        <v>12</v>
      </c>
      <c r="F229" s="30">
        <f t="shared" ca="1" si="38"/>
        <v>-0.35876598811025051</v>
      </c>
      <c r="G229" s="30">
        <f t="shared" ca="1" si="33"/>
        <v>5.1842911187172547E-2</v>
      </c>
      <c r="H229" s="30">
        <f t="shared" si="34"/>
        <v>23.506923076923076</v>
      </c>
      <c r="I229" s="30">
        <f t="shared" si="35"/>
        <v>0.98694329002912395</v>
      </c>
      <c r="J229" s="30">
        <f t="shared" si="36"/>
        <v>12</v>
      </c>
      <c r="K229" s="30">
        <f t="shared" ca="1" si="39"/>
        <v>0.98436860956586791</v>
      </c>
      <c r="L229" s="30">
        <f t="shared" ca="1" si="37"/>
        <v>1.0026155653870266</v>
      </c>
    </row>
    <row r="230" spans="1:12" x14ac:dyDescent="0.35">
      <c r="A230" s="29">
        <v>25204</v>
      </c>
      <c r="B230" s="30">
        <v>24.67</v>
      </c>
      <c r="C230" s="30">
        <f t="shared" si="30"/>
        <v>23.566153846153846</v>
      </c>
      <c r="D230" s="30">
        <f t="shared" si="31"/>
        <v>1.1038461538461561</v>
      </c>
      <c r="E230" s="30">
        <f t="shared" si="32"/>
        <v>1</v>
      </c>
      <c r="F230" s="30">
        <f t="shared" ca="1" si="38"/>
        <v>1.4054358974358971</v>
      </c>
      <c r="G230" s="30">
        <f t="shared" ca="1" si="33"/>
        <v>-0.30158974358974078</v>
      </c>
      <c r="H230" s="30">
        <f t="shared" si="34"/>
        <v>23.566153846153846</v>
      </c>
      <c r="I230" s="30">
        <f t="shared" si="35"/>
        <v>1.046840318579449</v>
      </c>
      <c r="J230" s="30">
        <f t="shared" si="36"/>
        <v>1</v>
      </c>
      <c r="K230" s="30">
        <f t="shared" ca="1" si="39"/>
        <v>1.0612291220995622</v>
      </c>
      <c r="L230" s="30">
        <f t="shared" ca="1" si="37"/>
        <v>0.98644137894402484</v>
      </c>
    </row>
    <row r="231" spans="1:12" x14ac:dyDescent="0.35">
      <c r="A231" s="29">
        <v>25235</v>
      </c>
      <c r="B231" s="30">
        <v>25.56</v>
      </c>
      <c r="C231" s="30">
        <f t="shared" si="30"/>
        <v>23.551538461538463</v>
      </c>
      <c r="D231" s="30">
        <f t="shared" si="31"/>
        <v>2.0084615384615354</v>
      </c>
      <c r="E231" s="30">
        <f t="shared" si="32"/>
        <v>2</v>
      </c>
      <c r="F231" s="30">
        <f t="shared" ca="1" si="38"/>
        <v>2.9278461538461542</v>
      </c>
      <c r="G231" s="30">
        <f t="shared" ca="1" si="33"/>
        <v>-0.9193846153846188</v>
      </c>
      <c r="H231" s="30">
        <f t="shared" si="34"/>
        <v>23.551538461538463</v>
      </c>
      <c r="I231" s="30">
        <f t="shared" si="35"/>
        <v>1.0852794199301041</v>
      </c>
      <c r="J231" s="30">
        <f t="shared" si="36"/>
        <v>2</v>
      </c>
      <c r="K231" s="30">
        <f t="shared" ca="1" si="39"/>
        <v>1.1279568119928638</v>
      </c>
      <c r="L231" s="30">
        <f t="shared" ca="1" si="37"/>
        <v>0.96216398393183356</v>
      </c>
    </row>
    <row r="232" spans="1:12" x14ac:dyDescent="0.35">
      <c r="A232" s="29">
        <v>25263</v>
      </c>
      <c r="B232" s="30">
        <v>27.09</v>
      </c>
      <c r="C232" s="30">
        <f t="shared" si="30"/>
        <v>23.544615384615383</v>
      </c>
      <c r="D232" s="30">
        <f t="shared" si="31"/>
        <v>3.5453846153846165</v>
      </c>
      <c r="E232" s="30">
        <f t="shared" si="32"/>
        <v>3</v>
      </c>
      <c r="F232" s="30">
        <f t="shared" ca="1" si="38"/>
        <v>3.3439999999999999</v>
      </c>
      <c r="G232" s="30">
        <f t="shared" ca="1" si="33"/>
        <v>0.20138461538461527</v>
      </c>
      <c r="H232" s="30">
        <f t="shared" si="34"/>
        <v>23.544615384615383</v>
      </c>
      <c r="I232" s="30">
        <f t="shared" si="35"/>
        <v>1.1505815473078933</v>
      </c>
      <c r="J232" s="30">
        <f t="shared" si="36"/>
        <v>3</v>
      </c>
      <c r="K232" s="30">
        <f t="shared" ca="1" si="39"/>
        <v>1.1460954131131467</v>
      </c>
      <c r="L232" s="30">
        <f t="shared" ca="1" si="37"/>
        <v>1.0039142763712501</v>
      </c>
    </row>
    <row r="233" spans="1:12" x14ac:dyDescent="0.35">
      <c r="A233" s="29">
        <v>25294</v>
      </c>
      <c r="B233" s="30">
        <v>26.66</v>
      </c>
      <c r="C233" s="30">
        <f t="shared" si="30"/>
        <v>23.583846153846153</v>
      </c>
      <c r="D233" s="30">
        <f t="shared" si="31"/>
        <v>3.0761538461538471</v>
      </c>
      <c r="E233" s="30">
        <f t="shared" si="32"/>
        <v>4</v>
      </c>
      <c r="F233" s="30">
        <f t="shared" ca="1" si="38"/>
        <v>2.4728461538461546</v>
      </c>
      <c r="G233" s="30">
        <f t="shared" ca="1" si="33"/>
        <v>0.60330769230769121</v>
      </c>
      <c r="H233" s="30">
        <f t="shared" si="34"/>
        <v>23.583846153846153</v>
      </c>
      <c r="I233" s="30">
        <f t="shared" si="35"/>
        <v>1.1304347826086958</v>
      </c>
      <c r="J233" s="30">
        <f t="shared" si="36"/>
        <v>4</v>
      </c>
      <c r="K233" s="30">
        <f t="shared" ca="1" si="39"/>
        <v>1.1076861608568953</v>
      </c>
      <c r="L233" s="30">
        <f t="shared" ca="1" si="37"/>
        <v>1.0205370641574165</v>
      </c>
    </row>
    <row r="234" spans="1:12" x14ac:dyDescent="0.35">
      <c r="A234" s="29">
        <v>25324</v>
      </c>
      <c r="B234" s="30">
        <v>26.07</v>
      </c>
      <c r="C234" s="30">
        <f t="shared" si="30"/>
        <v>23.687692307692313</v>
      </c>
      <c r="D234" s="30">
        <f t="shared" si="31"/>
        <v>2.3823076923076876</v>
      </c>
      <c r="E234" s="30">
        <f t="shared" si="32"/>
        <v>5</v>
      </c>
      <c r="F234" s="30">
        <f t="shared" ca="1" si="38"/>
        <v>1.190307692307693</v>
      </c>
      <c r="G234" s="30">
        <f t="shared" ca="1" si="33"/>
        <v>1.1919999999999931</v>
      </c>
      <c r="H234" s="30">
        <f t="shared" si="34"/>
        <v>23.687692307692313</v>
      </c>
      <c r="I234" s="30">
        <f t="shared" si="35"/>
        <v>1.1005715399103719</v>
      </c>
      <c r="J234" s="30">
        <f t="shared" si="36"/>
        <v>5</v>
      </c>
      <c r="K234" s="30">
        <f t="shared" ca="1" si="39"/>
        <v>1.0512716216930516</v>
      </c>
      <c r="L234" s="30">
        <f t="shared" ca="1" si="37"/>
        <v>1.0468955094002479</v>
      </c>
    </row>
    <row r="235" spans="1:12" x14ac:dyDescent="0.35">
      <c r="A235" s="29">
        <v>25355</v>
      </c>
      <c r="B235" s="30">
        <v>24.39</v>
      </c>
      <c r="C235" s="30">
        <f t="shared" si="30"/>
        <v>23.835384615384616</v>
      </c>
      <c r="D235" s="30">
        <f t="shared" si="31"/>
        <v>0.55461538461538495</v>
      </c>
      <c r="E235" s="30">
        <f t="shared" si="32"/>
        <v>6</v>
      </c>
      <c r="F235" s="30">
        <f t="shared" ca="1" si="38"/>
        <v>-0.22521794871794854</v>
      </c>
      <c r="G235" s="30">
        <f t="shared" ca="1" si="33"/>
        <v>0.77983333333333249</v>
      </c>
      <c r="H235" s="30">
        <f t="shared" si="34"/>
        <v>23.835384615384616</v>
      </c>
      <c r="I235" s="30">
        <f t="shared" si="35"/>
        <v>1.0232685729038922</v>
      </c>
      <c r="J235" s="30">
        <f t="shared" si="36"/>
        <v>6</v>
      </c>
      <c r="K235" s="30">
        <f t="shared" ca="1" si="39"/>
        <v>0.98970503057706927</v>
      </c>
      <c r="L235" s="30">
        <f t="shared" ca="1" si="37"/>
        <v>1.0339126722506935</v>
      </c>
    </row>
    <row r="236" spans="1:12" x14ac:dyDescent="0.35">
      <c r="A236" s="29">
        <v>25385</v>
      </c>
      <c r="B236" s="30">
        <v>22.47</v>
      </c>
      <c r="C236" s="30">
        <f t="shared" si="30"/>
        <v>23.975384615384616</v>
      </c>
      <c r="D236" s="30">
        <f t="shared" si="31"/>
        <v>-1.5053846153846173</v>
      </c>
      <c r="E236" s="30">
        <f t="shared" si="32"/>
        <v>7</v>
      </c>
      <c r="F236" s="30">
        <f t="shared" ca="1" si="38"/>
        <v>-1.4482566204287519</v>
      </c>
      <c r="G236" s="30">
        <f t="shared" ca="1" si="33"/>
        <v>-5.7127994955866512E-2</v>
      </c>
      <c r="H236" s="30">
        <f t="shared" si="34"/>
        <v>23.975384615384616</v>
      </c>
      <c r="I236" s="30">
        <f t="shared" si="35"/>
        <v>0.93721124229979458</v>
      </c>
      <c r="J236" s="30">
        <f t="shared" si="36"/>
        <v>7</v>
      </c>
      <c r="K236" s="30">
        <f t="shared" ca="1" si="39"/>
        <v>0.93705918811134559</v>
      </c>
      <c r="L236" s="30">
        <f t="shared" ca="1" si="37"/>
        <v>1.0001622674323865</v>
      </c>
    </row>
    <row r="237" spans="1:12" x14ac:dyDescent="0.35">
      <c r="A237" s="29">
        <v>25416</v>
      </c>
      <c r="B237" s="30">
        <v>21.06</v>
      </c>
      <c r="C237" s="30">
        <f t="shared" si="30"/>
        <v>24.059230769230769</v>
      </c>
      <c r="D237" s="30">
        <f t="shared" si="31"/>
        <v>-2.9992307692307705</v>
      </c>
      <c r="E237" s="30">
        <f t="shared" si="32"/>
        <v>8</v>
      </c>
      <c r="F237" s="30">
        <f t="shared" ca="1" si="38"/>
        <v>-2.4585234437693453</v>
      </c>
      <c r="G237" s="30">
        <f t="shared" ca="1" si="33"/>
        <v>-0.54070732546142608</v>
      </c>
      <c r="H237" s="30">
        <f t="shared" si="34"/>
        <v>24.059230769230769</v>
      </c>
      <c r="I237" s="30">
        <f t="shared" si="35"/>
        <v>0.8753397064935895</v>
      </c>
      <c r="J237" s="30">
        <f t="shared" si="36"/>
        <v>8</v>
      </c>
      <c r="K237" s="30">
        <f t="shared" ca="1" si="39"/>
        <v>0.89406457332439959</v>
      </c>
      <c r="L237" s="30">
        <f t="shared" ca="1" si="37"/>
        <v>0.979056471546361</v>
      </c>
    </row>
    <row r="238" spans="1:12" x14ac:dyDescent="0.35">
      <c r="A238" s="29">
        <v>25447</v>
      </c>
      <c r="B238" s="30">
        <v>20.88</v>
      </c>
      <c r="C238" s="30">
        <f t="shared" si="30"/>
        <v>24.056923076923077</v>
      </c>
      <c r="D238" s="30">
        <f t="shared" si="31"/>
        <v>-3.1769230769230781</v>
      </c>
      <c r="E238" s="30">
        <f t="shared" si="32"/>
        <v>9</v>
      </c>
      <c r="F238" s="30">
        <f t="shared" ca="1" si="38"/>
        <v>-2.7441525851197981</v>
      </c>
      <c r="G238" s="30">
        <f t="shared" ca="1" si="33"/>
        <v>-0.43277049180327865</v>
      </c>
      <c r="H238" s="30">
        <f t="shared" si="34"/>
        <v>24.056923076923077</v>
      </c>
      <c r="I238" s="30">
        <f t="shared" si="35"/>
        <v>0.86794142098868066</v>
      </c>
      <c r="J238" s="30">
        <f t="shared" si="36"/>
        <v>9</v>
      </c>
      <c r="K238" s="30">
        <f t="shared" ca="1" si="39"/>
        <v>0.88209900606922464</v>
      </c>
      <c r="L238" s="30">
        <f t="shared" ca="1" si="37"/>
        <v>0.98395011786303621</v>
      </c>
    </row>
    <row r="239" spans="1:12" x14ac:dyDescent="0.35">
      <c r="A239" s="29">
        <v>25477</v>
      </c>
      <c r="B239" s="30">
        <v>21.74</v>
      </c>
      <c r="C239" s="30">
        <f t="shared" si="30"/>
        <v>23.877692307692307</v>
      </c>
      <c r="D239" s="30">
        <f t="shared" si="31"/>
        <v>-2.1376923076923084</v>
      </c>
      <c r="E239" s="30">
        <f t="shared" si="32"/>
        <v>10</v>
      </c>
      <c r="F239" s="30">
        <f t="shared" ca="1" si="38"/>
        <v>-2.3949894913829333</v>
      </c>
      <c r="G239" s="30">
        <f t="shared" ca="1" si="33"/>
        <v>0.25729718369062482</v>
      </c>
      <c r="H239" s="30">
        <f t="shared" si="34"/>
        <v>23.877692307692307</v>
      </c>
      <c r="I239" s="30">
        <f t="shared" si="35"/>
        <v>0.91047324506298122</v>
      </c>
      <c r="J239" s="30">
        <f t="shared" si="36"/>
        <v>10</v>
      </c>
      <c r="K239" s="30">
        <f t="shared" ca="1" si="39"/>
        <v>0.89672764542083672</v>
      </c>
      <c r="L239" s="30">
        <f t="shared" ca="1" si="37"/>
        <v>1.015328622589408</v>
      </c>
    </row>
    <row r="240" spans="1:12" x14ac:dyDescent="0.35">
      <c r="A240" s="29">
        <v>25508</v>
      </c>
      <c r="B240" s="30">
        <v>22.47</v>
      </c>
      <c r="C240" s="30">
        <f t="shared" si="30"/>
        <v>23.591538461538462</v>
      </c>
      <c r="D240" s="30">
        <f t="shared" si="31"/>
        <v>-1.1215384615384636</v>
      </c>
      <c r="E240" s="30">
        <f t="shared" si="32"/>
        <v>11</v>
      </c>
      <c r="F240" s="30">
        <f t="shared" ca="1" si="38"/>
        <v>-1.6342512610340478</v>
      </c>
      <c r="G240" s="30">
        <f t="shared" ca="1" si="33"/>
        <v>0.5127127994955849</v>
      </c>
      <c r="H240" s="30">
        <f t="shared" si="34"/>
        <v>23.591538461538462</v>
      </c>
      <c r="I240" s="30">
        <f t="shared" si="35"/>
        <v>0.95246013890247472</v>
      </c>
      <c r="J240" s="30">
        <f t="shared" si="36"/>
        <v>11</v>
      </c>
      <c r="K240" s="30">
        <f t="shared" ca="1" si="39"/>
        <v>0.92922034141363385</v>
      </c>
      <c r="L240" s="30">
        <f t="shared" ca="1" si="37"/>
        <v>1.0250099965025368</v>
      </c>
    </row>
    <row r="241" spans="1:12" x14ac:dyDescent="0.35">
      <c r="A241" s="29">
        <v>25538</v>
      </c>
      <c r="B241" s="30">
        <v>23.6</v>
      </c>
      <c r="C241" s="30">
        <f t="shared" si="30"/>
        <v>23.222307692307691</v>
      </c>
      <c r="D241" s="30">
        <f t="shared" si="31"/>
        <v>0.37769230769231044</v>
      </c>
      <c r="E241" s="30">
        <f t="shared" si="32"/>
        <v>12</v>
      </c>
      <c r="F241" s="30">
        <f t="shared" ca="1" si="38"/>
        <v>-0.35876598811025051</v>
      </c>
      <c r="G241" s="30">
        <f t="shared" ca="1" si="33"/>
        <v>0.73645829580256006</v>
      </c>
      <c r="H241" s="30">
        <f t="shared" si="34"/>
        <v>23.222307692307691</v>
      </c>
      <c r="I241" s="30">
        <f t="shared" si="35"/>
        <v>1.0162642021928519</v>
      </c>
      <c r="J241" s="30">
        <f t="shared" si="36"/>
        <v>12</v>
      </c>
      <c r="K241" s="30">
        <f t="shared" ca="1" si="39"/>
        <v>0.98436860956586791</v>
      </c>
      <c r="L241" s="30">
        <f t="shared" ca="1" si="37"/>
        <v>1.0324020822251236</v>
      </c>
    </row>
    <row r="242" spans="1:12" x14ac:dyDescent="0.35">
      <c r="A242" s="29">
        <v>25569</v>
      </c>
      <c r="B242" s="30">
        <v>25.02</v>
      </c>
      <c r="C242" s="30">
        <f t="shared" si="30"/>
        <v>22.860769230769229</v>
      </c>
      <c r="D242" s="30">
        <f t="shared" si="31"/>
        <v>2.1592307692307706</v>
      </c>
      <c r="E242" s="30">
        <f t="shared" si="32"/>
        <v>1</v>
      </c>
      <c r="F242" s="30">
        <f t="shared" ca="1" si="38"/>
        <v>1.4054358974358971</v>
      </c>
      <c r="G242" s="30">
        <f t="shared" ca="1" si="33"/>
        <v>0.7537948717948737</v>
      </c>
      <c r="H242" s="30">
        <f t="shared" si="34"/>
        <v>22.860769230769229</v>
      </c>
      <c r="I242" s="30">
        <f t="shared" si="35"/>
        <v>1.094451361082136</v>
      </c>
      <c r="J242" s="30">
        <f t="shared" si="36"/>
        <v>1</v>
      </c>
      <c r="K242" s="30">
        <f t="shared" ca="1" si="39"/>
        <v>1.0612291220995622</v>
      </c>
      <c r="L242" s="30">
        <f t="shared" ca="1" si="37"/>
        <v>1.0313054346990083</v>
      </c>
    </row>
    <row r="243" spans="1:12" x14ac:dyDescent="0.35">
      <c r="A243" s="29">
        <v>25600</v>
      </c>
      <c r="B243" s="30">
        <v>25.76</v>
      </c>
      <c r="C243" s="30">
        <f t="shared" si="30"/>
        <v>22.614615384615384</v>
      </c>
      <c r="D243" s="30">
        <f t="shared" si="31"/>
        <v>3.1453846153846179</v>
      </c>
      <c r="E243" s="30">
        <f t="shared" si="32"/>
        <v>2</v>
      </c>
      <c r="F243" s="30">
        <f t="shared" ca="1" si="38"/>
        <v>2.9278461538461542</v>
      </c>
      <c r="G243" s="30">
        <f t="shared" ca="1" si="33"/>
        <v>0.21753846153846368</v>
      </c>
      <c r="H243" s="30">
        <f t="shared" si="34"/>
        <v>22.614615384615384</v>
      </c>
      <c r="I243" s="30">
        <f t="shared" si="35"/>
        <v>1.1390863634817512</v>
      </c>
      <c r="J243" s="30">
        <f t="shared" si="36"/>
        <v>2</v>
      </c>
      <c r="K243" s="30">
        <f t="shared" ca="1" si="39"/>
        <v>1.1279568119928638</v>
      </c>
      <c r="L243" s="30">
        <f t="shared" ca="1" si="37"/>
        <v>1.009867001440617</v>
      </c>
    </row>
    <row r="244" spans="1:12" x14ac:dyDescent="0.35">
      <c r="A244" s="29">
        <v>25628</v>
      </c>
      <c r="B244" s="30">
        <v>25.53</v>
      </c>
      <c r="C244" s="30">
        <f t="shared" si="30"/>
        <v>22.494615384615386</v>
      </c>
      <c r="D244" s="30">
        <f t="shared" si="31"/>
        <v>3.0353846153846149</v>
      </c>
      <c r="E244" s="30">
        <f t="shared" si="32"/>
        <v>3</v>
      </c>
      <c r="F244" s="30">
        <f t="shared" ca="1" si="38"/>
        <v>3.3439999999999999</v>
      </c>
      <c r="G244" s="30">
        <f t="shared" ca="1" si="33"/>
        <v>-0.30861538461538629</v>
      </c>
      <c r="H244" s="30">
        <f t="shared" si="34"/>
        <v>22.494615384615386</v>
      </c>
      <c r="I244" s="30">
        <f t="shared" si="35"/>
        <v>1.1349382758266935</v>
      </c>
      <c r="J244" s="30">
        <f t="shared" si="36"/>
        <v>3</v>
      </c>
      <c r="K244" s="30">
        <f t="shared" ca="1" si="39"/>
        <v>1.1460954131131467</v>
      </c>
      <c r="L244" s="30">
        <f t="shared" ca="1" si="37"/>
        <v>0.99026508861409113</v>
      </c>
    </row>
    <row r="245" spans="1:12" x14ac:dyDescent="0.35">
      <c r="A245" s="29">
        <v>25659</v>
      </c>
      <c r="B245" s="30">
        <v>24.76</v>
      </c>
      <c r="C245" s="30">
        <f t="shared" si="30"/>
        <v>22.439230769230772</v>
      </c>
      <c r="D245" s="30">
        <f t="shared" si="31"/>
        <v>2.3207692307692298</v>
      </c>
      <c r="E245" s="30">
        <f t="shared" si="32"/>
        <v>4</v>
      </c>
      <c r="F245" s="30">
        <f t="shared" ca="1" si="38"/>
        <v>2.4728461538461546</v>
      </c>
      <c r="G245" s="30">
        <f t="shared" ca="1" si="33"/>
        <v>-0.15207692307692611</v>
      </c>
      <c r="H245" s="30">
        <f t="shared" si="34"/>
        <v>22.439230769230772</v>
      </c>
      <c r="I245" s="30">
        <f t="shared" si="35"/>
        <v>1.103424634054369</v>
      </c>
      <c r="J245" s="30">
        <f t="shared" si="36"/>
        <v>4</v>
      </c>
      <c r="K245" s="30">
        <f t="shared" ca="1" si="39"/>
        <v>1.1076861608568953</v>
      </c>
      <c r="L245" s="30">
        <f t="shared" ca="1" si="37"/>
        <v>0.9961527669541077</v>
      </c>
    </row>
    <row r="246" spans="1:12" x14ac:dyDescent="0.35">
      <c r="A246" s="29">
        <v>25689</v>
      </c>
      <c r="B246" s="30">
        <v>22.94</v>
      </c>
      <c r="C246" s="30">
        <f t="shared" si="30"/>
        <v>22.352307692307697</v>
      </c>
      <c r="D246" s="30">
        <f t="shared" si="31"/>
        <v>0.58769230769230418</v>
      </c>
      <c r="E246" s="30">
        <f t="shared" si="32"/>
        <v>5</v>
      </c>
      <c r="F246" s="30">
        <f t="shared" ca="1" si="38"/>
        <v>1.190307692307693</v>
      </c>
      <c r="G246" s="30">
        <f t="shared" ca="1" si="33"/>
        <v>-0.60261538461539033</v>
      </c>
      <c r="H246" s="30">
        <f t="shared" si="34"/>
        <v>22.352307692307697</v>
      </c>
      <c r="I246" s="30">
        <f t="shared" si="35"/>
        <v>1.0262922431000068</v>
      </c>
      <c r="J246" s="30">
        <f t="shared" si="36"/>
        <v>5</v>
      </c>
      <c r="K246" s="30">
        <f t="shared" ca="1" si="39"/>
        <v>1.0512716216930516</v>
      </c>
      <c r="L246" s="30">
        <f t="shared" ca="1" si="37"/>
        <v>0.97623889194990721</v>
      </c>
    </row>
    <row r="247" spans="1:12" x14ac:dyDescent="0.35">
      <c r="A247" s="29">
        <v>25720</v>
      </c>
      <c r="B247" s="30">
        <v>21.27</v>
      </c>
      <c r="C247" s="30">
        <f t="shared" si="30"/>
        <v>22.298461538461538</v>
      </c>
      <c r="D247" s="30">
        <f t="shared" si="31"/>
        <v>-1.0284615384615385</v>
      </c>
      <c r="E247" s="30">
        <f t="shared" si="32"/>
        <v>6</v>
      </c>
      <c r="F247" s="30">
        <f t="shared" ca="1" si="38"/>
        <v>-0.22521794871794854</v>
      </c>
      <c r="G247" s="30">
        <f t="shared" ca="1" si="33"/>
        <v>-0.803243589743591</v>
      </c>
      <c r="H247" s="30">
        <f t="shared" si="34"/>
        <v>22.298461538461538</v>
      </c>
      <c r="I247" s="30">
        <f t="shared" si="35"/>
        <v>0.95387746653787775</v>
      </c>
      <c r="J247" s="30">
        <f t="shared" si="36"/>
        <v>6</v>
      </c>
      <c r="K247" s="30">
        <f t="shared" ca="1" si="39"/>
        <v>0.98970503057706927</v>
      </c>
      <c r="L247" s="30">
        <f t="shared" ca="1" si="37"/>
        <v>0.96379975555110453</v>
      </c>
    </row>
    <row r="248" spans="1:12" x14ac:dyDescent="0.35">
      <c r="A248" s="29">
        <v>25750</v>
      </c>
      <c r="B248" s="30">
        <v>19.690000000000001</v>
      </c>
      <c r="C248" s="30">
        <f t="shared" si="30"/>
        <v>22.277692307692305</v>
      </c>
      <c r="D248" s="30">
        <f t="shared" si="31"/>
        <v>-2.5876923076923042</v>
      </c>
      <c r="E248" s="30">
        <f t="shared" si="32"/>
        <v>7</v>
      </c>
      <c r="F248" s="30">
        <f t="shared" ca="1" si="38"/>
        <v>-1.4482566204287519</v>
      </c>
      <c r="G248" s="30">
        <f t="shared" ca="1" si="33"/>
        <v>-1.1394356872635534</v>
      </c>
      <c r="H248" s="30">
        <f t="shared" si="34"/>
        <v>22.277692307692305</v>
      </c>
      <c r="I248" s="30">
        <f t="shared" si="35"/>
        <v>0.88384378992438117</v>
      </c>
      <c r="J248" s="30">
        <f t="shared" si="36"/>
        <v>7</v>
      </c>
      <c r="K248" s="30">
        <f t="shared" ca="1" si="39"/>
        <v>0.93705918811134559</v>
      </c>
      <c r="L248" s="30">
        <f t="shared" ca="1" si="37"/>
        <v>0.94321020607650119</v>
      </c>
    </row>
    <row r="249" spans="1:12" x14ac:dyDescent="0.35">
      <c r="A249" s="29">
        <v>25781</v>
      </c>
      <c r="B249" s="30">
        <v>19.27</v>
      </c>
      <c r="C249" s="30">
        <f t="shared" si="30"/>
        <v>22.243846153846157</v>
      </c>
      <c r="D249" s="30">
        <f t="shared" si="31"/>
        <v>-2.9738461538461571</v>
      </c>
      <c r="E249" s="30">
        <f t="shared" si="32"/>
        <v>8</v>
      </c>
      <c r="F249" s="30">
        <f t="shared" ca="1" si="38"/>
        <v>-2.4585234437693453</v>
      </c>
      <c r="G249" s="30">
        <f t="shared" ca="1" si="33"/>
        <v>-0.51532271007681274</v>
      </c>
      <c r="H249" s="30">
        <f t="shared" si="34"/>
        <v>22.243846153846157</v>
      </c>
      <c r="I249" s="30">
        <f t="shared" si="35"/>
        <v>0.86630701663381393</v>
      </c>
      <c r="J249" s="30">
        <f t="shared" si="36"/>
        <v>8</v>
      </c>
      <c r="K249" s="30">
        <f t="shared" ca="1" si="39"/>
        <v>0.89406457332439959</v>
      </c>
      <c r="L249" s="30">
        <f t="shared" ca="1" si="37"/>
        <v>0.9689535213464785</v>
      </c>
    </row>
    <row r="250" spans="1:12" x14ac:dyDescent="0.35">
      <c r="A250" s="29">
        <v>25812</v>
      </c>
      <c r="B250" s="30">
        <v>19.5</v>
      </c>
      <c r="C250" s="30">
        <f t="shared" si="30"/>
        <v>22.203846153846158</v>
      </c>
      <c r="D250" s="30">
        <f t="shared" si="31"/>
        <v>-2.7038461538461576</v>
      </c>
      <c r="E250" s="30">
        <f t="shared" si="32"/>
        <v>9</v>
      </c>
      <c r="F250" s="30">
        <f t="shared" ca="1" si="38"/>
        <v>-2.7441525851197981</v>
      </c>
      <c r="G250" s="30">
        <f t="shared" ca="1" si="33"/>
        <v>4.0306431273641863E-2</v>
      </c>
      <c r="H250" s="30">
        <f t="shared" si="34"/>
        <v>22.203846153846158</v>
      </c>
      <c r="I250" s="30">
        <f t="shared" si="35"/>
        <v>0.87822622553265184</v>
      </c>
      <c r="J250" s="30">
        <f t="shared" si="36"/>
        <v>9</v>
      </c>
      <c r="K250" s="30">
        <f t="shared" ca="1" si="39"/>
        <v>0.88209900606922464</v>
      </c>
      <c r="L250" s="30">
        <f t="shared" ca="1" si="37"/>
        <v>0.99560958519403564</v>
      </c>
    </row>
    <row r="251" spans="1:12" x14ac:dyDescent="0.35">
      <c r="A251" s="29">
        <v>25842</v>
      </c>
      <c r="B251" s="30">
        <v>20.16</v>
      </c>
      <c r="C251" s="30">
        <f t="shared" si="30"/>
        <v>22.159230769230767</v>
      </c>
      <c r="D251" s="30">
        <f t="shared" si="31"/>
        <v>-1.9992307692307669</v>
      </c>
      <c r="E251" s="30">
        <f t="shared" si="32"/>
        <v>10</v>
      </c>
      <c r="F251" s="30">
        <f t="shared" ca="1" si="38"/>
        <v>-2.3949894913829333</v>
      </c>
      <c r="G251" s="30">
        <f t="shared" ca="1" si="33"/>
        <v>0.39575872215216634</v>
      </c>
      <c r="H251" s="30">
        <f t="shared" si="34"/>
        <v>22.159230769230767</v>
      </c>
      <c r="I251" s="30">
        <f t="shared" si="35"/>
        <v>0.90977887319054407</v>
      </c>
      <c r="J251" s="30">
        <f t="shared" si="36"/>
        <v>10</v>
      </c>
      <c r="K251" s="30">
        <f t="shared" ca="1" si="39"/>
        <v>0.89672764542083672</v>
      </c>
      <c r="L251" s="30">
        <f t="shared" ca="1" si="37"/>
        <v>1.0145542828264009</v>
      </c>
    </row>
    <row r="252" spans="1:12" x14ac:dyDescent="0.35">
      <c r="A252" s="29">
        <v>25873</v>
      </c>
      <c r="B252" s="30">
        <v>20.61</v>
      </c>
      <c r="C252" s="30">
        <f t="shared" si="30"/>
        <v>22.04615384615385</v>
      </c>
      <c r="D252" s="30">
        <f t="shared" si="31"/>
        <v>-1.4361538461538501</v>
      </c>
      <c r="E252" s="30">
        <f t="shared" si="32"/>
        <v>11</v>
      </c>
      <c r="F252" s="30">
        <f t="shared" ca="1" si="38"/>
        <v>-1.6342512610340478</v>
      </c>
      <c r="G252" s="30">
        <f t="shared" ca="1" si="33"/>
        <v>0.19809741488019839</v>
      </c>
      <c r="H252" s="30">
        <f t="shared" si="34"/>
        <v>22.04615384615385</v>
      </c>
      <c r="I252" s="30">
        <f t="shared" si="35"/>
        <v>0.93485694347522663</v>
      </c>
      <c r="J252" s="30">
        <f t="shared" si="36"/>
        <v>11</v>
      </c>
      <c r="K252" s="30">
        <f t="shared" ca="1" si="39"/>
        <v>0.92922034141363385</v>
      </c>
      <c r="L252" s="30">
        <f t="shared" ca="1" si="37"/>
        <v>1.0060659477740421</v>
      </c>
    </row>
    <row r="253" spans="1:12" x14ac:dyDescent="0.35">
      <c r="A253" s="29">
        <v>25903</v>
      </c>
      <c r="B253" s="30">
        <v>21.77</v>
      </c>
      <c r="C253" s="30">
        <f t="shared" si="30"/>
        <v>21.943076923076926</v>
      </c>
      <c r="D253" s="30">
        <f t="shared" si="31"/>
        <v>-0.1730769230769269</v>
      </c>
      <c r="E253" s="30">
        <f t="shared" si="32"/>
        <v>12</v>
      </c>
      <c r="F253" s="30">
        <f t="shared" ca="1" si="38"/>
        <v>-0.35876598811025051</v>
      </c>
      <c r="G253" s="30">
        <f t="shared" ca="1" si="33"/>
        <v>0.18568906503332272</v>
      </c>
      <c r="H253" s="30">
        <f t="shared" si="34"/>
        <v>21.943076923076926</v>
      </c>
      <c r="I253" s="30">
        <f t="shared" si="35"/>
        <v>0.99211245880950694</v>
      </c>
      <c r="J253" s="30">
        <f t="shared" si="36"/>
        <v>12</v>
      </c>
      <c r="K253" s="30">
        <f t="shared" ca="1" si="39"/>
        <v>0.98436860956586791</v>
      </c>
      <c r="L253" s="30">
        <f t="shared" ca="1" si="37"/>
        <v>1.0078668185559616</v>
      </c>
    </row>
    <row r="254" spans="1:12" x14ac:dyDescent="0.35">
      <c r="A254" s="29">
        <v>25934</v>
      </c>
      <c r="B254" s="30">
        <v>23.33</v>
      </c>
      <c r="C254" s="30">
        <f t="shared" si="30"/>
        <v>21.92307692307692</v>
      </c>
      <c r="D254" s="30">
        <f t="shared" si="31"/>
        <v>1.4069230769230785</v>
      </c>
      <c r="E254" s="30">
        <f t="shared" si="32"/>
        <v>1</v>
      </c>
      <c r="F254" s="30">
        <f t="shared" ca="1" si="38"/>
        <v>1.4054358974358971</v>
      </c>
      <c r="G254" s="30">
        <f t="shared" ca="1" si="33"/>
        <v>1.487179487181578E-3</v>
      </c>
      <c r="H254" s="30">
        <f t="shared" si="34"/>
        <v>21.92307692307692</v>
      </c>
      <c r="I254" s="30">
        <f t="shared" si="35"/>
        <v>1.0641754385964912</v>
      </c>
      <c r="J254" s="30">
        <f t="shared" si="36"/>
        <v>1</v>
      </c>
      <c r="K254" s="30">
        <f t="shared" ca="1" si="39"/>
        <v>1.0612291220995622</v>
      </c>
      <c r="L254" s="30">
        <f t="shared" ca="1" si="37"/>
        <v>1.0027763245802188</v>
      </c>
    </row>
    <row r="255" spans="1:12" x14ac:dyDescent="0.35">
      <c r="A255" s="29">
        <v>25965</v>
      </c>
      <c r="B255" s="30">
        <v>24.58</v>
      </c>
      <c r="C255" s="30">
        <f t="shared" si="30"/>
        <v>21.944615384615382</v>
      </c>
      <c r="D255" s="30">
        <f t="shared" si="31"/>
        <v>2.6353846153846163</v>
      </c>
      <c r="E255" s="30">
        <f t="shared" si="32"/>
        <v>2</v>
      </c>
      <c r="F255" s="30">
        <f t="shared" ca="1" si="38"/>
        <v>2.9278461538461542</v>
      </c>
      <c r="G255" s="30">
        <f t="shared" ca="1" si="33"/>
        <v>-0.29246153846153788</v>
      </c>
      <c r="H255" s="30">
        <f t="shared" si="34"/>
        <v>21.944615384615382</v>
      </c>
      <c r="I255" s="30">
        <f t="shared" si="35"/>
        <v>1.1200925406618061</v>
      </c>
      <c r="J255" s="30">
        <f t="shared" si="36"/>
        <v>2</v>
      </c>
      <c r="K255" s="30">
        <f t="shared" ca="1" si="39"/>
        <v>1.1279568119928638</v>
      </c>
      <c r="L255" s="30">
        <f t="shared" ca="1" si="37"/>
        <v>0.99302786130865839</v>
      </c>
    </row>
    <row r="256" spans="1:12" x14ac:dyDescent="0.35">
      <c r="A256" s="29">
        <v>25993</v>
      </c>
      <c r="B256" s="30">
        <v>25.24</v>
      </c>
      <c r="C256" s="30">
        <f t="shared" si="30"/>
        <v>21.98076923076923</v>
      </c>
      <c r="D256" s="30">
        <f t="shared" si="31"/>
        <v>3.2592307692307685</v>
      </c>
      <c r="E256" s="30">
        <f t="shared" si="32"/>
        <v>3</v>
      </c>
      <c r="F256" s="30">
        <f t="shared" ca="1" si="38"/>
        <v>3.3439999999999999</v>
      </c>
      <c r="G256" s="30">
        <f t="shared" ca="1" si="33"/>
        <v>-8.4769230769232706E-2</v>
      </c>
      <c r="H256" s="30">
        <f t="shared" si="34"/>
        <v>21.98076923076923</v>
      </c>
      <c r="I256" s="30">
        <f t="shared" si="35"/>
        <v>1.1482764654418198</v>
      </c>
      <c r="J256" s="30">
        <f t="shared" si="36"/>
        <v>3</v>
      </c>
      <c r="K256" s="30">
        <f t="shared" ca="1" si="39"/>
        <v>1.1460954131131467</v>
      </c>
      <c r="L256" s="30">
        <f t="shared" ca="1" si="37"/>
        <v>1.0019030285818427</v>
      </c>
    </row>
    <row r="257" spans="1:12" x14ac:dyDescent="0.35">
      <c r="A257" s="29">
        <v>26024</v>
      </c>
      <c r="B257" s="30">
        <v>24.95</v>
      </c>
      <c r="C257" s="30">
        <f t="shared" si="30"/>
        <v>22.009999999999994</v>
      </c>
      <c r="D257" s="30">
        <f t="shared" si="31"/>
        <v>2.9400000000000048</v>
      </c>
      <c r="E257" s="30">
        <f t="shared" si="32"/>
        <v>4</v>
      </c>
      <c r="F257" s="30">
        <f t="shared" ca="1" si="38"/>
        <v>2.4728461538461546</v>
      </c>
      <c r="G257" s="30">
        <f t="shared" ca="1" si="33"/>
        <v>0.46715384615384892</v>
      </c>
      <c r="H257" s="30">
        <f t="shared" si="34"/>
        <v>22.009999999999994</v>
      </c>
      <c r="I257" s="30">
        <f t="shared" si="35"/>
        <v>1.1335756474329852</v>
      </c>
      <c r="J257" s="30">
        <f t="shared" si="36"/>
        <v>4</v>
      </c>
      <c r="K257" s="30">
        <f t="shared" ca="1" si="39"/>
        <v>1.1076861608568953</v>
      </c>
      <c r="L257" s="30">
        <f t="shared" ca="1" si="37"/>
        <v>1.0233725828587241</v>
      </c>
    </row>
    <row r="258" spans="1:12" x14ac:dyDescent="0.35">
      <c r="A258" s="29">
        <v>26054</v>
      </c>
      <c r="B258" s="30">
        <v>23.29</v>
      </c>
      <c r="C258" s="30">
        <f t="shared" si="30"/>
        <v>22.069999999999997</v>
      </c>
      <c r="D258" s="30">
        <f t="shared" si="31"/>
        <v>1.2200000000000024</v>
      </c>
      <c r="E258" s="30">
        <f t="shared" si="32"/>
        <v>5</v>
      </c>
      <c r="F258" s="30">
        <f t="shared" ca="1" si="38"/>
        <v>1.190307692307693</v>
      </c>
      <c r="G258" s="30">
        <f t="shared" ca="1" si="33"/>
        <v>2.9692307692307907E-2</v>
      </c>
      <c r="H258" s="30">
        <f t="shared" si="34"/>
        <v>22.069999999999997</v>
      </c>
      <c r="I258" s="30">
        <f t="shared" si="35"/>
        <v>1.0552786588128682</v>
      </c>
      <c r="J258" s="30">
        <f t="shared" si="36"/>
        <v>5</v>
      </c>
      <c r="K258" s="30">
        <f t="shared" ca="1" si="39"/>
        <v>1.0512716216930516</v>
      </c>
      <c r="L258" s="30">
        <f t="shared" ca="1" si="37"/>
        <v>1.0038116097087864</v>
      </c>
    </row>
    <row r="259" spans="1:12" x14ac:dyDescent="0.35">
      <c r="A259" s="29">
        <v>26085</v>
      </c>
      <c r="B259" s="30">
        <v>21.6</v>
      </c>
      <c r="C259" s="30">
        <f t="shared" si="30"/>
        <v>22.176153846153849</v>
      </c>
      <c r="D259" s="30">
        <f t="shared" si="31"/>
        <v>-0.57615384615384713</v>
      </c>
      <c r="E259" s="30">
        <f t="shared" si="32"/>
        <v>6</v>
      </c>
      <c r="F259" s="30">
        <f t="shared" ca="1" si="38"/>
        <v>-0.22521794871794854</v>
      </c>
      <c r="G259" s="30">
        <f t="shared" ca="1" si="33"/>
        <v>-0.35093589743589959</v>
      </c>
      <c r="H259" s="30">
        <f t="shared" si="34"/>
        <v>22.176153846153849</v>
      </c>
      <c r="I259" s="30">
        <f t="shared" si="35"/>
        <v>0.97401921676090042</v>
      </c>
      <c r="J259" s="30">
        <f t="shared" si="36"/>
        <v>6</v>
      </c>
      <c r="K259" s="30">
        <f t="shared" ca="1" si="39"/>
        <v>0.98970503057706927</v>
      </c>
      <c r="L259" s="30">
        <f t="shared" ca="1" si="37"/>
        <v>0.98415102143411071</v>
      </c>
    </row>
    <row r="260" spans="1:12" x14ac:dyDescent="0.35">
      <c r="A260" s="29">
        <v>26115</v>
      </c>
      <c r="B260" s="30">
        <v>21.01</v>
      </c>
      <c r="C260" s="30">
        <f t="shared" si="30"/>
        <v>22.386923076923075</v>
      </c>
      <c r="D260" s="30">
        <f t="shared" si="31"/>
        <v>-1.3769230769230738</v>
      </c>
      <c r="E260" s="30">
        <f t="shared" si="32"/>
        <v>7</v>
      </c>
      <c r="F260" s="30">
        <f t="shared" ca="1" si="38"/>
        <v>-1.4482566204287519</v>
      </c>
      <c r="G260" s="30">
        <f t="shared" ca="1" si="33"/>
        <v>7.1333543505677E-2</v>
      </c>
      <c r="H260" s="30">
        <f t="shared" si="34"/>
        <v>22.386923076923075</v>
      </c>
      <c r="I260" s="30">
        <f t="shared" si="35"/>
        <v>0.93849431330103439</v>
      </c>
      <c r="J260" s="30">
        <f t="shared" si="36"/>
        <v>7</v>
      </c>
      <c r="K260" s="30">
        <f t="shared" ca="1" si="39"/>
        <v>0.93705918811134559</v>
      </c>
      <c r="L260" s="30">
        <f t="shared" ca="1" si="37"/>
        <v>1.0015315203221915</v>
      </c>
    </row>
    <row r="261" spans="1:12" x14ac:dyDescent="0.35">
      <c r="A261" s="29">
        <v>26146</v>
      </c>
      <c r="B261" s="30">
        <v>19.97</v>
      </c>
      <c r="C261" s="30">
        <f t="shared" si="30"/>
        <v>22.643076923076926</v>
      </c>
      <c r="D261" s="30">
        <f t="shared" si="31"/>
        <v>-2.6730769230769269</v>
      </c>
      <c r="E261" s="30">
        <f t="shared" si="32"/>
        <v>8</v>
      </c>
      <c r="F261" s="30">
        <f t="shared" ca="1" si="38"/>
        <v>-2.4585234437693453</v>
      </c>
      <c r="G261" s="30">
        <f t="shared" ca="1" si="33"/>
        <v>-0.21455347930758251</v>
      </c>
      <c r="H261" s="30">
        <f t="shared" si="34"/>
        <v>22.643076923076926</v>
      </c>
      <c r="I261" s="30">
        <f t="shared" si="35"/>
        <v>0.88194727544503315</v>
      </c>
      <c r="J261" s="30">
        <f t="shared" si="36"/>
        <v>8</v>
      </c>
      <c r="K261" s="30">
        <f t="shared" ca="1" si="39"/>
        <v>0.89406457332439959</v>
      </c>
      <c r="L261" s="30">
        <f t="shared" ca="1" si="37"/>
        <v>0.98644695445843389</v>
      </c>
    </row>
    <row r="262" spans="1:12" x14ac:dyDescent="0.35">
      <c r="A262" s="29">
        <v>26177</v>
      </c>
      <c r="B262" s="30">
        <v>19.739999999999998</v>
      </c>
      <c r="C262" s="30">
        <f t="shared" si="30"/>
        <v>22.836153846153845</v>
      </c>
      <c r="D262" s="30">
        <f t="shared" si="31"/>
        <v>-3.0961538461538467</v>
      </c>
      <c r="E262" s="30">
        <f t="shared" si="32"/>
        <v>9</v>
      </c>
      <c r="F262" s="30">
        <f t="shared" ca="1" si="38"/>
        <v>-2.7441525851197981</v>
      </c>
      <c r="G262" s="30">
        <f t="shared" ca="1" si="33"/>
        <v>-0.35200126103404727</v>
      </c>
      <c r="H262" s="30">
        <f t="shared" si="34"/>
        <v>22.836153846153845</v>
      </c>
      <c r="I262" s="30">
        <f t="shared" si="35"/>
        <v>0.86441876915821736</v>
      </c>
      <c r="J262" s="30">
        <f t="shared" si="36"/>
        <v>9</v>
      </c>
      <c r="K262" s="30">
        <f t="shared" ca="1" si="39"/>
        <v>0.88209900606922464</v>
      </c>
      <c r="L262" s="30">
        <f t="shared" ca="1" si="37"/>
        <v>0.97995662982345577</v>
      </c>
    </row>
    <row r="263" spans="1:12" x14ac:dyDescent="0.35">
      <c r="A263" s="29">
        <v>26207</v>
      </c>
      <c r="B263" s="30">
        <v>19.88</v>
      </c>
      <c r="C263" s="30">
        <f t="shared" si="30"/>
        <v>22.913846153846155</v>
      </c>
      <c r="D263" s="30">
        <f t="shared" si="31"/>
        <v>-3.0338461538461559</v>
      </c>
      <c r="E263" s="30">
        <f t="shared" si="32"/>
        <v>10</v>
      </c>
      <c r="F263" s="30">
        <f t="shared" ca="1" si="38"/>
        <v>-2.3949894913829333</v>
      </c>
      <c r="G263" s="30">
        <f t="shared" ca="1" si="33"/>
        <v>-0.63885666246322259</v>
      </c>
      <c r="H263" s="30">
        <f t="shared" si="34"/>
        <v>22.913846153846155</v>
      </c>
      <c r="I263" s="30">
        <f t="shared" si="35"/>
        <v>0.86759769034510537</v>
      </c>
      <c r="J263" s="30">
        <f t="shared" si="36"/>
        <v>10</v>
      </c>
      <c r="K263" s="30">
        <f t="shared" ca="1" si="39"/>
        <v>0.89672764542083672</v>
      </c>
      <c r="L263" s="30">
        <f t="shared" ca="1" si="37"/>
        <v>0.96751527041183094</v>
      </c>
    </row>
    <row r="264" spans="1:12" x14ac:dyDescent="0.35">
      <c r="A264" s="29">
        <v>26238</v>
      </c>
      <c r="B264" s="30">
        <v>20.94</v>
      </c>
      <c r="C264" s="30">
        <f t="shared" si="30"/>
        <v>22.95384615384615</v>
      </c>
      <c r="D264" s="30">
        <f t="shared" si="31"/>
        <v>-2.0138461538461492</v>
      </c>
      <c r="E264" s="30">
        <f t="shared" si="32"/>
        <v>11</v>
      </c>
      <c r="F264" s="30">
        <f t="shared" ca="1" si="38"/>
        <v>-1.6342512610340478</v>
      </c>
      <c r="G264" s="30">
        <f t="shared" ca="1" si="33"/>
        <v>-0.37959489281210068</v>
      </c>
      <c r="H264" s="30">
        <f t="shared" si="34"/>
        <v>22.95384615384615</v>
      </c>
      <c r="I264" s="30">
        <f t="shared" si="35"/>
        <v>0.91226541554959806</v>
      </c>
      <c r="J264" s="30">
        <f t="shared" si="36"/>
        <v>11</v>
      </c>
      <c r="K264" s="30">
        <f t="shared" ca="1" si="39"/>
        <v>0.92922034141363385</v>
      </c>
      <c r="L264" s="30">
        <f t="shared" ca="1" si="37"/>
        <v>0.98175360018675206</v>
      </c>
    </row>
    <row r="265" spans="1:12" x14ac:dyDescent="0.35">
      <c r="A265" s="29">
        <v>26268</v>
      </c>
      <c r="B265" s="30">
        <v>21.99</v>
      </c>
      <c r="C265" s="30">
        <f t="shared" ref="C265:C328" si="40">AVERAGE(B259:B271)</f>
        <v>23.086153846153845</v>
      </c>
      <c r="D265" s="30">
        <f t="shared" ref="D265:D328" si="41">B265 - C265</f>
        <v>-1.0961538461538467</v>
      </c>
      <c r="E265" s="30">
        <f t="shared" ref="E265:E328" si="42">MONTH(A265)</f>
        <v>12</v>
      </c>
      <c r="F265" s="30">
        <f t="shared" ca="1" si="38"/>
        <v>-0.35876598811025051</v>
      </c>
      <c r="G265" s="30">
        <f t="shared" ref="G265:G328" ca="1" si="43">B265 - (C265 + F265)</f>
        <v>-0.73738785804359708</v>
      </c>
      <c r="H265" s="30">
        <f t="shared" ref="H265:H328" si="44">AVERAGE(B259:B271)</f>
        <v>23.086153846153845</v>
      </c>
      <c r="I265" s="30">
        <f t="shared" ref="I265:I328" si="45">B265 / H265</f>
        <v>0.95251899240303872</v>
      </c>
      <c r="J265" s="30">
        <f t="shared" ref="J265:J328" si="46">MONTH(A265)</f>
        <v>12</v>
      </c>
      <c r="K265" s="30">
        <f t="shared" ca="1" si="39"/>
        <v>0.98436860956586791</v>
      </c>
      <c r="L265" s="30">
        <f t="shared" ref="L265:L328" ca="1" si="47">IF(K265=0, 0, B265 / (H265 * K265))</f>
        <v>0.96764462331150969</v>
      </c>
    </row>
    <row r="266" spans="1:12" x14ac:dyDescent="0.35">
      <c r="A266" s="29">
        <v>26299</v>
      </c>
      <c r="B266" s="30">
        <v>24.51</v>
      </c>
      <c r="C266" s="30">
        <f t="shared" si="40"/>
        <v>23.279230769230768</v>
      </c>
      <c r="D266" s="30">
        <f t="shared" si="41"/>
        <v>1.2307692307692335</v>
      </c>
      <c r="E266" s="30">
        <f t="shared" si="42"/>
        <v>1</v>
      </c>
      <c r="F266" s="30">
        <f t="shared" ca="1" si="38"/>
        <v>1.4054358974358971</v>
      </c>
      <c r="G266" s="30">
        <f t="shared" ca="1" si="43"/>
        <v>-0.17466666666666342</v>
      </c>
      <c r="H266" s="30">
        <f t="shared" si="44"/>
        <v>23.279230769230768</v>
      </c>
      <c r="I266" s="30">
        <f t="shared" si="45"/>
        <v>1.0528698410600403</v>
      </c>
      <c r="J266" s="30">
        <f t="shared" si="46"/>
        <v>1</v>
      </c>
      <c r="K266" s="30">
        <f t="shared" ca="1" si="39"/>
        <v>1.0612291220995622</v>
      </c>
      <c r="L266" s="30">
        <f t="shared" ca="1" si="47"/>
        <v>0.99212301955775251</v>
      </c>
    </row>
    <row r="267" spans="1:12" x14ac:dyDescent="0.35">
      <c r="A267" s="29">
        <v>26330</v>
      </c>
      <c r="B267" s="30">
        <v>26.66</v>
      </c>
      <c r="C267" s="30">
        <f t="shared" si="40"/>
        <v>23.464615384615385</v>
      </c>
      <c r="D267" s="30">
        <f t="shared" si="41"/>
        <v>3.195384615384615</v>
      </c>
      <c r="E267" s="30">
        <f t="shared" si="42"/>
        <v>2</v>
      </c>
      <c r="F267" s="30">
        <f t="shared" ca="1" si="38"/>
        <v>2.9278461538461542</v>
      </c>
      <c r="G267" s="30">
        <f t="shared" ca="1" si="43"/>
        <v>0.26753846153846084</v>
      </c>
      <c r="H267" s="30">
        <f t="shared" si="44"/>
        <v>23.464615384615385</v>
      </c>
      <c r="I267" s="30">
        <f t="shared" si="45"/>
        <v>1.1361788617886179</v>
      </c>
      <c r="J267" s="30">
        <f t="shared" si="46"/>
        <v>2</v>
      </c>
      <c r="K267" s="30">
        <f t="shared" ca="1" si="39"/>
        <v>1.1279568119928638</v>
      </c>
      <c r="L267" s="30">
        <f t="shared" ca="1" si="47"/>
        <v>1.0072893303257129</v>
      </c>
    </row>
    <row r="268" spans="1:12" x14ac:dyDescent="0.35">
      <c r="A268" s="29">
        <v>26359</v>
      </c>
      <c r="B268" s="30">
        <v>27.09</v>
      </c>
      <c r="C268" s="30">
        <f t="shared" si="40"/>
        <v>23.63</v>
      </c>
      <c r="D268" s="30">
        <f t="shared" si="41"/>
        <v>3.4600000000000009</v>
      </c>
      <c r="E268" s="30">
        <f t="shared" si="42"/>
        <v>3</v>
      </c>
      <c r="F268" s="30">
        <f t="shared" ca="1" si="38"/>
        <v>3.3439999999999999</v>
      </c>
      <c r="G268" s="30">
        <f t="shared" ca="1" si="43"/>
        <v>0.11599999999999966</v>
      </c>
      <c r="H268" s="30">
        <f t="shared" si="44"/>
        <v>23.63</v>
      </c>
      <c r="I268" s="30">
        <f t="shared" si="45"/>
        <v>1.1464240372407957</v>
      </c>
      <c r="J268" s="30">
        <f t="shared" si="46"/>
        <v>3</v>
      </c>
      <c r="K268" s="30">
        <f t="shared" ca="1" si="39"/>
        <v>1.1460954131131467</v>
      </c>
      <c r="L268" s="30">
        <f t="shared" ca="1" si="47"/>
        <v>1.0002867336557577</v>
      </c>
    </row>
    <row r="269" spans="1:12" x14ac:dyDescent="0.35">
      <c r="A269" s="29">
        <v>26390</v>
      </c>
      <c r="B269" s="30">
        <v>26.25</v>
      </c>
      <c r="C269" s="30">
        <f t="shared" si="40"/>
        <v>23.848461538461535</v>
      </c>
      <c r="D269" s="30">
        <f t="shared" si="41"/>
        <v>2.4015384615384647</v>
      </c>
      <c r="E269" s="30">
        <f t="shared" si="42"/>
        <v>4</v>
      </c>
      <c r="F269" s="30">
        <f t="shared" ca="1" si="38"/>
        <v>2.4728461538461546</v>
      </c>
      <c r="G269" s="30">
        <f t="shared" ca="1" si="43"/>
        <v>-7.1307692307691184E-2</v>
      </c>
      <c r="H269" s="30">
        <f t="shared" si="44"/>
        <v>23.848461538461535</v>
      </c>
      <c r="I269" s="30">
        <f t="shared" si="45"/>
        <v>1.1006999322646196</v>
      </c>
      <c r="J269" s="30">
        <f t="shared" si="46"/>
        <v>4</v>
      </c>
      <c r="K269" s="30">
        <f t="shared" ca="1" si="39"/>
        <v>1.1076861608568953</v>
      </c>
      <c r="L269" s="30">
        <f t="shared" ca="1" si="47"/>
        <v>0.99369295307718652</v>
      </c>
    </row>
    <row r="270" spans="1:12" x14ac:dyDescent="0.35">
      <c r="A270" s="29">
        <v>26420</v>
      </c>
      <c r="B270" s="30">
        <v>25.47</v>
      </c>
      <c r="C270" s="30">
        <f t="shared" si="40"/>
        <v>24.113076923076921</v>
      </c>
      <c r="D270" s="30">
        <f t="shared" si="41"/>
        <v>1.3569230769230778</v>
      </c>
      <c r="E270" s="30">
        <f t="shared" si="42"/>
        <v>5</v>
      </c>
      <c r="F270" s="30">
        <f t="shared" ca="1" si="38"/>
        <v>1.190307692307693</v>
      </c>
      <c r="G270" s="30">
        <f t="shared" ca="1" si="43"/>
        <v>0.16661538461538328</v>
      </c>
      <c r="H270" s="30">
        <f t="shared" si="44"/>
        <v>24.113076923076921</v>
      </c>
      <c r="I270" s="30">
        <f t="shared" si="45"/>
        <v>1.0562733275911571</v>
      </c>
      <c r="J270" s="30">
        <f t="shared" si="46"/>
        <v>5</v>
      </c>
      <c r="K270" s="30">
        <f t="shared" ca="1" si="39"/>
        <v>1.0512716216930516</v>
      </c>
      <c r="L270" s="30">
        <f t="shared" ca="1" si="47"/>
        <v>1.0047577674455346</v>
      </c>
    </row>
    <row r="271" spans="1:12" x14ac:dyDescent="0.35">
      <c r="A271" s="29">
        <v>26451</v>
      </c>
      <c r="B271" s="30">
        <v>25.01</v>
      </c>
      <c r="C271" s="30">
        <f t="shared" si="40"/>
        <v>24.416923076923073</v>
      </c>
      <c r="D271" s="30">
        <f t="shared" si="41"/>
        <v>0.59307692307692861</v>
      </c>
      <c r="E271" s="30">
        <f t="shared" si="42"/>
        <v>6</v>
      </c>
      <c r="F271" s="30">
        <f t="shared" ref="F271:F334" ca="1" si="48">OFFSET($F$2,MOD((ROW()-14),12),0)</f>
        <v>-0.22521794871794854</v>
      </c>
      <c r="G271" s="30">
        <f t="shared" ca="1" si="43"/>
        <v>0.81829487179487614</v>
      </c>
      <c r="H271" s="30">
        <f t="shared" si="44"/>
        <v>24.416923076923073</v>
      </c>
      <c r="I271" s="30">
        <f t="shared" si="45"/>
        <v>1.0242895847772668</v>
      </c>
      <c r="J271" s="30">
        <f t="shared" si="46"/>
        <v>6</v>
      </c>
      <c r="K271" s="30">
        <f t="shared" ref="K271:K334" ca="1" si="49">OFFSET($K$2,MOD((ROW()-14),12),0)</f>
        <v>0.98970503057706927</v>
      </c>
      <c r="L271" s="30">
        <f t="shared" ca="1" si="47"/>
        <v>1.0349443047490952</v>
      </c>
    </row>
    <row r="272" spans="1:12" x14ac:dyDescent="0.35">
      <c r="A272" s="29">
        <v>26481</v>
      </c>
      <c r="B272" s="30">
        <v>24.11</v>
      </c>
      <c r="C272" s="30">
        <f t="shared" si="40"/>
        <v>24.727692307692312</v>
      </c>
      <c r="D272" s="30">
        <f t="shared" si="41"/>
        <v>-0.61769230769231243</v>
      </c>
      <c r="E272" s="30">
        <f t="shared" si="42"/>
        <v>7</v>
      </c>
      <c r="F272" s="30">
        <f t="shared" ca="1" si="48"/>
        <v>-1.4482566204287519</v>
      </c>
      <c r="G272" s="30">
        <f t="shared" ca="1" si="43"/>
        <v>0.83056431273643838</v>
      </c>
      <c r="H272" s="30">
        <f t="shared" si="44"/>
        <v>24.727692307692312</v>
      </c>
      <c r="I272" s="30">
        <f t="shared" si="45"/>
        <v>0.97502022024513135</v>
      </c>
      <c r="J272" s="30">
        <f t="shared" si="46"/>
        <v>7</v>
      </c>
      <c r="K272" s="30">
        <f t="shared" ca="1" si="49"/>
        <v>0.93705918811134559</v>
      </c>
      <c r="L272" s="30">
        <f t="shared" ca="1" si="47"/>
        <v>1.0405108157685288</v>
      </c>
    </row>
    <row r="273" spans="1:12" x14ac:dyDescent="0.35">
      <c r="A273" s="29">
        <v>26512</v>
      </c>
      <c r="B273" s="30">
        <v>23.42</v>
      </c>
      <c r="C273" s="30">
        <f t="shared" si="40"/>
        <v>24.879230769230766</v>
      </c>
      <c r="D273" s="30">
        <f t="shared" si="41"/>
        <v>-1.4592307692307642</v>
      </c>
      <c r="E273" s="30">
        <f t="shared" si="42"/>
        <v>8</v>
      </c>
      <c r="F273" s="30">
        <f t="shared" ca="1" si="48"/>
        <v>-2.4585234437693453</v>
      </c>
      <c r="G273" s="30">
        <f t="shared" ca="1" si="43"/>
        <v>0.99929267453858017</v>
      </c>
      <c r="H273" s="30">
        <f t="shared" si="44"/>
        <v>24.879230769230766</v>
      </c>
      <c r="I273" s="30">
        <f t="shared" si="45"/>
        <v>0.94134743221098871</v>
      </c>
      <c r="J273" s="30">
        <f t="shared" si="46"/>
        <v>8</v>
      </c>
      <c r="K273" s="30">
        <f t="shared" ca="1" si="49"/>
        <v>0.89406457332439959</v>
      </c>
      <c r="L273" s="30">
        <f t="shared" ca="1" si="47"/>
        <v>1.05288528401341</v>
      </c>
    </row>
    <row r="274" spans="1:12" x14ac:dyDescent="0.35">
      <c r="A274" s="29">
        <v>26543</v>
      </c>
      <c r="B274" s="30">
        <v>22.12</v>
      </c>
      <c r="C274" s="30">
        <f t="shared" si="40"/>
        <v>24.849230769230765</v>
      </c>
      <c r="D274" s="30">
        <f t="shared" si="41"/>
        <v>-2.7292307692307638</v>
      </c>
      <c r="E274" s="30">
        <f t="shared" si="42"/>
        <v>9</v>
      </c>
      <c r="F274" s="30">
        <f t="shared" ca="1" si="48"/>
        <v>-2.7441525851197981</v>
      </c>
      <c r="G274" s="30">
        <f t="shared" ca="1" si="43"/>
        <v>1.4921815889035628E-2</v>
      </c>
      <c r="H274" s="30">
        <f t="shared" si="44"/>
        <v>24.849230769230765</v>
      </c>
      <c r="I274" s="30">
        <f t="shared" si="45"/>
        <v>0.89016840019811805</v>
      </c>
      <c r="J274" s="30">
        <f t="shared" si="46"/>
        <v>9</v>
      </c>
      <c r="K274" s="30">
        <f t="shared" ca="1" si="49"/>
        <v>0.88209900606922464</v>
      </c>
      <c r="L274" s="30">
        <f t="shared" ca="1" si="47"/>
        <v>1.0091479460620323</v>
      </c>
    </row>
    <row r="275" spans="1:12" x14ac:dyDescent="0.35">
      <c r="A275" s="29">
        <v>26573</v>
      </c>
      <c r="B275" s="30">
        <v>22.58</v>
      </c>
      <c r="C275" s="30">
        <f t="shared" si="40"/>
        <v>24.678461538461534</v>
      </c>
      <c r="D275" s="30">
        <f t="shared" si="41"/>
        <v>-2.0984615384615353</v>
      </c>
      <c r="E275" s="30">
        <f t="shared" si="42"/>
        <v>10</v>
      </c>
      <c r="F275" s="30">
        <f t="shared" ca="1" si="48"/>
        <v>-2.3949894913829333</v>
      </c>
      <c r="G275" s="30">
        <f t="shared" ca="1" si="43"/>
        <v>0.296527952921398</v>
      </c>
      <c r="H275" s="30">
        <f t="shared" si="44"/>
        <v>24.678461538461534</v>
      </c>
      <c r="I275" s="30">
        <f t="shared" si="45"/>
        <v>0.9149678947696529</v>
      </c>
      <c r="J275" s="30">
        <f t="shared" si="46"/>
        <v>10</v>
      </c>
      <c r="K275" s="30">
        <f t="shared" ca="1" si="49"/>
        <v>0.89672764542083672</v>
      </c>
      <c r="L275" s="30">
        <f t="shared" ca="1" si="47"/>
        <v>1.0203409022148036</v>
      </c>
    </row>
    <row r="276" spans="1:12" x14ac:dyDescent="0.35">
      <c r="A276" s="29">
        <v>26604</v>
      </c>
      <c r="B276" s="30">
        <v>23.32</v>
      </c>
      <c r="C276" s="30">
        <f t="shared" si="40"/>
        <v>24.462307692307693</v>
      </c>
      <c r="D276" s="30">
        <f t="shared" si="41"/>
        <v>-1.1423076923076927</v>
      </c>
      <c r="E276" s="30">
        <f t="shared" si="42"/>
        <v>11</v>
      </c>
      <c r="F276" s="30">
        <f t="shared" ca="1" si="48"/>
        <v>-1.6342512610340478</v>
      </c>
      <c r="G276" s="30">
        <f t="shared" ca="1" si="43"/>
        <v>0.49194356872635581</v>
      </c>
      <c r="H276" s="30">
        <f t="shared" si="44"/>
        <v>24.462307692307693</v>
      </c>
      <c r="I276" s="30">
        <f t="shared" si="45"/>
        <v>0.95330335524040122</v>
      </c>
      <c r="J276" s="30">
        <f t="shared" si="46"/>
        <v>11</v>
      </c>
      <c r="K276" s="30">
        <f t="shared" ca="1" si="49"/>
        <v>0.92922034141363385</v>
      </c>
      <c r="L276" s="30">
        <f t="shared" ca="1" si="47"/>
        <v>1.0259174414866226</v>
      </c>
    </row>
    <row r="277" spans="1:12" x14ac:dyDescent="0.35">
      <c r="A277" s="29">
        <v>26634</v>
      </c>
      <c r="B277" s="30">
        <v>24.89</v>
      </c>
      <c r="C277" s="30">
        <f t="shared" si="40"/>
        <v>24.176923076923075</v>
      </c>
      <c r="D277" s="30">
        <f t="shared" si="41"/>
        <v>0.71307692307692605</v>
      </c>
      <c r="E277" s="30">
        <f t="shared" si="42"/>
        <v>12</v>
      </c>
      <c r="F277" s="30">
        <f t="shared" ca="1" si="48"/>
        <v>-0.35876598811025051</v>
      </c>
      <c r="G277" s="30">
        <f t="shared" ca="1" si="43"/>
        <v>1.0718429111871757</v>
      </c>
      <c r="H277" s="30">
        <f t="shared" si="44"/>
        <v>24.176923076923075</v>
      </c>
      <c r="I277" s="30">
        <f t="shared" si="45"/>
        <v>1.0294941139039135</v>
      </c>
      <c r="J277" s="30">
        <f t="shared" si="46"/>
        <v>12</v>
      </c>
      <c r="K277" s="30">
        <f t="shared" ca="1" si="49"/>
        <v>0.98436860956586791</v>
      </c>
      <c r="L277" s="30">
        <f t="shared" ca="1" si="47"/>
        <v>1.0458420797854853</v>
      </c>
    </row>
    <row r="278" spans="1:12" x14ac:dyDescent="0.35">
      <c r="A278" s="29">
        <v>26665</v>
      </c>
      <c r="B278" s="30">
        <v>26.03</v>
      </c>
      <c r="C278" s="30">
        <f t="shared" si="40"/>
        <v>23.856153846153845</v>
      </c>
      <c r="D278" s="30">
        <f t="shared" si="41"/>
        <v>2.1738461538461564</v>
      </c>
      <c r="E278" s="30">
        <f t="shared" si="42"/>
        <v>1</v>
      </c>
      <c r="F278" s="30">
        <f t="shared" ca="1" si="48"/>
        <v>1.4054358974358971</v>
      </c>
      <c r="G278" s="30">
        <f t="shared" ca="1" si="43"/>
        <v>0.76841025641025951</v>
      </c>
      <c r="H278" s="30">
        <f t="shared" si="44"/>
        <v>23.856153846153845</v>
      </c>
      <c r="I278" s="30">
        <f t="shared" si="45"/>
        <v>1.0911230774191469</v>
      </c>
      <c r="J278" s="30">
        <f t="shared" si="46"/>
        <v>1</v>
      </c>
      <c r="K278" s="30">
        <f t="shared" ca="1" si="49"/>
        <v>1.0612291220995622</v>
      </c>
      <c r="L278" s="30">
        <f t="shared" ca="1" si="47"/>
        <v>1.0281691810911124</v>
      </c>
    </row>
    <row r="279" spans="1:12" x14ac:dyDescent="0.35">
      <c r="A279" s="29">
        <v>26696</v>
      </c>
      <c r="B279" s="30">
        <v>26.48</v>
      </c>
      <c r="C279" s="30">
        <f t="shared" si="40"/>
        <v>23.49923076923077</v>
      </c>
      <c r="D279" s="30">
        <f t="shared" si="41"/>
        <v>2.9807692307692299</v>
      </c>
      <c r="E279" s="30">
        <f t="shared" si="42"/>
        <v>2</v>
      </c>
      <c r="F279" s="30">
        <f t="shared" ca="1" si="48"/>
        <v>2.9278461538461542</v>
      </c>
      <c r="G279" s="30">
        <f t="shared" ca="1" si="43"/>
        <v>5.292307692307574E-2</v>
      </c>
      <c r="H279" s="30">
        <f t="shared" si="44"/>
        <v>23.49923076923077</v>
      </c>
      <c r="I279" s="30">
        <f t="shared" si="45"/>
        <v>1.1268453959213067</v>
      </c>
      <c r="J279" s="30">
        <f t="shared" si="46"/>
        <v>2</v>
      </c>
      <c r="K279" s="30">
        <f t="shared" ca="1" si="49"/>
        <v>1.1279568119928638</v>
      </c>
      <c r="L279" s="30">
        <f t="shared" ca="1" si="47"/>
        <v>0.99901466433843922</v>
      </c>
    </row>
    <row r="280" spans="1:12" x14ac:dyDescent="0.35">
      <c r="A280" s="29">
        <v>26724</v>
      </c>
      <c r="B280" s="30">
        <v>26.27</v>
      </c>
      <c r="C280" s="30">
        <f t="shared" si="40"/>
        <v>23.196923076923081</v>
      </c>
      <c r="D280" s="30">
        <f t="shared" si="41"/>
        <v>3.0730769230769184</v>
      </c>
      <c r="E280" s="30">
        <f t="shared" si="42"/>
        <v>3</v>
      </c>
      <c r="F280" s="30">
        <f t="shared" ca="1" si="48"/>
        <v>3.3439999999999999</v>
      </c>
      <c r="G280" s="30">
        <f t="shared" ca="1" si="43"/>
        <v>-0.27092307692308282</v>
      </c>
      <c r="H280" s="30">
        <f t="shared" si="44"/>
        <v>23.196923076923081</v>
      </c>
      <c r="I280" s="30">
        <f t="shared" si="45"/>
        <v>1.1324777821992305</v>
      </c>
      <c r="J280" s="30">
        <f t="shared" si="46"/>
        <v>3</v>
      </c>
      <c r="K280" s="30">
        <f t="shared" ca="1" si="49"/>
        <v>1.1460954131131467</v>
      </c>
      <c r="L280" s="30">
        <f t="shared" ca="1" si="47"/>
        <v>0.98811823975725854</v>
      </c>
    </row>
    <row r="281" spans="1:12" x14ac:dyDescent="0.35">
      <c r="A281" s="29">
        <v>26755</v>
      </c>
      <c r="B281" s="30">
        <v>24.87</v>
      </c>
      <c r="C281" s="30">
        <f t="shared" si="40"/>
        <v>23.018461538461541</v>
      </c>
      <c r="D281" s="30">
        <f t="shared" si="41"/>
        <v>1.8515384615384605</v>
      </c>
      <c r="E281" s="30">
        <f t="shared" si="42"/>
        <v>4</v>
      </c>
      <c r="F281" s="30">
        <f t="shared" ca="1" si="48"/>
        <v>2.4728461538461546</v>
      </c>
      <c r="G281" s="30">
        <f t="shared" ca="1" si="43"/>
        <v>-0.62130769230769545</v>
      </c>
      <c r="H281" s="30">
        <f t="shared" si="44"/>
        <v>23.018461538461541</v>
      </c>
      <c r="I281" s="30">
        <f t="shared" si="45"/>
        <v>1.080437107338591</v>
      </c>
      <c r="J281" s="30">
        <f t="shared" si="46"/>
        <v>4</v>
      </c>
      <c r="K281" s="30">
        <f t="shared" ca="1" si="49"/>
        <v>1.1076861608568953</v>
      </c>
      <c r="L281" s="30">
        <f t="shared" ca="1" si="47"/>
        <v>0.97540002350735822</v>
      </c>
    </row>
    <row r="282" spans="1:12" x14ac:dyDescent="0.35">
      <c r="A282" s="29">
        <v>26785</v>
      </c>
      <c r="B282" s="30">
        <v>23.44</v>
      </c>
      <c r="C282" s="30">
        <f t="shared" si="40"/>
        <v>22.874615384615385</v>
      </c>
      <c r="D282" s="30">
        <f t="shared" si="41"/>
        <v>0.56538461538461604</v>
      </c>
      <c r="E282" s="30">
        <f t="shared" si="42"/>
        <v>5</v>
      </c>
      <c r="F282" s="30">
        <f t="shared" ca="1" si="48"/>
        <v>1.190307692307693</v>
      </c>
      <c r="G282" s="30">
        <f t="shared" ca="1" si="43"/>
        <v>-0.62492307692307847</v>
      </c>
      <c r="H282" s="30">
        <f t="shared" si="44"/>
        <v>22.874615384615385</v>
      </c>
      <c r="I282" s="30">
        <f t="shared" si="45"/>
        <v>1.0247166829202676</v>
      </c>
      <c r="J282" s="30">
        <f t="shared" si="46"/>
        <v>5</v>
      </c>
      <c r="K282" s="30">
        <f t="shared" ca="1" si="49"/>
        <v>1.0512716216930516</v>
      </c>
      <c r="L282" s="30">
        <f t="shared" ca="1" si="47"/>
        <v>0.97474017349577302</v>
      </c>
    </row>
    <row r="283" spans="1:12" x14ac:dyDescent="0.35">
      <c r="A283" s="29">
        <v>26816</v>
      </c>
      <c r="B283" s="30">
        <v>21.76</v>
      </c>
      <c r="C283" s="30">
        <f t="shared" si="40"/>
        <v>22.753076923076925</v>
      </c>
      <c r="D283" s="30">
        <f t="shared" si="41"/>
        <v>-0.99307692307692363</v>
      </c>
      <c r="E283" s="30">
        <f t="shared" si="42"/>
        <v>6</v>
      </c>
      <c r="F283" s="30">
        <f t="shared" ca="1" si="48"/>
        <v>-0.22521794871794854</v>
      </c>
      <c r="G283" s="30">
        <f t="shared" ca="1" si="43"/>
        <v>-0.7678589743589761</v>
      </c>
      <c r="H283" s="30">
        <f t="shared" si="44"/>
        <v>22.753076923076925</v>
      </c>
      <c r="I283" s="30">
        <f t="shared" si="45"/>
        <v>0.95635417018830926</v>
      </c>
      <c r="J283" s="30">
        <f t="shared" si="46"/>
        <v>6</v>
      </c>
      <c r="K283" s="30">
        <f t="shared" ca="1" si="49"/>
        <v>0.98970503057706927</v>
      </c>
      <c r="L283" s="30">
        <f t="shared" ca="1" si="47"/>
        <v>0.96630222201728722</v>
      </c>
    </row>
    <row r="284" spans="1:12" x14ac:dyDescent="0.35">
      <c r="A284" s="29">
        <v>26846</v>
      </c>
      <c r="B284" s="30">
        <v>20.84</v>
      </c>
      <c r="C284" s="30">
        <f t="shared" si="40"/>
        <v>22.630000000000003</v>
      </c>
      <c r="D284" s="30">
        <f t="shared" si="41"/>
        <v>-1.7900000000000027</v>
      </c>
      <c r="E284" s="30">
        <f t="shared" si="42"/>
        <v>7</v>
      </c>
      <c r="F284" s="30">
        <f t="shared" ca="1" si="48"/>
        <v>-1.4482566204287519</v>
      </c>
      <c r="G284" s="30">
        <f t="shared" ca="1" si="43"/>
        <v>-0.34174337957125189</v>
      </c>
      <c r="H284" s="30">
        <f t="shared" si="44"/>
        <v>22.630000000000003</v>
      </c>
      <c r="I284" s="30">
        <f t="shared" si="45"/>
        <v>0.92090145824127256</v>
      </c>
      <c r="J284" s="30">
        <f t="shared" si="46"/>
        <v>7</v>
      </c>
      <c r="K284" s="30">
        <f t="shared" ca="1" si="49"/>
        <v>0.93705918811134559</v>
      </c>
      <c r="L284" s="30">
        <f t="shared" ca="1" si="47"/>
        <v>0.98275698048205562</v>
      </c>
    </row>
    <row r="285" spans="1:12" x14ac:dyDescent="0.35">
      <c r="A285" s="29">
        <v>26877</v>
      </c>
      <c r="B285" s="30">
        <v>19.47</v>
      </c>
      <c r="C285" s="30">
        <f t="shared" si="40"/>
        <v>22.540769230769232</v>
      </c>
      <c r="D285" s="30">
        <f t="shared" si="41"/>
        <v>-3.0707692307692334</v>
      </c>
      <c r="E285" s="30">
        <f t="shared" si="42"/>
        <v>8</v>
      </c>
      <c r="F285" s="30">
        <f t="shared" ca="1" si="48"/>
        <v>-2.4585234437693453</v>
      </c>
      <c r="G285" s="30">
        <f t="shared" ca="1" si="43"/>
        <v>-0.61224578699988896</v>
      </c>
      <c r="H285" s="30">
        <f t="shared" si="44"/>
        <v>22.540769230769232</v>
      </c>
      <c r="I285" s="30">
        <f t="shared" si="45"/>
        <v>0.86376821485854682</v>
      </c>
      <c r="J285" s="30">
        <f t="shared" si="46"/>
        <v>8</v>
      </c>
      <c r="K285" s="30">
        <f t="shared" ca="1" si="49"/>
        <v>0.89406457332439959</v>
      </c>
      <c r="L285" s="30">
        <f t="shared" ca="1" si="47"/>
        <v>0.96611390343630121</v>
      </c>
    </row>
    <row r="286" spans="1:12" x14ac:dyDescent="0.35">
      <c r="A286" s="29">
        <v>26908</v>
      </c>
      <c r="B286" s="30">
        <v>19.489999999999998</v>
      </c>
      <c r="C286" s="30">
        <f t="shared" si="40"/>
        <v>22.48</v>
      </c>
      <c r="D286" s="30">
        <f t="shared" si="41"/>
        <v>-2.990000000000002</v>
      </c>
      <c r="E286" s="30">
        <f t="shared" si="42"/>
        <v>9</v>
      </c>
      <c r="F286" s="30">
        <f t="shared" ca="1" si="48"/>
        <v>-2.7441525851197981</v>
      </c>
      <c r="G286" s="30">
        <f t="shared" ca="1" si="43"/>
        <v>-0.24584741488020256</v>
      </c>
      <c r="H286" s="30">
        <f t="shared" si="44"/>
        <v>22.48</v>
      </c>
      <c r="I286" s="30">
        <f t="shared" si="45"/>
        <v>0.86699288256227747</v>
      </c>
      <c r="J286" s="30">
        <f t="shared" si="46"/>
        <v>9</v>
      </c>
      <c r="K286" s="30">
        <f t="shared" ca="1" si="49"/>
        <v>0.88209900606922464</v>
      </c>
      <c r="L286" s="30">
        <f t="shared" ca="1" si="47"/>
        <v>0.98287479817683687</v>
      </c>
    </row>
    <row r="287" spans="1:12" x14ac:dyDescent="0.35">
      <c r="A287" s="29">
        <v>26938</v>
      </c>
      <c r="B287" s="30">
        <v>19.8</v>
      </c>
      <c r="C287" s="30">
        <f t="shared" si="40"/>
        <v>22.403846153846153</v>
      </c>
      <c r="D287" s="30">
        <f t="shared" si="41"/>
        <v>-2.6038461538461526</v>
      </c>
      <c r="E287" s="30">
        <f t="shared" si="42"/>
        <v>10</v>
      </c>
      <c r="F287" s="30">
        <f t="shared" ca="1" si="48"/>
        <v>-2.3949894913829333</v>
      </c>
      <c r="G287" s="30">
        <f t="shared" ca="1" si="43"/>
        <v>-0.20885666246321932</v>
      </c>
      <c r="H287" s="30">
        <f t="shared" si="44"/>
        <v>22.403846153846153</v>
      </c>
      <c r="I287" s="30">
        <f t="shared" si="45"/>
        <v>0.88377682403433477</v>
      </c>
      <c r="J287" s="30">
        <f t="shared" si="46"/>
        <v>10</v>
      </c>
      <c r="K287" s="30">
        <f t="shared" ca="1" si="49"/>
        <v>0.89672764542083672</v>
      </c>
      <c r="L287" s="30">
        <f t="shared" ca="1" si="47"/>
        <v>0.98555768693801771</v>
      </c>
    </row>
    <row r="288" spans="1:12" x14ac:dyDescent="0.35">
      <c r="A288" s="29">
        <v>26969</v>
      </c>
      <c r="B288" s="30">
        <v>20.71</v>
      </c>
      <c r="C288" s="30">
        <f t="shared" si="40"/>
        <v>22.363846153846154</v>
      </c>
      <c r="D288" s="30">
        <f t="shared" si="41"/>
        <v>-1.6538461538461533</v>
      </c>
      <c r="E288" s="30">
        <f t="shared" si="42"/>
        <v>11</v>
      </c>
      <c r="F288" s="30">
        <f t="shared" ca="1" si="48"/>
        <v>-1.6342512610340478</v>
      </c>
      <c r="G288" s="30">
        <f t="shared" ca="1" si="43"/>
        <v>-1.9594892812104803E-2</v>
      </c>
      <c r="H288" s="30">
        <f t="shared" si="44"/>
        <v>22.363846153846154</v>
      </c>
      <c r="I288" s="30">
        <f t="shared" si="45"/>
        <v>0.92604822343755377</v>
      </c>
      <c r="J288" s="30">
        <f t="shared" si="46"/>
        <v>11</v>
      </c>
      <c r="K288" s="30">
        <f t="shared" ca="1" si="49"/>
        <v>0.92922034141363385</v>
      </c>
      <c r="L288" s="30">
        <f t="shared" ca="1" si="47"/>
        <v>0.99658625857107874</v>
      </c>
    </row>
    <row r="289" spans="1:12" x14ac:dyDescent="0.35">
      <c r="A289" s="29">
        <v>26999</v>
      </c>
      <c r="B289" s="30">
        <v>21.74</v>
      </c>
      <c r="C289" s="30">
        <f t="shared" si="40"/>
        <v>22.290000000000003</v>
      </c>
      <c r="D289" s="30">
        <f t="shared" si="41"/>
        <v>-0.55000000000000426</v>
      </c>
      <c r="E289" s="30">
        <f t="shared" si="42"/>
        <v>12</v>
      </c>
      <c r="F289" s="30">
        <f t="shared" ca="1" si="48"/>
        <v>-0.35876598811025051</v>
      </c>
      <c r="G289" s="30">
        <f t="shared" ca="1" si="43"/>
        <v>-0.19123401188975464</v>
      </c>
      <c r="H289" s="30">
        <f t="shared" si="44"/>
        <v>22.290000000000003</v>
      </c>
      <c r="I289" s="30">
        <f t="shared" si="45"/>
        <v>0.97532525796321201</v>
      </c>
      <c r="J289" s="30">
        <f t="shared" si="46"/>
        <v>12</v>
      </c>
      <c r="K289" s="30">
        <f t="shared" ca="1" si="49"/>
        <v>0.98436860956586791</v>
      </c>
      <c r="L289" s="30">
        <f t="shared" ca="1" si="47"/>
        <v>0.99081304349328636</v>
      </c>
    </row>
    <row r="290" spans="1:12" x14ac:dyDescent="0.35">
      <c r="A290" s="29">
        <v>27030</v>
      </c>
      <c r="B290" s="30">
        <v>23.29</v>
      </c>
      <c r="C290" s="30">
        <f t="shared" si="40"/>
        <v>22.276153846153843</v>
      </c>
      <c r="D290" s="30">
        <f t="shared" si="41"/>
        <v>1.0138461538461563</v>
      </c>
      <c r="E290" s="30">
        <f t="shared" si="42"/>
        <v>1</v>
      </c>
      <c r="F290" s="30">
        <f t="shared" ca="1" si="48"/>
        <v>1.4054358974358971</v>
      </c>
      <c r="G290" s="30">
        <f t="shared" ca="1" si="43"/>
        <v>-0.39158974358974064</v>
      </c>
      <c r="H290" s="30">
        <f t="shared" si="44"/>
        <v>22.276153846153843</v>
      </c>
      <c r="I290" s="30">
        <f t="shared" si="45"/>
        <v>1.0455126212921717</v>
      </c>
      <c r="J290" s="30">
        <f t="shared" si="46"/>
        <v>1</v>
      </c>
      <c r="K290" s="30">
        <f t="shared" ca="1" si="49"/>
        <v>1.0612291220995622</v>
      </c>
      <c r="L290" s="30">
        <f t="shared" ca="1" si="47"/>
        <v>0.98519028503826156</v>
      </c>
    </row>
    <row r="291" spans="1:12" x14ac:dyDescent="0.35">
      <c r="A291" s="29">
        <v>27061</v>
      </c>
      <c r="B291" s="30">
        <v>24.87</v>
      </c>
      <c r="C291" s="30">
        <f t="shared" si="40"/>
        <v>22.267692307692307</v>
      </c>
      <c r="D291" s="30">
        <f t="shared" si="41"/>
        <v>2.6023076923076935</v>
      </c>
      <c r="E291" s="30">
        <f t="shared" si="42"/>
        <v>2</v>
      </c>
      <c r="F291" s="30">
        <f t="shared" ca="1" si="48"/>
        <v>2.9278461538461542</v>
      </c>
      <c r="G291" s="30">
        <f t="shared" ca="1" si="43"/>
        <v>-0.32553846153846067</v>
      </c>
      <c r="H291" s="30">
        <f t="shared" si="44"/>
        <v>22.267692307692307</v>
      </c>
      <c r="I291" s="30">
        <f t="shared" si="45"/>
        <v>1.1168647229514992</v>
      </c>
      <c r="J291" s="30">
        <f t="shared" si="46"/>
        <v>2</v>
      </c>
      <c r="K291" s="30">
        <f t="shared" ca="1" si="49"/>
        <v>1.1279568119928638</v>
      </c>
      <c r="L291" s="30">
        <f t="shared" ca="1" si="47"/>
        <v>0.99016621122065207</v>
      </c>
    </row>
    <row r="292" spans="1:12" x14ac:dyDescent="0.35">
      <c r="A292" s="29">
        <v>27089</v>
      </c>
      <c r="B292" s="30">
        <v>25.69</v>
      </c>
      <c r="C292" s="30">
        <f t="shared" si="40"/>
        <v>22.319999999999997</v>
      </c>
      <c r="D292" s="30">
        <f t="shared" si="41"/>
        <v>3.3700000000000045</v>
      </c>
      <c r="E292" s="30">
        <f t="shared" si="42"/>
        <v>3</v>
      </c>
      <c r="F292" s="30">
        <f t="shared" ca="1" si="48"/>
        <v>3.3439999999999999</v>
      </c>
      <c r="G292" s="30">
        <f t="shared" ca="1" si="43"/>
        <v>2.6000000000003354E-2</v>
      </c>
      <c r="H292" s="30">
        <f t="shared" si="44"/>
        <v>22.319999999999997</v>
      </c>
      <c r="I292" s="30">
        <f t="shared" si="45"/>
        <v>1.1509856630824375</v>
      </c>
      <c r="J292" s="30">
        <f t="shared" si="46"/>
        <v>3</v>
      </c>
      <c r="K292" s="30">
        <f t="shared" ca="1" si="49"/>
        <v>1.1460954131131467</v>
      </c>
      <c r="L292" s="30">
        <f t="shared" ca="1" si="47"/>
        <v>1.0042668785803857</v>
      </c>
    </row>
    <row r="293" spans="1:12" x14ac:dyDescent="0.35">
      <c r="A293" s="29">
        <v>27120</v>
      </c>
      <c r="B293" s="30">
        <v>25.28</v>
      </c>
      <c r="C293" s="30">
        <f t="shared" si="40"/>
        <v>22.349999999999998</v>
      </c>
      <c r="D293" s="30">
        <f t="shared" si="41"/>
        <v>2.9300000000000033</v>
      </c>
      <c r="E293" s="30">
        <f t="shared" si="42"/>
        <v>4</v>
      </c>
      <c r="F293" s="30">
        <f t="shared" ca="1" si="48"/>
        <v>2.4728461538461546</v>
      </c>
      <c r="G293" s="30">
        <f t="shared" ca="1" si="43"/>
        <v>0.45715384615384735</v>
      </c>
      <c r="H293" s="30">
        <f t="shared" si="44"/>
        <v>22.349999999999998</v>
      </c>
      <c r="I293" s="30">
        <f t="shared" si="45"/>
        <v>1.1310961968680091</v>
      </c>
      <c r="J293" s="30">
        <f t="shared" si="46"/>
        <v>4</v>
      </c>
      <c r="K293" s="30">
        <f t="shared" ca="1" si="49"/>
        <v>1.1076861608568953</v>
      </c>
      <c r="L293" s="30">
        <f t="shared" ca="1" si="47"/>
        <v>1.0211341775661475</v>
      </c>
    </row>
    <row r="294" spans="1:12" x14ac:dyDescent="0.35">
      <c r="A294" s="29">
        <v>27150</v>
      </c>
      <c r="B294" s="30">
        <v>24.35</v>
      </c>
      <c r="C294" s="30">
        <f t="shared" si="40"/>
        <v>22.41769230769231</v>
      </c>
      <c r="D294" s="30">
        <f t="shared" si="41"/>
        <v>1.9323076923076918</v>
      </c>
      <c r="E294" s="30">
        <f t="shared" si="42"/>
        <v>5</v>
      </c>
      <c r="F294" s="30">
        <f t="shared" ca="1" si="48"/>
        <v>1.190307692307693</v>
      </c>
      <c r="G294" s="30">
        <f t="shared" ca="1" si="43"/>
        <v>0.74199999999999733</v>
      </c>
      <c r="H294" s="30">
        <f t="shared" si="44"/>
        <v>22.41769230769231</v>
      </c>
      <c r="I294" s="30">
        <f t="shared" si="45"/>
        <v>1.0861956559036474</v>
      </c>
      <c r="J294" s="30">
        <f t="shared" si="46"/>
        <v>5</v>
      </c>
      <c r="K294" s="30">
        <f t="shared" ca="1" si="49"/>
        <v>1.0512716216930516</v>
      </c>
      <c r="L294" s="30">
        <f t="shared" ca="1" si="47"/>
        <v>1.0332207523630776</v>
      </c>
    </row>
    <row r="295" spans="1:12" x14ac:dyDescent="0.35">
      <c r="A295" s="29">
        <v>27181</v>
      </c>
      <c r="B295" s="30">
        <v>22.48</v>
      </c>
      <c r="C295" s="30">
        <f t="shared" si="40"/>
        <v>22.471538461538461</v>
      </c>
      <c r="D295" s="30">
        <f t="shared" si="41"/>
        <v>8.4615384615389644E-3</v>
      </c>
      <c r="E295" s="30">
        <f t="shared" si="42"/>
        <v>6</v>
      </c>
      <c r="F295" s="30">
        <f t="shared" ca="1" si="48"/>
        <v>-0.22521794871794854</v>
      </c>
      <c r="G295" s="30">
        <f t="shared" ca="1" si="43"/>
        <v>0.2336794871794865</v>
      </c>
      <c r="H295" s="30">
        <f t="shared" si="44"/>
        <v>22.471538461538461</v>
      </c>
      <c r="I295" s="30">
        <f t="shared" si="45"/>
        <v>1.0003765446890083</v>
      </c>
      <c r="J295" s="30">
        <f t="shared" si="46"/>
        <v>6</v>
      </c>
      <c r="K295" s="30">
        <f t="shared" ca="1" si="49"/>
        <v>0.98970503057706927</v>
      </c>
      <c r="L295" s="30">
        <f t="shared" ca="1" si="47"/>
        <v>1.0107825198238276</v>
      </c>
    </row>
    <row r="296" spans="1:12" x14ac:dyDescent="0.35">
      <c r="A296" s="29">
        <v>27211</v>
      </c>
      <c r="B296" s="30">
        <v>21.58</v>
      </c>
      <c r="C296" s="30">
        <f t="shared" si="40"/>
        <v>22.610769230769229</v>
      </c>
      <c r="D296" s="30">
        <f t="shared" si="41"/>
        <v>-1.0307692307692307</v>
      </c>
      <c r="E296" s="30">
        <f t="shared" si="42"/>
        <v>7</v>
      </c>
      <c r="F296" s="30">
        <f t="shared" ca="1" si="48"/>
        <v>-1.4482566204287519</v>
      </c>
      <c r="G296" s="30">
        <f t="shared" ca="1" si="43"/>
        <v>0.41748738965952015</v>
      </c>
      <c r="H296" s="30">
        <f t="shared" si="44"/>
        <v>22.610769230769229</v>
      </c>
      <c r="I296" s="30">
        <f t="shared" si="45"/>
        <v>0.95441246512893785</v>
      </c>
      <c r="J296" s="30">
        <f t="shared" si="46"/>
        <v>7</v>
      </c>
      <c r="K296" s="30">
        <f t="shared" ca="1" si="49"/>
        <v>0.93705918811134559</v>
      </c>
      <c r="L296" s="30">
        <f t="shared" ca="1" si="47"/>
        <v>1.0185188697125611</v>
      </c>
    </row>
    <row r="297" spans="1:12" x14ac:dyDescent="0.35">
      <c r="A297" s="29">
        <v>27242</v>
      </c>
      <c r="B297" s="30">
        <v>20.73</v>
      </c>
      <c r="C297" s="30">
        <f t="shared" si="40"/>
        <v>22.738461538461536</v>
      </c>
      <c r="D297" s="30">
        <f t="shared" si="41"/>
        <v>-2.0084615384615354</v>
      </c>
      <c r="E297" s="30">
        <f t="shared" si="42"/>
        <v>8</v>
      </c>
      <c r="F297" s="30">
        <f t="shared" ca="1" si="48"/>
        <v>-2.4585234437693453</v>
      </c>
      <c r="G297" s="30">
        <f t="shared" ca="1" si="43"/>
        <v>0.45006190530780898</v>
      </c>
      <c r="H297" s="30">
        <f t="shared" si="44"/>
        <v>22.738461538461536</v>
      </c>
      <c r="I297" s="30">
        <f t="shared" si="45"/>
        <v>0.91167117726657654</v>
      </c>
      <c r="J297" s="30">
        <f t="shared" si="46"/>
        <v>8</v>
      </c>
      <c r="K297" s="30">
        <f t="shared" ca="1" si="49"/>
        <v>0.89406457332439959</v>
      </c>
      <c r="L297" s="30">
        <f t="shared" ca="1" si="47"/>
        <v>1.0196927654528469</v>
      </c>
    </row>
    <row r="298" spans="1:12" x14ac:dyDescent="0.35">
      <c r="A298" s="29">
        <v>27273</v>
      </c>
      <c r="B298" s="30">
        <v>20.149999999999999</v>
      </c>
      <c r="C298" s="30">
        <f t="shared" si="40"/>
        <v>22.830000000000002</v>
      </c>
      <c r="D298" s="30">
        <f t="shared" si="41"/>
        <v>-2.6800000000000033</v>
      </c>
      <c r="E298" s="30">
        <f t="shared" si="42"/>
        <v>9</v>
      </c>
      <c r="F298" s="30">
        <f t="shared" ca="1" si="48"/>
        <v>-2.7441525851197981</v>
      </c>
      <c r="G298" s="30">
        <f t="shared" ca="1" si="43"/>
        <v>6.4152585119796157E-2</v>
      </c>
      <c r="H298" s="30">
        <f t="shared" si="44"/>
        <v>22.830000000000002</v>
      </c>
      <c r="I298" s="30">
        <f t="shared" si="45"/>
        <v>0.88261060008760395</v>
      </c>
      <c r="J298" s="30">
        <f t="shared" si="46"/>
        <v>9</v>
      </c>
      <c r="K298" s="30">
        <f t="shared" ca="1" si="49"/>
        <v>0.88209900606922464</v>
      </c>
      <c r="L298" s="30">
        <f t="shared" ca="1" si="47"/>
        <v>1.0005799734665375</v>
      </c>
    </row>
    <row r="299" spans="1:12" x14ac:dyDescent="0.35">
      <c r="A299" s="29">
        <v>27303</v>
      </c>
      <c r="B299" s="30">
        <v>19.88</v>
      </c>
      <c r="C299" s="30">
        <f t="shared" si="40"/>
        <v>22.817692307692308</v>
      </c>
      <c r="D299" s="30">
        <f t="shared" si="41"/>
        <v>-2.9376923076923092</v>
      </c>
      <c r="E299" s="30">
        <f t="shared" si="42"/>
        <v>10</v>
      </c>
      <c r="F299" s="30">
        <f t="shared" ca="1" si="48"/>
        <v>-2.3949894913829333</v>
      </c>
      <c r="G299" s="30">
        <f t="shared" ca="1" si="43"/>
        <v>-0.54270281630937589</v>
      </c>
      <c r="H299" s="30">
        <f t="shared" si="44"/>
        <v>22.817692307692308</v>
      </c>
      <c r="I299" s="30">
        <f t="shared" si="45"/>
        <v>0.87125375046354037</v>
      </c>
      <c r="J299" s="30">
        <f t="shared" si="46"/>
        <v>10</v>
      </c>
      <c r="K299" s="30">
        <f t="shared" ca="1" si="49"/>
        <v>0.89672764542083672</v>
      </c>
      <c r="L299" s="30">
        <f t="shared" ca="1" si="47"/>
        <v>0.97159238361014133</v>
      </c>
    </row>
    <row r="300" spans="1:12" x14ac:dyDescent="0.35">
      <c r="A300" s="29">
        <v>27334</v>
      </c>
      <c r="B300" s="30">
        <v>20.68</v>
      </c>
      <c r="C300" s="30">
        <f t="shared" si="40"/>
        <v>22.696923076923078</v>
      </c>
      <c r="D300" s="30">
        <f t="shared" si="41"/>
        <v>-2.0169230769230779</v>
      </c>
      <c r="E300" s="30">
        <f t="shared" si="42"/>
        <v>11</v>
      </c>
      <c r="F300" s="30">
        <f t="shared" ca="1" si="48"/>
        <v>-1.6342512610340478</v>
      </c>
      <c r="G300" s="30">
        <f t="shared" ca="1" si="43"/>
        <v>-0.38267181588902943</v>
      </c>
      <c r="H300" s="30">
        <f t="shared" si="44"/>
        <v>22.696923076923078</v>
      </c>
      <c r="I300" s="30">
        <f t="shared" si="45"/>
        <v>0.91113671795566997</v>
      </c>
      <c r="J300" s="30">
        <f t="shared" si="46"/>
        <v>11</v>
      </c>
      <c r="K300" s="30">
        <f t="shared" ca="1" si="49"/>
        <v>0.92922034141363385</v>
      </c>
      <c r="L300" s="30">
        <f t="shared" ca="1" si="47"/>
        <v>0.98053892854901015</v>
      </c>
    </row>
    <row r="301" spans="1:12" x14ac:dyDescent="0.35">
      <c r="A301" s="29">
        <v>27364</v>
      </c>
      <c r="B301" s="30">
        <v>21.41</v>
      </c>
      <c r="C301" s="30">
        <f t="shared" si="40"/>
        <v>22.503846153846151</v>
      </c>
      <c r="D301" s="30">
        <f t="shared" si="41"/>
        <v>-1.093846153846151</v>
      </c>
      <c r="E301" s="30">
        <f t="shared" si="42"/>
        <v>12</v>
      </c>
      <c r="F301" s="30">
        <f t="shared" ca="1" si="48"/>
        <v>-0.35876598811025051</v>
      </c>
      <c r="G301" s="30">
        <f t="shared" ca="1" si="43"/>
        <v>-0.7350801657359014</v>
      </c>
      <c r="H301" s="30">
        <f t="shared" si="44"/>
        <v>22.503846153846151</v>
      </c>
      <c r="I301" s="30">
        <f t="shared" si="45"/>
        <v>0.95139292428644684</v>
      </c>
      <c r="J301" s="30">
        <f t="shared" si="46"/>
        <v>12</v>
      </c>
      <c r="K301" s="30">
        <f t="shared" ca="1" si="49"/>
        <v>0.98436860956586791</v>
      </c>
      <c r="L301" s="30">
        <f t="shared" ca="1" si="47"/>
        <v>0.96650067367145709</v>
      </c>
    </row>
    <row r="302" spans="1:12" x14ac:dyDescent="0.35">
      <c r="A302" s="29">
        <v>27395</v>
      </c>
      <c r="B302" s="30">
        <v>23.55</v>
      </c>
      <c r="C302" s="30">
        <f t="shared" si="40"/>
        <v>22.393846153846155</v>
      </c>
      <c r="D302" s="30">
        <f t="shared" si="41"/>
        <v>1.1561538461538454</v>
      </c>
      <c r="E302" s="30">
        <f t="shared" si="42"/>
        <v>1</v>
      </c>
      <c r="F302" s="30">
        <f t="shared" ca="1" si="48"/>
        <v>1.4054358974358971</v>
      </c>
      <c r="G302" s="30">
        <f t="shared" ca="1" si="43"/>
        <v>-0.2492820512820515</v>
      </c>
      <c r="H302" s="30">
        <f t="shared" si="44"/>
        <v>22.393846153846155</v>
      </c>
      <c r="I302" s="30">
        <f t="shared" si="45"/>
        <v>1.0516281945589447</v>
      </c>
      <c r="J302" s="30">
        <f t="shared" si="46"/>
        <v>1</v>
      </c>
      <c r="K302" s="30">
        <f t="shared" ca="1" si="49"/>
        <v>1.0612291220995622</v>
      </c>
      <c r="L302" s="30">
        <f t="shared" ca="1" si="47"/>
        <v>0.99095301161579252</v>
      </c>
    </row>
    <row r="303" spans="1:12" x14ac:dyDescent="0.35">
      <c r="A303" s="29">
        <v>27426</v>
      </c>
      <c r="B303" s="30">
        <v>24.95</v>
      </c>
      <c r="C303" s="30">
        <f t="shared" si="40"/>
        <v>22.27</v>
      </c>
      <c r="D303" s="30">
        <f t="shared" si="41"/>
        <v>2.6799999999999997</v>
      </c>
      <c r="E303" s="30">
        <f t="shared" si="42"/>
        <v>2</v>
      </c>
      <c r="F303" s="30">
        <f t="shared" ca="1" si="48"/>
        <v>2.9278461538461542</v>
      </c>
      <c r="G303" s="30">
        <f t="shared" ca="1" si="43"/>
        <v>-0.24784615384615449</v>
      </c>
      <c r="H303" s="30">
        <f t="shared" si="44"/>
        <v>22.27</v>
      </c>
      <c r="I303" s="30">
        <f t="shared" si="45"/>
        <v>1.1203412662775034</v>
      </c>
      <c r="J303" s="30">
        <f t="shared" si="46"/>
        <v>2</v>
      </c>
      <c r="K303" s="30">
        <f t="shared" ca="1" si="49"/>
        <v>1.1279568119928638</v>
      </c>
      <c r="L303" s="30">
        <f t="shared" ca="1" si="47"/>
        <v>0.99324837118372877</v>
      </c>
    </row>
    <row r="304" spans="1:12" x14ac:dyDescent="0.35">
      <c r="A304" s="29">
        <v>27454</v>
      </c>
      <c r="B304" s="30">
        <v>26.06</v>
      </c>
      <c r="C304" s="30">
        <f t="shared" si="40"/>
        <v>22.14769230769231</v>
      </c>
      <c r="D304" s="30">
        <f t="shared" si="41"/>
        <v>3.9123076923076887</v>
      </c>
      <c r="E304" s="30">
        <f t="shared" si="42"/>
        <v>3</v>
      </c>
      <c r="F304" s="30">
        <f t="shared" ca="1" si="48"/>
        <v>3.3439999999999999</v>
      </c>
      <c r="G304" s="30">
        <f t="shared" ca="1" si="43"/>
        <v>0.56830769230768752</v>
      </c>
      <c r="H304" s="30">
        <f t="shared" si="44"/>
        <v>22.14769230769231</v>
      </c>
      <c r="I304" s="30">
        <f t="shared" si="45"/>
        <v>1.1766462906362878</v>
      </c>
      <c r="J304" s="30">
        <f t="shared" si="46"/>
        <v>3</v>
      </c>
      <c r="K304" s="30">
        <f t="shared" ca="1" si="49"/>
        <v>1.1460954131131467</v>
      </c>
      <c r="L304" s="30">
        <f t="shared" ca="1" si="47"/>
        <v>1.0266564870372838</v>
      </c>
    </row>
    <row r="305" spans="1:12" x14ac:dyDescent="0.35">
      <c r="A305" s="29">
        <v>27485</v>
      </c>
      <c r="B305" s="30">
        <v>25.53</v>
      </c>
      <c r="C305" s="30">
        <f t="shared" si="40"/>
        <v>22.072307692307696</v>
      </c>
      <c r="D305" s="30">
        <f t="shared" si="41"/>
        <v>3.4576923076923052</v>
      </c>
      <c r="E305" s="30">
        <f t="shared" si="42"/>
        <v>4</v>
      </c>
      <c r="F305" s="30">
        <f t="shared" ca="1" si="48"/>
        <v>2.4728461538461546</v>
      </c>
      <c r="G305" s="30">
        <f t="shared" ca="1" si="43"/>
        <v>0.98484615384614926</v>
      </c>
      <c r="H305" s="30">
        <f t="shared" si="44"/>
        <v>22.072307692307696</v>
      </c>
      <c r="I305" s="30">
        <f t="shared" si="45"/>
        <v>1.1566529588067191</v>
      </c>
      <c r="J305" s="30">
        <f t="shared" si="46"/>
        <v>4</v>
      </c>
      <c r="K305" s="30">
        <f t="shared" ca="1" si="49"/>
        <v>1.1076861608568953</v>
      </c>
      <c r="L305" s="30">
        <f t="shared" ca="1" si="47"/>
        <v>1.04420638234926</v>
      </c>
    </row>
    <row r="306" spans="1:12" x14ac:dyDescent="0.35">
      <c r="A306" s="29">
        <v>27515</v>
      </c>
      <c r="B306" s="30">
        <v>23.71</v>
      </c>
      <c r="C306" s="30">
        <f t="shared" si="40"/>
        <v>22.038461538461544</v>
      </c>
      <c r="D306" s="30">
        <f t="shared" si="41"/>
        <v>1.6715384615384572</v>
      </c>
      <c r="E306" s="30">
        <f t="shared" si="42"/>
        <v>5</v>
      </c>
      <c r="F306" s="30">
        <f t="shared" ca="1" si="48"/>
        <v>1.190307692307693</v>
      </c>
      <c r="G306" s="30">
        <f t="shared" ca="1" si="43"/>
        <v>0.48123076923076269</v>
      </c>
      <c r="H306" s="30">
        <f t="shared" si="44"/>
        <v>22.038461538461544</v>
      </c>
      <c r="I306" s="30">
        <f t="shared" si="45"/>
        <v>1.0758464223385686</v>
      </c>
      <c r="J306" s="30">
        <f t="shared" si="46"/>
        <v>5</v>
      </c>
      <c r="K306" s="30">
        <f t="shared" ca="1" si="49"/>
        <v>1.0512716216930516</v>
      </c>
      <c r="L306" s="30">
        <f t="shared" ca="1" si="47"/>
        <v>1.0233762617942068</v>
      </c>
    </row>
    <row r="307" spans="1:12" x14ac:dyDescent="0.35">
      <c r="A307" s="29">
        <v>27546</v>
      </c>
      <c r="B307" s="30">
        <v>21.84</v>
      </c>
      <c r="C307" s="30">
        <f t="shared" si="40"/>
        <v>22.066923076923082</v>
      </c>
      <c r="D307" s="30">
        <f t="shared" si="41"/>
        <v>-0.22692307692308233</v>
      </c>
      <c r="E307" s="30">
        <f t="shared" si="42"/>
        <v>6</v>
      </c>
      <c r="F307" s="30">
        <f t="shared" ca="1" si="48"/>
        <v>-0.22521794871794854</v>
      </c>
      <c r="G307" s="30">
        <f t="shared" ca="1" si="43"/>
        <v>-1.7051282051347982E-3</v>
      </c>
      <c r="H307" s="30">
        <f t="shared" si="44"/>
        <v>22.066923076923082</v>
      </c>
      <c r="I307" s="30">
        <f t="shared" si="45"/>
        <v>0.98971659636769249</v>
      </c>
      <c r="J307" s="30">
        <f t="shared" si="46"/>
        <v>6</v>
      </c>
      <c r="K307" s="30">
        <f t="shared" ca="1" si="49"/>
        <v>0.98970503057706927</v>
      </c>
      <c r="L307" s="30">
        <f t="shared" ca="1" si="47"/>
        <v>1.0000116860986514</v>
      </c>
    </row>
    <row r="308" spans="1:12" x14ac:dyDescent="0.35">
      <c r="A308" s="29">
        <v>27576</v>
      </c>
      <c r="B308" s="30">
        <v>21.05</v>
      </c>
      <c r="C308" s="30">
        <f t="shared" si="40"/>
        <v>22.228461538461541</v>
      </c>
      <c r="D308" s="30">
        <f t="shared" si="41"/>
        <v>-1.1784615384615407</v>
      </c>
      <c r="E308" s="30">
        <f t="shared" si="42"/>
        <v>7</v>
      </c>
      <c r="F308" s="30">
        <f t="shared" ca="1" si="48"/>
        <v>-1.4482566204287519</v>
      </c>
      <c r="G308" s="30">
        <f t="shared" ca="1" si="43"/>
        <v>0.26979508196721014</v>
      </c>
      <c r="H308" s="30">
        <f t="shared" si="44"/>
        <v>22.228461538461541</v>
      </c>
      <c r="I308" s="30">
        <f t="shared" si="45"/>
        <v>0.94698411599820043</v>
      </c>
      <c r="J308" s="30">
        <f t="shared" si="46"/>
        <v>7</v>
      </c>
      <c r="K308" s="30">
        <f t="shared" ca="1" si="49"/>
        <v>0.93705918811134559</v>
      </c>
      <c r="L308" s="30">
        <f t="shared" ca="1" si="47"/>
        <v>1.0105915698952364</v>
      </c>
    </row>
    <row r="309" spans="1:12" x14ac:dyDescent="0.35">
      <c r="A309" s="29">
        <v>27607</v>
      </c>
      <c r="B309" s="30">
        <v>19.97</v>
      </c>
      <c r="C309" s="30">
        <f t="shared" si="40"/>
        <v>22.367692307692309</v>
      </c>
      <c r="D309" s="30">
        <f t="shared" si="41"/>
        <v>-2.39769230769231</v>
      </c>
      <c r="E309" s="30">
        <f t="shared" si="42"/>
        <v>8</v>
      </c>
      <c r="F309" s="30">
        <f t="shared" ca="1" si="48"/>
        <v>-2.4585234437693453</v>
      </c>
      <c r="G309" s="30">
        <f t="shared" ca="1" si="43"/>
        <v>6.0831136077034387E-2</v>
      </c>
      <c r="H309" s="30">
        <f t="shared" si="44"/>
        <v>22.367692307692309</v>
      </c>
      <c r="I309" s="30">
        <f t="shared" si="45"/>
        <v>0.89280555746612544</v>
      </c>
      <c r="J309" s="30">
        <f t="shared" si="46"/>
        <v>8</v>
      </c>
      <c r="K309" s="30">
        <f t="shared" ca="1" si="49"/>
        <v>0.89406457332439959</v>
      </c>
      <c r="L309" s="30">
        <f t="shared" ca="1" si="47"/>
        <v>0.99859180656986257</v>
      </c>
    </row>
    <row r="310" spans="1:12" x14ac:dyDescent="0.35">
      <c r="A310" s="29">
        <v>27638</v>
      </c>
      <c r="B310" s="30">
        <v>19.14</v>
      </c>
      <c r="C310" s="30">
        <f t="shared" si="40"/>
        <v>22.439230769230772</v>
      </c>
      <c r="D310" s="30">
        <f t="shared" si="41"/>
        <v>-3.2992307692307712</v>
      </c>
      <c r="E310" s="30">
        <f t="shared" si="42"/>
        <v>9</v>
      </c>
      <c r="F310" s="30">
        <f t="shared" ca="1" si="48"/>
        <v>-2.7441525851197981</v>
      </c>
      <c r="G310" s="30">
        <f t="shared" ca="1" si="43"/>
        <v>-0.55507818411097176</v>
      </c>
      <c r="H310" s="30">
        <f t="shared" si="44"/>
        <v>22.439230769230772</v>
      </c>
      <c r="I310" s="30">
        <f t="shared" si="45"/>
        <v>0.85297041582393462</v>
      </c>
      <c r="J310" s="30">
        <f t="shared" si="46"/>
        <v>9</v>
      </c>
      <c r="K310" s="30">
        <f t="shared" ca="1" si="49"/>
        <v>0.88209900606922464</v>
      </c>
      <c r="L310" s="30">
        <f t="shared" ca="1" si="47"/>
        <v>0.96697809424466796</v>
      </c>
    </row>
    <row r="311" spans="1:12" x14ac:dyDescent="0.35">
      <c r="A311" s="29">
        <v>27668</v>
      </c>
      <c r="B311" s="30">
        <v>19.170000000000002</v>
      </c>
      <c r="C311" s="30">
        <f t="shared" si="40"/>
        <v>22.413076923076922</v>
      </c>
      <c r="D311" s="30">
        <f t="shared" si="41"/>
        <v>-3.2430769230769201</v>
      </c>
      <c r="E311" s="30">
        <f t="shared" si="42"/>
        <v>10</v>
      </c>
      <c r="F311" s="30">
        <f t="shared" ca="1" si="48"/>
        <v>-2.3949894913829333</v>
      </c>
      <c r="G311" s="30">
        <f t="shared" ca="1" si="43"/>
        <v>-0.84808743169398682</v>
      </c>
      <c r="H311" s="30">
        <f t="shared" si="44"/>
        <v>22.413076923076922</v>
      </c>
      <c r="I311" s="30">
        <f t="shared" si="45"/>
        <v>0.85530425232522234</v>
      </c>
      <c r="J311" s="30">
        <f t="shared" si="46"/>
        <v>10</v>
      </c>
      <c r="K311" s="30">
        <f t="shared" ca="1" si="49"/>
        <v>0.89672764542083672</v>
      </c>
      <c r="L311" s="30">
        <f t="shared" ca="1" si="47"/>
        <v>0.95380604879626041</v>
      </c>
    </row>
    <row r="312" spans="1:12" x14ac:dyDescent="0.35">
      <c r="A312" s="29">
        <v>27699</v>
      </c>
      <c r="B312" s="30">
        <v>19.440000000000001</v>
      </c>
      <c r="C312" s="30">
        <f t="shared" si="40"/>
        <v>22.380769230769236</v>
      </c>
      <c r="D312" s="30">
        <f t="shared" si="41"/>
        <v>-2.9407692307692344</v>
      </c>
      <c r="E312" s="30">
        <f t="shared" si="42"/>
        <v>11</v>
      </c>
      <c r="F312" s="30">
        <f t="shared" ca="1" si="48"/>
        <v>-1.6342512610340478</v>
      </c>
      <c r="G312" s="30">
        <f t="shared" ca="1" si="43"/>
        <v>-1.3065179697351859</v>
      </c>
      <c r="H312" s="30">
        <f t="shared" si="44"/>
        <v>22.380769230769236</v>
      </c>
      <c r="I312" s="30">
        <f t="shared" si="45"/>
        <v>0.86860285272383553</v>
      </c>
      <c r="J312" s="30">
        <f t="shared" si="46"/>
        <v>11</v>
      </c>
      <c r="K312" s="30">
        <f t="shared" ca="1" si="49"/>
        <v>0.92922034141363385</v>
      </c>
      <c r="L312" s="30">
        <f t="shared" ca="1" si="47"/>
        <v>0.93476521553802816</v>
      </c>
    </row>
    <row r="313" spans="1:12" x14ac:dyDescent="0.35">
      <c r="A313" s="29">
        <v>27729</v>
      </c>
      <c r="B313" s="30">
        <v>21.05</v>
      </c>
      <c r="C313" s="30">
        <f t="shared" si="40"/>
        <v>22.438461538461532</v>
      </c>
      <c r="D313" s="30">
        <f t="shared" si="41"/>
        <v>-1.3884615384615309</v>
      </c>
      <c r="E313" s="30">
        <f t="shared" si="42"/>
        <v>12</v>
      </c>
      <c r="F313" s="30">
        <f t="shared" ca="1" si="48"/>
        <v>-0.35876598811025051</v>
      </c>
      <c r="G313" s="30">
        <f t="shared" ca="1" si="43"/>
        <v>-1.0296955503512812</v>
      </c>
      <c r="H313" s="30">
        <f t="shared" si="44"/>
        <v>22.438461538461532</v>
      </c>
      <c r="I313" s="30">
        <f t="shared" si="45"/>
        <v>0.93812135755913639</v>
      </c>
      <c r="J313" s="30">
        <f t="shared" si="46"/>
        <v>12</v>
      </c>
      <c r="K313" s="30">
        <f t="shared" ca="1" si="49"/>
        <v>0.98436860956586791</v>
      </c>
      <c r="L313" s="30">
        <f t="shared" ca="1" si="47"/>
        <v>0.95301835962939974</v>
      </c>
    </row>
    <row r="314" spans="1:12" x14ac:dyDescent="0.35">
      <c r="A314" s="29">
        <v>27760</v>
      </c>
      <c r="B314" s="30">
        <v>23.51</v>
      </c>
      <c r="C314" s="30">
        <f t="shared" si="40"/>
        <v>22.550769230769227</v>
      </c>
      <c r="D314" s="30">
        <f t="shared" si="41"/>
        <v>0.95923076923077488</v>
      </c>
      <c r="E314" s="30">
        <f t="shared" si="42"/>
        <v>1</v>
      </c>
      <c r="F314" s="30">
        <f t="shared" ca="1" si="48"/>
        <v>1.4054358974358971</v>
      </c>
      <c r="G314" s="30">
        <f t="shared" ca="1" si="43"/>
        <v>-0.44620512820512204</v>
      </c>
      <c r="H314" s="30">
        <f t="shared" si="44"/>
        <v>22.550769230769227</v>
      </c>
      <c r="I314" s="30">
        <f t="shared" si="45"/>
        <v>1.0425364988402239</v>
      </c>
      <c r="J314" s="30">
        <f t="shared" si="46"/>
        <v>1</v>
      </c>
      <c r="K314" s="30">
        <f t="shared" ca="1" si="49"/>
        <v>1.0612291220995622</v>
      </c>
      <c r="L314" s="30">
        <f t="shared" ca="1" si="47"/>
        <v>0.98238587419995016</v>
      </c>
    </row>
    <row r="315" spans="1:12" x14ac:dyDescent="0.35">
      <c r="A315" s="29">
        <v>27791</v>
      </c>
      <c r="B315" s="30">
        <v>25.36</v>
      </c>
      <c r="C315" s="30">
        <f t="shared" si="40"/>
        <v>22.616923076923076</v>
      </c>
      <c r="D315" s="30">
        <f t="shared" si="41"/>
        <v>2.7430769230769236</v>
      </c>
      <c r="E315" s="30">
        <f t="shared" si="42"/>
        <v>2</v>
      </c>
      <c r="F315" s="30">
        <f t="shared" ca="1" si="48"/>
        <v>2.9278461538461542</v>
      </c>
      <c r="G315" s="30">
        <f t="shared" ca="1" si="43"/>
        <v>-0.18476923076923057</v>
      </c>
      <c r="H315" s="30">
        <f t="shared" si="44"/>
        <v>22.616923076923076</v>
      </c>
      <c r="I315" s="30">
        <f t="shared" si="45"/>
        <v>1.1212842663764371</v>
      </c>
      <c r="J315" s="30">
        <f t="shared" si="46"/>
        <v>2</v>
      </c>
      <c r="K315" s="30">
        <f t="shared" ca="1" si="49"/>
        <v>1.1279568119928638</v>
      </c>
      <c r="L315" s="30">
        <f t="shared" ca="1" si="47"/>
        <v>0.99408439618832767</v>
      </c>
    </row>
    <row r="316" spans="1:12" x14ac:dyDescent="0.35">
      <c r="A316" s="29">
        <v>27820</v>
      </c>
      <c r="B316" s="30">
        <v>25.88</v>
      </c>
      <c r="C316" s="30">
        <f t="shared" si="40"/>
        <v>22.739230769230769</v>
      </c>
      <c r="D316" s="30">
        <f t="shared" si="41"/>
        <v>3.1407692307692301</v>
      </c>
      <c r="E316" s="30">
        <f t="shared" si="42"/>
        <v>3</v>
      </c>
      <c r="F316" s="30">
        <f t="shared" ca="1" si="48"/>
        <v>3.3439999999999999</v>
      </c>
      <c r="G316" s="30">
        <f t="shared" ca="1" si="43"/>
        <v>-0.2032307692307711</v>
      </c>
      <c r="H316" s="30">
        <f t="shared" si="44"/>
        <v>22.739230769230769</v>
      </c>
      <c r="I316" s="30">
        <f t="shared" si="45"/>
        <v>1.1381211731673488</v>
      </c>
      <c r="J316" s="30">
        <f t="shared" si="46"/>
        <v>3</v>
      </c>
      <c r="K316" s="30">
        <f t="shared" ca="1" si="49"/>
        <v>1.1460954131131467</v>
      </c>
      <c r="L316" s="30">
        <f t="shared" ca="1" si="47"/>
        <v>0.99304225472455443</v>
      </c>
    </row>
    <row r="317" spans="1:12" x14ac:dyDescent="0.35">
      <c r="A317" s="29">
        <v>27851</v>
      </c>
      <c r="B317" s="30">
        <v>25.72</v>
      </c>
      <c r="C317" s="30">
        <f t="shared" si="40"/>
        <v>22.935384615384617</v>
      </c>
      <c r="D317" s="30">
        <f t="shared" si="41"/>
        <v>2.7846153846153818</v>
      </c>
      <c r="E317" s="30">
        <f t="shared" si="42"/>
        <v>4</v>
      </c>
      <c r="F317" s="30">
        <f t="shared" ca="1" si="48"/>
        <v>2.4728461538461546</v>
      </c>
      <c r="G317" s="30">
        <f t="shared" ca="1" si="43"/>
        <v>0.31176923076922591</v>
      </c>
      <c r="H317" s="30">
        <f t="shared" si="44"/>
        <v>22.935384615384617</v>
      </c>
      <c r="I317" s="30">
        <f t="shared" si="45"/>
        <v>1.1214113227797156</v>
      </c>
      <c r="J317" s="30">
        <f t="shared" si="46"/>
        <v>4</v>
      </c>
      <c r="K317" s="30">
        <f t="shared" ca="1" si="49"/>
        <v>1.1076861608568953</v>
      </c>
      <c r="L317" s="30">
        <f t="shared" ca="1" si="47"/>
        <v>1.0123908399399002</v>
      </c>
    </row>
    <row r="318" spans="1:12" x14ac:dyDescent="0.35">
      <c r="A318" s="29">
        <v>27881</v>
      </c>
      <c r="B318" s="30">
        <v>25.11</v>
      </c>
      <c r="C318" s="30">
        <f t="shared" si="40"/>
        <v>23.163846153846155</v>
      </c>
      <c r="D318" s="30">
        <f t="shared" si="41"/>
        <v>1.9461538461538446</v>
      </c>
      <c r="E318" s="30">
        <f t="shared" si="42"/>
        <v>5</v>
      </c>
      <c r="F318" s="30">
        <f t="shared" ca="1" si="48"/>
        <v>1.190307692307693</v>
      </c>
      <c r="G318" s="30">
        <f t="shared" ca="1" si="43"/>
        <v>0.75584615384615006</v>
      </c>
      <c r="H318" s="30">
        <f t="shared" si="44"/>
        <v>23.163846153846155</v>
      </c>
      <c r="I318" s="30">
        <f t="shared" si="45"/>
        <v>1.084016869790456</v>
      </c>
      <c r="J318" s="30">
        <f t="shared" si="46"/>
        <v>5</v>
      </c>
      <c r="K318" s="30">
        <f t="shared" ca="1" si="49"/>
        <v>1.0512716216930516</v>
      </c>
      <c r="L318" s="30">
        <f t="shared" ca="1" si="47"/>
        <v>1.0311482279381505</v>
      </c>
    </row>
    <row r="319" spans="1:12" x14ac:dyDescent="0.35">
      <c r="A319" s="29">
        <v>27912</v>
      </c>
      <c r="B319" s="30">
        <v>24.46</v>
      </c>
      <c r="C319" s="30">
        <f t="shared" si="40"/>
        <v>23.46</v>
      </c>
      <c r="D319" s="30">
        <f t="shared" si="41"/>
        <v>1</v>
      </c>
      <c r="E319" s="30">
        <f t="shared" si="42"/>
        <v>6</v>
      </c>
      <c r="F319" s="30">
        <f t="shared" ca="1" si="48"/>
        <v>-0.22521794871794854</v>
      </c>
      <c r="G319" s="30">
        <f t="shared" ca="1" si="43"/>
        <v>1.2252179487179475</v>
      </c>
      <c r="H319" s="30">
        <f t="shared" si="44"/>
        <v>23.46</v>
      </c>
      <c r="I319" s="30">
        <f t="shared" si="45"/>
        <v>1.0426257459505541</v>
      </c>
      <c r="J319" s="30">
        <f t="shared" si="46"/>
        <v>6</v>
      </c>
      <c r="K319" s="30">
        <f t="shared" ca="1" si="49"/>
        <v>0.98970503057706927</v>
      </c>
      <c r="L319" s="30">
        <f t="shared" ca="1" si="47"/>
        <v>1.0534711997398136</v>
      </c>
    </row>
    <row r="320" spans="1:12" x14ac:dyDescent="0.35">
      <c r="A320" s="29">
        <v>27942</v>
      </c>
      <c r="B320" s="30">
        <v>23.3</v>
      </c>
      <c r="C320" s="30">
        <f t="shared" si="40"/>
        <v>23.758461538461539</v>
      </c>
      <c r="D320" s="30">
        <f t="shared" si="41"/>
        <v>-0.45846153846153825</v>
      </c>
      <c r="E320" s="30">
        <f t="shared" si="42"/>
        <v>7</v>
      </c>
      <c r="F320" s="30">
        <f t="shared" ca="1" si="48"/>
        <v>-1.4482566204287519</v>
      </c>
      <c r="G320" s="30">
        <f t="shared" ca="1" si="43"/>
        <v>0.98979508196721255</v>
      </c>
      <c r="H320" s="30">
        <f t="shared" si="44"/>
        <v>23.758461538461539</v>
      </c>
      <c r="I320" s="30">
        <f t="shared" si="45"/>
        <v>0.98070323123745384</v>
      </c>
      <c r="J320" s="30">
        <f t="shared" si="46"/>
        <v>7</v>
      </c>
      <c r="K320" s="30">
        <f t="shared" ca="1" si="49"/>
        <v>0.93705918811134559</v>
      </c>
      <c r="L320" s="30">
        <f t="shared" ca="1" si="47"/>
        <v>1.0465755457924419</v>
      </c>
    </row>
    <row r="321" spans="1:12" x14ac:dyDescent="0.35">
      <c r="A321" s="29">
        <v>27973</v>
      </c>
      <c r="B321" s="30">
        <v>21.91</v>
      </c>
      <c r="C321" s="30">
        <f t="shared" si="40"/>
        <v>23.933846153846158</v>
      </c>
      <c r="D321" s="30">
        <f t="shared" si="41"/>
        <v>-2.0238461538461578</v>
      </c>
      <c r="E321" s="30">
        <f t="shared" si="42"/>
        <v>8</v>
      </c>
      <c r="F321" s="30">
        <f t="shared" ca="1" si="48"/>
        <v>-2.4585234437693453</v>
      </c>
      <c r="G321" s="30">
        <f t="shared" ca="1" si="43"/>
        <v>0.43467728992318655</v>
      </c>
      <c r="H321" s="30">
        <f t="shared" si="44"/>
        <v>23.933846153846158</v>
      </c>
      <c r="I321" s="30">
        <f t="shared" si="45"/>
        <v>0.91543999485762018</v>
      </c>
      <c r="J321" s="30">
        <f t="shared" si="46"/>
        <v>8</v>
      </c>
      <c r="K321" s="30">
        <f t="shared" ca="1" si="49"/>
        <v>0.89406457332439959</v>
      </c>
      <c r="L321" s="30">
        <f t="shared" ca="1" si="47"/>
        <v>1.0239081406097328</v>
      </c>
    </row>
    <row r="322" spans="1:12" x14ac:dyDescent="0.35">
      <c r="A322" s="29">
        <v>28004</v>
      </c>
      <c r="B322" s="30">
        <v>21.56</v>
      </c>
      <c r="C322" s="30">
        <f t="shared" si="40"/>
        <v>23.99307692307692</v>
      </c>
      <c r="D322" s="30">
        <f t="shared" si="41"/>
        <v>-2.4330769230769214</v>
      </c>
      <c r="E322" s="30">
        <f t="shared" si="42"/>
        <v>9</v>
      </c>
      <c r="F322" s="30">
        <f t="shared" ca="1" si="48"/>
        <v>-2.7441525851197981</v>
      </c>
      <c r="G322" s="30">
        <f t="shared" ca="1" si="43"/>
        <v>0.31107566204287806</v>
      </c>
      <c r="H322" s="30">
        <f t="shared" si="44"/>
        <v>23.99307692307692</v>
      </c>
      <c r="I322" s="30">
        <f t="shared" si="45"/>
        <v>0.8985925427206567</v>
      </c>
      <c r="J322" s="30">
        <f t="shared" si="46"/>
        <v>9</v>
      </c>
      <c r="K322" s="30">
        <f t="shared" ca="1" si="49"/>
        <v>0.88209900606922464</v>
      </c>
      <c r="L322" s="30">
        <f t="shared" ca="1" si="47"/>
        <v>1.0186980560435386</v>
      </c>
    </row>
    <row r="323" spans="1:12" x14ac:dyDescent="0.35">
      <c r="A323" s="29">
        <v>28034</v>
      </c>
      <c r="B323" s="30">
        <v>21.69</v>
      </c>
      <c r="C323" s="30">
        <f t="shared" si="40"/>
        <v>23.947692307692307</v>
      </c>
      <c r="D323" s="30">
        <f t="shared" si="41"/>
        <v>-2.2576923076923059</v>
      </c>
      <c r="E323" s="30">
        <f t="shared" si="42"/>
        <v>10</v>
      </c>
      <c r="F323" s="30">
        <f t="shared" ca="1" si="48"/>
        <v>-2.3949894913829333</v>
      </c>
      <c r="G323" s="30">
        <f t="shared" ca="1" si="43"/>
        <v>0.13729718369062738</v>
      </c>
      <c r="H323" s="30">
        <f t="shared" si="44"/>
        <v>23.947692307692307</v>
      </c>
      <c r="I323" s="30">
        <f t="shared" si="45"/>
        <v>0.90572401387639734</v>
      </c>
      <c r="J323" s="30">
        <f t="shared" si="46"/>
        <v>10</v>
      </c>
      <c r="K323" s="30">
        <f t="shared" ca="1" si="49"/>
        <v>0.89672764542083672</v>
      </c>
      <c r="L323" s="30">
        <f t="shared" ca="1" si="47"/>
        <v>1.0100324424048939</v>
      </c>
    </row>
    <row r="324" spans="1:12" x14ac:dyDescent="0.35">
      <c r="A324" s="29">
        <v>28065</v>
      </c>
      <c r="B324" s="30">
        <v>22.14</v>
      </c>
      <c r="C324" s="30">
        <f t="shared" si="40"/>
        <v>23.806153846153848</v>
      </c>
      <c r="D324" s="30">
        <f t="shared" si="41"/>
        <v>-1.666153846153847</v>
      </c>
      <c r="E324" s="30">
        <f t="shared" si="42"/>
        <v>11</v>
      </c>
      <c r="F324" s="30">
        <f t="shared" ca="1" si="48"/>
        <v>-1.6342512610340478</v>
      </c>
      <c r="G324" s="30">
        <f t="shared" ca="1" si="43"/>
        <v>-3.1902585119798488E-2</v>
      </c>
      <c r="H324" s="30">
        <f t="shared" si="44"/>
        <v>23.806153846153848</v>
      </c>
      <c r="I324" s="30">
        <f t="shared" si="45"/>
        <v>0.93001163241566498</v>
      </c>
      <c r="J324" s="30">
        <f t="shared" si="46"/>
        <v>11</v>
      </c>
      <c r="K324" s="30">
        <f t="shared" ca="1" si="49"/>
        <v>0.92922034141363385</v>
      </c>
      <c r="L324" s="30">
        <f t="shared" ca="1" si="47"/>
        <v>1.0008515644425382</v>
      </c>
    </row>
    <row r="325" spans="1:12" x14ac:dyDescent="0.35">
      <c r="A325" s="29">
        <v>28095</v>
      </c>
      <c r="B325" s="30">
        <v>23.29</v>
      </c>
      <c r="C325" s="30">
        <f t="shared" si="40"/>
        <v>23.620769230769231</v>
      </c>
      <c r="D325" s="30">
        <f t="shared" si="41"/>
        <v>-0.33076923076923137</v>
      </c>
      <c r="E325" s="30">
        <f t="shared" si="42"/>
        <v>12</v>
      </c>
      <c r="F325" s="30">
        <f t="shared" ca="1" si="48"/>
        <v>-0.35876598811025051</v>
      </c>
      <c r="G325" s="30">
        <f t="shared" ca="1" si="43"/>
        <v>2.7996757341018252E-2</v>
      </c>
      <c r="H325" s="30">
        <f t="shared" si="44"/>
        <v>23.620769230769231</v>
      </c>
      <c r="I325" s="30">
        <f t="shared" si="45"/>
        <v>0.98599667828182491</v>
      </c>
      <c r="J325" s="30">
        <f t="shared" si="46"/>
        <v>12</v>
      </c>
      <c r="K325" s="30">
        <f t="shared" ca="1" si="49"/>
        <v>0.98436860956586791</v>
      </c>
      <c r="L325" s="30">
        <f t="shared" ca="1" si="47"/>
        <v>1.0016539218135725</v>
      </c>
    </row>
    <row r="326" spans="1:12" x14ac:dyDescent="0.35">
      <c r="A326" s="29">
        <v>28126</v>
      </c>
      <c r="B326" s="30">
        <v>24.93</v>
      </c>
      <c r="C326" s="30">
        <f t="shared" si="40"/>
        <v>23.40307692307692</v>
      </c>
      <c r="D326" s="30">
        <f t="shared" si="41"/>
        <v>1.5269230769230795</v>
      </c>
      <c r="E326" s="30">
        <f t="shared" si="42"/>
        <v>1</v>
      </c>
      <c r="F326" s="30">
        <f t="shared" ca="1" si="48"/>
        <v>1.4054358974358971</v>
      </c>
      <c r="G326" s="30">
        <f t="shared" ca="1" si="43"/>
        <v>0.12148717948718257</v>
      </c>
      <c r="H326" s="30">
        <f t="shared" si="44"/>
        <v>23.40307692307692</v>
      </c>
      <c r="I326" s="30">
        <f t="shared" si="45"/>
        <v>1.0652445437812255</v>
      </c>
      <c r="J326" s="30">
        <f t="shared" si="46"/>
        <v>1</v>
      </c>
      <c r="K326" s="30">
        <f t="shared" ca="1" si="49"/>
        <v>1.0612291220995622</v>
      </c>
      <c r="L326" s="30">
        <f t="shared" ca="1" si="47"/>
        <v>1.0037837462222285</v>
      </c>
    </row>
    <row r="327" spans="1:12" x14ac:dyDescent="0.35">
      <c r="A327" s="29">
        <v>28157</v>
      </c>
      <c r="B327" s="30">
        <v>25.79</v>
      </c>
      <c r="C327" s="30">
        <f t="shared" si="40"/>
        <v>23.168461538461539</v>
      </c>
      <c r="D327" s="30">
        <f t="shared" si="41"/>
        <v>2.62153846153846</v>
      </c>
      <c r="E327" s="30">
        <f t="shared" si="42"/>
        <v>2</v>
      </c>
      <c r="F327" s="30">
        <f t="shared" ca="1" si="48"/>
        <v>2.9278461538461542</v>
      </c>
      <c r="G327" s="30">
        <f t="shared" ca="1" si="43"/>
        <v>-0.30630769230769417</v>
      </c>
      <c r="H327" s="30">
        <f t="shared" si="44"/>
        <v>23.168461538461539</v>
      </c>
      <c r="I327" s="30">
        <f t="shared" si="45"/>
        <v>1.1131511670374181</v>
      </c>
      <c r="J327" s="30">
        <f t="shared" si="46"/>
        <v>2</v>
      </c>
      <c r="K327" s="30">
        <f t="shared" ca="1" si="49"/>
        <v>1.1279568119928638</v>
      </c>
      <c r="L327" s="30">
        <f t="shared" ca="1" si="47"/>
        <v>0.98687392566982501</v>
      </c>
    </row>
    <row r="328" spans="1:12" x14ac:dyDescent="0.35">
      <c r="A328" s="29">
        <v>28185</v>
      </c>
      <c r="B328" s="30">
        <v>26.13</v>
      </c>
      <c r="C328" s="30">
        <f t="shared" si="40"/>
        <v>23.007692307692306</v>
      </c>
      <c r="D328" s="30">
        <f t="shared" si="41"/>
        <v>3.1223076923076931</v>
      </c>
      <c r="E328" s="30">
        <f t="shared" si="42"/>
        <v>3</v>
      </c>
      <c r="F328" s="30">
        <f t="shared" ca="1" si="48"/>
        <v>3.3439999999999999</v>
      </c>
      <c r="G328" s="30">
        <f t="shared" ca="1" si="43"/>
        <v>-0.22169230769230808</v>
      </c>
      <c r="H328" s="30">
        <f t="shared" si="44"/>
        <v>23.007692307692306</v>
      </c>
      <c r="I328" s="30">
        <f t="shared" si="45"/>
        <v>1.1357071213640924</v>
      </c>
      <c r="J328" s="30">
        <f t="shared" si="46"/>
        <v>3</v>
      </c>
      <c r="K328" s="30">
        <f t="shared" ca="1" si="49"/>
        <v>1.1460954131131467</v>
      </c>
      <c r="L328" s="30">
        <f t="shared" ca="1" si="47"/>
        <v>0.99093592764599192</v>
      </c>
    </row>
    <row r="329" spans="1:12" x14ac:dyDescent="0.35">
      <c r="A329" s="29">
        <v>28216</v>
      </c>
      <c r="B329" s="30">
        <v>25.29</v>
      </c>
      <c r="C329" s="30">
        <f t="shared" ref="C329:C392" si="50">AVERAGE(B323:B335)</f>
        <v>22.934615384615384</v>
      </c>
      <c r="D329" s="30">
        <f t="shared" ref="D329:D392" si="51">B329 - C329</f>
        <v>2.3553846153846152</v>
      </c>
      <c r="E329" s="30">
        <f t="shared" ref="E329:E392" si="52">MONTH(A329)</f>
        <v>4</v>
      </c>
      <c r="F329" s="30">
        <f t="shared" ca="1" si="48"/>
        <v>2.4728461538461546</v>
      </c>
      <c r="G329" s="30">
        <f t="shared" ref="G329:G392" ca="1" si="53">B329 - (C329 + F329)</f>
        <v>-0.11746153846154073</v>
      </c>
      <c r="H329" s="30">
        <f t="shared" ref="H329:H392" si="54">AVERAGE(B323:B335)</f>
        <v>22.934615384615384</v>
      </c>
      <c r="I329" s="30">
        <f t="shared" ref="I329:I392" si="55">B329 / H329</f>
        <v>1.1026999832299178</v>
      </c>
      <c r="J329" s="30">
        <f t="shared" ref="J329:J392" si="56">MONTH(A329)</f>
        <v>4</v>
      </c>
      <c r="K329" s="30">
        <f t="shared" ca="1" si="49"/>
        <v>1.1076861608568953</v>
      </c>
      <c r="L329" s="30">
        <f t="shared" ref="L329:L392" ca="1" si="57">IF(K329=0, 0, B329 / (H329 * K329))</f>
        <v>0.99549856466282816</v>
      </c>
    </row>
    <row r="330" spans="1:12" x14ac:dyDescent="0.35">
      <c r="A330" s="29">
        <v>28246</v>
      </c>
      <c r="B330" s="30">
        <v>23.88</v>
      </c>
      <c r="C330" s="30">
        <f t="shared" si="50"/>
        <v>22.903846153846153</v>
      </c>
      <c r="D330" s="30">
        <f t="shared" si="51"/>
        <v>0.97615384615384571</v>
      </c>
      <c r="E330" s="30">
        <f t="shared" si="52"/>
        <v>5</v>
      </c>
      <c r="F330" s="30">
        <f t="shared" ca="1" si="48"/>
        <v>1.190307692307693</v>
      </c>
      <c r="G330" s="30">
        <f t="shared" ca="1" si="53"/>
        <v>-0.2141538461538488</v>
      </c>
      <c r="H330" s="30">
        <f t="shared" si="54"/>
        <v>22.903846153846153</v>
      </c>
      <c r="I330" s="30">
        <f t="shared" si="55"/>
        <v>1.0426196473551637</v>
      </c>
      <c r="J330" s="30">
        <f t="shared" si="56"/>
        <v>5</v>
      </c>
      <c r="K330" s="30">
        <f t="shared" ca="1" si="49"/>
        <v>1.0512716216930516</v>
      </c>
      <c r="L330" s="30">
        <f t="shared" ca="1" si="57"/>
        <v>0.99176999154228662</v>
      </c>
    </row>
    <row r="331" spans="1:12" x14ac:dyDescent="0.35">
      <c r="A331" s="29">
        <v>28277</v>
      </c>
      <c r="B331" s="30">
        <v>22.7</v>
      </c>
      <c r="C331" s="30">
        <f t="shared" si="50"/>
        <v>22.929230769230763</v>
      </c>
      <c r="D331" s="30">
        <f t="shared" si="51"/>
        <v>-0.2292307692307638</v>
      </c>
      <c r="E331" s="30">
        <f t="shared" si="52"/>
        <v>6</v>
      </c>
      <c r="F331" s="30">
        <f t="shared" ca="1" si="48"/>
        <v>-0.22521794871794854</v>
      </c>
      <c r="G331" s="30">
        <f t="shared" ca="1" si="53"/>
        <v>-4.012820512816262E-3</v>
      </c>
      <c r="H331" s="30">
        <f t="shared" si="54"/>
        <v>22.929230769230763</v>
      </c>
      <c r="I331" s="30">
        <f t="shared" si="55"/>
        <v>0.99000268384326384</v>
      </c>
      <c r="J331" s="30">
        <f t="shared" si="56"/>
        <v>6</v>
      </c>
      <c r="K331" s="30">
        <f t="shared" ca="1" si="49"/>
        <v>0.98970503057706927</v>
      </c>
      <c r="L331" s="30">
        <f t="shared" ca="1" si="57"/>
        <v>1.0003007494728211</v>
      </c>
    </row>
    <row r="332" spans="1:12" x14ac:dyDescent="0.35">
      <c r="A332" s="29">
        <v>28307</v>
      </c>
      <c r="B332" s="30">
        <v>21.63</v>
      </c>
      <c r="C332" s="30">
        <f t="shared" si="50"/>
        <v>23.008461538461535</v>
      </c>
      <c r="D332" s="30">
        <f t="shared" si="51"/>
        <v>-1.3784615384615364</v>
      </c>
      <c r="E332" s="30">
        <f t="shared" si="52"/>
        <v>7</v>
      </c>
      <c r="F332" s="30">
        <f t="shared" ca="1" si="48"/>
        <v>-1.4482566204287519</v>
      </c>
      <c r="G332" s="30">
        <f t="shared" ca="1" si="53"/>
        <v>6.9795081967214401E-2</v>
      </c>
      <c r="H332" s="30">
        <f t="shared" si="54"/>
        <v>23.008461538461535</v>
      </c>
      <c r="I332" s="30">
        <f t="shared" si="55"/>
        <v>0.94008893049379838</v>
      </c>
      <c r="J332" s="30">
        <f t="shared" si="56"/>
        <v>7</v>
      </c>
      <c r="K332" s="30">
        <f t="shared" ca="1" si="49"/>
        <v>0.93705918811134559</v>
      </c>
      <c r="L332" s="30">
        <f t="shared" ca="1" si="57"/>
        <v>1.003233245477865</v>
      </c>
    </row>
    <row r="333" spans="1:12" x14ac:dyDescent="0.35">
      <c r="A333" s="29">
        <v>28338</v>
      </c>
      <c r="B333" s="30">
        <v>20.25</v>
      </c>
      <c r="C333" s="30">
        <f t="shared" si="50"/>
        <v>23.073076923076922</v>
      </c>
      <c r="D333" s="30">
        <f t="shared" si="51"/>
        <v>-2.8230769230769219</v>
      </c>
      <c r="E333" s="30">
        <f t="shared" si="52"/>
        <v>8</v>
      </c>
      <c r="F333" s="30">
        <f t="shared" ca="1" si="48"/>
        <v>-2.4585234437693453</v>
      </c>
      <c r="G333" s="30">
        <f t="shared" ca="1" si="53"/>
        <v>-0.36455347930757753</v>
      </c>
      <c r="H333" s="30">
        <f t="shared" si="54"/>
        <v>23.073076923076922</v>
      </c>
      <c r="I333" s="30">
        <f t="shared" si="55"/>
        <v>0.87764627437906317</v>
      </c>
      <c r="J333" s="30">
        <f t="shared" si="56"/>
        <v>8</v>
      </c>
      <c r="K333" s="30">
        <f t="shared" ca="1" si="49"/>
        <v>0.89406457332439959</v>
      </c>
      <c r="L333" s="30">
        <f t="shared" ca="1" si="57"/>
        <v>0.98163633876657452</v>
      </c>
    </row>
    <row r="334" spans="1:12" x14ac:dyDescent="0.35">
      <c r="A334" s="29">
        <v>28369</v>
      </c>
      <c r="B334" s="30">
        <v>19.82</v>
      </c>
      <c r="C334" s="30">
        <f t="shared" si="50"/>
        <v>23.042307692307688</v>
      </c>
      <c r="D334" s="30">
        <f t="shared" si="51"/>
        <v>-3.2223076923076874</v>
      </c>
      <c r="E334" s="30">
        <f t="shared" si="52"/>
        <v>9</v>
      </c>
      <c r="F334" s="30">
        <f t="shared" ca="1" si="48"/>
        <v>-2.7441525851197981</v>
      </c>
      <c r="G334" s="30">
        <f t="shared" ca="1" si="53"/>
        <v>-0.47815510718788801</v>
      </c>
      <c r="H334" s="30">
        <f t="shared" si="54"/>
        <v>23.042307692307688</v>
      </c>
      <c r="I334" s="30">
        <f t="shared" si="55"/>
        <v>0.86015690201969641</v>
      </c>
      <c r="J334" s="30">
        <f t="shared" si="56"/>
        <v>9</v>
      </c>
      <c r="K334" s="30">
        <f t="shared" ca="1" si="49"/>
        <v>0.88209900606922464</v>
      </c>
      <c r="L334" s="30">
        <f t="shared" ca="1" si="57"/>
        <v>0.97512512325877587</v>
      </c>
    </row>
    <row r="335" spans="1:12" x14ac:dyDescent="0.35">
      <c r="A335" s="29">
        <v>28399</v>
      </c>
      <c r="B335" s="30">
        <v>20.61</v>
      </c>
      <c r="C335" s="30">
        <f t="shared" si="50"/>
        <v>22.934615384615388</v>
      </c>
      <c r="D335" s="30">
        <f t="shared" si="51"/>
        <v>-2.3246153846153881</v>
      </c>
      <c r="E335" s="30">
        <f t="shared" si="52"/>
        <v>10</v>
      </c>
      <c r="F335" s="30">
        <f t="shared" ref="F335:F398" ca="1" si="58">OFFSET($F$2,MOD((ROW()-14),12),0)</f>
        <v>-2.3949894913829333</v>
      </c>
      <c r="G335" s="30">
        <f t="shared" ca="1" si="53"/>
        <v>7.0374106767545186E-2</v>
      </c>
      <c r="H335" s="30">
        <f t="shared" si="54"/>
        <v>22.934615384615388</v>
      </c>
      <c r="I335" s="30">
        <f t="shared" si="55"/>
        <v>0.89864162334395425</v>
      </c>
      <c r="J335" s="30">
        <f t="shared" si="56"/>
        <v>10</v>
      </c>
      <c r="K335" s="30">
        <f t="shared" ref="K335:K398" ca="1" si="59">OFFSET($K$2,MOD((ROW()-14),12),0)</f>
        <v>0.89672764542083672</v>
      </c>
      <c r="L335" s="30">
        <f t="shared" ca="1" si="57"/>
        <v>1.0021344027173595</v>
      </c>
    </row>
    <row r="336" spans="1:12" x14ac:dyDescent="0.35">
      <c r="A336" s="29">
        <v>28430</v>
      </c>
      <c r="B336" s="30">
        <v>21.29</v>
      </c>
      <c r="C336" s="30">
        <f t="shared" si="50"/>
        <v>22.77</v>
      </c>
      <c r="D336" s="30">
        <f t="shared" si="51"/>
        <v>-1.4800000000000004</v>
      </c>
      <c r="E336" s="30">
        <f t="shared" si="52"/>
        <v>11</v>
      </c>
      <c r="F336" s="30">
        <f t="shared" ca="1" si="58"/>
        <v>-1.6342512610340478</v>
      </c>
      <c r="G336" s="30">
        <f t="shared" ca="1" si="53"/>
        <v>0.15425126103404807</v>
      </c>
      <c r="H336" s="30">
        <f t="shared" si="54"/>
        <v>22.77</v>
      </c>
      <c r="I336" s="30">
        <f t="shared" si="55"/>
        <v>0.93500219587176103</v>
      </c>
      <c r="J336" s="30">
        <f t="shared" si="56"/>
        <v>11</v>
      </c>
      <c r="K336" s="30">
        <f t="shared" ca="1" si="59"/>
        <v>0.92922034141363385</v>
      </c>
      <c r="L336" s="30">
        <f t="shared" ca="1" si="57"/>
        <v>1.006222264193368</v>
      </c>
    </row>
    <row r="337" spans="1:12" x14ac:dyDescent="0.35">
      <c r="A337" s="29">
        <v>28460</v>
      </c>
      <c r="B337" s="30">
        <v>22.47</v>
      </c>
      <c r="C337" s="30">
        <f t="shared" si="50"/>
        <v>22.616923076923076</v>
      </c>
      <c r="D337" s="30">
        <f t="shared" si="51"/>
        <v>-0.14692307692307693</v>
      </c>
      <c r="E337" s="30">
        <f t="shared" si="52"/>
        <v>12</v>
      </c>
      <c r="F337" s="30">
        <f t="shared" ca="1" si="58"/>
        <v>-0.35876598811025051</v>
      </c>
      <c r="G337" s="30">
        <f t="shared" ca="1" si="53"/>
        <v>0.21184291118717269</v>
      </c>
      <c r="H337" s="30">
        <f t="shared" si="54"/>
        <v>22.616923076923076</v>
      </c>
      <c r="I337" s="30">
        <f t="shared" si="55"/>
        <v>0.99350384327596764</v>
      </c>
      <c r="J337" s="30">
        <f t="shared" si="56"/>
        <v>12</v>
      </c>
      <c r="K337" s="30">
        <f t="shared" ca="1" si="59"/>
        <v>0.98436860956586791</v>
      </c>
      <c r="L337" s="30">
        <f t="shared" ca="1" si="57"/>
        <v>1.009280297666266</v>
      </c>
    </row>
    <row r="338" spans="1:12" x14ac:dyDescent="0.35">
      <c r="A338" s="29">
        <v>28491</v>
      </c>
      <c r="B338" s="30">
        <v>24.32</v>
      </c>
      <c r="C338" s="30">
        <f t="shared" si="50"/>
        <v>22.486923076923077</v>
      </c>
      <c r="D338" s="30">
        <f t="shared" si="51"/>
        <v>1.8330769230769235</v>
      </c>
      <c r="E338" s="30">
        <f t="shared" si="52"/>
        <v>1</v>
      </c>
      <c r="F338" s="30">
        <f t="shared" ca="1" si="58"/>
        <v>1.4054358974358971</v>
      </c>
      <c r="G338" s="30">
        <f t="shared" ca="1" si="53"/>
        <v>0.42764102564102657</v>
      </c>
      <c r="H338" s="30">
        <f t="shared" si="54"/>
        <v>22.486923076923077</v>
      </c>
      <c r="I338" s="30">
        <f t="shared" si="55"/>
        <v>1.0815174631409707</v>
      </c>
      <c r="J338" s="30">
        <f t="shared" si="56"/>
        <v>1</v>
      </c>
      <c r="K338" s="30">
        <f t="shared" ca="1" si="59"/>
        <v>1.0612291220995622</v>
      </c>
      <c r="L338" s="30">
        <f t="shared" ca="1" si="57"/>
        <v>1.0191177763773291</v>
      </c>
    </row>
    <row r="339" spans="1:12" x14ac:dyDescent="0.35">
      <c r="A339" s="29">
        <v>28522</v>
      </c>
      <c r="B339" s="30">
        <v>25.77</v>
      </c>
      <c r="C339" s="30">
        <f t="shared" si="50"/>
        <v>22.335384615384616</v>
      </c>
      <c r="D339" s="30">
        <f t="shared" si="51"/>
        <v>3.434615384615384</v>
      </c>
      <c r="E339" s="30">
        <f t="shared" si="52"/>
        <v>2</v>
      </c>
      <c r="F339" s="30">
        <f t="shared" ca="1" si="58"/>
        <v>2.9278461538461542</v>
      </c>
      <c r="G339" s="30">
        <f t="shared" ca="1" si="53"/>
        <v>0.50676923076922975</v>
      </c>
      <c r="H339" s="30">
        <f t="shared" si="54"/>
        <v>22.335384615384616</v>
      </c>
      <c r="I339" s="30">
        <f t="shared" si="55"/>
        <v>1.15377462460394</v>
      </c>
      <c r="J339" s="30">
        <f t="shared" si="56"/>
        <v>2</v>
      </c>
      <c r="K339" s="30">
        <f t="shared" ca="1" si="59"/>
        <v>1.1279568119928638</v>
      </c>
      <c r="L339" s="30">
        <f t="shared" ca="1" si="57"/>
        <v>1.0228890081043631</v>
      </c>
    </row>
    <row r="340" spans="1:12" x14ac:dyDescent="0.35">
      <c r="A340" s="29">
        <v>28550</v>
      </c>
      <c r="B340" s="30">
        <v>25.39</v>
      </c>
      <c r="C340" s="30">
        <f t="shared" si="50"/>
        <v>22.314615384615387</v>
      </c>
      <c r="D340" s="30">
        <f t="shared" si="51"/>
        <v>3.0753846153846141</v>
      </c>
      <c r="E340" s="30">
        <f t="shared" si="52"/>
        <v>3</v>
      </c>
      <c r="F340" s="30">
        <f t="shared" ca="1" si="58"/>
        <v>3.3439999999999999</v>
      </c>
      <c r="G340" s="30">
        <f t="shared" ca="1" si="53"/>
        <v>-0.26861538461538714</v>
      </c>
      <c r="H340" s="30">
        <f t="shared" si="54"/>
        <v>22.314615384615387</v>
      </c>
      <c r="I340" s="30">
        <f t="shared" si="55"/>
        <v>1.137819297459409</v>
      </c>
      <c r="J340" s="30">
        <f t="shared" si="56"/>
        <v>3</v>
      </c>
      <c r="K340" s="30">
        <f t="shared" ca="1" si="59"/>
        <v>1.1460954131131467</v>
      </c>
      <c r="L340" s="30">
        <f t="shared" ca="1" si="57"/>
        <v>0.99277885980604608</v>
      </c>
    </row>
    <row r="341" spans="1:12" x14ac:dyDescent="0.35">
      <c r="A341" s="29">
        <v>28581</v>
      </c>
      <c r="B341" s="30">
        <v>24.73</v>
      </c>
      <c r="C341" s="30">
        <f t="shared" si="50"/>
        <v>22.345384615384617</v>
      </c>
      <c r="D341" s="30">
        <f t="shared" si="51"/>
        <v>2.3846153846153832</v>
      </c>
      <c r="E341" s="30">
        <f t="shared" si="52"/>
        <v>4</v>
      </c>
      <c r="F341" s="30">
        <f t="shared" ca="1" si="58"/>
        <v>2.4728461538461546</v>
      </c>
      <c r="G341" s="30">
        <f t="shared" ca="1" si="53"/>
        <v>-8.8230769230772665E-2</v>
      </c>
      <c r="H341" s="30">
        <f t="shared" si="54"/>
        <v>22.345384615384617</v>
      </c>
      <c r="I341" s="30">
        <f t="shared" si="55"/>
        <v>1.1067162380804847</v>
      </c>
      <c r="J341" s="30">
        <f t="shared" si="56"/>
        <v>4</v>
      </c>
      <c r="K341" s="30">
        <f t="shared" ca="1" si="59"/>
        <v>1.1076861608568953</v>
      </c>
      <c r="L341" s="30">
        <f t="shared" ca="1" si="57"/>
        <v>0.99912437041222912</v>
      </c>
    </row>
    <row r="342" spans="1:12" x14ac:dyDescent="0.35">
      <c r="A342" s="29">
        <v>28611</v>
      </c>
      <c r="B342" s="30">
        <v>23.15</v>
      </c>
      <c r="C342" s="30">
        <f t="shared" si="50"/>
        <v>22.423076923076923</v>
      </c>
      <c r="D342" s="30">
        <f t="shared" si="51"/>
        <v>0.72692307692307523</v>
      </c>
      <c r="E342" s="30">
        <f t="shared" si="52"/>
        <v>5</v>
      </c>
      <c r="F342" s="30">
        <f t="shared" ca="1" si="58"/>
        <v>1.190307692307693</v>
      </c>
      <c r="G342" s="30">
        <f t="shared" ca="1" si="53"/>
        <v>-0.46338461538461928</v>
      </c>
      <c r="H342" s="30">
        <f t="shared" si="54"/>
        <v>22.423076923076923</v>
      </c>
      <c r="I342" s="30">
        <f t="shared" si="55"/>
        <v>1.0324185248713549</v>
      </c>
      <c r="J342" s="30">
        <f t="shared" si="56"/>
        <v>5</v>
      </c>
      <c r="K342" s="30">
        <f t="shared" ca="1" si="59"/>
        <v>1.0512716216930516</v>
      </c>
      <c r="L342" s="30">
        <f t="shared" ca="1" si="57"/>
        <v>0.98206638852161332</v>
      </c>
    </row>
    <row r="343" spans="1:12" x14ac:dyDescent="0.35">
      <c r="A343" s="29">
        <v>28642</v>
      </c>
      <c r="B343" s="30">
        <v>21.89</v>
      </c>
      <c r="C343" s="30">
        <f t="shared" si="50"/>
        <v>22.549999999999997</v>
      </c>
      <c r="D343" s="30">
        <f t="shared" si="51"/>
        <v>-0.65999999999999659</v>
      </c>
      <c r="E343" s="30">
        <f t="shared" si="52"/>
        <v>6</v>
      </c>
      <c r="F343" s="30">
        <f t="shared" ca="1" si="58"/>
        <v>-0.22521794871794854</v>
      </c>
      <c r="G343" s="30">
        <f t="shared" ca="1" si="53"/>
        <v>-0.43478205128204905</v>
      </c>
      <c r="H343" s="30">
        <f t="shared" si="54"/>
        <v>22.549999999999997</v>
      </c>
      <c r="I343" s="30">
        <f t="shared" si="55"/>
        <v>0.97073170731707337</v>
      </c>
      <c r="J343" s="30">
        <f t="shared" si="56"/>
        <v>6</v>
      </c>
      <c r="K343" s="30">
        <f t="shared" ca="1" si="59"/>
        <v>0.98970503057706927</v>
      </c>
      <c r="L343" s="30">
        <f t="shared" ca="1" si="57"/>
        <v>0.9808293151254035</v>
      </c>
    </row>
    <row r="344" spans="1:12" x14ac:dyDescent="0.35">
      <c r="A344" s="29">
        <v>28672</v>
      </c>
      <c r="B344" s="30">
        <v>21.01</v>
      </c>
      <c r="C344" s="30">
        <f t="shared" si="50"/>
        <v>22.722307692307691</v>
      </c>
      <c r="D344" s="30">
        <f t="shared" si="51"/>
        <v>-1.7123076923076894</v>
      </c>
      <c r="E344" s="30">
        <f t="shared" si="52"/>
        <v>7</v>
      </c>
      <c r="F344" s="30">
        <f t="shared" ca="1" si="58"/>
        <v>-1.4482566204287519</v>
      </c>
      <c r="G344" s="30">
        <f t="shared" ca="1" si="53"/>
        <v>-0.26405107187893861</v>
      </c>
      <c r="H344" s="30">
        <f t="shared" si="54"/>
        <v>22.722307692307691</v>
      </c>
      <c r="I344" s="30">
        <f t="shared" si="55"/>
        <v>0.92464199871356523</v>
      </c>
      <c r="J344" s="30">
        <f t="shared" si="56"/>
        <v>7</v>
      </c>
      <c r="K344" s="30">
        <f t="shared" ca="1" si="59"/>
        <v>0.93705918811134559</v>
      </c>
      <c r="L344" s="30">
        <f t="shared" ca="1" si="57"/>
        <v>0.98674876725470528</v>
      </c>
    </row>
    <row r="345" spans="1:12" x14ac:dyDescent="0.35">
      <c r="A345" s="29">
        <v>28703</v>
      </c>
      <c r="B345" s="30">
        <v>19.66</v>
      </c>
      <c r="C345" s="30">
        <f t="shared" si="50"/>
        <v>22.820769230769233</v>
      </c>
      <c r="D345" s="30">
        <f t="shared" si="51"/>
        <v>-3.1607692307692332</v>
      </c>
      <c r="E345" s="30">
        <f t="shared" si="52"/>
        <v>8</v>
      </c>
      <c r="F345" s="30">
        <f t="shared" ca="1" si="58"/>
        <v>-2.4585234437693453</v>
      </c>
      <c r="G345" s="30">
        <f t="shared" ca="1" si="53"/>
        <v>-0.70224578699988882</v>
      </c>
      <c r="H345" s="30">
        <f t="shared" si="54"/>
        <v>22.820769230769233</v>
      </c>
      <c r="I345" s="30">
        <f t="shared" si="55"/>
        <v>0.86149593824788473</v>
      </c>
      <c r="J345" s="30">
        <f t="shared" si="56"/>
        <v>8</v>
      </c>
      <c r="K345" s="30">
        <f t="shared" ca="1" si="59"/>
        <v>0.89406457332439959</v>
      </c>
      <c r="L345" s="30">
        <f t="shared" ca="1" si="57"/>
        <v>0.96357239057642674</v>
      </c>
    </row>
    <row r="346" spans="1:12" x14ac:dyDescent="0.35">
      <c r="A346" s="29">
        <v>28734</v>
      </c>
      <c r="B346" s="30">
        <v>19.98</v>
      </c>
      <c r="C346" s="30">
        <f t="shared" si="50"/>
        <v>22.833076923076927</v>
      </c>
      <c r="D346" s="30">
        <f t="shared" si="51"/>
        <v>-2.8530769230769266</v>
      </c>
      <c r="E346" s="30">
        <f t="shared" si="52"/>
        <v>9</v>
      </c>
      <c r="F346" s="30">
        <f t="shared" ca="1" si="58"/>
        <v>-2.7441525851197981</v>
      </c>
      <c r="G346" s="30">
        <f t="shared" ca="1" si="53"/>
        <v>-0.10892433795712719</v>
      </c>
      <c r="H346" s="30">
        <f t="shared" si="54"/>
        <v>22.833076923076927</v>
      </c>
      <c r="I346" s="30">
        <f t="shared" si="55"/>
        <v>0.87504632281103645</v>
      </c>
      <c r="J346" s="30">
        <f t="shared" si="56"/>
        <v>9</v>
      </c>
      <c r="K346" s="30">
        <f t="shared" ca="1" si="59"/>
        <v>0.88209900606922464</v>
      </c>
      <c r="L346" s="30">
        <f t="shared" ca="1" si="57"/>
        <v>0.99200465796961268</v>
      </c>
    </row>
    <row r="347" spans="1:12" x14ac:dyDescent="0.35">
      <c r="A347" s="29">
        <v>28764</v>
      </c>
      <c r="B347" s="30">
        <v>20.22</v>
      </c>
      <c r="C347" s="30">
        <f t="shared" si="50"/>
        <v>22.847692307692306</v>
      </c>
      <c r="D347" s="30">
        <f t="shared" si="51"/>
        <v>-2.6276923076923069</v>
      </c>
      <c r="E347" s="30">
        <f t="shared" si="52"/>
        <v>10</v>
      </c>
      <c r="F347" s="30">
        <f t="shared" ca="1" si="58"/>
        <v>-2.3949894913829333</v>
      </c>
      <c r="G347" s="30">
        <f t="shared" ca="1" si="53"/>
        <v>-0.23270281630937362</v>
      </c>
      <c r="H347" s="30">
        <f t="shared" si="54"/>
        <v>22.847692307692306</v>
      </c>
      <c r="I347" s="30">
        <f t="shared" si="55"/>
        <v>0.88499090970305028</v>
      </c>
      <c r="J347" s="30">
        <f t="shared" si="56"/>
        <v>10</v>
      </c>
      <c r="K347" s="30">
        <f t="shared" ca="1" si="59"/>
        <v>0.89672764542083672</v>
      </c>
      <c r="L347" s="30">
        <f t="shared" ca="1" si="57"/>
        <v>0.98691159375121273</v>
      </c>
    </row>
    <row r="348" spans="1:12" x14ac:dyDescent="0.35">
      <c r="A348" s="29">
        <v>28795</v>
      </c>
      <c r="B348" s="30">
        <v>21.62</v>
      </c>
      <c r="C348" s="30">
        <f t="shared" si="50"/>
        <v>22.831538461538461</v>
      </c>
      <c r="D348" s="30">
        <f t="shared" si="51"/>
        <v>-1.2115384615384599</v>
      </c>
      <c r="E348" s="30">
        <f t="shared" si="52"/>
        <v>11</v>
      </c>
      <c r="F348" s="30">
        <f t="shared" ca="1" si="58"/>
        <v>-1.6342512610340478</v>
      </c>
      <c r="G348" s="30">
        <f t="shared" ca="1" si="53"/>
        <v>0.4227127994955886</v>
      </c>
      <c r="H348" s="30">
        <f t="shared" si="54"/>
        <v>22.831538461538461</v>
      </c>
      <c r="I348" s="30">
        <f t="shared" si="55"/>
        <v>0.94693575014318931</v>
      </c>
      <c r="J348" s="30">
        <f t="shared" si="56"/>
        <v>11</v>
      </c>
      <c r="K348" s="30">
        <f t="shared" ca="1" si="59"/>
        <v>0.92922034141363385</v>
      </c>
      <c r="L348" s="30">
        <f t="shared" ca="1" si="57"/>
        <v>1.0190648094321793</v>
      </c>
    </row>
    <row r="349" spans="1:12" x14ac:dyDescent="0.35">
      <c r="A349" s="29">
        <v>28825</v>
      </c>
      <c r="B349" s="30">
        <v>22.94</v>
      </c>
      <c r="C349" s="30">
        <f t="shared" si="50"/>
        <v>22.841538461538466</v>
      </c>
      <c r="D349" s="30">
        <f t="shared" si="51"/>
        <v>9.846153846153527E-2</v>
      </c>
      <c r="E349" s="30">
        <f t="shared" si="52"/>
        <v>12</v>
      </c>
      <c r="F349" s="30">
        <f t="shared" ca="1" si="58"/>
        <v>-0.35876598811025051</v>
      </c>
      <c r="G349" s="30">
        <f t="shared" ca="1" si="53"/>
        <v>0.45722752657178489</v>
      </c>
      <c r="H349" s="30">
        <f t="shared" si="54"/>
        <v>22.841538461538466</v>
      </c>
      <c r="I349" s="30">
        <f t="shared" si="55"/>
        <v>1.004310635145147</v>
      </c>
      <c r="J349" s="30">
        <f t="shared" si="56"/>
        <v>12</v>
      </c>
      <c r="K349" s="30">
        <f t="shared" ca="1" si="59"/>
        <v>0.98436860956586791</v>
      </c>
      <c r="L349" s="30">
        <f t="shared" ca="1" si="57"/>
        <v>1.0202586971846592</v>
      </c>
    </row>
    <row r="350" spans="1:12" x14ac:dyDescent="0.35">
      <c r="A350" s="29">
        <v>28856</v>
      </c>
      <c r="B350" s="30">
        <v>24.71</v>
      </c>
      <c r="C350" s="30">
        <f t="shared" si="50"/>
        <v>22.833846153846157</v>
      </c>
      <c r="D350" s="30">
        <f t="shared" si="51"/>
        <v>1.8761538461538443</v>
      </c>
      <c r="E350" s="30">
        <f t="shared" si="52"/>
        <v>1</v>
      </c>
      <c r="F350" s="30">
        <f t="shared" ca="1" si="58"/>
        <v>1.4054358974358971</v>
      </c>
      <c r="G350" s="30">
        <f t="shared" ca="1" si="53"/>
        <v>0.47071794871794737</v>
      </c>
      <c r="H350" s="30">
        <f t="shared" si="54"/>
        <v>22.833846153846157</v>
      </c>
      <c r="I350" s="30">
        <f t="shared" si="55"/>
        <v>1.0821654763508961</v>
      </c>
      <c r="J350" s="30">
        <f t="shared" si="56"/>
        <v>1</v>
      </c>
      <c r="K350" s="30">
        <f t="shared" ca="1" si="59"/>
        <v>1.0612291220995622</v>
      </c>
      <c r="L350" s="30">
        <f t="shared" ca="1" si="57"/>
        <v>1.019728401544346</v>
      </c>
    </row>
    <row r="351" spans="1:12" x14ac:dyDescent="0.35">
      <c r="A351" s="29">
        <v>28887</v>
      </c>
      <c r="B351" s="30">
        <v>25.6</v>
      </c>
      <c r="C351" s="30">
        <f t="shared" si="50"/>
        <v>22.836923076923082</v>
      </c>
      <c r="D351" s="30">
        <f t="shared" si="51"/>
        <v>2.7630769230769197</v>
      </c>
      <c r="E351" s="30">
        <f t="shared" si="52"/>
        <v>2</v>
      </c>
      <c r="F351" s="30">
        <f t="shared" ca="1" si="58"/>
        <v>2.9278461538461542</v>
      </c>
      <c r="G351" s="30">
        <f t="shared" ca="1" si="53"/>
        <v>-0.16476923076923455</v>
      </c>
      <c r="H351" s="30">
        <f t="shared" si="54"/>
        <v>22.836923076923082</v>
      </c>
      <c r="I351" s="30">
        <f t="shared" si="55"/>
        <v>1.1209916464564806</v>
      </c>
      <c r="J351" s="30">
        <f t="shared" si="56"/>
        <v>2</v>
      </c>
      <c r="K351" s="30">
        <f t="shared" ca="1" si="59"/>
        <v>1.1279568119928638</v>
      </c>
      <c r="L351" s="30">
        <f t="shared" ca="1" si="57"/>
        <v>0.99382497143301329</v>
      </c>
    </row>
    <row r="352" spans="1:12" x14ac:dyDescent="0.35">
      <c r="A352" s="29">
        <v>28915</v>
      </c>
      <c r="B352" s="30">
        <v>25.93</v>
      </c>
      <c r="C352" s="30">
        <f t="shared" si="50"/>
        <v>22.951538461538462</v>
      </c>
      <c r="D352" s="30">
        <f t="shared" si="51"/>
        <v>2.9784615384615378</v>
      </c>
      <c r="E352" s="30">
        <f t="shared" si="52"/>
        <v>3</v>
      </c>
      <c r="F352" s="30">
        <f t="shared" ca="1" si="58"/>
        <v>3.3439999999999999</v>
      </c>
      <c r="G352" s="30">
        <f t="shared" ca="1" si="53"/>
        <v>-0.36553846153846337</v>
      </c>
      <c r="H352" s="30">
        <f t="shared" si="54"/>
        <v>22.951538461538462</v>
      </c>
      <c r="I352" s="30">
        <f t="shared" si="55"/>
        <v>1.1297717598954318</v>
      </c>
      <c r="J352" s="30">
        <f t="shared" si="56"/>
        <v>3</v>
      </c>
      <c r="K352" s="30">
        <f t="shared" ca="1" si="59"/>
        <v>1.1460954131131467</v>
      </c>
      <c r="L352" s="30">
        <f t="shared" ca="1" si="57"/>
        <v>0.98575716032806138</v>
      </c>
    </row>
    <row r="353" spans="1:12" x14ac:dyDescent="0.35">
      <c r="A353" s="29">
        <v>28946</v>
      </c>
      <c r="B353" s="30">
        <v>25.58</v>
      </c>
      <c r="C353" s="30">
        <f t="shared" si="50"/>
        <v>23.063076923076924</v>
      </c>
      <c r="D353" s="30">
        <f t="shared" si="51"/>
        <v>2.5169230769230744</v>
      </c>
      <c r="E353" s="30">
        <f t="shared" si="52"/>
        <v>4</v>
      </c>
      <c r="F353" s="30">
        <f t="shared" ca="1" si="58"/>
        <v>2.4728461538461546</v>
      </c>
      <c r="G353" s="30">
        <f t="shared" ca="1" si="53"/>
        <v>4.4076923076918462E-2</v>
      </c>
      <c r="H353" s="30">
        <f t="shared" si="54"/>
        <v>23.063076923076924</v>
      </c>
      <c r="I353" s="30">
        <f t="shared" si="55"/>
        <v>1.1091321459542391</v>
      </c>
      <c r="J353" s="30">
        <f t="shared" si="56"/>
        <v>4</v>
      </c>
      <c r="K353" s="30">
        <f t="shared" ca="1" si="59"/>
        <v>1.1076861608568953</v>
      </c>
      <c r="L353" s="30">
        <f t="shared" ca="1" si="57"/>
        <v>1.0013054104568981</v>
      </c>
    </row>
    <row r="354" spans="1:12" x14ac:dyDescent="0.35">
      <c r="A354" s="29">
        <v>28976</v>
      </c>
      <c r="B354" s="30">
        <v>24.52</v>
      </c>
      <c r="C354" s="30">
        <f t="shared" si="50"/>
        <v>23.196153846153848</v>
      </c>
      <c r="D354" s="30">
        <f t="shared" si="51"/>
        <v>1.3238461538461515</v>
      </c>
      <c r="E354" s="30">
        <f t="shared" si="52"/>
        <v>5</v>
      </c>
      <c r="F354" s="30">
        <f t="shared" ca="1" si="58"/>
        <v>1.190307692307693</v>
      </c>
      <c r="G354" s="30">
        <f t="shared" ca="1" si="53"/>
        <v>0.13353846153845694</v>
      </c>
      <c r="H354" s="30">
        <f t="shared" si="54"/>
        <v>23.196153846153848</v>
      </c>
      <c r="I354" s="30">
        <f t="shared" si="55"/>
        <v>1.0570717957221023</v>
      </c>
      <c r="J354" s="30">
        <f t="shared" si="56"/>
        <v>5</v>
      </c>
      <c r="K354" s="30">
        <f t="shared" ca="1" si="59"/>
        <v>1.0512716216930516</v>
      </c>
      <c r="L354" s="30">
        <f t="shared" ca="1" si="57"/>
        <v>1.0055172934466829</v>
      </c>
    </row>
    <row r="355" spans="1:12" x14ac:dyDescent="0.35">
      <c r="A355" s="29">
        <v>29007</v>
      </c>
      <c r="B355" s="30">
        <v>23.28</v>
      </c>
      <c r="C355" s="30">
        <f t="shared" si="50"/>
        <v>23.299999999999997</v>
      </c>
      <c r="D355" s="30">
        <f t="shared" si="51"/>
        <v>-1.9999999999996021E-2</v>
      </c>
      <c r="E355" s="30">
        <f t="shared" si="52"/>
        <v>6</v>
      </c>
      <c r="F355" s="30">
        <f t="shared" ca="1" si="58"/>
        <v>-0.22521794871794854</v>
      </c>
      <c r="G355" s="30">
        <f t="shared" ca="1" si="53"/>
        <v>0.20521794871795151</v>
      </c>
      <c r="H355" s="30">
        <f t="shared" si="54"/>
        <v>23.299999999999997</v>
      </c>
      <c r="I355" s="30">
        <f t="shared" si="55"/>
        <v>0.99914163090128771</v>
      </c>
      <c r="J355" s="30">
        <f t="shared" si="56"/>
        <v>6</v>
      </c>
      <c r="K355" s="30">
        <f t="shared" ca="1" si="59"/>
        <v>0.98970503057706927</v>
      </c>
      <c r="L355" s="30">
        <f t="shared" ca="1" si="57"/>
        <v>1.0095347603908977</v>
      </c>
    </row>
    <row r="356" spans="1:12" x14ac:dyDescent="0.35">
      <c r="A356" s="29">
        <v>29037</v>
      </c>
      <c r="B356" s="30">
        <v>21.79</v>
      </c>
      <c r="C356" s="30">
        <f t="shared" si="50"/>
        <v>23.408461538461545</v>
      </c>
      <c r="D356" s="30">
        <f t="shared" si="51"/>
        <v>-1.6184615384615455</v>
      </c>
      <c r="E356" s="30">
        <f t="shared" si="52"/>
        <v>7</v>
      </c>
      <c r="F356" s="30">
        <f t="shared" ca="1" si="58"/>
        <v>-1.4482566204287519</v>
      </c>
      <c r="G356" s="30">
        <f t="shared" ca="1" si="53"/>
        <v>-0.17020491803279469</v>
      </c>
      <c r="H356" s="30">
        <f t="shared" si="54"/>
        <v>23.408461538461545</v>
      </c>
      <c r="I356" s="30">
        <f t="shared" si="55"/>
        <v>0.93085997831158984</v>
      </c>
      <c r="J356" s="30">
        <f t="shared" si="56"/>
        <v>7</v>
      </c>
      <c r="K356" s="30">
        <f t="shared" ca="1" si="59"/>
        <v>0.93705918811134559</v>
      </c>
      <c r="L356" s="30">
        <f t="shared" ca="1" si="57"/>
        <v>0.99338439889560204</v>
      </c>
    </row>
    <row r="357" spans="1:12" x14ac:dyDescent="0.35">
      <c r="A357" s="29">
        <v>29068</v>
      </c>
      <c r="B357" s="30">
        <v>21.05</v>
      </c>
      <c r="C357" s="30">
        <f t="shared" si="50"/>
        <v>23.48692307692308</v>
      </c>
      <c r="D357" s="30">
        <f t="shared" si="51"/>
        <v>-2.4369230769230796</v>
      </c>
      <c r="E357" s="30">
        <f t="shared" si="52"/>
        <v>8</v>
      </c>
      <c r="F357" s="30">
        <f t="shared" ca="1" si="58"/>
        <v>-2.4585234437693453</v>
      </c>
      <c r="G357" s="30">
        <f t="shared" ca="1" si="53"/>
        <v>2.1600366846264762E-2</v>
      </c>
      <c r="H357" s="30">
        <f t="shared" si="54"/>
        <v>23.48692307692308</v>
      </c>
      <c r="I357" s="30">
        <f t="shared" si="55"/>
        <v>0.89624340877083797</v>
      </c>
      <c r="J357" s="30">
        <f t="shared" si="56"/>
        <v>8</v>
      </c>
      <c r="K357" s="30">
        <f t="shared" ca="1" si="59"/>
        <v>0.89406457332439959</v>
      </c>
      <c r="L357" s="30">
        <f t="shared" ca="1" si="57"/>
        <v>1.0024370000908736</v>
      </c>
    </row>
    <row r="358" spans="1:12" x14ac:dyDescent="0.35">
      <c r="A358" s="29">
        <v>29099</v>
      </c>
      <c r="B358" s="30">
        <v>21.15</v>
      </c>
      <c r="C358" s="30">
        <f t="shared" si="50"/>
        <v>23.553076923076922</v>
      </c>
      <c r="D358" s="30">
        <f t="shared" si="51"/>
        <v>-2.4030769230769238</v>
      </c>
      <c r="E358" s="30">
        <f t="shared" si="52"/>
        <v>9</v>
      </c>
      <c r="F358" s="30">
        <f t="shared" ca="1" si="58"/>
        <v>-2.7441525851197981</v>
      </c>
      <c r="G358" s="30">
        <f t="shared" ca="1" si="53"/>
        <v>0.34107566204287565</v>
      </c>
      <c r="H358" s="30">
        <f t="shared" si="54"/>
        <v>23.553076923076922</v>
      </c>
      <c r="I358" s="30">
        <f t="shared" si="55"/>
        <v>0.89797184754564152</v>
      </c>
      <c r="J358" s="30">
        <f t="shared" si="56"/>
        <v>9</v>
      </c>
      <c r="K358" s="30">
        <f t="shared" ca="1" si="59"/>
        <v>0.88209900606922464</v>
      </c>
      <c r="L358" s="30">
        <f t="shared" ca="1" si="57"/>
        <v>1.0179943990041989</v>
      </c>
    </row>
    <row r="359" spans="1:12" x14ac:dyDescent="0.35">
      <c r="A359" s="29">
        <v>29129</v>
      </c>
      <c r="B359" s="30">
        <v>21.43</v>
      </c>
      <c r="C359" s="30">
        <f t="shared" si="50"/>
        <v>23.536153846153841</v>
      </c>
      <c r="D359" s="30">
        <f t="shared" si="51"/>
        <v>-2.1061538461538412</v>
      </c>
      <c r="E359" s="30">
        <f t="shared" si="52"/>
        <v>10</v>
      </c>
      <c r="F359" s="30">
        <f t="shared" ca="1" si="58"/>
        <v>-2.3949894913829333</v>
      </c>
      <c r="G359" s="30">
        <f t="shared" ca="1" si="53"/>
        <v>0.28883564522909211</v>
      </c>
      <c r="H359" s="30">
        <f t="shared" si="54"/>
        <v>23.536153846153841</v>
      </c>
      <c r="I359" s="30">
        <f t="shared" si="55"/>
        <v>0.91051410268980637</v>
      </c>
      <c r="J359" s="30">
        <f t="shared" si="56"/>
        <v>10</v>
      </c>
      <c r="K359" s="30">
        <f t="shared" ca="1" si="59"/>
        <v>0.89672764542083672</v>
      </c>
      <c r="L359" s="30">
        <f t="shared" ca="1" si="57"/>
        <v>1.0153741856174174</v>
      </c>
    </row>
    <row r="360" spans="1:12" x14ac:dyDescent="0.35">
      <c r="A360" s="29">
        <v>29160</v>
      </c>
      <c r="B360" s="30">
        <v>21.95</v>
      </c>
      <c r="C360" s="30">
        <f t="shared" si="50"/>
        <v>23.449999999999996</v>
      </c>
      <c r="D360" s="30">
        <f t="shared" si="51"/>
        <v>-1.4999999999999964</v>
      </c>
      <c r="E360" s="30">
        <f t="shared" si="52"/>
        <v>11</v>
      </c>
      <c r="F360" s="30">
        <f t="shared" ca="1" si="58"/>
        <v>-1.6342512610340478</v>
      </c>
      <c r="G360" s="30">
        <f t="shared" ca="1" si="53"/>
        <v>0.13425126103405205</v>
      </c>
      <c r="H360" s="30">
        <f t="shared" si="54"/>
        <v>23.449999999999996</v>
      </c>
      <c r="I360" s="30">
        <f t="shared" si="55"/>
        <v>0.93603411513859291</v>
      </c>
      <c r="J360" s="30">
        <f t="shared" si="56"/>
        <v>11</v>
      </c>
      <c r="K360" s="30">
        <f t="shared" ca="1" si="59"/>
        <v>0.92922034141363385</v>
      </c>
      <c r="L360" s="30">
        <f t="shared" ca="1" si="57"/>
        <v>1.0073327858003982</v>
      </c>
    </row>
    <row r="361" spans="1:12" x14ac:dyDescent="0.35">
      <c r="A361" s="29">
        <v>29190</v>
      </c>
      <c r="B361" s="30">
        <v>22.97</v>
      </c>
      <c r="C361" s="30">
        <f t="shared" si="50"/>
        <v>23.323846153846151</v>
      </c>
      <c r="D361" s="30">
        <f t="shared" si="51"/>
        <v>-0.35384615384615259</v>
      </c>
      <c r="E361" s="30">
        <f t="shared" si="52"/>
        <v>12</v>
      </c>
      <c r="F361" s="30">
        <f t="shared" ca="1" si="58"/>
        <v>-0.35876598811025051</v>
      </c>
      <c r="G361" s="30">
        <f t="shared" ca="1" si="53"/>
        <v>4.9198342640970338E-3</v>
      </c>
      <c r="H361" s="30">
        <f t="shared" si="54"/>
        <v>23.323846153846151</v>
      </c>
      <c r="I361" s="30">
        <f t="shared" si="55"/>
        <v>0.98482899640513177</v>
      </c>
      <c r="J361" s="30">
        <f t="shared" si="56"/>
        <v>12</v>
      </c>
      <c r="K361" s="30">
        <f t="shared" ca="1" si="59"/>
        <v>0.98436860956586791</v>
      </c>
      <c r="L361" s="30">
        <f t="shared" ca="1" si="57"/>
        <v>1.0004676976031031</v>
      </c>
    </row>
    <row r="362" spans="1:12" x14ac:dyDescent="0.35">
      <c r="A362" s="29">
        <v>29221</v>
      </c>
      <c r="B362" s="30">
        <v>24.35</v>
      </c>
      <c r="C362" s="30">
        <f t="shared" si="50"/>
        <v>23.168461538461539</v>
      </c>
      <c r="D362" s="30">
        <f t="shared" si="51"/>
        <v>1.1815384615384623</v>
      </c>
      <c r="E362" s="30">
        <f t="shared" si="52"/>
        <v>1</v>
      </c>
      <c r="F362" s="30">
        <f t="shared" ca="1" si="58"/>
        <v>1.4054358974358971</v>
      </c>
      <c r="G362" s="30">
        <f t="shared" ca="1" si="53"/>
        <v>-0.2238974358974346</v>
      </c>
      <c r="H362" s="30">
        <f t="shared" si="54"/>
        <v>23.168461538461539</v>
      </c>
      <c r="I362" s="30">
        <f t="shared" si="55"/>
        <v>1.0509977090872871</v>
      </c>
      <c r="J362" s="30">
        <f t="shared" si="56"/>
        <v>1</v>
      </c>
      <c r="K362" s="30">
        <f t="shared" ca="1" si="59"/>
        <v>1.0612291220995622</v>
      </c>
      <c r="L362" s="30">
        <f t="shared" ca="1" si="57"/>
        <v>0.99035890289927864</v>
      </c>
    </row>
    <row r="363" spans="1:12" x14ac:dyDescent="0.35">
      <c r="A363" s="29">
        <v>29252</v>
      </c>
      <c r="B363" s="30">
        <v>25.73</v>
      </c>
      <c r="C363" s="30">
        <f t="shared" si="50"/>
        <v>23.074615384615388</v>
      </c>
      <c r="D363" s="30">
        <f t="shared" si="51"/>
        <v>2.6553846153846123</v>
      </c>
      <c r="E363" s="30">
        <f t="shared" si="52"/>
        <v>2</v>
      </c>
      <c r="F363" s="30">
        <f t="shared" ca="1" si="58"/>
        <v>2.9278461538461542</v>
      </c>
      <c r="G363" s="30">
        <f t="shared" ca="1" si="53"/>
        <v>-0.27246153846154186</v>
      </c>
      <c r="H363" s="30">
        <f t="shared" si="54"/>
        <v>23.074615384615388</v>
      </c>
      <c r="I363" s="30">
        <f t="shared" si="55"/>
        <v>1.1150781744841149</v>
      </c>
      <c r="J363" s="30">
        <f t="shared" si="56"/>
        <v>2</v>
      </c>
      <c r="K363" s="30">
        <f t="shared" ca="1" si="59"/>
        <v>1.1279568119928638</v>
      </c>
      <c r="L363" s="30">
        <f t="shared" ca="1" si="57"/>
        <v>0.98858233101496584</v>
      </c>
    </row>
    <row r="364" spans="1:12" x14ac:dyDescent="0.35">
      <c r="A364" s="29">
        <v>29281</v>
      </c>
      <c r="B364" s="30">
        <v>26.46</v>
      </c>
      <c r="C364" s="30">
        <f t="shared" si="50"/>
        <v>23.028461538461539</v>
      </c>
      <c r="D364" s="30">
        <f t="shared" si="51"/>
        <v>3.4315384615384623</v>
      </c>
      <c r="E364" s="30">
        <f t="shared" si="52"/>
        <v>3</v>
      </c>
      <c r="F364" s="30">
        <f t="shared" ca="1" si="58"/>
        <v>3.3439999999999999</v>
      </c>
      <c r="G364" s="30">
        <f t="shared" ca="1" si="53"/>
        <v>8.7538461538461121E-2</v>
      </c>
      <c r="H364" s="30">
        <f t="shared" si="54"/>
        <v>23.028461538461539</v>
      </c>
      <c r="I364" s="30">
        <f t="shared" si="55"/>
        <v>1.1490129271470086</v>
      </c>
      <c r="J364" s="30">
        <f t="shared" si="56"/>
        <v>3</v>
      </c>
      <c r="K364" s="30">
        <f t="shared" ca="1" si="59"/>
        <v>1.1460954131131467</v>
      </c>
      <c r="L364" s="30">
        <f t="shared" ca="1" si="57"/>
        <v>1.002545611822961</v>
      </c>
    </row>
    <row r="365" spans="1:12" x14ac:dyDescent="0.35">
      <c r="A365" s="29">
        <v>29312</v>
      </c>
      <c r="B365" s="30">
        <v>25.71</v>
      </c>
      <c r="C365" s="30">
        <f t="shared" si="50"/>
        <v>22.973076923076921</v>
      </c>
      <c r="D365" s="30">
        <f t="shared" si="51"/>
        <v>2.7369230769230803</v>
      </c>
      <c r="E365" s="30">
        <f t="shared" si="52"/>
        <v>4</v>
      </c>
      <c r="F365" s="30">
        <f t="shared" ca="1" si="58"/>
        <v>2.4728461538461546</v>
      </c>
      <c r="G365" s="30">
        <f t="shared" ca="1" si="53"/>
        <v>0.26407692307692443</v>
      </c>
      <c r="H365" s="30">
        <f t="shared" si="54"/>
        <v>22.973076923076921</v>
      </c>
      <c r="I365" s="30">
        <f t="shared" si="55"/>
        <v>1.1191361125062784</v>
      </c>
      <c r="J365" s="30">
        <f t="shared" si="56"/>
        <v>4</v>
      </c>
      <c r="K365" s="30">
        <f t="shared" ca="1" si="59"/>
        <v>1.1076861608568953</v>
      </c>
      <c r="L365" s="30">
        <f t="shared" ca="1" si="57"/>
        <v>1.0103368192670437</v>
      </c>
    </row>
    <row r="366" spans="1:12" x14ac:dyDescent="0.35">
      <c r="A366" s="29">
        <v>29342</v>
      </c>
      <c r="B366" s="30">
        <v>24.46</v>
      </c>
      <c r="C366" s="30">
        <f t="shared" si="50"/>
        <v>22.957692307692312</v>
      </c>
      <c r="D366" s="30">
        <f t="shared" si="51"/>
        <v>1.5023076923076886</v>
      </c>
      <c r="E366" s="30">
        <f t="shared" si="52"/>
        <v>5</v>
      </c>
      <c r="F366" s="30">
        <f t="shared" ca="1" si="58"/>
        <v>1.190307692307693</v>
      </c>
      <c r="G366" s="30">
        <f t="shared" ca="1" si="53"/>
        <v>0.31199999999999406</v>
      </c>
      <c r="H366" s="30">
        <f t="shared" si="54"/>
        <v>22.957692307692312</v>
      </c>
      <c r="I366" s="30">
        <f t="shared" si="55"/>
        <v>1.0654380968336403</v>
      </c>
      <c r="J366" s="30">
        <f t="shared" si="56"/>
        <v>5</v>
      </c>
      <c r="K366" s="30">
        <f t="shared" ca="1" si="59"/>
        <v>1.0512716216930516</v>
      </c>
      <c r="L366" s="30">
        <f t="shared" ca="1" si="57"/>
        <v>1.0134755612614881</v>
      </c>
    </row>
    <row r="367" spans="1:12" x14ac:dyDescent="0.35">
      <c r="A367" s="29">
        <v>29373</v>
      </c>
      <c r="B367" s="30">
        <v>22.88</v>
      </c>
      <c r="C367" s="30">
        <f t="shared" si="50"/>
        <v>22.987692307692306</v>
      </c>
      <c r="D367" s="30">
        <f t="shared" si="51"/>
        <v>-0.10769230769230731</v>
      </c>
      <c r="E367" s="30">
        <f t="shared" si="52"/>
        <v>6</v>
      </c>
      <c r="F367" s="30">
        <f t="shared" ca="1" si="58"/>
        <v>-0.22521794871794854</v>
      </c>
      <c r="G367" s="30">
        <f t="shared" ca="1" si="53"/>
        <v>0.11752564102564023</v>
      </c>
      <c r="H367" s="30">
        <f t="shared" si="54"/>
        <v>22.987692307692306</v>
      </c>
      <c r="I367" s="30">
        <f t="shared" si="55"/>
        <v>0.99531521884620533</v>
      </c>
      <c r="J367" s="30">
        <f t="shared" si="56"/>
        <v>6</v>
      </c>
      <c r="K367" s="30">
        <f t="shared" ca="1" si="59"/>
        <v>0.98970503057706927</v>
      </c>
      <c r="L367" s="30">
        <f t="shared" ca="1" si="57"/>
        <v>1.0056685457745576</v>
      </c>
    </row>
    <row r="368" spans="1:12" x14ac:dyDescent="0.35">
      <c r="A368" s="29">
        <v>29403</v>
      </c>
      <c r="B368" s="30">
        <v>21.26</v>
      </c>
      <c r="C368" s="30">
        <f t="shared" si="50"/>
        <v>22.988461538461536</v>
      </c>
      <c r="D368" s="30">
        <f t="shared" si="51"/>
        <v>-1.7284615384615343</v>
      </c>
      <c r="E368" s="30">
        <f t="shared" si="52"/>
        <v>7</v>
      </c>
      <c r="F368" s="30">
        <f t="shared" ca="1" si="58"/>
        <v>-1.4482566204287519</v>
      </c>
      <c r="G368" s="30">
        <f t="shared" ca="1" si="53"/>
        <v>-0.28020491803278347</v>
      </c>
      <c r="H368" s="30">
        <f t="shared" si="54"/>
        <v>22.988461538461536</v>
      </c>
      <c r="I368" s="30">
        <f t="shared" si="55"/>
        <v>0.92481177848418961</v>
      </c>
      <c r="J368" s="30">
        <f t="shared" si="56"/>
        <v>7</v>
      </c>
      <c r="K368" s="30">
        <f t="shared" ca="1" si="59"/>
        <v>0.93705918811134559</v>
      </c>
      <c r="L368" s="30">
        <f t="shared" ca="1" si="57"/>
        <v>0.98692995086912194</v>
      </c>
    </row>
    <row r="369" spans="1:12" x14ac:dyDescent="0.35">
      <c r="A369" s="29">
        <v>29434</v>
      </c>
      <c r="B369" s="30">
        <v>20.57</v>
      </c>
      <c r="C369" s="30">
        <f t="shared" si="50"/>
        <v>23.030769230769231</v>
      </c>
      <c r="D369" s="30">
        <f t="shared" si="51"/>
        <v>-2.4607692307692304</v>
      </c>
      <c r="E369" s="30">
        <f t="shared" si="52"/>
        <v>8</v>
      </c>
      <c r="F369" s="30">
        <f t="shared" ca="1" si="58"/>
        <v>-2.4585234437693453</v>
      </c>
      <c r="G369" s="30">
        <f t="shared" ca="1" si="53"/>
        <v>-2.2457869998859792E-3</v>
      </c>
      <c r="H369" s="30">
        <f t="shared" si="54"/>
        <v>23.030769230769231</v>
      </c>
      <c r="I369" s="30">
        <f t="shared" si="55"/>
        <v>0.89315297261189042</v>
      </c>
      <c r="J369" s="30">
        <f t="shared" si="56"/>
        <v>8</v>
      </c>
      <c r="K369" s="30">
        <f t="shared" ca="1" si="59"/>
        <v>0.89406457332439959</v>
      </c>
      <c r="L369" s="30">
        <f t="shared" ca="1" si="57"/>
        <v>0.9989803860484936</v>
      </c>
    </row>
    <row r="370" spans="1:12" x14ac:dyDescent="0.35">
      <c r="A370" s="29">
        <v>29465</v>
      </c>
      <c r="B370" s="30">
        <v>20.45</v>
      </c>
      <c r="C370" s="30">
        <f t="shared" si="50"/>
        <v>23.046923076923072</v>
      </c>
      <c r="D370" s="30">
        <f t="shared" si="51"/>
        <v>-2.5969230769230727</v>
      </c>
      <c r="E370" s="30">
        <f t="shared" si="52"/>
        <v>9</v>
      </c>
      <c r="F370" s="30">
        <f t="shared" ca="1" si="58"/>
        <v>-2.7441525851197981</v>
      </c>
      <c r="G370" s="30">
        <f t="shared" ca="1" si="53"/>
        <v>0.14722950819672675</v>
      </c>
      <c r="H370" s="30">
        <f t="shared" si="54"/>
        <v>23.046923076923072</v>
      </c>
      <c r="I370" s="30">
        <f t="shared" si="55"/>
        <v>0.88732018290444259</v>
      </c>
      <c r="J370" s="30">
        <f t="shared" si="56"/>
        <v>9</v>
      </c>
      <c r="K370" s="30">
        <f t="shared" ca="1" si="59"/>
        <v>0.88209900606922464</v>
      </c>
      <c r="L370" s="30">
        <f t="shared" ca="1" si="57"/>
        <v>1.0059190372047742</v>
      </c>
    </row>
    <row r="371" spans="1:12" x14ac:dyDescent="0.35">
      <c r="A371" s="29">
        <v>29495</v>
      </c>
      <c r="B371" s="30">
        <v>20.43</v>
      </c>
      <c r="C371" s="30">
        <f t="shared" si="50"/>
        <v>22.926153846153845</v>
      </c>
      <c r="D371" s="30">
        <f t="shared" si="51"/>
        <v>-2.4961538461538453</v>
      </c>
      <c r="E371" s="30">
        <f t="shared" si="52"/>
        <v>10</v>
      </c>
      <c r="F371" s="30">
        <f t="shared" ca="1" si="58"/>
        <v>-2.3949894913829333</v>
      </c>
      <c r="G371" s="30">
        <f t="shared" ca="1" si="53"/>
        <v>-0.10116435477091201</v>
      </c>
      <c r="H371" s="30">
        <f t="shared" si="54"/>
        <v>22.926153846153845</v>
      </c>
      <c r="I371" s="30">
        <f t="shared" si="55"/>
        <v>0.89112199704737627</v>
      </c>
      <c r="J371" s="30">
        <f t="shared" si="56"/>
        <v>10</v>
      </c>
      <c r="K371" s="30">
        <f t="shared" ca="1" si="59"/>
        <v>0.89672764542083672</v>
      </c>
      <c r="L371" s="30">
        <f t="shared" ca="1" si="57"/>
        <v>0.99374877266014272</v>
      </c>
    </row>
    <row r="372" spans="1:12" x14ac:dyDescent="0.35">
      <c r="A372" s="29">
        <v>29526</v>
      </c>
      <c r="B372" s="30">
        <v>21.23</v>
      </c>
      <c r="C372" s="30">
        <f t="shared" si="50"/>
        <v>22.786923076923074</v>
      </c>
      <c r="D372" s="30">
        <f t="shared" si="51"/>
        <v>-1.5569230769230735</v>
      </c>
      <c r="E372" s="30">
        <f t="shared" si="52"/>
        <v>11</v>
      </c>
      <c r="F372" s="30">
        <f t="shared" ca="1" si="58"/>
        <v>-1.6342512610340478</v>
      </c>
      <c r="G372" s="30">
        <f t="shared" ca="1" si="53"/>
        <v>7.7328184110974973E-2</v>
      </c>
      <c r="H372" s="30">
        <f t="shared" si="54"/>
        <v>22.786923076923074</v>
      </c>
      <c r="I372" s="30">
        <f t="shared" si="55"/>
        <v>0.93167471221685871</v>
      </c>
      <c r="J372" s="30">
        <f t="shared" si="56"/>
        <v>11</v>
      </c>
      <c r="K372" s="30">
        <f t="shared" ca="1" si="59"/>
        <v>0.92922034141363385</v>
      </c>
      <c r="L372" s="30">
        <f t="shared" ca="1" si="57"/>
        <v>1.0026413227238342</v>
      </c>
    </row>
    <row r="373" spans="1:12" x14ac:dyDescent="0.35">
      <c r="A373" s="29">
        <v>29556</v>
      </c>
      <c r="B373" s="30">
        <v>22.34</v>
      </c>
      <c r="C373" s="30">
        <f t="shared" si="50"/>
        <v>22.64153846153846</v>
      </c>
      <c r="D373" s="30">
        <f t="shared" si="51"/>
        <v>-0.30153846153845976</v>
      </c>
      <c r="E373" s="30">
        <f t="shared" si="52"/>
        <v>12</v>
      </c>
      <c r="F373" s="30">
        <f t="shared" ca="1" si="58"/>
        <v>-0.35876598811025051</v>
      </c>
      <c r="G373" s="30">
        <f t="shared" ca="1" si="53"/>
        <v>5.7227526571789866E-2</v>
      </c>
      <c r="H373" s="30">
        <f t="shared" si="54"/>
        <v>22.64153846153846</v>
      </c>
      <c r="I373" s="30">
        <f t="shared" si="55"/>
        <v>0.98668206835632266</v>
      </c>
      <c r="J373" s="30">
        <f t="shared" si="56"/>
        <v>12</v>
      </c>
      <c r="K373" s="30">
        <f t="shared" ca="1" si="59"/>
        <v>0.98436860956586791</v>
      </c>
      <c r="L373" s="30">
        <f t="shared" ca="1" si="57"/>
        <v>1.0023501956157208</v>
      </c>
    </row>
    <row r="374" spans="1:12" x14ac:dyDescent="0.35">
      <c r="A374" s="29">
        <v>29587</v>
      </c>
      <c r="B374" s="30">
        <v>22.98</v>
      </c>
      <c r="C374" s="30">
        <f t="shared" si="50"/>
        <v>22.504615384615388</v>
      </c>
      <c r="D374" s="30">
        <f t="shared" si="51"/>
        <v>0.47538461538461263</v>
      </c>
      <c r="E374" s="30">
        <f t="shared" si="52"/>
        <v>1</v>
      </c>
      <c r="F374" s="30">
        <f t="shared" ca="1" si="58"/>
        <v>1.4054358974358971</v>
      </c>
      <c r="G374" s="30">
        <f t="shared" ca="1" si="53"/>
        <v>-0.93005128205128429</v>
      </c>
      <c r="H374" s="30">
        <f t="shared" si="54"/>
        <v>22.504615384615388</v>
      </c>
      <c r="I374" s="30">
        <f t="shared" si="55"/>
        <v>1.021123872026251</v>
      </c>
      <c r="J374" s="30">
        <f t="shared" si="56"/>
        <v>1</v>
      </c>
      <c r="K374" s="30">
        <f t="shared" ca="1" si="59"/>
        <v>1.0612291220995622</v>
      </c>
      <c r="L374" s="30">
        <f t="shared" ca="1" si="57"/>
        <v>0.96220867931520182</v>
      </c>
    </row>
    <row r="375" spans="1:12" x14ac:dyDescent="0.35">
      <c r="A375" s="29">
        <v>29618</v>
      </c>
      <c r="B375" s="30">
        <v>24.9</v>
      </c>
      <c r="C375" s="30">
        <f t="shared" si="50"/>
        <v>22.410000000000004</v>
      </c>
      <c r="D375" s="30">
        <f t="shared" si="51"/>
        <v>2.4899999999999949</v>
      </c>
      <c r="E375" s="30">
        <f t="shared" si="52"/>
        <v>2</v>
      </c>
      <c r="F375" s="30">
        <f t="shared" ca="1" si="58"/>
        <v>2.9278461538461542</v>
      </c>
      <c r="G375" s="30">
        <f t="shared" ca="1" si="53"/>
        <v>-0.43784615384615932</v>
      </c>
      <c r="H375" s="30">
        <f t="shared" si="54"/>
        <v>22.410000000000004</v>
      </c>
      <c r="I375" s="30">
        <f t="shared" si="55"/>
        <v>1.1111111111111109</v>
      </c>
      <c r="J375" s="30">
        <f t="shared" si="56"/>
        <v>2</v>
      </c>
      <c r="K375" s="30">
        <f t="shared" ca="1" si="59"/>
        <v>1.1279568119928638</v>
      </c>
      <c r="L375" s="30">
        <f t="shared" ca="1" si="57"/>
        <v>0.98506529620403627</v>
      </c>
    </row>
    <row r="376" spans="1:12" x14ac:dyDescent="0.35">
      <c r="A376" s="29">
        <v>29646</v>
      </c>
      <c r="B376" s="30">
        <v>25.94</v>
      </c>
      <c r="C376" s="30">
        <f t="shared" si="50"/>
        <v>22.373076923076919</v>
      </c>
      <c r="D376" s="30">
        <f t="shared" si="51"/>
        <v>3.5669230769230822</v>
      </c>
      <c r="E376" s="30">
        <f t="shared" si="52"/>
        <v>3</v>
      </c>
      <c r="F376" s="30">
        <f t="shared" ca="1" si="58"/>
        <v>3.3439999999999999</v>
      </c>
      <c r="G376" s="30">
        <f t="shared" ca="1" si="53"/>
        <v>0.222923076923081</v>
      </c>
      <c r="H376" s="30">
        <f t="shared" si="54"/>
        <v>22.373076923076919</v>
      </c>
      <c r="I376" s="30">
        <f t="shared" si="55"/>
        <v>1.1594292590682485</v>
      </c>
      <c r="J376" s="30">
        <f t="shared" si="56"/>
        <v>3</v>
      </c>
      <c r="K376" s="30">
        <f t="shared" ca="1" si="59"/>
        <v>1.1460954131131467</v>
      </c>
      <c r="L376" s="30">
        <f t="shared" ca="1" si="57"/>
        <v>1.0116341500040411</v>
      </c>
    </row>
    <row r="377" spans="1:12" x14ac:dyDescent="0.35">
      <c r="A377" s="29">
        <v>29677</v>
      </c>
      <c r="B377" s="30">
        <v>24.89</v>
      </c>
      <c r="C377" s="30">
        <f t="shared" si="50"/>
        <v>22.383076923076921</v>
      </c>
      <c r="D377" s="30">
        <f t="shared" si="51"/>
        <v>2.5069230769230799</v>
      </c>
      <c r="E377" s="30">
        <f t="shared" si="52"/>
        <v>4</v>
      </c>
      <c r="F377" s="30">
        <f t="shared" ca="1" si="58"/>
        <v>2.4728461538461546</v>
      </c>
      <c r="G377" s="30">
        <f t="shared" ca="1" si="53"/>
        <v>3.4076923076924004E-2</v>
      </c>
      <c r="H377" s="30">
        <f t="shared" si="54"/>
        <v>22.383076923076921</v>
      </c>
      <c r="I377" s="30">
        <f t="shared" si="55"/>
        <v>1.1120008247989555</v>
      </c>
      <c r="J377" s="30">
        <f t="shared" si="56"/>
        <v>4</v>
      </c>
      <c r="K377" s="30">
        <f t="shared" ca="1" si="59"/>
        <v>1.1076861608568953</v>
      </c>
      <c r="L377" s="30">
        <f t="shared" ca="1" si="57"/>
        <v>1.0038952043408418</v>
      </c>
    </row>
    <row r="378" spans="1:12" x14ac:dyDescent="0.35">
      <c r="A378" s="29">
        <v>29707</v>
      </c>
      <c r="B378" s="30">
        <v>23.9</v>
      </c>
      <c r="C378" s="30">
        <f t="shared" si="50"/>
        <v>22.446923076923074</v>
      </c>
      <c r="D378" s="30">
        <f t="shared" si="51"/>
        <v>1.4530769230769245</v>
      </c>
      <c r="E378" s="30">
        <f t="shared" si="52"/>
        <v>5</v>
      </c>
      <c r="F378" s="30">
        <f t="shared" ca="1" si="58"/>
        <v>1.190307692307693</v>
      </c>
      <c r="G378" s="30">
        <f t="shared" ca="1" si="53"/>
        <v>0.26276923076922998</v>
      </c>
      <c r="H378" s="30">
        <f t="shared" si="54"/>
        <v>22.446923076923074</v>
      </c>
      <c r="I378" s="30">
        <f t="shared" si="55"/>
        <v>1.0647339021966349</v>
      </c>
      <c r="J378" s="30">
        <f t="shared" si="56"/>
        <v>5</v>
      </c>
      <c r="K378" s="30">
        <f t="shared" ca="1" si="59"/>
        <v>1.0512716216930516</v>
      </c>
      <c r="L378" s="30">
        <f t="shared" ca="1" si="57"/>
        <v>1.0128057109369151</v>
      </c>
    </row>
    <row r="379" spans="1:12" x14ac:dyDescent="0.35">
      <c r="A379" s="29">
        <v>29738</v>
      </c>
      <c r="B379" s="30">
        <v>22.57</v>
      </c>
      <c r="C379" s="30">
        <f t="shared" si="50"/>
        <v>22.552307692307693</v>
      </c>
      <c r="D379" s="30">
        <f t="shared" si="51"/>
        <v>1.7692307692307452E-2</v>
      </c>
      <c r="E379" s="30">
        <f t="shared" si="52"/>
        <v>6</v>
      </c>
      <c r="F379" s="30">
        <f t="shared" ca="1" si="58"/>
        <v>-0.22521794871794854</v>
      </c>
      <c r="G379" s="30">
        <f t="shared" ca="1" si="53"/>
        <v>0.24291025641025499</v>
      </c>
      <c r="H379" s="30">
        <f t="shared" si="54"/>
        <v>22.552307692307693</v>
      </c>
      <c r="I379" s="30">
        <f t="shared" si="55"/>
        <v>1.0007845009891534</v>
      </c>
      <c r="J379" s="30">
        <f t="shared" si="56"/>
        <v>6</v>
      </c>
      <c r="K379" s="30">
        <f t="shared" ca="1" si="59"/>
        <v>0.98970503057706927</v>
      </c>
      <c r="L379" s="30">
        <f t="shared" ca="1" si="57"/>
        <v>1.0111947197091886</v>
      </c>
    </row>
    <row r="380" spans="1:12" x14ac:dyDescent="0.35">
      <c r="A380" s="29">
        <v>29768</v>
      </c>
      <c r="B380" s="30">
        <v>21.1</v>
      </c>
      <c r="C380" s="30">
        <f t="shared" si="50"/>
        <v>22.707692307692305</v>
      </c>
      <c r="D380" s="30">
        <f t="shared" si="51"/>
        <v>-1.6076923076923038</v>
      </c>
      <c r="E380" s="30">
        <f t="shared" si="52"/>
        <v>7</v>
      </c>
      <c r="F380" s="30">
        <f t="shared" ca="1" si="58"/>
        <v>-1.4482566204287519</v>
      </c>
      <c r="G380" s="30">
        <f t="shared" ca="1" si="53"/>
        <v>-0.15943568726355295</v>
      </c>
      <c r="H380" s="30">
        <f t="shared" si="54"/>
        <v>22.707692307692305</v>
      </c>
      <c r="I380" s="30">
        <f t="shared" si="55"/>
        <v>0.92920054200542024</v>
      </c>
      <c r="J380" s="30">
        <f t="shared" si="56"/>
        <v>7</v>
      </c>
      <c r="K380" s="30">
        <f t="shared" ca="1" si="59"/>
        <v>0.93705918811134559</v>
      </c>
      <c r="L380" s="30">
        <f t="shared" ca="1" si="57"/>
        <v>0.99161350082723743</v>
      </c>
    </row>
    <row r="381" spans="1:12" x14ac:dyDescent="0.35">
      <c r="A381" s="29">
        <v>29799</v>
      </c>
      <c r="B381" s="30">
        <v>20.03</v>
      </c>
      <c r="C381" s="30">
        <f t="shared" si="50"/>
        <v>22.895384615384614</v>
      </c>
      <c r="D381" s="30">
        <f t="shared" si="51"/>
        <v>-2.8653846153846132</v>
      </c>
      <c r="E381" s="30">
        <f t="shared" si="52"/>
        <v>8</v>
      </c>
      <c r="F381" s="30">
        <f t="shared" ca="1" si="58"/>
        <v>-2.4585234437693453</v>
      </c>
      <c r="G381" s="30">
        <f t="shared" ca="1" si="53"/>
        <v>-0.4068611716152688</v>
      </c>
      <c r="H381" s="30">
        <f t="shared" si="54"/>
        <v>22.895384615384614</v>
      </c>
      <c r="I381" s="30">
        <f t="shared" si="55"/>
        <v>0.87484881064373077</v>
      </c>
      <c r="J381" s="30">
        <f t="shared" si="56"/>
        <v>8</v>
      </c>
      <c r="K381" s="30">
        <f t="shared" ca="1" si="59"/>
        <v>0.89406457332439959</v>
      </c>
      <c r="L381" s="30">
        <f t="shared" ca="1" si="57"/>
        <v>0.97850741070164671</v>
      </c>
    </row>
    <row r="382" spans="1:12" x14ac:dyDescent="0.35">
      <c r="A382" s="29">
        <v>29830</v>
      </c>
      <c r="B382" s="30">
        <v>20.09</v>
      </c>
      <c r="C382" s="30">
        <f t="shared" si="50"/>
        <v>22.933846153846147</v>
      </c>
      <c r="D382" s="30">
        <f t="shared" si="51"/>
        <v>-2.8438461538461475</v>
      </c>
      <c r="E382" s="30">
        <f t="shared" si="52"/>
        <v>9</v>
      </c>
      <c r="F382" s="30">
        <f t="shared" ca="1" si="58"/>
        <v>-2.7441525851197981</v>
      </c>
      <c r="G382" s="30">
        <f t="shared" ca="1" si="53"/>
        <v>-9.9693568726348047E-2</v>
      </c>
      <c r="H382" s="30">
        <f t="shared" si="54"/>
        <v>22.933846153846147</v>
      </c>
      <c r="I382" s="30">
        <f t="shared" si="55"/>
        <v>0.87599785335748326</v>
      </c>
      <c r="J382" s="30">
        <f t="shared" si="56"/>
        <v>9</v>
      </c>
      <c r="K382" s="30">
        <f t="shared" ca="1" si="59"/>
        <v>0.88209900606922464</v>
      </c>
      <c r="L382" s="30">
        <f t="shared" ca="1" si="57"/>
        <v>0.99308336970140221</v>
      </c>
    </row>
    <row r="383" spans="1:12" x14ac:dyDescent="0.35">
      <c r="A383" s="29">
        <v>29860</v>
      </c>
      <c r="B383" s="30">
        <v>20.58</v>
      </c>
      <c r="C383" s="30">
        <f t="shared" si="50"/>
        <v>22.858461538461537</v>
      </c>
      <c r="D383" s="30">
        <f t="shared" si="51"/>
        <v>-2.2784615384615385</v>
      </c>
      <c r="E383" s="30">
        <f t="shared" si="52"/>
        <v>10</v>
      </c>
      <c r="F383" s="30">
        <f t="shared" ca="1" si="58"/>
        <v>-2.3949894913829333</v>
      </c>
      <c r="G383" s="30">
        <f t="shared" ca="1" si="53"/>
        <v>0.11652795292139473</v>
      </c>
      <c r="H383" s="30">
        <f t="shared" si="54"/>
        <v>22.858461538461537</v>
      </c>
      <c r="I383" s="30">
        <f t="shared" si="55"/>
        <v>0.90032305828509895</v>
      </c>
      <c r="J383" s="30">
        <f t="shared" si="56"/>
        <v>10</v>
      </c>
      <c r="K383" s="30">
        <f t="shared" ca="1" si="59"/>
        <v>0.89672764542083672</v>
      </c>
      <c r="L383" s="30">
        <f t="shared" ca="1" si="57"/>
        <v>1.004009481454734</v>
      </c>
    </row>
    <row r="384" spans="1:12" x14ac:dyDescent="0.35">
      <c r="A384" s="29">
        <v>29891</v>
      </c>
      <c r="B384" s="30">
        <v>21.26</v>
      </c>
      <c r="C384" s="30">
        <f t="shared" si="50"/>
        <v>22.806153846153844</v>
      </c>
      <c r="D384" s="30">
        <f t="shared" si="51"/>
        <v>-1.5461538461538424</v>
      </c>
      <c r="E384" s="30">
        <f t="shared" si="52"/>
        <v>11</v>
      </c>
      <c r="F384" s="30">
        <f t="shared" ca="1" si="58"/>
        <v>-1.6342512610340478</v>
      </c>
      <c r="G384" s="30">
        <f t="shared" ca="1" si="53"/>
        <v>8.809741488020606E-2</v>
      </c>
      <c r="H384" s="30">
        <f t="shared" si="54"/>
        <v>22.806153846153844</v>
      </c>
      <c r="I384" s="30">
        <f t="shared" si="55"/>
        <v>0.93220453318942276</v>
      </c>
      <c r="J384" s="30">
        <f t="shared" si="56"/>
        <v>11</v>
      </c>
      <c r="K384" s="30">
        <f t="shared" ca="1" si="59"/>
        <v>0.92922034141363385</v>
      </c>
      <c r="L384" s="30">
        <f t="shared" ca="1" si="57"/>
        <v>1.0032115006987998</v>
      </c>
    </row>
    <row r="385" spans="1:12" x14ac:dyDescent="0.35">
      <c r="A385" s="29">
        <v>29921</v>
      </c>
      <c r="B385" s="30">
        <v>22.6</v>
      </c>
      <c r="C385" s="30">
        <f t="shared" si="50"/>
        <v>22.76384615384616</v>
      </c>
      <c r="D385" s="30">
        <f t="shared" si="51"/>
        <v>-0.16384615384615842</v>
      </c>
      <c r="E385" s="30">
        <f t="shared" si="52"/>
        <v>12</v>
      </c>
      <c r="F385" s="30">
        <f t="shared" ca="1" si="58"/>
        <v>-0.35876598811025051</v>
      </c>
      <c r="G385" s="30">
        <f t="shared" ca="1" si="53"/>
        <v>0.19491983426409121</v>
      </c>
      <c r="H385" s="30">
        <f t="shared" si="54"/>
        <v>22.76384615384616</v>
      </c>
      <c r="I385" s="30">
        <f t="shared" si="55"/>
        <v>0.99280235190754551</v>
      </c>
      <c r="J385" s="30">
        <f t="shared" si="56"/>
        <v>12</v>
      </c>
      <c r="K385" s="30">
        <f t="shared" ca="1" si="59"/>
        <v>0.98436860956586791</v>
      </c>
      <c r="L385" s="30">
        <f t="shared" ca="1" si="57"/>
        <v>1.0085676668879122</v>
      </c>
    </row>
    <row r="386" spans="1:12" x14ac:dyDescent="0.35">
      <c r="A386" s="29">
        <v>29952</v>
      </c>
      <c r="B386" s="30">
        <v>24.36</v>
      </c>
      <c r="C386" s="30">
        <f t="shared" si="50"/>
        <v>22.758461538461539</v>
      </c>
      <c r="D386" s="30">
        <f t="shared" si="51"/>
        <v>1.6015384615384605</v>
      </c>
      <c r="E386" s="30">
        <f t="shared" si="52"/>
        <v>1</v>
      </c>
      <c r="F386" s="30">
        <f t="shared" ca="1" si="58"/>
        <v>1.4054358974358971</v>
      </c>
      <c r="G386" s="30">
        <f t="shared" ca="1" si="53"/>
        <v>0.19610256410256355</v>
      </c>
      <c r="H386" s="30">
        <f t="shared" si="54"/>
        <v>22.758461538461539</v>
      </c>
      <c r="I386" s="30">
        <f t="shared" si="55"/>
        <v>1.0703711214763738</v>
      </c>
      <c r="J386" s="30">
        <f t="shared" si="56"/>
        <v>1</v>
      </c>
      <c r="K386" s="30">
        <f t="shared" ca="1" si="59"/>
        <v>1.0612291220995622</v>
      </c>
      <c r="L386" s="30">
        <f t="shared" ca="1" si="57"/>
        <v>1.0086145387329033</v>
      </c>
    </row>
    <row r="387" spans="1:12" x14ac:dyDescent="0.35">
      <c r="A387" s="29">
        <v>29983</v>
      </c>
      <c r="B387" s="30">
        <v>25.42</v>
      </c>
      <c r="C387" s="30">
        <f t="shared" si="50"/>
        <v>22.819230769230771</v>
      </c>
      <c r="D387" s="30">
        <f t="shared" si="51"/>
        <v>2.6007692307692309</v>
      </c>
      <c r="E387" s="30">
        <f t="shared" si="52"/>
        <v>2</v>
      </c>
      <c r="F387" s="30">
        <f t="shared" ca="1" si="58"/>
        <v>2.9278461538461542</v>
      </c>
      <c r="G387" s="30">
        <f t="shared" ca="1" si="53"/>
        <v>-0.32707692307692326</v>
      </c>
      <c r="H387" s="30">
        <f t="shared" si="54"/>
        <v>22.819230769230771</v>
      </c>
      <c r="I387" s="30">
        <f t="shared" si="55"/>
        <v>1.11397269509523</v>
      </c>
      <c r="J387" s="30">
        <f t="shared" si="56"/>
        <v>2</v>
      </c>
      <c r="K387" s="30">
        <f t="shared" ca="1" si="59"/>
        <v>1.1279568119928638</v>
      </c>
      <c r="L387" s="30">
        <f t="shared" ca="1" si="57"/>
        <v>0.98760225857147244</v>
      </c>
    </row>
    <row r="388" spans="1:12" x14ac:dyDescent="0.35">
      <c r="A388" s="29">
        <v>30011</v>
      </c>
      <c r="B388" s="30">
        <v>25.4</v>
      </c>
      <c r="C388" s="30">
        <f t="shared" si="50"/>
        <v>22.973846153846157</v>
      </c>
      <c r="D388" s="30">
        <f t="shared" si="51"/>
        <v>2.4261538461538414</v>
      </c>
      <c r="E388" s="30">
        <f t="shared" si="52"/>
        <v>3</v>
      </c>
      <c r="F388" s="30">
        <f t="shared" ca="1" si="58"/>
        <v>3.3439999999999999</v>
      </c>
      <c r="G388" s="30">
        <f t="shared" ca="1" si="53"/>
        <v>-0.91784615384615975</v>
      </c>
      <c r="H388" s="30">
        <f t="shared" si="54"/>
        <v>22.973846153846157</v>
      </c>
      <c r="I388" s="30">
        <f t="shared" si="55"/>
        <v>1.1056050358266925</v>
      </c>
      <c r="J388" s="30">
        <f t="shared" si="56"/>
        <v>3</v>
      </c>
      <c r="K388" s="30">
        <f t="shared" ca="1" si="59"/>
        <v>1.1460954131131467</v>
      </c>
      <c r="L388" s="30">
        <f t="shared" ca="1" si="57"/>
        <v>0.96467102404984761</v>
      </c>
    </row>
    <row r="389" spans="1:12" x14ac:dyDescent="0.35">
      <c r="A389" s="29">
        <v>30042</v>
      </c>
      <c r="B389" s="30">
        <v>24.96</v>
      </c>
      <c r="C389" s="30">
        <f t="shared" si="50"/>
        <v>23.188461538461542</v>
      </c>
      <c r="D389" s="30">
        <f t="shared" si="51"/>
        <v>1.7715384615384586</v>
      </c>
      <c r="E389" s="30">
        <f t="shared" si="52"/>
        <v>4</v>
      </c>
      <c r="F389" s="30">
        <f t="shared" ca="1" si="58"/>
        <v>2.4728461538461546</v>
      </c>
      <c r="G389" s="30">
        <f t="shared" ca="1" si="53"/>
        <v>-0.70130769230769729</v>
      </c>
      <c r="H389" s="30">
        <f t="shared" si="54"/>
        <v>23.188461538461542</v>
      </c>
      <c r="I389" s="30">
        <f t="shared" si="55"/>
        <v>1.0763974125062199</v>
      </c>
      <c r="J389" s="30">
        <f t="shared" si="56"/>
        <v>4</v>
      </c>
      <c r="K389" s="30">
        <f t="shared" ca="1" si="59"/>
        <v>1.1076861608568953</v>
      </c>
      <c r="L389" s="30">
        <f t="shared" ca="1" si="57"/>
        <v>0.97175305654584432</v>
      </c>
    </row>
    <row r="390" spans="1:12" x14ac:dyDescent="0.35">
      <c r="A390" s="29">
        <v>30072</v>
      </c>
      <c r="B390" s="30">
        <v>24.21</v>
      </c>
      <c r="C390" s="30">
        <f t="shared" si="50"/>
        <v>23.495384615384616</v>
      </c>
      <c r="D390" s="30">
        <f t="shared" si="51"/>
        <v>0.7146153846153851</v>
      </c>
      <c r="E390" s="30">
        <f t="shared" si="52"/>
        <v>5</v>
      </c>
      <c r="F390" s="30">
        <f t="shared" ca="1" si="58"/>
        <v>1.190307692307693</v>
      </c>
      <c r="G390" s="30">
        <f t="shared" ca="1" si="53"/>
        <v>-0.47569230769230941</v>
      </c>
      <c r="H390" s="30">
        <f t="shared" si="54"/>
        <v>23.495384615384616</v>
      </c>
      <c r="I390" s="30">
        <f t="shared" si="55"/>
        <v>1.0304151388161342</v>
      </c>
      <c r="J390" s="30">
        <f t="shared" si="56"/>
        <v>5</v>
      </c>
      <c r="K390" s="30">
        <f t="shared" ca="1" si="59"/>
        <v>1.0512716216930516</v>
      </c>
      <c r="L390" s="30">
        <f t="shared" ca="1" si="57"/>
        <v>0.98016070970951497</v>
      </c>
    </row>
    <row r="391" spans="1:12" x14ac:dyDescent="0.35">
      <c r="A391" s="29">
        <v>30103</v>
      </c>
      <c r="B391" s="30">
        <v>23.35</v>
      </c>
      <c r="C391" s="30">
        <f t="shared" si="50"/>
        <v>23.85153846153846</v>
      </c>
      <c r="D391" s="30">
        <f t="shared" si="51"/>
        <v>-0.50153846153845905</v>
      </c>
      <c r="E391" s="30">
        <f t="shared" si="52"/>
        <v>6</v>
      </c>
      <c r="F391" s="30">
        <f t="shared" ca="1" si="58"/>
        <v>-0.22521794871794854</v>
      </c>
      <c r="G391" s="30">
        <f t="shared" ca="1" si="53"/>
        <v>-0.27632051282051151</v>
      </c>
      <c r="H391" s="30">
        <f t="shared" si="54"/>
        <v>23.85153846153846</v>
      </c>
      <c r="I391" s="30">
        <f t="shared" si="55"/>
        <v>0.97897249008288456</v>
      </c>
      <c r="J391" s="30">
        <f t="shared" si="56"/>
        <v>6</v>
      </c>
      <c r="K391" s="30">
        <f t="shared" ca="1" si="59"/>
        <v>0.98970503057706927</v>
      </c>
      <c r="L391" s="30">
        <f t="shared" ca="1" si="57"/>
        <v>0.98915581899394123</v>
      </c>
    </row>
    <row r="392" spans="1:12" x14ac:dyDescent="0.35">
      <c r="A392" s="29">
        <v>30133</v>
      </c>
      <c r="B392" s="30">
        <v>22.5</v>
      </c>
      <c r="C392" s="30">
        <f t="shared" si="50"/>
        <v>24.209230769230771</v>
      </c>
      <c r="D392" s="30">
        <f t="shared" si="51"/>
        <v>-1.7092307692307713</v>
      </c>
      <c r="E392" s="30">
        <f t="shared" si="52"/>
        <v>7</v>
      </c>
      <c r="F392" s="30">
        <f t="shared" ca="1" si="58"/>
        <v>-1.4482566204287519</v>
      </c>
      <c r="G392" s="30">
        <f t="shared" ca="1" si="53"/>
        <v>-0.26097414880202052</v>
      </c>
      <c r="H392" s="30">
        <f t="shared" si="54"/>
        <v>24.209230769230771</v>
      </c>
      <c r="I392" s="30">
        <f t="shared" si="55"/>
        <v>0.92939755973563798</v>
      </c>
      <c r="J392" s="30">
        <f t="shared" si="56"/>
        <v>7</v>
      </c>
      <c r="K392" s="30">
        <f t="shared" ca="1" si="59"/>
        <v>0.93705918811134559</v>
      </c>
      <c r="L392" s="30">
        <f t="shared" ca="1" si="57"/>
        <v>0.99182375193273564</v>
      </c>
    </row>
    <row r="393" spans="1:12" x14ac:dyDescent="0.35">
      <c r="A393" s="29">
        <v>30164</v>
      </c>
      <c r="B393" s="30">
        <v>21.89</v>
      </c>
      <c r="C393" s="30">
        <f t="shared" ref="C393:C456" si="60">AVERAGE(B387:B399)</f>
        <v>24.50692307692308</v>
      </c>
      <c r="D393" s="30">
        <f t="shared" ref="D393:D456" si="61">B393 - C393</f>
        <v>-2.6169230769230793</v>
      </c>
      <c r="E393" s="30">
        <f t="shared" ref="E393:E456" si="62">MONTH(A393)</f>
        <v>8</v>
      </c>
      <c r="F393" s="30">
        <f t="shared" ca="1" si="58"/>
        <v>-2.4585234437693453</v>
      </c>
      <c r="G393" s="30">
        <f t="shared" ref="G393:G456" ca="1" si="63">B393 - (C393 + F393)</f>
        <v>-0.15839963315373495</v>
      </c>
      <c r="H393" s="30">
        <f t="shared" ref="H393:H456" si="64">AVERAGE(B387:B399)</f>
        <v>24.50692307692308</v>
      </c>
      <c r="I393" s="30">
        <f t="shared" ref="I393:I456" si="65">B393 / H393</f>
        <v>0.89321698735051314</v>
      </c>
      <c r="J393" s="30">
        <f t="shared" ref="J393:J456" si="66">MONTH(A393)</f>
        <v>8</v>
      </c>
      <c r="K393" s="30">
        <f t="shared" ca="1" si="59"/>
        <v>0.89406457332439959</v>
      </c>
      <c r="L393" s="30">
        <f t="shared" ref="L393:L456" ca="1" si="67">IF(K393=0, 0, B393 / (H393 * K393))</f>
        <v>0.99905198572991782</v>
      </c>
    </row>
    <row r="394" spans="1:12" x14ac:dyDescent="0.35">
      <c r="A394" s="29">
        <v>30195</v>
      </c>
      <c r="B394" s="30">
        <v>22.04</v>
      </c>
      <c r="C394" s="30">
        <f t="shared" si="60"/>
        <v>24.770769230769233</v>
      </c>
      <c r="D394" s="30">
        <f t="shared" si="61"/>
        <v>-2.7307692307692335</v>
      </c>
      <c r="E394" s="30">
        <f t="shared" si="62"/>
        <v>9</v>
      </c>
      <c r="F394" s="30">
        <f t="shared" ca="1" si="58"/>
        <v>-2.7441525851197981</v>
      </c>
      <c r="G394" s="30">
        <f t="shared" ca="1" si="63"/>
        <v>1.3383354350565924E-2</v>
      </c>
      <c r="H394" s="30">
        <f t="shared" si="64"/>
        <v>24.770769230769233</v>
      </c>
      <c r="I394" s="30">
        <f t="shared" si="65"/>
        <v>0.88975840009937257</v>
      </c>
      <c r="J394" s="30">
        <f t="shared" si="66"/>
        <v>9</v>
      </c>
      <c r="K394" s="30">
        <f t="shared" ca="1" si="59"/>
        <v>0.88209900606922464</v>
      </c>
      <c r="L394" s="30">
        <f t="shared" ca="1" si="67"/>
        <v>1.0086831455170542</v>
      </c>
    </row>
    <row r="395" spans="1:12" x14ac:dyDescent="0.35">
      <c r="A395" s="29">
        <v>30225</v>
      </c>
      <c r="B395" s="30">
        <v>22.88</v>
      </c>
      <c r="C395" s="30">
        <f t="shared" si="60"/>
        <v>25.033846153846159</v>
      </c>
      <c r="D395" s="30">
        <f t="shared" si="61"/>
        <v>-2.1538461538461604</v>
      </c>
      <c r="E395" s="30">
        <f t="shared" si="62"/>
        <v>10</v>
      </c>
      <c r="F395" s="30">
        <f t="shared" ca="1" si="58"/>
        <v>-2.3949894913829333</v>
      </c>
      <c r="G395" s="30">
        <f t="shared" ca="1" si="63"/>
        <v>0.24114333753677286</v>
      </c>
      <c r="H395" s="30">
        <f t="shared" si="64"/>
        <v>25.033846153846159</v>
      </c>
      <c r="I395" s="30">
        <f t="shared" si="65"/>
        <v>0.91396263520157306</v>
      </c>
      <c r="J395" s="30">
        <f t="shared" si="66"/>
        <v>10</v>
      </c>
      <c r="K395" s="30">
        <f t="shared" ca="1" si="59"/>
        <v>0.89672764542083672</v>
      </c>
      <c r="L395" s="30">
        <f t="shared" ca="1" si="67"/>
        <v>1.0192198711266984</v>
      </c>
    </row>
    <row r="396" spans="1:12" x14ac:dyDescent="0.35">
      <c r="A396" s="29">
        <v>30256</v>
      </c>
      <c r="B396" s="30">
        <v>24.57</v>
      </c>
      <c r="C396" s="30">
        <f t="shared" si="60"/>
        <v>25.296153846153842</v>
      </c>
      <c r="D396" s="30">
        <f t="shared" si="61"/>
        <v>-0.72615384615384215</v>
      </c>
      <c r="E396" s="30">
        <f t="shared" si="62"/>
        <v>11</v>
      </c>
      <c r="F396" s="30">
        <f t="shared" ca="1" si="58"/>
        <v>-1.6342512610340478</v>
      </c>
      <c r="G396" s="30">
        <f t="shared" ca="1" si="63"/>
        <v>0.90809741488020634</v>
      </c>
      <c r="H396" s="30">
        <f t="shared" si="64"/>
        <v>25.296153846153842</v>
      </c>
      <c r="I396" s="30">
        <f t="shared" si="65"/>
        <v>0.97129390299528673</v>
      </c>
      <c r="J396" s="30">
        <f t="shared" si="66"/>
        <v>11</v>
      </c>
      <c r="K396" s="30">
        <f t="shared" ca="1" si="59"/>
        <v>0.92922034141363385</v>
      </c>
      <c r="L396" s="30">
        <f t="shared" ca="1" si="67"/>
        <v>1.0452783475635561</v>
      </c>
    </row>
    <row r="397" spans="1:12" x14ac:dyDescent="0.35">
      <c r="A397" s="29">
        <v>30286</v>
      </c>
      <c r="B397" s="30">
        <v>25.89</v>
      </c>
      <c r="C397" s="30">
        <f t="shared" si="60"/>
        <v>25.543846153846154</v>
      </c>
      <c r="D397" s="30">
        <f t="shared" si="61"/>
        <v>0.3461538461538467</v>
      </c>
      <c r="E397" s="30">
        <f t="shared" si="62"/>
        <v>12</v>
      </c>
      <c r="F397" s="30">
        <f t="shared" ca="1" si="58"/>
        <v>-0.35876598811025051</v>
      </c>
      <c r="G397" s="30">
        <f t="shared" ca="1" si="63"/>
        <v>0.70491983426409632</v>
      </c>
      <c r="H397" s="30">
        <f t="shared" si="64"/>
        <v>25.543846153846154</v>
      </c>
      <c r="I397" s="30">
        <f t="shared" si="65"/>
        <v>1.0135513596530852</v>
      </c>
      <c r="J397" s="30">
        <f t="shared" si="66"/>
        <v>12</v>
      </c>
      <c r="K397" s="30">
        <f t="shared" ca="1" si="59"/>
        <v>0.98436860956586791</v>
      </c>
      <c r="L397" s="30">
        <f t="shared" ca="1" si="67"/>
        <v>1.0296461608015799</v>
      </c>
    </row>
    <row r="398" spans="1:12" x14ac:dyDescent="0.35">
      <c r="A398" s="29">
        <v>30317</v>
      </c>
      <c r="B398" s="30">
        <v>27.25</v>
      </c>
      <c r="C398" s="30">
        <f t="shared" si="60"/>
        <v>25.726923076923075</v>
      </c>
      <c r="D398" s="30">
        <f t="shared" si="61"/>
        <v>1.5230769230769248</v>
      </c>
      <c r="E398" s="30">
        <f t="shared" si="62"/>
        <v>1</v>
      </c>
      <c r="F398" s="30">
        <f t="shared" ca="1" si="58"/>
        <v>1.4054358974358971</v>
      </c>
      <c r="G398" s="30">
        <f t="shared" ca="1" si="63"/>
        <v>0.11764102564102785</v>
      </c>
      <c r="H398" s="30">
        <f t="shared" si="64"/>
        <v>25.726923076923075</v>
      </c>
      <c r="I398" s="30">
        <f t="shared" si="65"/>
        <v>1.0592016743907908</v>
      </c>
      <c r="J398" s="30">
        <f t="shared" si="66"/>
        <v>1</v>
      </c>
      <c r="K398" s="30">
        <f t="shared" ca="1" si="59"/>
        <v>1.0612291220995622</v>
      </c>
      <c r="L398" s="30">
        <f t="shared" ca="1" si="67"/>
        <v>0.99808952876758594</v>
      </c>
    </row>
    <row r="399" spans="1:12" x14ac:dyDescent="0.35">
      <c r="A399" s="29">
        <v>30348</v>
      </c>
      <c r="B399" s="30">
        <v>28.23</v>
      </c>
      <c r="C399" s="30">
        <f t="shared" si="60"/>
        <v>25.833076923076923</v>
      </c>
      <c r="D399" s="30">
        <f t="shared" si="61"/>
        <v>2.3969230769230769</v>
      </c>
      <c r="E399" s="30">
        <f t="shared" si="62"/>
        <v>2</v>
      </c>
      <c r="F399" s="30">
        <f t="shared" ref="F399:F462" ca="1" si="68">OFFSET($F$2,MOD((ROW()-14),12),0)</f>
        <v>2.9278461538461542</v>
      </c>
      <c r="G399" s="30">
        <f t="shared" ca="1" si="63"/>
        <v>-0.53092307692307728</v>
      </c>
      <c r="H399" s="30">
        <f t="shared" si="64"/>
        <v>25.833076923076923</v>
      </c>
      <c r="I399" s="30">
        <f t="shared" si="65"/>
        <v>1.0927850400500254</v>
      </c>
      <c r="J399" s="30">
        <f t="shared" si="66"/>
        <v>2</v>
      </c>
      <c r="K399" s="30">
        <f t="shared" ref="K399:K462" ca="1" si="69">OFFSET($K$2,MOD((ROW()-14),12),0)</f>
        <v>1.1279568119928638</v>
      </c>
      <c r="L399" s="30">
        <f t="shared" ca="1" si="67"/>
        <v>0.9688181572477963</v>
      </c>
    </row>
    <row r="400" spans="1:12" x14ac:dyDescent="0.35">
      <c r="A400" s="29">
        <v>30376</v>
      </c>
      <c r="B400" s="30">
        <v>28.85</v>
      </c>
      <c r="C400" s="30">
        <f t="shared" si="60"/>
        <v>25.861538461538462</v>
      </c>
      <c r="D400" s="30">
        <f t="shared" si="61"/>
        <v>2.9884615384615394</v>
      </c>
      <c r="E400" s="30">
        <f t="shared" si="62"/>
        <v>3</v>
      </c>
      <c r="F400" s="30">
        <f t="shared" ca="1" si="68"/>
        <v>3.3439999999999999</v>
      </c>
      <c r="G400" s="30">
        <f t="shared" ca="1" si="63"/>
        <v>-0.3555384615384618</v>
      </c>
      <c r="H400" s="30">
        <f t="shared" si="64"/>
        <v>25.861538461538462</v>
      </c>
      <c r="I400" s="30">
        <f t="shared" si="65"/>
        <v>1.1155562165377753</v>
      </c>
      <c r="J400" s="30">
        <f t="shared" si="66"/>
        <v>3</v>
      </c>
      <c r="K400" s="30">
        <f t="shared" ca="1" si="69"/>
        <v>1.1460954131131467</v>
      </c>
      <c r="L400" s="30">
        <f t="shared" ca="1" si="67"/>
        <v>0.97335370491326056</v>
      </c>
    </row>
    <row r="401" spans="1:12" x14ac:dyDescent="0.35">
      <c r="A401" s="29">
        <v>30407</v>
      </c>
      <c r="B401" s="30">
        <v>28.82</v>
      </c>
      <c r="C401" s="30">
        <f t="shared" si="60"/>
        <v>25.875384615384615</v>
      </c>
      <c r="D401" s="30">
        <f t="shared" si="61"/>
        <v>2.9446153846153855</v>
      </c>
      <c r="E401" s="30">
        <f t="shared" si="62"/>
        <v>4</v>
      </c>
      <c r="F401" s="30">
        <f t="shared" ca="1" si="68"/>
        <v>2.4728461538461546</v>
      </c>
      <c r="G401" s="30">
        <f t="shared" ca="1" si="63"/>
        <v>0.47176923076922961</v>
      </c>
      <c r="H401" s="30">
        <f t="shared" si="64"/>
        <v>25.875384615384615</v>
      </c>
      <c r="I401" s="30">
        <f t="shared" si="65"/>
        <v>1.1137998691955526</v>
      </c>
      <c r="J401" s="30">
        <f t="shared" si="66"/>
        <v>4</v>
      </c>
      <c r="K401" s="30">
        <f t="shared" ca="1" si="69"/>
        <v>1.1076861608568953</v>
      </c>
      <c r="L401" s="30">
        <f t="shared" ca="1" si="67"/>
        <v>1.0055193506560811</v>
      </c>
    </row>
    <row r="402" spans="1:12" x14ac:dyDescent="0.35">
      <c r="A402" s="29">
        <v>30437</v>
      </c>
      <c r="B402" s="30">
        <v>28.37</v>
      </c>
      <c r="C402" s="30">
        <f t="shared" si="60"/>
        <v>25.823846153846151</v>
      </c>
      <c r="D402" s="30">
        <f t="shared" si="61"/>
        <v>2.5461538461538495</v>
      </c>
      <c r="E402" s="30">
        <f t="shared" si="62"/>
        <v>5</v>
      </c>
      <c r="F402" s="30">
        <f t="shared" ca="1" si="68"/>
        <v>1.190307692307693</v>
      </c>
      <c r="G402" s="30">
        <f t="shared" ca="1" si="63"/>
        <v>1.355846153846155</v>
      </c>
      <c r="H402" s="30">
        <f t="shared" si="64"/>
        <v>25.823846153846151</v>
      </c>
      <c r="I402" s="30">
        <f t="shared" si="65"/>
        <v>1.0985970033660006</v>
      </c>
      <c r="J402" s="30">
        <f t="shared" si="66"/>
        <v>5</v>
      </c>
      <c r="K402" s="30">
        <f t="shared" ca="1" si="69"/>
        <v>1.0512716216930516</v>
      </c>
      <c r="L402" s="30">
        <f t="shared" ca="1" si="67"/>
        <v>1.0450172730780389</v>
      </c>
    </row>
    <row r="403" spans="1:12" x14ac:dyDescent="0.35">
      <c r="A403" s="29">
        <v>30468</v>
      </c>
      <c r="B403" s="30">
        <v>27.43</v>
      </c>
      <c r="C403" s="30">
        <f t="shared" si="60"/>
        <v>25.717692307692303</v>
      </c>
      <c r="D403" s="30">
        <f t="shared" si="61"/>
        <v>1.7123076923076965</v>
      </c>
      <c r="E403" s="30">
        <f t="shared" si="62"/>
        <v>6</v>
      </c>
      <c r="F403" s="30">
        <f t="shared" ca="1" si="68"/>
        <v>-0.22521794871794854</v>
      </c>
      <c r="G403" s="30">
        <f t="shared" ca="1" si="63"/>
        <v>1.9375256410256441</v>
      </c>
      <c r="H403" s="30">
        <f t="shared" si="64"/>
        <v>25.717692307692303</v>
      </c>
      <c r="I403" s="30">
        <f t="shared" si="65"/>
        <v>1.0665809230401102</v>
      </c>
      <c r="J403" s="30">
        <f t="shared" si="66"/>
        <v>6</v>
      </c>
      <c r="K403" s="30">
        <f t="shared" ca="1" si="69"/>
        <v>0.98970503057706927</v>
      </c>
      <c r="L403" s="30">
        <f t="shared" ca="1" si="67"/>
        <v>1.0776755599779229</v>
      </c>
    </row>
    <row r="404" spans="1:12" x14ac:dyDescent="0.35">
      <c r="A404" s="29">
        <v>30498</v>
      </c>
      <c r="B404" s="30">
        <v>25.73</v>
      </c>
      <c r="C404" s="30">
        <f t="shared" si="60"/>
        <v>25.596923076923073</v>
      </c>
      <c r="D404" s="30">
        <f t="shared" si="61"/>
        <v>0.13307692307692776</v>
      </c>
      <c r="E404" s="30">
        <f t="shared" si="62"/>
        <v>7</v>
      </c>
      <c r="F404" s="30">
        <f t="shared" ca="1" si="68"/>
        <v>-1.4482566204287519</v>
      </c>
      <c r="G404" s="30">
        <f t="shared" ca="1" si="63"/>
        <v>1.5813335435056786</v>
      </c>
      <c r="H404" s="30">
        <f t="shared" si="64"/>
        <v>25.596923076923073</v>
      </c>
      <c r="I404" s="30">
        <f t="shared" si="65"/>
        <v>1.0051989421805507</v>
      </c>
      <c r="J404" s="30">
        <f t="shared" si="66"/>
        <v>7</v>
      </c>
      <c r="K404" s="30">
        <f t="shared" ca="1" si="69"/>
        <v>0.93705918811134559</v>
      </c>
      <c r="L404" s="30">
        <f t="shared" ca="1" si="67"/>
        <v>1.0727165956363351</v>
      </c>
    </row>
    <row r="405" spans="1:12" x14ac:dyDescent="0.35">
      <c r="A405" s="29">
        <v>30529</v>
      </c>
      <c r="B405" s="30">
        <v>23.88</v>
      </c>
      <c r="C405" s="30">
        <f t="shared" si="60"/>
        <v>25.433076923076921</v>
      </c>
      <c r="D405" s="30">
        <f t="shared" si="61"/>
        <v>-1.5530769230769224</v>
      </c>
      <c r="E405" s="30">
        <f t="shared" si="62"/>
        <v>8</v>
      </c>
      <c r="F405" s="30">
        <f t="shared" ca="1" si="68"/>
        <v>-2.4585234437693453</v>
      </c>
      <c r="G405" s="30">
        <f t="shared" ca="1" si="63"/>
        <v>0.90544652069242204</v>
      </c>
      <c r="H405" s="30">
        <f t="shared" si="64"/>
        <v>25.433076923076921</v>
      </c>
      <c r="I405" s="30">
        <f t="shared" si="65"/>
        <v>0.93893476091098815</v>
      </c>
      <c r="J405" s="30">
        <f t="shared" si="66"/>
        <v>8</v>
      </c>
      <c r="K405" s="30">
        <f t="shared" ca="1" si="69"/>
        <v>0.89406457332439959</v>
      </c>
      <c r="L405" s="30">
        <f t="shared" ca="1" si="67"/>
        <v>1.0501867414562103</v>
      </c>
    </row>
    <row r="406" spans="1:12" x14ac:dyDescent="0.35">
      <c r="A406" s="29">
        <v>30560</v>
      </c>
      <c r="B406" s="30">
        <v>22.26</v>
      </c>
      <c r="C406" s="30">
        <f t="shared" si="60"/>
        <v>25.242307692307691</v>
      </c>
      <c r="D406" s="30">
        <f t="shared" si="61"/>
        <v>-2.982307692307689</v>
      </c>
      <c r="E406" s="30">
        <f t="shared" si="62"/>
        <v>9</v>
      </c>
      <c r="F406" s="30">
        <f t="shared" ca="1" si="68"/>
        <v>-2.7441525851197981</v>
      </c>
      <c r="G406" s="30">
        <f t="shared" ca="1" si="63"/>
        <v>-0.23815510718788957</v>
      </c>
      <c r="H406" s="30">
        <f t="shared" si="64"/>
        <v>25.242307692307691</v>
      </c>
      <c r="I406" s="30">
        <f t="shared" si="65"/>
        <v>0.88185281121438375</v>
      </c>
      <c r="J406" s="30">
        <f t="shared" si="66"/>
        <v>9</v>
      </c>
      <c r="K406" s="30">
        <f t="shared" ca="1" si="69"/>
        <v>0.88209900606922464</v>
      </c>
      <c r="L406" s="30">
        <f t="shared" ca="1" si="67"/>
        <v>0.99972089884111992</v>
      </c>
    </row>
    <row r="407" spans="1:12" x14ac:dyDescent="0.35">
      <c r="A407" s="29">
        <v>30590</v>
      </c>
      <c r="B407" s="30">
        <v>22.22</v>
      </c>
      <c r="C407" s="30">
        <f t="shared" si="60"/>
        <v>24.976923076923075</v>
      </c>
      <c r="D407" s="30">
        <f t="shared" si="61"/>
        <v>-2.7569230769230764</v>
      </c>
      <c r="E407" s="30">
        <f t="shared" si="62"/>
        <v>10</v>
      </c>
      <c r="F407" s="30">
        <f t="shared" ca="1" si="68"/>
        <v>-2.3949894913829333</v>
      </c>
      <c r="G407" s="30">
        <f t="shared" ca="1" si="63"/>
        <v>-0.3619335855401431</v>
      </c>
      <c r="H407" s="30">
        <f t="shared" si="64"/>
        <v>24.976923076923075</v>
      </c>
      <c r="I407" s="30">
        <f t="shared" si="65"/>
        <v>0.88962118878965202</v>
      </c>
      <c r="J407" s="30">
        <f t="shared" si="66"/>
        <v>10</v>
      </c>
      <c r="K407" s="30">
        <f t="shared" ca="1" si="69"/>
        <v>0.89672764542083672</v>
      </c>
      <c r="L407" s="30">
        <f t="shared" ca="1" si="67"/>
        <v>0.99207512262226549</v>
      </c>
    </row>
    <row r="408" spans="1:12" x14ac:dyDescent="0.35">
      <c r="A408" s="29">
        <v>30621</v>
      </c>
      <c r="B408" s="30">
        <v>22.21</v>
      </c>
      <c r="C408" s="30">
        <f t="shared" si="60"/>
        <v>24.573846153846151</v>
      </c>
      <c r="D408" s="30">
        <f t="shared" si="61"/>
        <v>-2.3638461538461506</v>
      </c>
      <c r="E408" s="30">
        <f t="shared" si="62"/>
        <v>11</v>
      </c>
      <c r="F408" s="30">
        <f t="shared" ca="1" si="68"/>
        <v>-1.6342512610340478</v>
      </c>
      <c r="G408" s="30">
        <f t="shared" ca="1" si="63"/>
        <v>-0.7295948928121021</v>
      </c>
      <c r="H408" s="30">
        <f t="shared" si="64"/>
        <v>24.573846153846151</v>
      </c>
      <c r="I408" s="30">
        <f t="shared" si="65"/>
        <v>0.90380642333938532</v>
      </c>
      <c r="J408" s="30">
        <f t="shared" si="66"/>
        <v>11</v>
      </c>
      <c r="K408" s="30">
        <f t="shared" ca="1" si="69"/>
        <v>0.92922034141363385</v>
      </c>
      <c r="L408" s="30">
        <f t="shared" ca="1" si="67"/>
        <v>0.97265027793560133</v>
      </c>
    </row>
    <row r="409" spans="1:12" x14ac:dyDescent="0.35">
      <c r="A409" s="29">
        <v>30651</v>
      </c>
      <c r="B409" s="30">
        <v>23.19</v>
      </c>
      <c r="C409" s="30">
        <f t="shared" si="60"/>
        <v>24.106923076923074</v>
      </c>
      <c r="D409" s="30">
        <f t="shared" si="61"/>
        <v>-0.91692307692307295</v>
      </c>
      <c r="E409" s="30">
        <f t="shared" si="62"/>
        <v>12</v>
      </c>
      <c r="F409" s="30">
        <f t="shared" ca="1" si="68"/>
        <v>-0.35876598811025051</v>
      </c>
      <c r="G409" s="30">
        <f t="shared" ca="1" si="63"/>
        <v>-0.55815708881282333</v>
      </c>
      <c r="H409" s="30">
        <f t="shared" si="64"/>
        <v>24.106923076923074</v>
      </c>
      <c r="I409" s="30">
        <f t="shared" si="65"/>
        <v>0.96196432560068945</v>
      </c>
      <c r="J409" s="30">
        <f t="shared" si="66"/>
        <v>12</v>
      </c>
      <c r="K409" s="30">
        <f t="shared" ca="1" si="69"/>
        <v>0.98436860956586791</v>
      </c>
      <c r="L409" s="30">
        <f t="shared" ca="1" si="67"/>
        <v>0.97723994472450781</v>
      </c>
    </row>
    <row r="410" spans="1:12" x14ac:dyDescent="0.35">
      <c r="A410" s="29">
        <v>30682</v>
      </c>
      <c r="B410" s="30">
        <v>24.32</v>
      </c>
      <c r="C410" s="30">
        <f t="shared" si="60"/>
        <v>23.653076923076924</v>
      </c>
      <c r="D410" s="30">
        <f t="shared" si="61"/>
        <v>0.66692307692307651</v>
      </c>
      <c r="E410" s="30">
        <f t="shared" si="62"/>
        <v>1</v>
      </c>
      <c r="F410" s="30">
        <f t="shared" ca="1" si="68"/>
        <v>1.4054358974358971</v>
      </c>
      <c r="G410" s="30">
        <f t="shared" ca="1" si="63"/>
        <v>-0.73851282051282041</v>
      </c>
      <c r="H410" s="30">
        <f t="shared" si="64"/>
        <v>23.653076923076924</v>
      </c>
      <c r="I410" s="30">
        <f t="shared" si="65"/>
        <v>1.0281960388955738</v>
      </c>
      <c r="J410" s="30">
        <f t="shared" si="66"/>
        <v>1</v>
      </c>
      <c r="K410" s="30">
        <f t="shared" ca="1" si="69"/>
        <v>1.0612291220995622</v>
      </c>
      <c r="L410" s="30">
        <f t="shared" ca="1" si="67"/>
        <v>0.96887280746816018</v>
      </c>
    </row>
    <row r="411" spans="1:12" x14ac:dyDescent="0.35">
      <c r="A411" s="29">
        <v>30713</v>
      </c>
      <c r="B411" s="30">
        <v>25.12</v>
      </c>
      <c r="C411" s="30">
        <f t="shared" si="60"/>
        <v>23.261538461538461</v>
      </c>
      <c r="D411" s="30">
        <f t="shared" si="61"/>
        <v>1.8584615384615404</v>
      </c>
      <c r="E411" s="30">
        <f t="shared" si="62"/>
        <v>2</v>
      </c>
      <c r="F411" s="30">
        <f t="shared" ca="1" si="68"/>
        <v>2.9278461538461542</v>
      </c>
      <c r="G411" s="30">
        <f t="shared" ca="1" si="63"/>
        <v>-1.0693846153846138</v>
      </c>
      <c r="H411" s="30">
        <f t="shared" si="64"/>
        <v>23.261538461538461</v>
      </c>
      <c r="I411" s="30">
        <f t="shared" si="65"/>
        <v>1.0798941798941799</v>
      </c>
      <c r="J411" s="30">
        <f t="shared" si="66"/>
        <v>2</v>
      </c>
      <c r="K411" s="30">
        <f t="shared" ca="1" si="69"/>
        <v>1.1279568119928638</v>
      </c>
      <c r="L411" s="30">
        <f t="shared" ca="1" si="67"/>
        <v>0.9573896521678279</v>
      </c>
    </row>
    <row r="412" spans="1:12" x14ac:dyDescent="0.35">
      <c r="A412" s="29">
        <v>30742</v>
      </c>
      <c r="B412" s="30">
        <v>25.75</v>
      </c>
      <c r="C412" s="30">
        <f t="shared" si="60"/>
        <v>23.01923076923077</v>
      </c>
      <c r="D412" s="30">
        <f t="shared" si="61"/>
        <v>2.7307692307692299</v>
      </c>
      <c r="E412" s="30">
        <f t="shared" si="62"/>
        <v>3</v>
      </c>
      <c r="F412" s="30">
        <f t="shared" ca="1" si="68"/>
        <v>3.3439999999999999</v>
      </c>
      <c r="G412" s="30">
        <f t="shared" ca="1" si="63"/>
        <v>-0.61323076923077124</v>
      </c>
      <c r="H412" s="30">
        <f t="shared" si="64"/>
        <v>23.01923076923077</v>
      </c>
      <c r="I412" s="30">
        <f t="shared" si="65"/>
        <v>1.1186299081035922</v>
      </c>
      <c r="J412" s="30">
        <f t="shared" si="66"/>
        <v>3</v>
      </c>
      <c r="K412" s="30">
        <f t="shared" ca="1" si="69"/>
        <v>1.1460954131131467</v>
      </c>
      <c r="L412" s="30">
        <f t="shared" ca="1" si="67"/>
        <v>0.97603558595968054</v>
      </c>
    </row>
    <row r="413" spans="1:12" x14ac:dyDescent="0.35">
      <c r="A413" s="29">
        <v>30773</v>
      </c>
      <c r="B413" s="30">
        <v>25.4</v>
      </c>
      <c r="C413" s="30">
        <f t="shared" si="60"/>
        <v>22.893076923076929</v>
      </c>
      <c r="D413" s="30">
        <f t="shared" si="61"/>
        <v>2.5069230769230693</v>
      </c>
      <c r="E413" s="30">
        <f t="shared" si="62"/>
        <v>4</v>
      </c>
      <c r="F413" s="30">
        <f t="shared" ca="1" si="68"/>
        <v>2.4728461538461546</v>
      </c>
      <c r="G413" s="30">
        <f t="shared" ca="1" si="63"/>
        <v>3.4076923076913346E-2</v>
      </c>
      <c r="H413" s="30">
        <f t="shared" si="64"/>
        <v>22.893076923076929</v>
      </c>
      <c r="I413" s="30">
        <f t="shared" si="65"/>
        <v>1.1095057289741606</v>
      </c>
      <c r="J413" s="30">
        <f t="shared" si="66"/>
        <v>4</v>
      </c>
      <c r="K413" s="30">
        <f t="shared" ca="1" si="69"/>
        <v>1.1076861608568953</v>
      </c>
      <c r="L413" s="30">
        <f t="shared" ca="1" si="67"/>
        <v>1.0016426747769942</v>
      </c>
    </row>
    <row r="414" spans="1:12" x14ac:dyDescent="0.35">
      <c r="A414" s="29">
        <v>30803</v>
      </c>
      <c r="B414" s="30">
        <v>23.58</v>
      </c>
      <c r="C414" s="30">
        <f t="shared" si="60"/>
        <v>22.85307692307692</v>
      </c>
      <c r="D414" s="30">
        <f t="shared" si="61"/>
        <v>0.72692307692307878</v>
      </c>
      <c r="E414" s="30">
        <f t="shared" si="62"/>
        <v>5</v>
      </c>
      <c r="F414" s="30">
        <f t="shared" ca="1" si="68"/>
        <v>1.190307692307693</v>
      </c>
      <c r="G414" s="30">
        <f t="shared" ca="1" si="63"/>
        <v>-0.46338461538461573</v>
      </c>
      <c r="H414" s="30">
        <f t="shared" si="64"/>
        <v>22.85307692307692</v>
      </c>
      <c r="I414" s="30">
        <f t="shared" si="65"/>
        <v>1.0318085428657984</v>
      </c>
      <c r="J414" s="30">
        <f t="shared" si="66"/>
        <v>5</v>
      </c>
      <c r="K414" s="30">
        <f t="shared" ca="1" si="69"/>
        <v>1.0512716216930516</v>
      </c>
      <c r="L414" s="30">
        <f t="shared" ca="1" si="67"/>
        <v>0.98148615597945255</v>
      </c>
    </row>
    <row r="415" spans="1:12" x14ac:dyDescent="0.35">
      <c r="A415" s="29">
        <v>30834</v>
      </c>
      <c r="B415" s="30">
        <v>22.3</v>
      </c>
      <c r="C415" s="30">
        <f t="shared" si="60"/>
        <v>22.873076923076926</v>
      </c>
      <c r="D415" s="30">
        <f t="shared" si="61"/>
        <v>-0.57307692307692548</v>
      </c>
      <c r="E415" s="30">
        <f t="shared" si="62"/>
        <v>6</v>
      </c>
      <c r="F415" s="30">
        <f t="shared" ca="1" si="68"/>
        <v>-0.22521794871794854</v>
      </c>
      <c r="G415" s="30">
        <f t="shared" ca="1" si="63"/>
        <v>-0.34785897435897795</v>
      </c>
      <c r="H415" s="30">
        <f t="shared" si="64"/>
        <v>22.873076923076926</v>
      </c>
      <c r="I415" s="30">
        <f t="shared" si="65"/>
        <v>0.97494535059693954</v>
      </c>
      <c r="J415" s="30">
        <f t="shared" si="66"/>
        <v>6</v>
      </c>
      <c r="K415" s="30">
        <f t="shared" ca="1" si="69"/>
        <v>0.98970503057706927</v>
      </c>
      <c r="L415" s="30">
        <f t="shared" ca="1" si="67"/>
        <v>0.98508678896830126</v>
      </c>
    </row>
    <row r="416" spans="1:12" x14ac:dyDescent="0.35">
      <c r="A416" s="29">
        <v>30864</v>
      </c>
      <c r="B416" s="30">
        <v>21.53</v>
      </c>
      <c r="C416" s="30">
        <f t="shared" si="60"/>
        <v>22.92307692307692</v>
      </c>
      <c r="D416" s="30">
        <f t="shared" si="61"/>
        <v>-1.3930769230769187</v>
      </c>
      <c r="E416" s="30">
        <f t="shared" si="62"/>
        <v>7</v>
      </c>
      <c r="F416" s="30">
        <f t="shared" ca="1" si="68"/>
        <v>-1.4482566204287519</v>
      </c>
      <c r="G416" s="30">
        <f t="shared" ca="1" si="63"/>
        <v>5.5179697351832147E-2</v>
      </c>
      <c r="H416" s="30">
        <f t="shared" si="64"/>
        <v>22.92307692307692</v>
      </c>
      <c r="I416" s="30">
        <f t="shared" si="65"/>
        <v>0.93922818791946328</v>
      </c>
      <c r="J416" s="30">
        <f t="shared" si="66"/>
        <v>7</v>
      </c>
      <c r="K416" s="30">
        <f t="shared" ca="1" si="69"/>
        <v>0.93705918811134559</v>
      </c>
      <c r="L416" s="30">
        <f t="shared" ca="1" si="67"/>
        <v>1.002314688160189</v>
      </c>
    </row>
    <row r="417" spans="1:12" x14ac:dyDescent="0.35">
      <c r="A417" s="29">
        <v>30895</v>
      </c>
      <c r="B417" s="30">
        <v>20.64</v>
      </c>
      <c r="C417" s="30">
        <f t="shared" si="60"/>
        <v>22.962307692307686</v>
      </c>
      <c r="D417" s="30">
        <f t="shared" si="61"/>
        <v>-2.3223076923076853</v>
      </c>
      <c r="E417" s="30">
        <f t="shared" si="62"/>
        <v>8</v>
      </c>
      <c r="F417" s="30">
        <f t="shared" ca="1" si="68"/>
        <v>-2.4585234437693453</v>
      </c>
      <c r="G417" s="30">
        <f t="shared" ca="1" si="63"/>
        <v>0.1362157514616591</v>
      </c>
      <c r="H417" s="30">
        <f t="shared" si="64"/>
        <v>22.962307692307686</v>
      </c>
      <c r="I417" s="30">
        <f t="shared" si="65"/>
        <v>0.8988643596529432</v>
      </c>
      <c r="J417" s="30">
        <f t="shared" si="66"/>
        <v>8</v>
      </c>
      <c r="K417" s="30">
        <f t="shared" ca="1" si="69"/>
        <v>0.89406457332439959</v>
      </c>
      <c r="L417" s="30">
        <f t="shared" ca="1" si="67"/>
        <v>1.0053685007456414</v>
      </c>
    </row>
    <row r="418" spans="1:12" x14ac:dyDescent="0.35">
      <c r="A418" s="29">
        <v>30926</v>
      </c>
      <c r="B418" s="30">
        <v>20.73</v>
      </c>
      <c r="C418" s="30">
        <f t="shared" si="60"/>
        <v>22.99923076923077</v>
      </c>
      <c r="D418" s="30">
        <f t="shared" si="61"/>
        <v>-2.2692307692307701</v>
      </c>
      <c r="E418" s="30">
        <f t="shared" si="62"/>
        <v>9</v>
      </c>
      <c r="F418" s="30">
        <f t="shared" ca="1" si="68"/>
        <v>-2.7441525851197981</v>
      </c>
      <c r="G418" s="30">
        <f t="shared" ca="1" si="63"/>
        <v>0.47492181588902938</v>
      </c>
      <c r="H418" s="30">
        <f t="shared" si="64"/>
        <v>22.99923076923077</v>
      </c>
      <c r="I418" s="30">
        <f t="shared" si="65"/>
        <v>0.90133449279240108</v>
      </c>
      <c r="J418" s="30">
        <f t="shared" si="66"/>
        <v>9</v>
      </c>
      <c r="K418" s="30">
        <f t="shared" ca="1" si="69"/>
        <v>0.88209900606922464</v>
      </c>
      <c r="L418" s="30">
        <f t="shared" ca="1" si="67"/>
        <v>1.0218064940452578</v>
      </c>
    </row>
    <row r="419" spans="1:12" x14ac:dyDescent="0.35">
      <c r="A419" s="29">
        <v>30956</v>
      </c>
      <c r="B419" s="30">
        <v>20.62</v>
      </c>
      <c r="C419" s="30">
        <f t="shared" si="60"/>
        <v>22.886153846153846</v>
      </c>
      <c r="D419" s="30">
        <f t="shared" si="61"/>
        <v>-2.2661538461538449</v>
      </c>
      <c r="E419" s="30">
        <f t="shared" si="62"/>
        <v>10</v>
      </c>
      <c r="F419" s="30">
        <f t="shared" ca="1" si="68"/>
        <v>-2.3949894913829333</v>
      </c>
      <c r="G419" s="30">
        <f t="shared" ca="1" si="63"/>
        <v>0.12883564522908841</v>
      </c>
      <c r="H419" s="30">
        <f t="shared" si="64"/>
        <v>22.886153846153846</v>
      </c>
      <c r="I419" s="30">
        <f t="shared" si="65"/>
        <v>0.900981446625437</v>
      </c>
      <c r="J419" s="30">
        <f t="shared" si="66"/>
        <v>10</v>
      </c>
      <c r="K419" s="30">
        <f t="shared" ca="1" si="69"/>
        <v>0.89672764542083672</v>
      </c>
      <c r="L419" s="30">
        <f t="shared" ca="1" si="67"/>
        <v>1.0047436936134648</v>
      </c>
    </row>
    <row r="420" spans="1:12" x14ac:dyDescent="0.35">
      <c r="A420" s="29">
        <v>30987</v>
      </c>
      <c r="B420" s="30">
        <v>21.7</v>
      </c>
      <c r="C420" s="30">
        <f t="shared" si="60"/>
        <v>22.676153846153849</v>
      </c>
      <c r="D420" s="30">
        <f t="shared" si="61"/>
        <v>-0.97615384615384926</v>
      </c>
      <c r="E420" s="30">
        <f t="shared" si="62"/>
        <v>11</v>
      </c>
      <c r="F420" s="30">
        <f t="shared" ca="1" si="68"/>
        <v>-1.6342512610340478</v>
      </c>
      <c r="G420" s="30">
        <f t="shared" ca="1" si="63"/>
        <v>0.65809741488019924</v>
      </c>
      <c r="H420" s="30">
        <f t="shared" si="64"/>
        <v>22.676153846153849</v>
      </c>
      <c r="I420" s="30">
        <f t="shared" si="65"/>
        <v>0.95695240679805949</v>
      </c>
      <c r="J420" s="30">
        <f t="shared" si="66"/>
        <v>11</v>
      </c>
      <c r="K420" s="30">
        <f t="shared" ca="1" si="69"/>
        <v>0.92922034141363385</v>
      </c>
      <c r="L420" s="30">
        <f t="shared" ca="1" si="67"/>
        <v>1.0298444450131563</v>
      </c>
    </row>
    <row r="421" spans="1:12" x14ac:dyDescent="0.35">
      <c r="A421" s="29">
        <v>31017</v>
      </c>
      <c r="B421" s="30">
        <v>22.47</v>
      </c>
      <c r="C421" s="30">
        <f t="shared" si="60"/>
        <v>22.542307692307695</v>
      </c>
      <c r="D421" s="30">
        <f t="shared" si="61"/>
        <v>-7.2307692307695959E-2</v>
      </c>
      <c r="E421" s="30">
        <f t="shared" si="62"/>
        <v>12</v>
      </c>
      <c r="F421" s="30">
        <f t="shared" ca="1" si="68"/>
        <v>-0.35876598811025051</v>
      </c>
      <c r="G421" s="30">
        <f t="shared" ca="1" si="63"/>
        <v>0.28645829580255366</v>
      </c>
      <c r="H421" s="30">
        <f t="shared" si="64"/>
        <v>22.542307692307695</v>
      </c>
      <c r="I421" s="30">
        <f t="shared" si="65"/>
        <v>0.99679235625319895</v>
      </c>
      <c r="J421" s="30">
        <f t="shared" si="66"/>
        <v>12</v>
      </c>
      <c r="K421" s="30">
        <f t="shared" ca="1" si="69"/>
        <v>0.98436860956586791</v>
      </c>
      <c r="L421" s="30">
        <f t="shared" ca="1" si="67"/>
        <v>1.0126210309497885</v>
      </c>
    </row>
    <row r="422" spans="1:12" x14ac:dyDescent="0.35">
      <c r="A422" s="29">
        <v>31048</v>
      </c>
      <c r="B422" s="30">
        <v>23.84</v>
      </c>
      <c r="C422" s="30">
        <f t="shared" si="60"/>
        <v>22.423076923076923</v>
      </c>
      <c r="D422" s="30">
        <f t="shared" si="61"/>
        <v>1.4169230769230765</v>
      </c>
      <c r="E422" s="30">
        <f t="shared" si="62"/>
        <v>1</v>
      </c>
      <c r="F422" s="30">
        <f t="shared" ca="1" si="68"/>
        <v>1.4054358974358971</v>
      </c>
      <c r="G422" s="30">
        <f t="shared" ca="1" si="63"/>
        <v>1.1487179487179588E-2</v>
      </c>
      <c r="H422" s="30">
        <f t="shared" si="64"/>
        <v>22.423076923076923</v>
      </c>
      <c r="I422" s="30">
        <f t="shared" si="65"/>
        <v>1.0631903945111492</v>
      </c>
      <c r="J422" s="30">
        <f t="shared" si="66"/>
        <v>1</v>
      </c>
      <c r="K422" s="30">
        <f t="shared" ca="1" si="69"/>
        <v>1.0612291220995622</v>
      </c>
      <c r="L422" s="30">
        <f t="shared" ca="1" si="67"/>
        <v>1.0018481140130293</v>
      </c>
    </row>
    <row r="423" spans="1:12" x14ac:dyDescent="0.35">
      <c r="A423" s="29">
        <v>31079</v>
      </c>
      <c r="B423" s="30">
        <v>24.83</v>
      </c>
      <c r="C423" s="30">
        <f t="shared" si="60"/>
        <v>22.297692307692309</v>
      </c>
      <c r="D423" s="30">
        <f t="shared" si="61"/>
        <v>2.5323076923076897</v>
      </c>
      <c r="E423" s="30">
        <f t="shared" si="62"/>
        <v>2</v>
      </c>
      <c r="F423" s="30">
        <f t="shared" ca="1" si="68"/>
        <v>2.9278461538461542</v>
      </c>
      <c r="G423" s="30">
        <f t="shared" ca="1" si="63"/>
        <v>-0.3955384615384645</v>
      </c>
      <c r="H423" s="30">
        <f t="shared" si="64"/>
        <v>22.297692307692309</v>
      </c>
      <c r="I423" s="30">
        <f t="shared" si="65"/>
        <v>1.1135681512402109</v>
      </c>
      <c r="J423" s="30">
        <f t="shared" si="66"/>
        <v>2</v>
      </c>
      <c r="K423" s="30">
        <f t="shared" ca="1" si="69"/>
        <v>1.1279568119928638</v>
      </c>
      <c r="L423" s="30">
        <f t="shared" ca="1" si="67"/>
        <v>0.98724360667033784</v>
      </c>
    </row>
    <row r="424" spans="1:12" x14ac:dyDescent="0.35">
      <c r="A424" s="29">
        <v>31107</v>
      </c>
      <c r="B424" s="30">
        <v>25.6</v>
      </c>
      <c r="C424" s="30">
        <f t="shared" si="60"/>
        <v>22.23769230769231</v>
      </c>
      <c r="D424" s="30">
        <f t="shared" si="61"/>
        <v>3.3623076923076916</v>
      </c>
      <c r="E424" s="30">
        <f t="shared" si="62"/>
        <v>3</v>
      </c>
      <c r="F424" s="30">
        <f t="shared" ca="1" si="68"/>
        <v>3.3439999999999999</v>
      </c>
      <c r="G424" s="30">
        <f t="shared" ca="1" si="63"/>
        <v>1.830769230769036E-2</v>
      </c>
      <c r="H424" s="30">
        <f t="shared" si="64"/>
        <v>22.23769230769231</v>
      </c>
      <c r="I424" s="30">
        <f t="shared" si="65"/>
        <v>1.1511985886748071</v>
      </c>
      <c r="J424" s="30">
        <f t="shared" si="66"/>
        <v>3</v>
      </c>
      <c r="K424" s="30">
        <f t="shared" ca="1" si="69"/>
        <v>1.1460954131131467</v>
      </c>
      <c r="L424" s="30">
        <f t="shared" ca="1" si="67"/>
        <v>1.0044526620587362</v>
      </c>
    </row>
    <row r="425" spans="1:12" x14ac:dyDescent="0.35">
      <c r="A425" s="29">
        <v>31138</v>
      </c>
      <c r="B425" s="30">
        <v>24.28</v>
      </c>
      <c r="C425" s="30">
        <f t="shared" si="60"/>
        <v>22.201538461538462</v>
      </c>
      <c r="D425" s="30">
        <f t="shared" si="61"/>
        <v>2.0784615384615392</v>
      </c>
      <c r="E425" s="30">
        <f t="shared" si="62"/>
        <v>4</v>
      </c>
      <c r="F425" s="30">
        <f t="shared" ca="1" si="68"/>
        <v>2.4728461538461546</v>
      </c>
      <c r="G425" s="30">
        <f t="shared" ca="1" si="63"/>
        <v>-0.39438461538461667</v>
      </c>
      <c r="H425" s="30">
        <f t="shared" si="64"/>
        <v>22.201538461538462</v>
      </c>
      <c r="I425" s="30">
        <f t="shared" si="65"/>
        <v>1.0936179058970272</v>
      </c>
      <c r="J425" s="30">
        <f t="shared" si="66"/>
        <v>4</v>
      </c>
      <c r="K425" s="30">
        <f t="shared" ca="1" si="69"/>
        <v>1.1076861608568953</v>
      </c>
      <c r="L425" s="30">
        <f t="shared" ca="1" si="67"/>
        <v>0.98729942157173389</v>
      </c>
    </row>
    <row r="426" spans="1:12" x14ac:dyDescent="0.35">
      <c r="A426" s="29">
        <v>31168</v>
      </c>
      <c r="B426" s="30">
        <v>22.67</v>
      </c>
      <c r="C426" s="30">
        <f t="shared" si="60"/>
        <v>22.228461538461541</v>
      </c>
      <c r="D426" s="30">
        <f t="shared" si="61"/>
        <v>0.44153846153846033</v>
      </c>
      <c r="E426" s="30">
        <f t="shared" si="62"/>
        <v>5</v>
      </c>
      <c r="F426" s="30">
        <f t="shared" ca="1" si="68"/>
        <v>1.190307692307693</v>
      </c>
      <c r="G426" s="30">
        <f t="shared" ca="1" si="63"/>
        <v>-0.74876923076923418</v>
      </c>
      <c r="H426" s="30">
        <f t="shared" si="64"/>
        <v>22.228461538461541</v>
      </c>
      <c r="I426" s="30">
        <f t="shared" si="65"/>
        <v>1.0198636536664705</v>
      </c>
      <c r="J426" s="30">
        <f t="shared" si="66"/>
        <v>5</v>
      </c>
      <c r="K426" s="30">
        <f t="shared" ca="1" si="69"/>
        <v>1.0512716216930516</v>
      </c>
      <c r="L426" s="30">
        <f t="shared" ca="1" si="67"/>
        <v>0.97012383157837068</v>
      </c>
    </row>
    <row r="427" spans="1:12" x14ac:dyDescent="0.35">
      <c r="A427" s="29">
        <v>31199</v>
      </c>
      <c r="B427" s="30">
        <v>21.84</v>
      </c>
      <c r="C427" s="30">
        <f t="shared" si="60"/>
        <v>22.28923076923077</v>
      </c>
      <c r="D427" s="30">
        <f t="shared" si="61"/>
        <v>-0.44923076923076977</v>
      </c>
      <c r="E427" s="30">
        <f t="shared" si="62"/>
        <v>6</v>
      </c>
      <c r="F427" s="30">
        <f t="shared" ca="1" si="68"/>
        <v>-0.22521794871794854</v>
      </c>
      <c r="G427" s="30">
        <f t="shared" ca="1" si="63"/>
        <v>-0.22401282051282223</v>
      </c>
      <c r="H427" s="30">
        <f t="shared" si="64"/>
        <v>22.28923076923077</v>
      </c>
      <c r="I427" s="30">
        <f t="shared" si="65"/>
        <v>0.97984538928768639</v>
      </c>
      <c r="J427" s="30">
        <f t="shared" si="66"/>
        <v>6</v>
      </c>
      <c r="K427" s="30">
        <f t="shared" ca="1" si="69"/>
        <v>0.98970503057706927</v>
      </c>
      <c r="L427" s="30">
        <f t="shared" ca="1" si="67"/>
        <v>0.99003779814715698</v>
      </c>
    </row>
    <row r="428" spans="1:12" x14ac:dyDescent="0.35">
      <c r="A428" s="29">
        <v>31229</v>
      </c>
      <c r="B428" s="30">
        <v>20.75</v>
      </c>
      <c r="C428" s="30">
        <f t="shared" si="60"/>
        <v>22.430769230769229</v>
      </c>
      <c r="D428" s="30">
        <f t="shared" si="61"/>
        <v>-1.6807692307692292</v>
      </c>
      <c r="E428" s="30">
        <f t="shared" si="62"/>
        <v>7</v>
      </c>
      <c r="F428" s="30">
        <f t="shared" ca="1" si="68"/>
        <v>-1.4482566204287519</v>
      </c>
      <c r="G428" s="30">
        <f t="shared" ca="1" si="63"/>
        <v>-0.23251261034047843</v>
      </c>
      <c r="H428" s="30">
        <f t="shared" si="64"/>
        <v>22.430769230769229</v>
      </c>
      <c r="I428" s="30">
        <f t="shared" si="65"/>
        <v>0.92506858710562423</v>
      </c>
      <c r="J428" s="30">
        <f t="shared" si="66"/>
        <v>7</v>
      </c>
      <c r="K428" s="30">
        <f t="shared" ca="1" si="69"/>
        <v>0.93705918811134559</v>
      </c>
      <c r="L428" s="30">
        <f t="shared" ca="1" si="67"/>
        <v>0.98720400892723903</v>
      </c>
    </row>
    <row r="429" spans="1:12" x14ac:dyDescent="0.35">
      <c r="A429" s="29">
        <v>31260</v>
      </c>
      <c r="B429" s="30">
        <v>19.899999999999999</v>
      </c>
      <c r="C429" s="30">
        <f t="shared" si="60"/>
        <v>22.589230769230767</v>
      </c>
      <c r="D429" s="30">
        <f t="shared" si="61"/>
        <v>-2.6892307692307682</v>
      </c>
      <c r="E429" s="30">
        <f t="shared" si="62"/>
        <v>8</v>
      </c>
      <c r="F429" s="30">
        <f t="shared" ca="1" si="68"/>
        <v>-2.4585234437693453</v>
      </c>
      <c r="G429" s="30">
        <f t="shared" ca="1" si="63"/>
        <v>-0.23070732546142381</v>
      </c>
      <c r="H429" s="30">
        <f t="shared" si="64"/>
        <v>22.589230769230767</v>
      </c>
      <c r="I429" s="30">
        <f t="shared" si="65"/>
        <v>0.88095075938159784</v>
      </c>
      <c r="J429" s="30">
        <f t="shared" si="66"/>
        <v>8</v>
      </c>
      <c r="K429" s="30">
        <f t="shared" ca="1" si="69"/>
        <v>0.89406457332439959</v>
      </c>
      <c r="L429" s="30">
        <f t="shared" ca="1" si="67"/>
        <v>0.98533236375305566</v>
      </c>
    </row>
    <row r="430" spans="1:12" x14ac:dyDescent="0.35">
      <c r="A430" s="29">
        <v>31291</v>
      </c>
      <c r="B430" s="30">
        <v>19.86</v>
      </c>
      <c r="C430" s="30">
        <f t="shared" si="60"/>
        <v>22.662307692307692</v>
      </c>
      <c r="D430" s="30">
        <f t="shared" si="61"/>
        <v>-2.8023076923076928</v>
      </c>
      <c r="E430" s="30">
        <f t="shared" si="62"/>
        <v>9</v>
      </c>
      <c r="F430" s="30">
        <f t="shared" ca="1" si="68"/>
        <v>-2.7441525851197981</v>
      </c>
      <c r="G430" s="30">
        <f t="shared" ca="1" si="63"/>
        <v>-5.8155107187893407E-2</v>
      </c>
      <c r="H430" s="30">
        <f t="shared" si="64"/>
        <v>22.662307692307692</v>
      </c>
      <c r="I430" s="30">
        <f t="shared" si="65"/>
        <v>0.87634499847255687</v>
      </c>
      <c r="J430" s="30">
        <f t="shared" si="66"/>
        <v>9</v>
      </c>
      <c r="K430" s="30">
        <f t="shared" ca="1" si="69"/>
        <v>0.88209900606922464</v>
      </c>
      <c r="L430" s="30">
        <f t="shared" ca="1" si="67"/>
        <v>0.99347691409118755</v>
      </c>
    </row>
    <row r="431" spans="1:12" x14ac:dyDescent="0.35">
      <c r="A431" s="29">
        <v>31321</v>
      </c>
      <c r="B431" s="30">
        <v>20.260000000000002</v>
      </c>
      <c r="C431" s="30">
        <f t="shared" si="60"/>
        <v>22.605384615384615</v>
      </c>
      <c r="D431" s="30">
        <f t="shared" si="61"/>
        <v>-2.3453846153846136</v>
      </c>
      <c r="E431" s="30">
        <f t="shared" si="62"/>
        <v>10</v>
      </c>
      <c r="F431" s="30">
        <f t="shared" ca="1" si="68"/>
        <v>-2.3949894913829333</v>
      </c>
      <c r="G431" s="30">
        <f t="shared" ca="1" si="63"/>
        <v>4.9604875998319642E-2</v>
      </c>
      <c r="H431" s="30">
        <f t="shared" si="64"/>
        <v>22.605384615384615</v>
      </c>
      <c r="I431" s="30">
        <f t="shared" si="65"/>
        <v>0.8962466396706027</v>
      </c>
      <c r="J431" s="30">
        <f t="shared" si="66"/>
        <v>10</v>
      </c>
      <c r="K431" s="30">
        <f t="shared" ca="1" si="69"/>
        <v>0.89672764542083672</v>
      </c>
      <c r="L431" s="30">
        <f t="shared" ca="1" si="67"/>
        <v>0.99946359883885549</v>
      </c>
    </row>
    <row r="432" spans="1:12" x14ac:dyDescent="0.35">
      <c r="A432" s="29">
        <v>31352</v>
      </c>
      <c r="B432" s="30">
        <v>20.97</v>
      </c>
      <c r="C432" s="30">
        <f t="shared" si="60"/>
        <v>22.533846153846159</v>
      </c>
      <c r="D432" s="30">
        <f t="shared" si="61"/>
        <v>-1.5638461538461605</v>
      </c>
      <c r="E432" s="30">
        <f t="shared" si="62"/>
        <v>11</v>
      </c>
      <c r="F432" s="30">
        <f t="shared" ca="1" si="68"/>
        <v>-1.6342512610340478</v>
      </c>
      <c r="G432" s="30">
        <f t="shared" ca="1" si="63"/>
        <v>7.040510718788795E-2</v>
      </c>
      <c r="H432" s="30">
        <f t="shared" si="64"/>
        <v>22.533846153846159</v>
      </c>
      <c r="I432" s="30">
        <f t="shared" si="65"/>
        <v>0.93060012289205951</v>
      </c>
      <c r="J432" s="30">
        <f t="shared" si="66"/>
        <v>11</v>
      </c>
      <c r="K432" s="30">
        <f t="shared" ca="1" si="69"/>
        <v>0.92922034141363385</v>
      </c>
      <c r="L432" s="30">
        <f t="shared" ca="1" si="67"/>
        <v>1.0014848808371184</v>
      </c>
    </row>
    <row r="433" spans="1:12" x14ac:dyDescent="0.35">
      <c r="A433" s="29">
        <v>31382</v>
      </c>
      <c r="B433" s="30">
        <v>22.49</v>
      </c>
      <c r="C433" s="30">
        <f t="shared" si="60"/>
        <v>22.484615384615388</v>
      </c>
      <c r="D433" s="30">
        <f t="shared" si="61"/>
        <v>5.3846153846102141E-3</v>
      </c>
      <c r="E433" s="30">
        <f t="shared" si="62"/>
        <v>12</v>
      </c>
      <c r="F433" s="30">
        <f t="shared" ca="1" si="68"/>
        <v>-0.35876598811025051</v>
      </c>
      <c r="G433" s="30">
        <f t="shared" ca="1" si="63"/>
        <v>0.36415060349485984</v>
      </c>
      <c r="H433" s="30">
        <f t="shared" si="64"/>
        <v>22.484615384615388</v>
      </c>
      <c r="I433" s="30">
        <f t="shared" si="65"/>
        <v>1.0002394799863152</v>
      </c>
      <c r="J433" s="30">
        <f t="shared" si="66"/>
        <v>12</v>
      </c>
      <c r="K433" s="30">
        <f t="shared" ca="1" si="69"/>
        <v>0.98436860956586791</v>
      </c>
      <c r="L433" s="30">
        <f t="shared" ca="1" si="67"/>
        <v>1.0161228936662727</v>
      </c>
    </row>
    <row r="434" spans="1:12" x14ac:dyDescent="0.35">
      <c r="A434" s="29">
        <v>31413</v>
      </c>
      <c r="B434" s="30">
        <v>24.31</v>
      </c>
      <c r="C434" s="30">
        <f t="shared" si="60"/>
        <v>22.469230769230766</v>
      </c>
      <c r="D434" s="30">
        <f t="shared" si="61"/>
        <v>1.8407692307692329</v>
      </c>
      <c r="E434" s="30">
        <f t="shared" si="62"/>
        <v>1</v>
      </c>
      <c r="F434" s="30">
        <f t="shared" ca="1" si="68"/>
        <v>1.4054358974358971</v>
      </c>
      <c r="G434" s="30">
        <f t="shared" ca="1" si="63"/>
        <v>0.43533333333333601</v>
      </c>
      <c r="H434" s="30">
        <f t="shared" si="64"/>
        <v>22.469230769230766</v>
      </c>
      <c r="I434" s="30">
        <f t="shared" si="65"/>
        <v>1.0819239986306062</v>
      </c>
      <c r="J434" s="30">
        <f t="shared" si="66"/>
        <v>1</v>
      </c>
      <c r="K434" s="30">
        <f t="shared" ca="1" si="69"/>
        <v>1.0612291220995622</v>
      </c>
      <c r="L434" s="30">
        <f t="shared" ca="1" si="67"/>
        <v>1.0195008562242436</v>
      </c>
    </row>
    <row r="435" spans="1:12" x14ac:dyDescent="0.35">
      <c r="A435" s="29">
        <v>31444</v>
      </c>
      <c r="B435" s="30">
        <v>25.9</v>
      </c>
      <c r="C435" s="30">
        <f t="shared" si="60"/>
        <v>22.49384615384615</v>
      </c>
      <c r="D435" s="30">
        <f t="shared" si="61"/>
        <v>3.406153846153849</v>
      </c>
      <c r="E435" s="30">
        <f t="shared" si="62"/>
        <v>2</v>
      </c>
      <c r="F435" s="30">
        <f t="shared" ca="1" si="68"/>
        <v>2.9278461538461542</v>
      </c>
      <c r="G435" s="30">
        <f t="shared" ca="1" si="63"/>
        <v>0.47830769230769477</v>
      </c>
      <c r="H435" s="30">
        <f t="shared" si="64"/>
        <v>22.49384615384615</v>
      </c>
      <c r="I435" s="30">
        <f t="shared" si="65"/>
        <v>1.1514260310512279</v>
      </c>
      <c r="J435" s="30">
        <f t="shared" si="66"/>
        <v>2</v>
      </c>
      <c r="K435" s="30">
        <f t="shared" ca="1" si="69"/>
        <v>1.1279568119928638</v>
      </c>
      <c r="L435" s="30">
        <f t="shared" ca="1" si="67"/>
        <v>1.0208068419010643</v>
      </c>
    </row>
    <row r="436" spans="1:12" x14ac:dyDescent="0.35">
      <c r="A436" s="29">
        <v>31472</v>
      </c>
      <c r="B436" s="30">
        <v>25.78</v>
      </c>
      <c r="C436" s="30">
        <f t="shared" si="60"/>
        <v>22.588461538461537</v>
      </c>
      <c r="D436" s="30">
        <f t="shared" si="61"/>
        <v>3.1915384615384639</v>
      </c>
      <c r="E436" s="30">
        <f t="shared" si="62"/>
        <v>3</v>
      </c>
      <c r="F436" s="30">
        <f t="shared" ca="1" si="68"/>
        <v>3.3439999999999999</v>
      </c>
      <c r="G436" s="30">
        <f t="shared" ca="1" si="63"/>
        <v>-0.15246153846153732</v>
      </c>
      <c r="H436" s="30">
        <f t="shared" si="64"/>
        <v>22.588461538461537</v>
      </c>
      <c r="I436" s="30">
        <f t="shared" si="65"/>
        <v>1.1412906521368977</v>
      </c>
      <c r="J436" s="30">
        <f t="shared" si="66"/>
        <v>3</v>
      </c>
      <c r="K436" s="30">
        <f t="shared" ca="1" si="69"/>
        <v>1.1460954131131467</v>
      </c>
      <c r="L436" s="30">
        <f t="shared" ca="1" si="67"/>
        <v>0.99580771293447756</v>
      </c>
    </row>
    <row r="437" spans="1:12" x14ac:dyDescent="0.35">
      <c r="A437" s="29">
        <v>31503</v>
      </c>
      <c r="B437" s="30">
        <v>24.86</v>
      </c>
      <c r="C437" s="30">
        <f t="shared" si="60"/>
        <v>22.711538461538456</v>
      </c>
      <c r="D437" s="30">
        <f t="shared" si="61"/>
        <v>2.1484615384615431</v>
      </c>
      <c r="E437" s="30">
        <f t="shared" si="62"/>
        <v>4</v>
      </c>
      <c r="F437" s="30">
        <f t="shared" ca="1" si="68"/>
        <v>2.4728461538461546</v>
      </c>
      <c r="G437" s="30">
        <f t="shared" ca="1" si="63"/>
        <v>-0.32438461538461283</v>
      </c>
      <c r="H437" s="30">
        <f t="shared" si="64"/>
        <v>22.711538461538456</v>
      </c>
      <c r="I437" s="30">
        <f t="shared" si="65"/>
        <v>1.0945977984758681</v>
      </c>
      <c r="J437" s="30">
        <f t="shared" si="66"/>
        <v>4</v>
      </c>
      <c r="K437" s="30">
        <f t="shared" ca="1" si="69"/>
        <v>1.1076861608568953</v>
      </c>
      <c r="L437" s="30">
        <f t="shared" ca="1" si="67"/>
        <v>0.98818405172553381</v>
      </c>
    </row>
    <row r="438" spans="1:12" x14ac:dyDescent="0.35">
      <c r="A438" s="29">
        <v>31533</v>
      </c>
      <c r="B438" s="30">
        <v>23.35</v>
      </c>
      <c r="C438" s="30">
        <f t="shared" si="60"/>
        <v>22.858461538461537</v>
      </c>
      <c r="D438" s="30">
        <f t="shared" si="61"/>
        <v>0.49153846153846459</v>
      </c>
      <c r="E438" s="30">
        <f t="shared" si="62"/>
        <v>5</v>
      </c>
      <c r="F438" s="30">
        <f t="shared" ca="1" si="68"/>
        <v>1.190307692307693</v>
      </c>
      <c r="G438" s="30">
        <f t="shared" ca="1" si="63"/>
        <v>-0.69876923076922992</v>
      </c>
      <c r="H438" s="30">
        <f t="shared" si="64"/>
        <v>22.858461538461537</v>
      </c>
      <c r="I438" s="30">
        <f t="shared" si="65"/>
        <v>1.0215035671018982</v>
      </c>
      <c r="J438" s="30">
        <f t="shared" si="66"/>
        <v>5</v>
      </c>
      <c r="K438" s="30">
        <f t="shared" ca="1" si="69"/>
        <v>1.0512716216930516</v>
      </c>
      <c r="L438" s="30">
        <f t="shared" ca="1" si="67"/>
        <v>0.97168376471228946</v>
      </c>
    </row>
    <row r="439" spans="1:12" x14ac:dyDescent="0.35">
      <c r="A439" s="29">
        <v>31564</v>
      </c>
      <c r="B439" s="30">
        <v>22.03</v>
      </c>
      <c r="C439" s="30">
        <f t="shared" si="60"/>
        <v>23.055384615384618</v>
      </c>
      <c r="D439" s="30">
        <f t="shared" si="61"/>
        <v>-1.0253846153846169</v>
      </c>
      <c r="E439" s="30">
        <f t="shared" si="62"/>
        <v>6</v>
      </c>
      <c r="F439" s="30">
        <f t="shared" ca="1" si="68"/>
        <v>-0.22521794871794854</v>
      </c>
      <c r="G439" s="30">
        <f t="shared" ca="1" si="63"/>
        <v>-0.80016666666666936</v>
      </c>
      <c r="H439" s="30">
        <f t="shared" si="64"/>
        <v>23.055384615384618</v>
      </c>
      <c r="I439" s="30">
        <f t="shared" si="65"/>
        <v>0.95552515681302541</v>
      </c>
      <c r="J439" s="30">
        <f t="shared" si="66"/>
        <v>6</v>
      </c>
      <c r="K439" s="30">
        <f t="shared" ca="1" si="69"/>
        <v>0.98970503057706927</v>
      </c>
      <c r="L439" s="30">
        <f t="shared" ca="1" si="67"/>
        <v>0.96546458519654632</v>
      </c>
    </row>
    <row r="440" spans="1:12" x14ac:dyDescent="0.35">
      <c r="A440" s="29">
        <v>31594</v>
      </c>
      <c r="B440" s="30">
        <v>21.64</v>
      </c>
      <c r="C440" s="30">
        <f t="shared" si="60"/>
        <v>23.294615384615387</v>
      </c>
      <c r="D440" s="30">
        <f t="shared" si="61"/>
        <v>-1.6546153846153864</v>
      </c>
      <c r="E440" s="30">
        <f t="shared" si="62"/>
        <v>7</v>
      </c>
      <c r="F440" s="30">
        <f t="shared" ca="1" si="68"/>
        <v>-1.4482566204287519</v>
      </c>
      <c r="G440" s="30">
        <f t="shared" ca="1" si="63"/>
        <v>-0.20635876418663557</v>
      </c>
      <c r="H440" s="30">
        <f t="shared" si="64"/>
        <v>23.294615384615387</v>
      </c>
      <c r="I440" s="30">
        <f t="shared" si="65"/>
        <v>0.9289700492025228</v>
      </c>
      <c r="J440" s="30">
        <f t="shared" si="66"/>
        <v>7</v>
      </c>
      <c r="K440" s="30">
        <f t="shared" ca="1" si="69"/>
        <v>0.93705918811134559</v>
      </c>
      <c r="L440" s="30">
        <f t="shared" ca="1" si="67"/>
        <v>0.99136752618036161</v>
      </c>
    </row>
    <row r="441" spans="1:12" x14ac:dyDescent="0.35">
      <c r="A441" s="29">
        <v>31625</v>
      </c>
      <c r="B441" s="30">
        <v>21.07</v>
      </c>
      <c r="C441" s="30">
        <f t="shared" si="60"/>
        <v>23.503076923076922</v>
      </c>
      <c r="D441" s="30">
        <f t="shared" si="61"/>
        <v>-2.4330769230769214</v>
      </c>
      <c r="E441" s="30">
        <f t="shared" si="62"/>
        <v>8</v>
      </c>
      <c r="F441" s="30">
        <f t="shared" ca="1" si="68"/>
        <v>-2.4585234437693453</v>
      </c>
      <c r="G441" s="30">
        <f t="shared" ca="1" si="63"/>
        <v>2.5446520692423036E-2</v>
      </c>
      <c r="H441" s="30">
        <f t="shared" si="64"/>
        <v>23.503076923076922</v>
      </c>
      <c r="I441" s="30">
        <f t="shared" si="65"/>
        <v>0.89647836617136878</v>
      </c>
      <c r="J441" s="30">
        <f t="shared" si="66"/>
        <v>8</v>
      </c>
      <c r="K441" s="30">
        <f t="shared" ca="1" si="69"/>
        <v>0.89406457332439959</v>
      </c>
      <c r="L441" s="30">
        <f t="shared" ca="1" si="67"/>
        <v>1.0026997969934028</v>
      </c>
    </row>
    <row r="442" spans="1:12" x14ac:dyDescent="0.35">
      <c r="A442" s="29">
        <v>31656</v>
      </c>
      <c r="B442" s="30">
        <v>21.13</v>
      </c>
      <c r="C442" s="30">
        <f t="shared" si="60"/>
        <v>23.656153846153845</v>
      </c>
      <c r="D442" s="30">
        <f t="shared" si="61"/>
        <v>-2.5261538461538464</v>
      </c>
      <c r="E442" s="30">
        <f t="shared" si="62"/>
        <v>9</v>
      </c>
      <c r="F442" s="30">
        <f t="shared" ca="1" si="68"/>
        <v>-2.7441525851197981</v>
      </c>
      <c r="G442" s="30">
        <f t="shared" ca="1" si="63"/>
        <v>0.21799873896595301</v>
      </c>
      <c r="H442" s="30">
        <f t="shared" si="64"/>
        <v>23.656153846153845</v>
      </c>
      <c r="I442" s="30">
        <f t="shared" si="65"/>
        <v>0.89321367021103626</v>
      </c>
      <c r="J442" s="30">
        <f t="shared" si="66"/>
        <v>9</v>
      </c>
      <c r="K442" s="30">
        <f t="shared" ca="1" si="69"/>
        <v>0.88209900606922464</v>
      </c>
      <c r="L442" s="30">
        <f t="shared" ca="1" si="67"/>
        <v>1.0126002456247405</v>
      </c>
    </row>
    <row r="443" spans="1:12" x14ac:dyDescent="0.35">
      <c r="A443" s="29">
        <v>31686</v>
      </c>
      <c r="B443" s="30">
        <v>21.46</v>
      </c>
      <c r="C443" s="30">
        <f t="shared" si="60"/>
        <v>23.746153846153849</v>
      </c>
      <c r="D443" s="30">
        <f t="shared" si="61"/>
        <v>-2.286153846153848</v>
      </c>
      <c r="E443" s="30">
        <f t="shared" si="62"/>
        <v>10</v>
      </c>
      <c r="F443" s="30">
        <f t="shared" ca="1" si="68"/>
        <v>-2.3949894913829333</v>
      </c>
      <c r="G443" s="30">
        <f t="shared" ca="1" si="63"/>
        <v>0.10883564522908529</v>
      </c>
      <c r="H443" s="30">
        <f t="shared" si="64"/>
        <v>23.746153846153849</v>
      </c>
      <c r="I443" s="30">
        <f t="shared" si="65"/>
        <v>0.90372529964366688</v>
      </c>
      <c r="J443" s="30">
        <f t="shared" si="66"/>
        <v>10</v>
      </c>
      <c r="K443" s="30">
        <f t="shared" ca="1" si="69"/>
        <v>0.89672764542083672</v>
      </c>
      <c r="L443" s="30">
        <f t="shared" ca="1" si="67"/>
        <v>1.0078035446532332</v>
      </c>
    </row>
    <row r="444" spans="1:12" x14ac:dyDescent="0.35">
      <c r="A444" s="29">
        <v>31717</v>
      </c>
      <c r="B444" s="30">
        <v>22.17</v>
      </c>
      <c r="C444" s="30">
        <f t="shared" si="60"/>
        <v>23.830769230769231</v>
      </c>
      <c r="D444" s="30">
        <f t="shared" si="61"/>
        <v>-1.6607692307692297</v>
      </c>
      <c r="E444" s="30">
        <f t="shared" si="62"/>
        <v>11</v>
      </c>
      <c r="F444" s="30">
        <f t="shared" ca="1" si="68"/>
        <v>-1.6342512610340478</v>
      </c>
      <c r="G444" s="30">
        <f t="shared" ca="1" si="63"/>
        <v>-2.6517969735181168E-2</v>
      </c>
      <c r="H444" s="30">
        <f t="shared" si="64"/>
        <v>23.830769230769231</v>
      </c>
      <c r="I444" s="30">
        <f t="shared" si="65"/>
        <v>0.93030987734021953</v>
      </c>
      <c r="J444" s="30">
        <f t="shared" si="66"/>
        <v>11</v>
      </c>
      <c r="K444" s="30">
        <f t="shared" ca="1" si="69"/>
        <v>0.92922034141363385</v>
      </c>
      <c r="L444" s="30">
        <f t="shared" ca="1" si="67"/>
        <v>1.0011725269863638</v>
      </c>
    </row>
    <row r="445" spans="1:12" x14ac:dyDescent="0.35">
      <c r="A445" s="29">
        <v>31747</v>
      </c>
      <c r="B445" s="30">
        <v>23.53</v>
      </c>
      <c r="C445" s="30">
        <f t="shared" si="60"/>
        <v>23.883846153846154</v>
      </c>
      <c r="D445" s="30">
        <f t="shared" si="61"/>
        <v>-0.35384615384615259</v>
      </c>
      <c r="E445" s="30">
        <f t="shared" si="62"/>
        <v>12</v>
      </c>
      <c r="F445" s="30">
        <f t="shared" ca="1" si="68"/>
        <v>-0.35876598811025051</v>
      </c>
      <c r="G445" s="30">
        <f t="shared" ca="1" si="63"/>
        <v>4.9198342640970338E-3</v>
      </c>
      <c r="H445" s="30">
        <f t="shared" si="64"/>
        <v>23.883846153846154</v>
      </c>
      <c r="I445" s="30">
        <f t="shared" si="65"/>
        <v>0.98518470804212699</v>
      </c>
      <c r="J445" s="30">
        <f t="shared" si="66"/>
        <v>12</v>
      </c>
      <c r="K445" s="30">
        <f t="shared" ca="1" si="69"/>
        <v>0.98436860956586791</v>
      </c>
      <c r="L445" s="30">
        <f t="shared" ca="1" si="67"/>
        <v>1.0008290578024619</v>
      </c>
    </row>
    <row r="446" spans="1:12" x14ac:dyDescent="0.35">
      <c r="A446" s="29">
        <v>31778</v>
      </c>
      <c r="B446" s="30">
        <v>25.6</v>
      </c>
      <c r="C446" s="30">
        <f t="shared" si="60"/>
        <v>23.958461538461538</v>
      </c>
      <c r="D446" s="30">
        <f t="shared" si="61"/>
        <v>1.6415384615384632</v>
      </c>
      <c r="E446" s="30">
        <f t="shared" si="62"/>
        <v>1</v>
      </c>
      <c r="F446" s="30">
        <f t="shared" ca="1" si="68"/>
        <v>1.4054358974358971</v>
      </c>
      <c r="G446" s="30">
        <f t="shared" ca="1" si="63"/>
        <v>0.23610256410256625</v>
      </c>
      <c r="H446" s="30">
        <f t="shared" si="64"/>
        <v>23.958461538461538</v>
      </c>
      <c r="I446" s="30">
        <f t="shared" si="65"/>
        <v>1.0685160213189495</v>
      </c>
      <c r="J446" s="30">
        <f t="shared" si="66"/>
        <v>1</v>
      </c>
      <c r="K446" s="30">
        <f t="shared" ca="1" si="69"/>
        <v>1.0612291220995622</v>
      </c>
      <c r="L446" s="30">
        <f t="shared" ca="1" si="67"/>
        <v>1.0068664712149726</v>
      </c>
    </row>
    <row r="447" spans="1:12" x14ac:dyDescent="0.35">
      <c r="A447" s="29">
        <v>31809</v>
      </c>
      <c r="B447" s="30">
        <v>27.02</v>
      </c>
      <c r="C447" s="30">
        <f t="shared" si="60"/>
        <v>23.98</v>
      </c>
      <c r="D447" s="30">
        <f t="shared" si="61"/>
        <v>3.0399999999999991</v>
      </c>
      <c r="E447" s="30">
        <f t="shared" si="62"/>
        <v>2</v>
      </c>
      <c r="F447" s="30">
        <f t="shared" ca="1" si="68"/>
        <v>2.9278461538461542</v>
      </c>
      <c r="G447" s="30">
        <f t="shared" ca="1" si="63"/>
        <v>0.11215384615384494</v>
      </c>
      <c r="H447" s="30">
        <f t="shared" si="64"/>
        <v>23.98</v>
      </c>
      <c r="I447" s="30">
        <f t="shared" si="65"/>
        <v>1.1267723102585487</v>
      </c>
      <c r="J447" s="30">
        <f t="shared" si="66"/>
        <v>2</v>
      </c>
      <c r="K447" s="30">
        <f t="shared" ca="1" si="69"/>
        <v>1.1279568119928638</v>
      </c>
      <c r="L447" s="30">
        <f t="shared" ca="1" si="67"/>
        <v>0.99894986960340948</v>
      </c>
    </row>
    <row r="448" spans="1:12" x14ac:dyDescent="0.35">
      <c r="A448" s="29">
        <v>31837</v>
      </c>
      <c r="B448" s="30">
        <v>27.89</v>
      </c>
      <c r="C448" s="30">
        <f t="shared" si="60"/>
        <v>24.051538461538463</v>
      </c>
      <c r="D448" s="30">
        <f t="shared" si="61"/>
        <v>3.8384615384615373</v>
      </c>
      <c r="E448" s="30">
        <f t="shared" si="62"/>
        <v>3</v>
      </c>
      <c r="F448" s="30">
        <f t="shared" ca="1" si="68"/>
        <v>3.3439999999999999</v>
      </c>
      <c r="G448" s="30">
        <f t="shared" ca="1" si="63"/>
        <v>0.49446153846153607</v>
      </c>
      <c r="H448" s="30">
        <f t="shared" si="64"/>
        <v>24.051538461538463</v>
      </c>
      <c r="I448" s="30">
        <f t="shared" si="65"/>
        <v>1.1595931813093676</v>
      </c>
      <c r="J448" s="30">
        <f t="shared" si="66"/>
        <v>3</v>
      </c>
      <c r="K448" s="30">
        <f t="shared" ca="1" si="69"/>
        <v>1.1460954131131467</v>
      </c>
      <c r="L448" s="30">
        <f t="shared" ca="1" si="67"/>
        <v>1.0117771767008097</v>
      </c>
    </row>
    <row r="449" spans="1:12" x14ac:dyDescent="0.35">
      <c r="A449" s="29">
        <v>31868</v>
      </c>
      <c r="B449" s="30">
        <v>26.95</v>
      </c>
      <c r="C449" s="30">
        <f t="shared" si="60"/>
        <v>24.16</v>
      </c>
      <c r="D449" s="30">
        <f t="shared" si="61"/>
        <v>2.7899999999999991</v>
      </c>
      <c r="E449" s="30">
        <f t="shared" si="62"/>
        <v>4</v>
      </c>
      <c r="F449" s="30">
        <f t="shared" ca="1" si="68"/>
        <v>2.4728461538461546</v>
      </c>
      <c r="G449" s="30">
        <f t="shared" ca="1" si="63"/>
        <v>0.31715384615384323</v>
      </c>
      <c r="H449" s="30">
        <f t="shared" si="64"/>
        <v>24.16</v>
      </c>
      <c r="I449" s="30">
        <f t="shared" si="65"/>
        <v>1.1154801324503312</v>
      </c>
      <c r="J449" s="30">
        <f t="shared" si="66"/>
        <v>4</v>
      </c>
      <c r="K449" s="30">
        <f t="shared" ca="1" si="69"/>
        <v>1.1076861608568953</v>
      </c>
      <c r="L449" s="30">
        <f t="shared" ca="1" si="67"/>
        <v>1.0070362634010039</v>
      </c>
    </row>
    <row r="450" spans="1:12" x14ac:dyDescent="0.35">
      <c r="A450" s="29">
        <v>31898</v>
      </c>
      <c r="B450" s="30">
        <v>25.96</v>
      </c>
      <c r="C450" s="30">
        <f t="shared" si="60"/>
        <v>24.266153846153845</v>
      </c>
      <c r="D450" s="30">
        <f t="shared" si="61"/>
        <v>1.693846153846156</v>
      </c>
      <c r="E450" s="30">
        <f t="shared" si="62"/>
        <v>5</v>
      </c>
      <c r="F450" s="30">
        <f t="shared" ca="1" si="68"/>
        <v>1.190307692307693</v>
      </c>
      <c r="G450" s="30">
        <f t="shared" ca="1" si="63"/>
        <v>0.50353846153846149</v>
      </c>
      <c r="H450" s="30">
        <f t="shared" si="64"/>
        <v>24.266153846153845</v>
      </c>
      <c r="I450" s="30">
        <f t="shared" si="65"/>
        <v>1.0698028276168137</v>
      </c>
      <c r="J450" s="30">
        <f t="shared" si="66"/>
        <v>5</v>
      </c>
      <c r="K450" s="30">
        <f t="shared" ca="1" si="69"/>
        <v>1.0512716216930516</v>
      </c>
      <c r="L450" s="30">
        <f t="shared" ca="1" si="67"/>
        <v>1.0176274195377955</v>
      </c>
    </row>
    <row r="451" spans="1:12" x14ac:dyDescent="0.35">
      <c r="A451" s="29">
        <v>31929</v>
      </c>
      <c r="B451" s="30">
        <v>24.04</v>
      </c>
      <c r="C451" s="30">
        <f t="shared" si="60"/>
        <v>24.369230769230771</v>
      </c>
      <c r="D451" s="30">
        <f t="shared" si="61"/>
        <v>-0.32923076923077232</v>
      </c>
      <c r="E451" s="30">
        <f t="shared" si="62"/>
        <v>6</v>
      </c>
      <c r="F451" s="30">
        <f t="shared" ca="1" si="68"/>
        <v>-0.22521794871794854</v>
      </c>
      <c r="G451" s="30">
        <f t="shared" ca="1" si="63"/>
        <v>-0.10401282051282479</v>
      </c>
      <c r="H451" s="30">
        <f t="shared" si="64"/>
        <v>24.369230769230771</v>
      </c>
      <c r="I451" s="30">
        <f t="shared" si="65"/>
        <v>0.98648989898989892</v>
      </c>
      <c r="J451" s="30">
        <f t="shared" si="66"/>
        <v>6</v>
      </c>
      <c r="K451" s="30">
        <f t="shared" ca="1" si="69"/>
        <v>0.98970503057706927</v>
      </c>
      <c r="L451" s="30">
        <f t="shared" ca="1" si="67"/>
        <v>0.99675142442663367</v>
      </c>
    </row>
    <row r="452" spans="1:12" x14ac:dyDescent="0.35">
      <c r="A452" s="29">
        <v>31959</v>
      </c>
      <c r="B452" s="30">
        <v>23</v>
      </c>
      <c r="C452" s="30">
        <f t="shared" si="60"/>
        <v>24.463846153846152</v>
      </c>
      <c r="D452" s="30">
        <f t="shared" si="61"/>
        <v>-1.463846153846152</v>
      </c>
      <c r="E452" s="30">
        <f t="shared" si="62"/>
        <v>7</v>
      </c>
      <c r="F452" s="30">
        <f t="shared" ca="1" si="68"/>
        <v>-1.4482566204287519</v>
      </c>
      <c r="G452" s="30">
        <f t="shared" ca="1" si="63"/>
        <v>-1.5589533417401213E-2</v>
      </c>
      <c r="H452" s="30">
        <f t="shared" si="64"/>
        <v>24.463846153846152</v>
      </c>
      <c r="I452" s="30">
        <f t="shared" si="65"/>
        <v>0.94016287771593887</v>
      </c>
      <c r="J452" s="30">
        <f t="shared" si="66"/>
        <v>7</v>
      </c>
      <c r="K452" s="30">
        <f t="shared" ca="1" si="69"/>
        <v>0.93705918811134559</v>
      </c>
      <c r="L452" s="30">
        <f t="shared" ca="1" si="67"/>
        <v>1.0033121596201928</v>
      </c>
    </row>
    <row r="453" spans="1:12" x14ac:dyDescent="0.35">
      <c r="A453" s="29">
        <v>31990</v>
      </c>
      <c r="B453" s="30">
        <v>21.92</v>
      </c>
      <c r="C453" s="30">
        <f t="shared" si="60"/>
        <v>24.474615384615383</v>
      </c>
      <c r="D453" s="30">
        <f t="shared" si="61"/>
        <v>-2.5546153846153814</v>
      </c>
      <c r="E453" s="30">
        <f t="shared" si="62"/>
        <v>8</v>
      </c>
      <c r="F453" s="30">
        <f t="shared" ca="1" si="68"/>
        <v>-2.4585234437693453</v>
      </c>
      <c r="G453" s="30">
        <f t="shared" ca="1" si="63"/>
        <v>-9.6091940846037005E-2</v>
      </c>
      <c r="H453" s="30">
        <f t="shared" si="64"/>
        <v>24.474615384615383</v>
      </c>
      <c r="I453" s="30">
        <f t="shared" si="65"/>
        <v>0.89562183738253143</v>
      </c>
      <c r="J453" s="30">
        <f t="shared" si="66"/>
        <v>8</v>
      </c>
      <c r="K453" s="30">
        <f t="shared" ca="1" si="69"/>
        <v>0.89406457332439959</v>
      </c>
      <c r="L453" s="30">
        <f t="shared" ca="1" si="67"/>
        <v>1.0017417802970778</v>
      </c>
    </row>
    <row r="454" spans="1:12" x14ac:dyDescent="0.35">
      <c r="A454" s="29">
        <v>32021</v>
      </c>
      <c r="B454" s="30">
        <v>22</v>
      </c>
      <c r="C454" s="30">
        <f t="shared" si="60"/>
        <v>24.373846153846152</v>
      </c>
      <c r="D454" s="30">
        <f t="shared" si="61"/>
        <v>-2.3738461538461522</v>
      </c>
      <c r="E454" s="30">
        <f t="shared" si="62"/>
        <v>9</v>
      </c>
      <c r="F454" s="30">
        <f t="shared" ca="1" si="68"/>
        <v>-2.7441525851197981</v>
      </c>
      <c r="G454" s="30">
        <f t="shared" ca="1" si="63"/>
        <v>0.37030643127364726</v>
      </c>
      <c r="H454" s="30">
        <f t="shared" si="64"/>
        <v>24.373846153846152</v>
      </c>
      <c r="I454" s="30">
        <f t="shared" si="65"/>
        <v>0.90260682951461224</v>
      </c>
      <c r="J454" s="30">
        <f t="shared" si="66"/>
        <v>9</v>
      </c>
      <c r="K454" s="30">
        <f t="shared" ca="1" si="69"/>
        <v>0.88209900606922464</v>
      </c>
      <c r="L454" s="30">
        <f t="shared" ca="1" si="67"/>
        <v>1.0232488907756214</v>
      </c>
    </row>
    <row r="455" spans="1:12" x14ac:dyDescent="0.35">
      <c r="A455" s="29">
        <v>32051</v>
      </c>
      <c r="B455" s="30">
        <v>22.54</v>
      </c>
      <c r="C455" s="30">
        <f t="shared" si="60"/>
        <v>24.126923076923074</v>
      </c>
      <c r="D455" s="30">
        <f t="shared" si="61"/>
        <v>-1.5869230769230747</v>
      </c>
      <c r="E455" s="30">
        <f t="shared" si="62"/>
        <v>10</v>
      </c>
      <c r="F455" s="30">
        <f t="shared" ca="1" si="68"/>
        <v>-2.3949894913829333</v>
      </c>
      <c r="G455" s="30">
        <f t="shared" ca="1" si="63"/>
        <v>0.80806641445985861</v>
      </c>
      <c r="H455" s="30">
        <f t="shared" si="64"/>
        <v>24.126923076923074</v>
      </c>
      <c r="I455" s="30">
        <f t="shared" si="65"/>
        <v>0.9342260481428345</v>
      </c>
      <c r="J455" s="30">
        <f t="shared" si="66"/>
        <v>10</v>
      </c>
      <c r="K455" s="30">
        <f t="shared" ca="1" si="69"/>
        <v>0.89672764542083672</v>
      </c>
      <c r="L455" s="30">
        <f t="shared" ca="1" si="67"/>
        <v>1.0418169361828915</v>
      </c>
    </row>
    <row r="456" spans="1:12" x14ac:dyDescent="0.35">
      <c r="A456" s="29">
        <v>32082</v>
      </c>
      <c r="B456" s="30">
        <v>22.84</v>
      </c>
      <c r="C456" s="30">
        <f t="shared" si="60"/>
        <v>23.836923076923078</v>
      </c>
      <c r="D456" s="30">
        <f t="shared" si="61"/>
        <v>-0.99692307692307836</v>
      </c>
      <c r="E456" s="30">
        <f t="shared" si="62"/>
        <v>11</v>
      </c>
      <c r="F456" s="30">
        <f t="shared" ca="1" si="68"/>
        <v>-1.6342512610340478</v>
      </c>
      <c r="G456" s="30">
        <f t="shared" ca="1" si="63"/>
        <v>0.63732818411097014</v>
      </c>
      <c r="H456" s="30">
        <f t="shared" si="64"/>
        <v>23.836923076923078</v>
      </c>
      <c r="I456" s="30">
        <f t="shared" si="65"/>
        <v>0.95817735897766876</v>
      </c>
      <c r="J456" s="30">
        <f t="shared" si="66"/>
        <v>11</v>
      </c>
      <c r="K456" s="30">
        <f t="shared" ca="1" si="69"/>
        <v>0.92922034141363385</v>
      </c>
      <c r="L456" s="30">
        <f t="shared" ca="1" si="67"/>
        <v>1.0311627030462789</v>
      </c>
    </row>
    <row r="457" spans="1:12" x14ac:dyDescent="0.35">
      <c r="A457" s="29">
        <v>32112</v>
      </c>
      <c r="B457" s="30">
        <v>23.51</v>
      </c>
      <c r="C457" s="30">
        <f t="shared" ref="C457:C520" si="70">AVERAGE(B451:B463)</f>
        <v>23.50615384615385</v>
      </c>
      <c r="D457" s="30">
        <f t="shared" ref="D457:D520" si="71">B457 - C457</f>
        <v>3.846153846151168E-3</v>
      </c>
      <c r="E457" s="30">
        <f t="shared" ref="E457:E520" si="72">MONTH(A457)</f>
        <v>12</v>
      </c>
      <c r="F457" s="30">
        <f t="shared" ca="1" si="68"/>
        <v>-0.35876598811025051</v>
      </c>
      <c r="G457" s="30">
        <f t="shared" ref="G457:G520" ca="1" si="73">B457 - (C457 + F457)</f>
        <v>0.36261214195640079</v>
      </c>
      <c r="H457" s="30">
        <f t="shared" ref="H457:H520" si="74">AVERAGE(B451:B463)</f>
        <v>23.50615384615385</v>
      </c>
      <c r="I457" s="30">
        <f t="shared" ref="I457:I520" si="75">B457 / H457</f>
        <v>1.0001636232737743</v>
      </c>
      <c r="J457" s="30">
        <f t="shared" ref="J457:J520" si="76">MONTH(A457)</f>
        <v>12</v>
      </c>
      <c r="K457" s="30">
        <f t="shared" ca="1" si="69"/>
        <v>0.98436860956586791</v>
      </c>
      <c r="L457" s="30">
        <f t="shared" ref="L457:L520" ca="1" si="77">IF(K457=0, 0, B457 / (H457 * K457))</f>
        <v>1.0160458323786579</v>
      </c>
    </row>
    <row r="458" spans="1:12" x14ac:dyDescent="0.35">
      <c r="A458" s="29">
        <v>32143</v>
      </c>
      <c r="B458" s="30">
        <v>24.76</v>
      </c>
      <c r="C458" s="30">
        <f t="shared" si="70"/>
        <v>23.240769230769232</v>
      </c>
      <c r="D458" s="30">
        <f t="shared" si="71"/>
        <v>1.5192307692307701</v>
      </c>
      <c r="E458" s="30">
        <f t="shared" si="72"/>
        <v>1</v>
      </c>
      <c r="F458" s="30">
        <f t="shared" ca="1" si="68"/>
        <v>1.4054358974358971</v>
      </c>
      <c r="G458" s="30">
        <f t="shared" ca="1" si="73"/>
        <v>0.11379487179487313</v>
      </c>
      <c r="H458" s="30">
        <f t="shared" si="74"/>
        <v>23.240769230769232</v>
      </c>
      <c r="I458" s="30">
        <f t="shared" si="75"/>
        <v>1.06536921192864</v>
      </c>
      <c r="J458" s="30">
        <f t="shared" si="76"/>
        <v>1</v>
      </c>
      <c r="K458" s="30">
        <f t="shared" ca="1" si="69"/>
        <v>1.0612291220995622</v>
      </c>
      <c r="L458" s="30">
        <f t="shared" ca="1" si="77"/>
        <v>1.0039012214637373</v>
      </c>
    </row>
    <row r="459" spans="1:12" x14ac:dyDescent="0.35">
      <c r="A459" s="29">
        <v>32174</v>
      </c>
      <c r="B459" s="30">
        <v>25.74</v>
      </c>
      <c r="C459" s="30">
        <f t="shared" si="70"/>
        <v>22.981538461538467</v>
      </c>
      <c r="D459" s="30">
        <f t="shared" si="71"/>
        <v>2.7584615384615319</v>
      </c>
      <c r="E459" s="30">
        <f t="shared" si="72"/>
        <v>2</v>
      </c>
      <c r="F459" s="30">
        <f t="shared" ca="1" si="68"/>
        <v>2.9278461538461542</v>
      </c>
      <c r="G459" s="30">
        <f t="shared" ca="1" si="73"/>
        <v>-0.16938461538462235</v>
      </c>
      <c r="H459" s="30">
        <f t="shared" si="74"/>
        <v>22.981538461538467</v>
      </c>
      <c r="I459" s="30">
        <f t="shared" si="75"/>
        <v>1.1200294550810013</v>
      </c>
      <c r="J459" s="30">
        <f t="shared" si="76"/>
        <v>2</v>
      </c>
      <c r="K459" s="30">
        <f t="shared" ca="1" si="69"/>
        <v>1.1279568119928638</v>
      </c>
      <c r="L459" s="30">
        <f t="shared" ca="1" si="77"/>
        <v>0.99297193223395086</v>
      </c>
    </row>
    <row r="460" spans="1:12" x14ac:dyDescent="0.35">
      <c r="A460" s="29">
        <v>32203</v>
      </c>
      <c r="B460" s="30">
        <v>25.71</v>
      </c>
      <c r="C460" s="30">
        <f t="shared" si="70"/>
        <v>22.790769230769232</v>
      </c>
      <c r="D460" s="30">
        <f t="shared" si="71"/>
        <v>2.9192307692307686</v>
      </c>
      <c r="E460" s="30">
        <f t="shared" si="72"/>
        <v>3</v>
      </c>
      <c r="F460" s="30">
        <f t="shared" ca="1" si="68"/>
        <v>3.3439999999999999</v>
      </c>
      <c r="G460" s="30">
        <f t="shared" ca="1" si="73"/>
        <v>-0.42476923076923256</v>
      </c>
      <c r="H460" s="30">
        <f t="shared" si="74"/>
        <v>22.790769230769232</v>
      </c>
      <c r="I460" s="30">
        <f t="shared" si="75"/>
        <v>1.128088294856217</v>
      </c>
      <c r="J460" s="30">
        <f t="shared" si="76"/>
        <v>3</v>
      </c>
      <c r="K460" s="30">
        <f t="shared" ca="1" si="69"/>
        <v>1.1460954131131467</v>
      </c>
      <c r="L460" s="30">
        <f t="shared" ca="1" si="77"/>
        <v>0.98428829044170352</v>
      </c>
    </row>
    <row r="461" spans="1:12" x14ac:dyDescent="0.35">
      <c r="A461" s="29">
        <v>32234</v>
      </c>
      <c r="B461" s="30">
        <v>24.68</v>
      </c>
      <c r="C461" s="30">
        <f t="shared" si="70"/>
        <v>22.623846153846156</v>
      </c>
      <c r="D461" s="30">
        <f t="shared" si="71"/>
        <v>2.056153846153844</v>
      </c>
      <c r="E461" s="30">
        <f t="shared" si="72"/>
        <v>4</v>
      </c>
      <c r="F461" s="30">
        <f t="shared" ca="1" si="68"/>
        <v>2.4728461538461546</v>
      </c>
      <c r="G461" s="30">
        <f t="shared" ca="1" si="73"/>
        <v>-0.41669230769231191</v>
      </c>
      <c r="H461" s="30">
        <f t="shared" si="74"/>
        <v>22.623846153846156</v>
      </c>
      <c r="I461" s="30">
        <f t="shared" si="75"/>
        <v>1.0908843629934377</v>
      </c>
      <c r="J461" s="30">
        <f t="shared" si="76"/>
        <v>4</v>
      </c>
      <c r="K461" s="30">
        <f t="shared" ca="1" si="69"/>
        <v>1.1076861608568953</v>
      </c>
      <c r="L461" s="30">
        <f t="shared" ca="1" si="77"/>
        <v>0.98483162608941521</v>
      </c>
    </row>
    <row r="462" spans="1:12" x14ac:dyDescent="0.35">
      <c r="A462" s="29">
        <v>32264</v>
      </c>
      <c r="B462" s="30">
        <v>23.18</v>
      </c>
      <c r="C462" s="30">
        <f t="shared" si="70"/>
        <v>22.502307692307689</v>
      </c>
      <c r="D462" s="30">
        <f t="shared" si="71"/>
        <v>0.67769230769231115</v>
      </c>
      <c r="E462" s="30">
        <f t="shared" si="72"/>
        <v>5</v>
      </c>
      <c r="F462" s="30">
        <f t="shared" ca="1" si="68"/>
        <v>1.190307692307693</v>
      </c>
      <c r="G462" s="30">
        <f t="shared" ca="1" si="73"/>
        <v>-0.51261538461538336</v>
      </c>
      <c r="H462" s="30">
        <f t="shared" si="74"/>
        <v>22.502307692307689</v>
      </c>
      <c r="I462" s="30">
        <f t="shared" si="75"/>
        <v>1.0301165692407619</v>
      </c>
      <c r="J462" s="30">
        <f t="shared" si="76"/>
        <v>5</v>
      </c>
      <c r="K462" s="30">
        <f t="shared" ca="1" si="69"/>
        <v>1.0512716216930516</v>
      </c>
      <c r="L462" s="30">
        <f t="shared" ca="1" si="77"/>
        <v>0.9798767016860781</v>
      </c>
    </row>
    <row r="463" spans="1:12" x14ac:dyDescent="0.35">
      <c r="A463" s="29">
        <v>32295</v>
      </c>
      <c r="B463" s="30">
        <v>21.66</v>
      </c>
      <c r="C463" s="30">
        <f t="shared" si="70"/>
        <v>22.456923076923076</v>
      </c>
      <c r="D463" s="30">
        <f t="shared" si="71"/>
        <v>-0.79692307692307551</v>
      </c>
      <c r="E463" s="30">
        <f t="shared" si="72"/>
        <v>6</v>
      </c>
      <c r="F463" s="30">
        <f t="shared" ref="F463:F526" ca="1" si="78">OFFSET($F$2,MOD((ROW()-14),12),0)</f>
        <v>-0.22521794871794854</v>
      </c>
      <c r="G463" s="30">
        <f t="shared" ca="1" si="73"/>
        <v>-0.57170512820512798</v>
      </c>
      <c r="H463" s="30">
        <f t="shared" si="74"/>
        <v>22.456923076923076</v>
      </c>
      <c r="I463" s="30">
        <f t="shared" si="75"/>
        <v>0.96451325614852368</v>
      </c>
      <c r="J463" s="30">
        <f t="shared" si="76"/>
        <v>6</v>
      </c>
      <c r="K463" s="30">
        <f t="shared" ref="K463:K526" ca="1" si="79">OFFSET($K$2,MOD((ROW()-14),12),0)</f>
        <v>0.98970503057706927</v>
      </c>
      <c r="L463" s="30">
        <f t="shared" ca="1" si="77"/>
        <v>0.97454617926529385</v>
      </c>
    </row>
    <row r="464" spans="1:12" x14ac:dyDescent="0.35">
      <c r="A464" s="29">
        <v>32325</v>
      </c>
      <c r="B464" s="30">
        <v>20.59</v>
      </c>
      <c r="C464" s="30">
        <f t="shared" si="70"/>
        <v>22.522307692307699</v>
      </c>
      <c r="D464" s="30">
        <f t="shared" si="71"/>
        <v>-1.9323076923076989</v>
      </c>
      <c r="E464" s="30">
        <f t="shared" si="72"/>
        <v>7</v>
      </c>
      <c r="F464" s="30">
        <f t="shared" ca="1" si="78"/>
        <v>-1.4482566204287519</v>
      </c>
      <c r="G464" s="30">
        <f t="shared" ca="1" si="73"/>
        <v>-0.48405107187894814</v>
      </c>
      <c r="H464" s="30">
        <f t="shared" si="74"/>
        <v>22.522307692307699</v>
      </c>
      <c r="I464" s="30">
        <f t="shared" si="75"/>
        <v>0.91420472010656073</v>
      </c>
      <c r="J464" s="30">
        <f t="shared" si="76"/>
        <v>7</v>
      </c>
      <c r="K464" s="30">
        <f t="shared" ca="1" si="79"/>
        <v>0.93705918811134559</v>
      </c>
      <c r="L464" s="30">
        <f t="shared" ca="1" si="77"/>
        <v>0.97561043283632043</v>
      </c>
    </row>
    <row r="465" spans="1:12" x14ac:dyDescent="0.35">
      <c r="A465" s="29">
        <v>32356</v>
      </c>
      <c r="B465" s="30">
        <v>19.63</v>
      </c>
      <c r="C465" s="30">
        <f t="shared" si="70"/>
        <v>22.619230769230764</v>
      </c>
      <c r="D465" s="30">
        <f t="shared" si="71"/>
        <v>-2.9892307692307654</v>
      </c>
      <c r="E465" s="30">
        <f t="shared" si="72"/>
        <v>8</v>
      </c>
      <c r="F465" s="30">
        <f t="shared" ca="1" si="78"/>
        <v>-2.4585234437693453</v>
      </c>
      <c r="G465" s="30">
        <f t="shared" ca="1" si="73"/>
        <v>-0.53070732546142096</v>
      </c>
      <c r="H465" s="30">
        <f t="shared" si="74"/>
        <v>22.619230769230764</v>
      </c>
      <c r="I465" s="30">
        <f t="shared" si="75"/>
        <v>0.86784560448903258</v>
      </c>
      <c r="J465" s="30">
        <f t="shared" si="76"/>
        <v>8</v>
      </c>
      <c r="K465" s="30">
        <f t="shared" ca="1" si="79"/>
        <v>0.89406457332439959</v>
      </c>
      <c r="L465" s="30">
        <f t="shared" ca="1" si="77"/>
        <v>0.9706744125450838</v>
      </c>
    </row>
    <row r="466" spans="1:12" x14ac:dyDescent="0.35">
      <c r="A466" s="29">
        <v>32387</v>
      </c>
      <c r="B466" s="30">
        <v>19.440000000000001</v>
      </c>
      <c r="C466" s="30">
        <f t="shared" si="70"/>
        <v>22.655384615384609</v>
      </c>
      <c r="D466" s="30">
        <f t="shared" si="71"/>
        <v>-3.2153846153846075</v>
      </c>
      <c r="E466" s="30">
        <f t="shared" si="72"/>
        <v>9</v>
      </c>
      <c r="F466" s="30">
        <f t="shared" ca="1" si="78"/>
        <v>-2.7441525851197981</v>
      </c>
      <c r="G466" s="30">
        <f t="shared" ca="1" si="73"/>
        <v>-0.47123203026480809</v>
      </c>
      <c r="H466" s="30">
        <f t="shared" si="74"/>
        <v>22.655384615384609</v>
      </c>
      <c r="I466" s="30">
        <f t="shared" si="75"/>
        <v>0.85807415455656688</v>
      </c>
      <c r="J466" s="30">
        <f t="shared" si="76"/>
        <v>9</v>
      </c>
      <c r="K466" s="30">
        <f t="shared" ca="1" si="79"/>
        <v>0.88209900606922464</v>
      </c>
      <c r="L466" s="30">
        <f t="shared" ca="1" si="77"/>
        <v>0.97276399661788959</v>
      </c>
    </row>
    <row r="467" spans="1:12" x14ac:dyDescent="0.35">
      <c r="A467" s="29">
        <v>32417</v>
      </c>
      <c r="B467" s="30">
        <v>19.829999999999998</v>
      </c>
      <c r="C467" s="30">
        <f t="shared" si="70"/>
        <v>22.642307692307693</v>
      </c>
      <c r="D467" s="30">
        <f t="shared" si="71"/>
        <v>-2.8123076923076944</v>
      </c>
      <c r="E467" s="30">
        <f t="shared" si="72"/>
        <v>10</v>
      </c>
      <c r="F467" s="30">
        <f t="shared" ca="1" si="78"/>
        <v>-2.3949894913829333</v>
      </c>
      <c r="G467" s="30">
        <f t="shared" ca="1" si="73"/>
        <v>-0.41731820092476113</v>
      </c>
      <c r="H467" s="30">
        <f t="shared" si="74"/>
        <v>22.642307692307693</v>
      </c>
      <c r="I467" s="30">
        <f t="shared" si="75"/>
        <v>0.87579412264311185</v>
      </c>
      <c r="J467" s="30">
        <f t="shared" si="76"/>
        <v>10</v>
      </c>
      <c r="K467" s="30">
        <f t="shared" ca="1" si="79"/>
        <v>0.89672764542083672</v>
      </c>
      <c r="L467" s="30">
        <f t="shared" ca="1" si="77"/>
        <v>0.97665565137349952</v>
      </c>
    </row>
    <row r="468" spans="1:12" x14ac:dyDescent="0.35">
      <c r="A468" s="29">
        <v>32448</v>
      </c>
      <c r="B468" s="30">
        <v>20.96</v>
      </c>
      <c r="C468" s="30">
        <f t="shared" si="70"/>
        <v>22.540769230769232</v>
      </c>
      <c r="D468" s="30">
        <f t="shared" si="71"/>
        <v>-1.5807692307692314</v>
      </c>
      <c r="E468" s="30">
        <f t="shared" si="72"/>
        <v>11</v>
      </c>
      <c r="F468" s="30">
        <f t="shared" ca="1" si="78"/>
        <v>-1.6342512610340478</v>
      </c>
      <c r="G468" s="30">
        <f t="shared" ca="1" si="73"/>
        <v>5.3482030264817126E-2</v>
      </c>
      <c r="H468" s="30">
        <f t="shared" si="74"/>
        <v>22.540769230769232</v>
      </c>
      <c r="I468" s="30">
        <f t="shared" si="75"/>
        <v>0.9298706617069924</v>
      </c>
      <c r="J468" s="30">
        <f t="shared" si="76"/>
        <v>11</v>
      </c>
      <c r="K468" s="30">
        <f t="shared" ca="1" si="79"/>
        <v>0.92922034141363385</v>
      </c>
      <c r="L468" s="30">
        <f t="shared" ca="1" si="77"/>
        <v>1.0006998558515943</v>
      </c>
    </row>
    <row r="469" spans="1:12" x14ac:dyDescent="0.35">
      <c r="A469" s="29">
        <v>32478</v>
      </c>
      <c r="B469" s="30">
        <v>22.25</v>
      </c>
      <c r="C469" s="30">
        <f t="shared" si="70"/>
        <v>22.460769230769227</v>
      </c>
      <c r="D469" s="30">
        <f t="shared" si="71"/>
        <v>-0.21076923076922682</v>
      </c>
      <c r="E469" s="30">
        <f t="shared" si="72"/>
        <v>12</v>
      </c>
      <c r="F469" s="30">
        <f t="shared" ca="1" si="78"/>
        <v>-0.35876598811025051</v>
      </c>
      <c r="G469" s="30">
        <f t="shared" ca="1" si="73"/>
        <v>0.1479967573410228</v>
      </c>
      <c r="H469" s="30">
        <f t="shared" si="74"/>
        <v>22.460769230769227</v>
      </c>
      <c r="I469" s="30">
        <f t="shared" si="75"/>
        <v>0.99061611699030805</v>
      </c>
      <c r="J469" s="30">
        <f t="shared" si="76"/>
        <v>12</v>
      </c>
      <c r="K469" s="30">
        <f t="shared" ca="1" si="79"/>
        <v>0.98436860956586791</v>
      </c>
      <c r="L469" s="30">
        <f t="shared" ca="1" si="77"/>
        <v>1.006346715411004</v>
      </c>
    </row>
    <row r="470" spans="1:12" x14ac:dyDescent="0.35">
      <c r="A470" s="29">
        <v>32509</v>
      </c>
      <c r="B470" s="30">
        <v>24.36</v>
      </c>
      <c r="C470" s="30">
        <f t="shared" si="70"/>
        <v>22.430769230769229</v>
      </c>
      <c r="D470" s="30">
        <f t="shared" si="71"/>
        <v>1.9292307692307702</v>
      </c>
      <c r="E470" s="30">
        <f t="shared" si="72"/>
        <v>1</v>
      </c>
      <c r="F470" s="30">
        <f t="shared" ca="1" si="78"/>
        <v>1.4054358974358971</v>
      </c>
      <c r="G470" s="30">
        <f t="shared" ca="1" si="73"/>
        <v>0.52379487179487327</v>
      </c>
      <c r="H470" s="30">
        <f t="shared" si="74"/>
        <v>22.430769230769229</v>
      </c>
      <c r="I470" s="30">
        <f t="shared" si="75"/>
        <v>1.086008230452675</v>
      </c>
      <c r="J470" s="30">
        <f t="shared" si="76"/>
        <v>1</v>
      </c>
      <c r="K470" s="30">
        <f t="shared" ca="1" si="79"/>
        <v>1.0612291220995622</v>
      </c>
      <c r="L470" s="30">
        <f t="shared" ca="1" si="77"/>
        <v>1.0233494424880549</v>
      </c>
    </row>
    <row r="471" spans="1:12" x14ac:dyDescent="0.35">
      <c r="A471" s="29">
        <v>32540</v>
      </c>
      <c r="B471" s="30">
        <v>26.02</v>
      </c>
      <c r="C471" s="30">
        <f t="shared" si="70"/>
        <v>22.451538461538462</v>
      </c>
      <c r="D471" s="30">
        <f t="shared" si="71"/>
        <v>3.5684615384615377</v>
      </c>
      <c r="E471" s="30">
        <f t="shared" si="72"/>
        <v>2</v>
      </c>
      <c r="F471" s="30">
        <f t="shared" ca="1" si="78"/>
        <v>2.9278461538461542</v>
      </c>
      <c r="G471" s="30">
        <f t="shared" ca="1" si="73"/>
        <v>0.64061538461538348</v>
      </c>
      <c r="H471" s="30">
        <f t="shared" si="74"/>
        <v>22.451538461538462</v>
      </c>
      <c r="I471" s="30">
        <f t="shared" si="75"/>
        <v>1.1589406242505225</v>
      </c>
      <c r="J471" s="30">
        <f t="shared" si="76"/>
        <v>2</v>
      </c>
      <c r="K471" s="30">
        <f t="shared" ca="1" si="79"/>
        <v>1.1279568119928638</v>
      </c>
      <c r="L471" s="30">
        <f t="shared" ca="1" si="77"/>
        <v>1.0274689703792088</v>
      </c>
    </row>
    <row r="472" spans="1:12" x14ac:dyDescent="0.35">
      <c r="A472" s="29">
        <v>32568</v>
      </c>
      <c r="B472" s="30">
        <v>26.21</v>
      </c>
      <c r="C472" s="30">
        <f t="shared" si="70"/>
        <v>22.49307692307692</v>
      </c>
      <c r="D472" s="30">
        <f t="shared" si="71"/>
        <v>3.7169230769230808</v>
      </c>
      <c r="E472" s="30">
        <f t="shared" si="72"/>
        <v>3</v>
      </c>
      <c r="F472" s="30">
        <f t="shared" ca="1" si="78"/>
        <v>3.3439999999999999</v>
      </c>
      <c r="G472" s="30">
        <f t="shared" ca="1" si="73"/>
        <v>0.37292307692307958</v>
      </c>
      <c r="H472" s="30">
        <f t="shared" si="74"/>
        <v>22.49307692307692</v>
      </c>
      <c r="I472" s="30">
        <f t="shared" si="75"/>
        <v>1.1652474265585995</v>
      </c>
      <c r="J472" s="30">
        <f t="shared" si="76"/>
        <v>3</v>
      </c>
      <c r="K472" s="30">
        <f t="shared" ca="1" si="79"/>
        <v>1.1460954131131467</v>
      </c>
      <c r="L472" s="30">
        <f t="shared" ca="1" si="77"/>
        <v>1.01671066232909</v>
      </c>
    </row>
    <row r="473" spans="1:12" x14ac:dyDescent="0.35">
      <c r="A473" s="29">
        <v>32599</v>
      </c>
      <c r="B473" s="30">
        <v>25.54</v>
      </c>
      <c r="C473" s="30">
        <f t="shared" si="70"/>
        <v>22.576153846153844</v>
      </c>
      <c r="D473" s="30">
        <f t="shared" si="71"/>
        <v>2.9638461538461556</v>
      </c>
      <c r="E473" s="30">
        <f t="shared" si="72"/>
        <v>4</v>
      </c>
      <c r="F473" s="30">
        <f t="shared" ca="1" si="78"/>
        <v>2.4728461538461546</v>
      </c>
      <c r="G473" s="30">
        <f t="shared" ca="1" si="73"/>
        <v>0.49099999999999966</v>
      </c>
      <c r="H473" s="30">
        <f t="shared" si="74"/>
        <v>22.576153846153844</v>
      </c>
      <c r="I473" s="30">
        <f t="shared" si="75"/>
        <v>1.1312821561211626</v>
      </c>
      <c r="J473" s="30">
        <f t="shared" si="76"/>
        <v>4</v>
      </c>
      <c r="K473" s="30">
        <f t="shared" ca="1" si="79"/>
        <v>1.1076861608568953</v>
      </c>
      <c r="L473" s="30">
        <f t="shared" ca="1" si="77"/>
        <v>1.0213020583790753</v>
      </c>
    </row>
    <row r="474" spans="1:12" x14ac:dyDescent="0.35">
      <c r="A474" s="29">
        <v>32629</v>
      </c>
      <c r="B474" s="30">
        <v>23.36</v>
      </c>
      <c r="C474" s="30">
        <f t="shared" si="70"/>
        <v>22.699999999999996</v>
      </c>
      <c r="D474" s="30">
        <f t="shared" si="71"/>
        <v>0.66000000000000369</v>
      </c>
      <c r="E474" s="30">
        <f t="shared" si="72"/>
        <v>5</v>
      </c>
      <c r="F474" s="30">
        <f t="shared" ca="1" si="78"/>
        <v>1.190307692307693</v>
      </c>
      <c r="G474" s="30">
        <f t="shared" ca="1" si="73"/>
        <v>-0.53030769230769081</v>
      </c>
      <c r="H474" s="30">
        <f t="shared" si="74"/>
        <v>22.699999999999996</v>
      </c>
      <c r="I474" s="30">
        <f t="shared" si="75"/>
        <v>1.0290748898678417</v>
      </c>
      <c r="J474" s="30">
        <f t="shared" si="76"/>
        <v>5</v>
      </c>
      <c r="K474" s="30">
        <f t="shared" ca="1" si="79"/>
        <v>1.0512716216930516</v>
      </c>
      <c r="L474" s="30">
        <f t="shared" ca="1" si="77"/>
        <v>0.97888582611079844</v>
      </c>
    </row>
    <row r="475" spans="1:12" x14ac:dyDescent="0.35">
      <c r="A475" s="29">
        <v>32660</v>
      </c>
      <c r="B475" s="30">
        <v>22.14</v>
      </c>
      <c r="C475" s="30">
        <f t="shared" si="70"/>
        <v>22.82692307692308</v>
      </c>
      <c r="D475" s="30">
        <f t="shared" si="71"/>
        <v>-0.68692307692307963</v>
      </c>
      <c r="E475" s="30">
        <f t="shared" si="72"/>
        <v>6</v>
      </c>
      <c r="F475" s="30">
        <f t="shared" ca="1" si="78"/>
        <v>-0.22521794871794854</v>
      </c>
      <c r="G475" s="30">
        <f t="shared" ca="1" si="73"/>
        <v>-0.4617051282051321</v>
      </c>
      <c r="H475" s="30">
        <f t="shared" si="74"/>
        <v>22.82692307692308</v>
      </c>
      <c r="I475" s="30">
        <f t="shared" si="75"/>
        <v>0.96990732940185331</v>
      </c>
      <c r="J475" s="30">
        <f t="shared" si="76"/>
        <v>6</v>
      </c>
      <c r="K475" s="30">
        <f t="shared" ca="1" si="79"/>
        <v>0.98970503057706927</v>
      </c>
      <c r="L475" s="30">
        <f t="shared" ca="1" si="77"/>
        <v>0.97999636198305218</v>
      </c>
    </row>
    <row r="476" spans="1:12" x14ac:dyDescent="0.35">
      <c r="A476" s="29">
        <v>32690</v>
      </c>
      <c r="B476" s="30">
        <v>21.27</v>
      </c>
      <c r="C476" s="30">
        <f t="shared" si="70"/>
        <v>22.978461538461541</v>
      </c>
      <c r="D476" s="30">
        <f t="shared" si="71"/>
        <v>-1.7084615384615418</v>
      </c>
      <c r="E476" s="30">
        <f t="shared" si="72"/>
        <v>7</v>
      </c>
      <c r="F476" s="30">
        <f t="shared" ca="1" si="78"/>
        <v>-1.4482566204287519</v>
      </c>
      <c r="G476" s="30">
        <f t="shared" ca="1" si="73"/>
        <v>-0.260204918032791</v>
      </c>
      <c r="H476" s="30">
        <f t="shared" si="74"/>
        <v>22.978461538461541</v>
      </c>
      <c r="I476" s="30">
        <f t="shared" si="75"/>
        <v>0.92564943760042839</v>
      </c>
      <c r="J476" s="30">
        <f t="shared" si="76"/>
        <v>7</v>
      </c>
      <c r="K476" s="30">
        <f t="shared" ca="1" si="79"/>
        <v>0.93705918811134559</v>
      </c>
      <c r="L476" s="30">
        <f t="shared" ca="1" si="77"/>
        <v>0.98782387424863349</v>
      </c>
    </row>
    <row r="477" spans="1:12" x14ac:dyDescent="0.35">
      <c r="A477" s="29">
        <v>32721</v>
      </c>
      <c r="B477" s="30">
        <v>20.86</v>
      </c>
      <c r="C477" s="30">
        <f t="shared" si="70"/>
        <v>23.117692307692309</v>
      </c>
      <c r="D477" s="30">
        <f t="shared" si="71"/>
        <v>-2.2576923076923094</v>
      </c>
      <c r="E477" s="30">
        <f t="shared" si="72"/>
        <v>8</v>
      </c>
      <c r="F477" s="30">
        <f t="shared" ca="1" si="78"/>
        <v>-2.4585234437693453</v>
      </c>
      <c r="G477" s="30">
        <f t="shared" ca="1" si="73"/>
        <v>0.20083113607703496</v>
      </c>
      <c r="H477" s="30">
        <f t="shared" si="74"/>
        <v>23.117692307692309</v>
      </c>
      <c r="I477" s="30">
        <f t="shared" si="75"/>
        <v>0.90233920074534979</v>
      </c>
      <c r="J477" s="30">
        <f t="shared" si="76"/>
        <v>8</v>
      </c>
      <c r="K477" s="30">
        <f t="shared" ca="1" si="79"/>
        <v>0.89406457332439959</v>
      </c>
      <c r="L477" s="30">
        <f t="shared" ca="1" si="77"/>
        <v>1.00925506687977</v>
      </c>
    </row>
    <row r="478" spans="1:12" x14ac:dyDescent="0.35">
      <c r="A478" s="29">
        <v>32752</v>
      </c>
      <c r="B478" s="30">
        <v>20.170000000000002</v>
      </c>
      <c r="C478" s="30">
        <f t="shared" si="70"/>
        <v>23.127692307692307</v>
      </c>
      <c r="D478" s="30">
        <f t="shared" si="71"/>
        <v>-2.9576923076923052</v>
      </c>
      <c r="E478" s="30">
        <f t="shared" si="72"/>
        <v>9</v>
      </c>
      <c r="F478" s="30">
        <f t="shared" ca="1" si="78"/>
        <v>-2.7441525851197981</v>
      </c>
      <c r="G478" s="30">
        <f t="shared" ca="1" si="73"/>
        <v>-0.21353972257250575</v>
      </c>
      <c r="H478" s="30">
        <f t="shared" si="74"/>
        <v>23.127692307692307</v>
      </c>
      <c r="I478" s="30">
        <f t="shared" si="75"/>
        <v>0.87211468103505629</v>
      </c>
      <c r="J478" s="30">
        <f t="shared" si="76"/>
        <v>9</v>
      </c>
      <c r="K478" s="30">
        <f t="shared" ca="1" si="79"/>
        <v>0.88209900606922464</v>
      </c>
      <c r="L478" s="30">
        <f t="shared" ca="1" si="77"/>
        <v>0.98868117414771828</v>
      </c>
    </row>
    <row r="479" spans="1:12" x14ac:dyDescent="0.35">
      <c r="A479" s="29">
        <v>32782</v>
      </c>
      <c r="B479" s="30">
        <v>20.52</v>
      </c>
      <c r="C479" s="30">
        <f t="shared" si="70"/>
        <v>23.046153846153839</v>
      </c>
      <c r="D479" s="30">
        <f t="shared" si="71"/>
        <v>-2.5261538461538393</v>
      </c>
      <c r="E479" s="30">
        <f t="shared" si="72"/>
        <v>10</v>
      </c>
      <c r="F479" s="30">
        <f t="shared" ca="1" si="78"/>
        <v>-2.3949894913829333</v>
      </c>
      <c r="G479" s="30">
        <f t="shared" ca="1" si="73"/>
        <v>-0.13116435477090604</v>
      </c>
      <c r="H479" s="30">
        <f t="shared" si="74"/>
        <v>23.046153846153839</v>
      </c>
      <c r="I479" s="30">
        <f t="shared" si="75"/>
        <v>0.89038718291054764</v>
      </c>
      <c r="J479" s="30">
        <f t="shared" si="76"/>
        <v>10</v>
      </c>
      <c r="K479" s="30">
        <f t="shared" ca="1" si="79"/>
        <v>0.89672764542083672</v>
      </c>
      <c r="L479" s="30">
        <f t="shared" ca="1" si="77"/>
        <v>0.99292933306710596</v>
      </c>
    </row>
    <row r="480" spans="1:12" x14ac:dyDescent="0.35">
      <c r="A480" s="29">
        <v>32813</v>
      </c>
      <c r="B480" s="30">
        <v>21.44</v>
      </c>
      <c r="C480" s="30">
        <f t="shared" si="70"/>
        <v>22.938461538461539</v>
      </c>
      <c r="D480" s="30">
        <f t="shared" si="71"/>
        <v>-1.4984615384615374</v>
      </c>
      <c r="E480" s="30">
        <f t="shared" si="72"/>
        <v>11</v>
      </c>
      <c r="F480" s="30">
        <f t="shared" ca="1" si="78"/>
        <v>-1.6342512610340478</v>
      </c>
      <c r="G480" s="30">
        <f t="shared" ca="1" si="73"/>
        <v>0.1357897225725111</v>
      </c>
      <c r="H480" s="30">
        <f t="shared" si="74"/>
        <v>22.938461538461539</v>
      </c>
      <c r="I480" s="30">
        <f t="shared" si="75"/>
        <v>0.93467471495640519</v>
      </c>
      <c r="J480" s="30">
        <f t="shared" si="76"/>
        <v>11</v>
      </c>
      <c r="K480" s="30">
        <f t="shared" ca="1" si="79"/>
        <v>0.92922034141363385</v>
      </c>
      <c r="L480" s="30">
        <f t="shared" ca="1" si="77"/>
        <v>1.0058698387235836</v>
      </c>
    </row>
    <row r="481" spans="1:12" x14ac:dyDescent="0.35">
      <c r="A481" s="29">
        <v>32843</v>
      </c>
      <c r="B481" s="30">
        <v>22.61</v>
      </c>
      <c r="C481" s="30">
        <f t="shared" si="70"/>
        <v>22.892307692307689</v>
      </c>
      <c r="D481" s="30">
        <f t="shared" si="71"/>
        <v>-0.28230769230768971</v>
      </c>
      <c r="E481" s="30">
        <f t="shared" si="72"/>
        <v>12</v>
      </c>
      <c r="F481" s="30">
        <f t="shared" ca="1" si="78"/>
        <v>-0.35876598811025051</v>
      </c>
      <c r="G481" s="30">
        <f t="shared" ca="1" si="73"/>
        <v>7.6458295802559917E-2</v>
      </c>
      <c r="H481" s="30">
        <f t="shared" si="74"/>
        <v>22.892307692307689</v>
      </c>
      <c r="I481" s="30">
        <f t="shared" si="75"/>
        <v>0.98766801075268829</v>
      </c>
      <c r="J481" s="30">
        <f t="shared" si="76"/>
        <v>12</v>
      </c>
      <c r="K481" s="30">
        <f t="shared" ca="1" si="79"/>
        <v>0.98436860956586791</v>
      </c>
      <c r="L481" s="30">
        <f t="shared" ca="1" si="77"/>
        <v>1.0033517943936423</v>
      </c>
    </row>
    <row r="482" spans="1:12" x14ac:dyDescent="0.35">
      <c r="A482" s="29">
        <v>32874</v>
      </c>
      <c r="B482" s="30">
        <v>24.22</v>
      </c>
      <c r="C482" s="30">
        <f t="shared" si="70"/>
        <v>22.83230769230769</v>
      </c>
      <c r="D482" s="30">
        <f t="shared" si="71"/>
        <v>1.3876923076923084</v>
      </c>
      <c r="E482" s="30">
        <f t="shared" si="72"/>
        <v>1</v>
      </c>
      <c r="F482" s="30">
        <f t="shared" ca="1" si="78"/>
        <v>1.4054358974358971</v>
      </c>
      <c r="G482" s="30">
        <f t="shared" ca="1" si="73"/>
        <v>-1.7743589743588473E-2</v>
      </c>
      <c r="H482" s="30">
        <f t="shared" si="74"/>
        <v>22.83230769230769</v>
      </c>
      <c r="I482" s="30">
        <f t="shared" si="75"/>
        <v>1.060777575635065</v>
      </c>
      <c r="J482" s="30">
        <f t="shared" si="76"/>
        <v>1</v>
      </c>
      <c r="K482" s="30">
        <f t="shared" ca="1" si="79"/>
        <v>1.0612291220995622</v>
      </c>
      <c r="L482" s="30">
        <f t="shared" ca="1" si="77"/>
        <v>0.99957450615037413</v>
      </c>
    </row>
    <row r="483" spans="1:12" x14ac:dyDescent="0.35">
      <c r="A483" s="29">
        <v>32905</v>
      </c>
      <c r="B483" s="30">
        <v>26.17</v>
      </c>
      <c r="C483" s="30">
        <f t="shared" si="70"/>
        <v>22.78846153846154</v>
      </c>
      <c r="D483" s="30">
        <f t="shared" si="71"/>
        <v>3.3815384615384616</v>
      </c>
      <c r="E483" s="30">
        <f t="shared" si="72"/>
        <v>2</v>
      </c>
      <c r="F483" s="30">
        <f t="shared" ca="1" si="78"/>
        <v>2.9278461538461542</v>
      </c>
      <c r="G483" s="30">
        <f t="shared" ca="1" si="73"/>
        <v>0.45369230769230739</v>
      </c>
      <c r="H483" s="30">
        <f t="shared" si="74"/>
        <v>22.78846153846154</v>
      </c>
      <c r="I483" s="30">
        <f t="shared" si="75"/>
        <v>1.1483881856540084</v>
      </c>
      <c r="J483" s="30">
        <f t="shared" si="76"/>
        <v>2</v>
      </c>
      <c r="K483" s="30">
        <f t="shared" ca="1" si="79"/>
        <v>1.1279568119928638</v>
      </c>
      <c r="L483" s="30">
        <f t="shared" ca="1" si="77"/>
        <v>1.0181136134326336</v>
      </c>
    </row>
    <row r="484" spans="1:12" x14ac:dyDescent="0.35">
      <c r="A484" s="29">
        <v>32933</v>
      </c>
      <c r="B484" s="30">
        <v>26.15</v>
      </c>
      <c r="C484" s="30">
        <f t="shared" si="70"/>
        <v>22.74384615384615</v>
      </c>
      <c r="D484" s="30">
        <f t="shared" si="71"/>
        <v>3.406153846153849</v>
      </c>
      <c r="E484" s="30">
        <f t="shared" si="72"/>
        <v>3</v>
      </c>
      <c r="F484" s="30">
        <f t="shared" ca="1" si="78"/>
        <v>3.3439999999999999</v>
      </c>
      <c r="G484" s="30">
        <f t="shared" ca="1" si="73"/>
        <v>6.215384615384778E-2</v>
      </c>
      <c r="H484" s="30">
        <f t="shared" si="74"/>
        <v>22.74384615384615</v>
      </c>
      <c r="I484" s="30">
        <f t="shared" si="75"/>
        <v>1.1497615584942673</v>
      </c>
      <c r="J484" s="30">
        <f t="shared" si="76"/>
        <v>3</v>
      </c>
      <c r="K484" s="30">
        <f t="shared" ca="1" si="79"/>
        <v>1.1460954131131467</v>
      </c>
      <c r="L484" s="30">
        <f t="shared" ca="1" si="77"/>
        <v>1.0031988134139393</v>
      </c>
    </row>
    <row r="485" spans="1:12" x14ac:dyDescent="0.35">
      <c r="A485" s="29">
        <v>32964</v>
      </c>
      <c r="B485" s="30">
        <v>25.15</v>
      </c>
      <c r="C485" s="30">
        <f t="shared" si="70"/>
        <v>22.761538461538461</v>
      </c>
      <c r="D485" s="30">
        <f t="shared" si="71"/>
        <v>2.388461538461538</v>
      </c>
      <c r="E485" s="30">
        <f t="shared" si="72"/>
        <v>4</v>
      </c>
      <c r="F485" s="30">
        <f t="shared" ca="1" si="78"/>
        <v>2.4728461538461546</v>
      </c>
      <c r="G485" s="30">
        <f t="shared" ca="1" si="73"/>
        <v>-8.4384615384617945E-2</v>
      </c>
      <c r="H485" s="30">
        <f t="shared" si="74"/>
        <v>22.761538461538461</v>
      </c>
      <c r="I485" s="30">
        <f t="shared" si="75"/>
        <v>1.1049340993578911</v>
      </c>
      <c r="J485" s="30">
        <f t="shared" si="76"/>
        <v>4</v>
      </c>
      <c r="K485" s="30">
        <f t="shared" ca="1" si="79"/>
        <v>1.1076861608568953</v>
      </c>
      <c r="L485" s="30">
        <f t="shared" ca="1" si="77"/>
        <v>0.99751548624849196</v>
      </c>
    </row>
    <row r="486" spans="1:12" x14ac:dyDescent="0.35">
      <c r="A486" s="29">
        <v>32994</v>
      </c>
      <c r="B486" s="30">
        <v>24.14</v>
      </c>
      <c r="C486" s="30">
        <f t="shared" si="70"/>
        <v>22.813076923076924</v>
      </c>
      <c r="D486" s="30">
        <f t="shared" si="71"/>
        <v>1.3269230769230766</v>
      </c>
      <c r="E486" s="30">
        <f t="shared" si="72"/>
        <v>5</v>
      </c>
      <c r="F486" s="30">
        <f t="shared" ca="1" si="78"/>
        <v>1.190307692307693</v>
      </c>
      <c r="G486" s="30">
        <f t="shared" ca="1" si="73"/>
        <v>0.13661538461538214</v>
      </c>
      <c r="H486" s="30">
        <f t="shared" si="74"/>
        <v>22.813076923076924</v>
      </c>
      <c r="I486" s="30">
        <f t="shared" si="75"/>
        <v>1.0581650200627171</v>
      </c>
      <c r="J486" s="30">
        <f t="shared" si="76"/>
        <v>5</v>
      </c>
      <c r="K486" s="30">
        <f t="shared" ca="1" si="79"/>
        <v>1.0512716216930516</v>
      </c>
      <c r="L486" s="30">
        <f t="shared" ca="1" si="77"/>
        <v>1.0065572000874177</v>
      </c>
    </row>
    <row r="487" spans="1:12" x14ac:dyDescent="0.35">
      <c r="A487" s="29">
        <v>33025</v>
      </c>
      <c r="B487" s="30">
        <v>22.76</v>
      </c>
      <c r="C487" s="30">
        <f t="shared" si="70"/>
        <v>22.87846153846154</v>
      </c>
      <c r="D487" s="30">
        <f t="shared" si="71"/>
        <v>-0.1184615384615384</v>
      </c>
      <c r="E487" s="30">
        <f t="shared" si="72"/>
        <v>6</v>
      </c>
      <c r="F487" s="30">
        <f t="shared" ca="1" si="78"/>
        <v>-0.22521794871794854</v>
      </c>
      <c r="G487" s="30">
        <f t="shared" ca="1" si="73"/>
        <v>0.10675641025640914</v>
      </c>
      <c r="H487" s="30">
        <f t="shared" si="74"/>
        <v>22.87846153846154</v>
      </c>
      <c r="I487" s="30">
        <f t="shared" si="75"/>
        <v>0.99482213704525591</v>
      </c>
      <c r="J487" s="30">
        <f t="shared" si="76"/>
        <v>6</v>
      </c>
      <c r="K487" s="30">
        <f t="shared" ca="1" si="79"/>
        <v>0.98970503057706927</v>
      </c>
      <c r="L487" s="30">
        <f t="shared" ca="1" si="77"/>
        <v>1.0051703349079706</v>
      </c>
    </row>
    <row r="488" spans="1:12" x14ac:dyDescent="0.35">
      <c r="A488" s="29">
        <v>33055</v>
      </c>
      <c r="B488" s="30">
        <v>21.36</v>
      </c>
      <c r="C488" s="30">
        <f t="shared" si="70"/>
        <v>22.984615384615385</v>
      </c>
      <c r="D488" s="30">
        <f t="shared" si="71"/>
        <v>-1.6246153846153852</v>
      </c>
      <c r="E488" s="30">
        <f t="shared" si="72"/>
        <v>7</v>
      </c>
      <c r="F488" s="30">
        <f t="shared" ca="1" si="78"/>
        <v>-1.4482566204287519</v>
      </c>
      <c r="G488" s="30">
        <f t="shared" ca="1" si="73"/>
        <v>-0.17635876418663443</v>
      </c>
      <c r="H488" s="30">
        <f t="shared" si="74"/>
        <v>22.984615384615385</v>
      </c>
      <c r="I488" s="30">
        <f t="shared" si="75"/>
        <v>0.92931726907630519</v>
      </c>
      <c r="J488" s="30">
        <f t="shared" si="76"/>
        <v>7</v>
      </c>
      <c r="K488" s="30">
        <f t="shared" ca="1" si="79"/>
        <v>0.93705918811134559</v>
      </c>
      <c r="L488" s="30">
        <f t="shared" ca="1" si="77"/>
        <v>0.99173806827438049</v>
      </c>
    </row>
    <row r="489" spans="1:12" x14ac:dyDescent="0.35">
      <c r="A489" s="29">
        <v>33086</v>
      </c>
      <c r="B489" s="30">
        <v>20.7</v>
      </c>
      <c r="C489" s="30">
        <f t="shared" si="70"/>
        <v>23.089999999999996</v>
      </c>
      <c r="D489" s="30">
        <f t="shared" si="71"/>
        <v>-2.389999999999997</v>
      </c>
      <c r="E489" s="30">
        <f t="shared" si="72"/>
        <v>8</v>
      </c>
      <c r="F489" s="30">
        <f t="shared" ca="1" si="78"/>
        <v>-2.4585234437693453</v>
      </c>
      <c r="G489" s="30">
        <f t="shared" ca="1" si="73"/>
        <v>6.8523443769347381E-2</v>
      </c>
      <c r="H489" s="30">
        <f t="shared" si="74"/>
        <v>23.089999999999996</v>
      </c>
      <c r="I489" s="30">
        <f t="shared" si="75"/>
        <v>0.89649198787353845</v>
      </c>
      <c r="J489" s="30">
        <f t="shared" si="76"/>
        <v>8</v>
      </c>
      <c r="K489" s="30">
        <f t="shared" ca="1" si="79"/>
        <v>0.89406457332439959</v>
      </c>
      <c r="L489" s="30">
        <f t="shared" ca="1" si="77"/>
        <v>1.0027150326962548</v>
      </c>
    </row>
    <row r="490" spans="1:12" x14ac:dyDescent="0.35">
      <c r="A490" s="29">
        <v>33117</v>
      </c>
      <c r="B490" s="30">
        <v>20.28</v>
      </c>
      <c r="C490" s="30">
        <f t="shared" si="70"/>
        <v>23.100769230769231</v>
      </c>
      <c r="D490" s="30">
        <f t="shared" si="71"/>
        <v>-2.8207692307692298</v>
      </c>
      <c r="E490" s="30">
        <f t="shared" si="72"/>
        <v>9</v>
      </c>
      <c r="F490" s="30">
        <f t="shared" ca="1" si="78"/>
        <v>-2.7441525851197981</v>
      </c>
      <c r="G490" s="30">
        <f t="shared" ca="1" si="73"/>
        <v>-7.6616645649430382E-2</v>
      </c>
      <c r="H490" s="30">
        <f t="shared" si="74"/>
        <v>23.100769230769231</v>
      </c>
      <c r="I490" s="30">
        <f t="shared" si="75"/>
        <v>0.87789284406113688</v>
      </c>
      <c r="J490" s="30">
        <f t="shared" si="76"/>
        <v>9</v>
      </c>
      <c r="K490" s="30">
        <f t="shared" ca="1" si="79"/>
        <v>0.88209900606922464</v>
      </c>
      <c r="L490" s="30">
        <f t="shared" ca="1" si="77"/>
        <v>0.99523164409080211</v>
      </c>
    </row>
    <row r="491" spans="1:12" x14ac:dyDescent="0.35">
      <c r="A491" s="29">
        <v>33147</v>
      </c>
      <c r="B491" s="30">
        <v>20.399999999999999</v>
      </c>
      <c r="C491" s="30">
        <f t="shared" si="70"/>
        <v>23.023846153846151</v>
      </c>
      <c r="D491" s="30">
        <f t="shared" si="71"/>
        <v>-2.6238461538461522</v>
      </c>
      <c r="E491" s="30">
        <f t="shared" si="72"/>
        <v>10</v>
      </c>
      <c r="F491" s="30">
        <f t="shared" ca="1" si="78"/>
        <v>-2.3949894913829333</v>
      </c>
      <c r="G491" s="30">
        <f t="shared" ca="1" si="73"/>
        <v>-0.2288566624632189</v>
      </c>
      <c r="H491" s="30">
        <f t="shared" si="74"/>
        <v>23.023846153846151</v>
      </c>
      <c r="I491" s="30">
        <f t="shared" si="75"/>
        <v>0.88603788714042309</v>
      </c>
      <c r="J491" s="30">
        <f t="shared" si="76"/>
        <v>10</v>
      </c>
      <c r="K491" s="30">
        <f t="shared" ca="1" si="79"/>
        <v>0.89672764542083672</v>
      </c>
      <c r="L491" s="30">
        <f t="shared" ca="1" si="77"/>
        <v>0.98807914718030476</v>
      </c>
    </row>
    <row r="492" spans="1:12" x14ac:dyDescent="0.35">
      <c r="A492" s="29">
        <v>33178</v>
      </c>
      <c r="B492" s="30">
        <v>21.19</v>
      </c>
      <c r="C492" s="30">
        <f t="shared" si="70"/>
        <v>22.969230769230769</v>
      </c>
      <c r="D492" s="30">
        <f t="shared" si="71"/>
        <v>-1.7792307692307681</v>
      </c>
      <c r="E492" s="30">
        <f t="shared" si="72"/>
        <v>11</v>
      </c>
      <c r="F492" s="30">
        <f t="shared" ca="1" si="78"/>
        <v>-1.6342512610340478</v>
      </c>
      <c r="G492" s="30">
        <f t="shared" ca="1" si="73"/>
        <v>-0.14497950819671956</v>
      </c>
      <c r="H492" s="30">
        <f t="shared" si="74"/>
        <v>22.969230769230769</v>
      </c>
      <c r="I492" s="30">
        <f t="shared" si="75"/>
        <v>0.92253851306095114</v>
      </c>
      <c r="J492" s="30">
        <f t="shared" si="76"/>
        <v>11</v>
      </c>
      <c r="K492" s="30">
        <f t="shared" ca="1" si="79"/>
        <v>0.92922034141363385</v>
      </c>
      <c r="L492" s="30">
        <f t="shared" ca="1" si="77"/>
        <v>0.99280920998509614</v>
      </c>
    </row>
    <row r="493" spans="1:12" x14ac:dyDescent="0.35">
      <c r="A493" s="29">
        <v>33208</v>
      </c>
      <c r="B493" s="30">
        <v>22.29</v>
      </c>
      <c r="C493" s="30">
        <f t="shared" si="70"/>
        <v>22.903076923076924</v>
      </c>
      <c r="D493" s="30">
        <f t="shared" si="71"/>
        <v>-0.61307692307692463</v>
      </c>
      <c r="E493" s="30">
        <f t="shared" si="72"/>
        <v>12</v>
      </c>
      <c r="F493" s="30">
        <f t="shared" ca="1" si="78"/>
        <v>-0.35876598811025051</v>
      </c>
      <c r="G493" s="30">
        <f t="shared" ca="1" si="73"/>
        <v>-0.25431093496667501</v>
      </c>
      <c r="H493" s="30">
        <f t="shared" si="74"/>
        <v>22.903076923076924</v>
      </c>
      <c r="I493" s="30">
        <f t="shared" si="75"/>
        <v>0.97323167864579829</v>
      </c>
      <c r="J493" s="30">
        <f t="shared" si="76"/>
        <v>12</v>
      </c>
      <c r="K493" s="30">
        <f t="shared" ca="1" si="79"/>
        <v>0.98436860956586791</v>
      </c>
      <c r="L493" s="30">
        <f t="shared" ca="1" si="77"/>
        <v>0.98868621895106823</v>
      </c>
    </row>
    <row r="494" spans="1:12" x14ac:dyDescent="0.35">
      <c r="A494" s="29">
        <v>33239</v>
      </c>
      <c r="B494" s="30">
        <v>23.99</v>
      </c>
      <c r="C494" s="30">
        <f t="shared" si="70"/>
        <v>22.874615384615385</v>
      </c>
      <c r="D494" s="30">
        <f t="shared" si="71"/>
        <v>1.1153846153846132</v>
      </c>
      <c r="E494" s="30">
        <f t="shared" si="72"/>
        <v>1</v>
      </c>
      <c r="F494" s="30">
        <f t="shared" ca="1" si="78"/>
        <v>1.4054358974358971</v>
      </c>
      <c r="G494" s="30">
        <f t="shared" ca="1" si="73"/>
        <v>-0.29005128205128372</v>
      </c>
      <c r="H494" s="30">
        <f t="shared" si="74"/>
        <v>22.874615384615385</v>
      </c>
      <c r="I494" s="30">
        <f t="shared" si="75"/>
        <v>1.0487608030399838</v>
      </c>
      <c r="J494" s="30">
        <f t="shared" si="76"/>
        <v>1</v>
      </c>
      <c r="K494" s="30">
        <f t="shared" ca="1" si="79"/>
        <v>1.0612291220995622</v>
      </c>
      <c r="L494" s="30">
        <f t="shared" ca="1" si="77"/>
        <v>0.98825105832479343</v>
      </c>
    </row>
    <row r="495" spans="1:12" x14ac:dyDescent="0.35">
      <c r="A495" s="29">
        <v>33270</v>
      </c>
      <c r="B495" s="30">
        <v>25.59</v>
      </c>
      <c r="C495" s="30">
        <f t="shared" si="70"/>
        <v>22.876923076923081</v>
      </c>
      <c r="D495" s="30">
        <f t="shared" si="71"/>
        <v>2.7130769230769189</v>
      </c>
      <c r="E495" s="30">
        <f t="shared" si="72"/>
        <v>2</v>
      </c>
      <c r="F495" s="30">
        <f t="shared" ca="1" si="78"/>
        <v>2.9278461538461542</v>
      </c>
      <c r="G495" s="30">
        <f t="shared" ca="1" si="73"/>
        <v>-0.21476923076923526</v>
      </c>
      <c r="H495" s="30">
        <f t="shared" si="74"/>
        <v>22.876923076923081</v>
      </c>
      <c r="I495" s="30">
        <f t="shared" si="75"/>
        <v>1.1185944855413583</v>
      </c>
      <c r="J495" s="30">
        <f t="shared" si="76"/>
        <v>2</v>
      </c>
      <c r="K495" s="30">
        <f t="shared" ca="1" si="79"/>
        <v>1.1279568119928638</v>
      </c>
      <c r="L495" s="30">
        <f t="shared" ca="1" si="77"/>
        <v>0.99169974740879996</v>
      </c>
    </row>
    <row r="496" spans="1:12" x14ac:dyDescent="0.35">
      <c r="A496" s="29">
        <v>33298</v>
      </c>
      <c r="B496" s="30">
        <v>26.31</v>
      </c>
      <c r="C496" s="30">
        <f t="shared" si="70"/>
        <v>22.916923076923073</v>
      </c>
      <c r="D496" s="30">
        <f t="shared" si="71"/>
        <v>3.3930769230769258</v>
      </c>
      <c r="E496" s="30">
        <f t="shared" si="72"/>
        <v>3</v>
      </c>
      <c r="F496" s="30">
        <f t="shared" ca="1" si="78"/>
        <v>3.3439999999999999</v>
      </c>
      <c r="G496" s="30">
        <f t="shared" ca="1" si="73"/>
        <v>4.9076923076924572E-2</v>
      </c>
      <c r="H496" s="30">
        <f t="shared" si="74"/>
        <v>22.916923076923073</v>
      </c>
      <c r="I496" s="30">
        <f t="shared" si="75"/>
        <v>1.1480598818474759</v>
      </c>
      <c r="J496" s="30">
        <f t="shared" si="76"/>
        <v>3</v>
      </c>
      <c r="K496" s="30">
        <f t="shared" ca="1" si="79"/>
        <v>1.1460954131131467</v>
      </c>
      <c r="L496" s="30">
        <f t="shared" ca="1" si="77"/>
        <v>1.0017140533954265</v>
      </c>
    </row>
    <row r="497" spans="1:12" x14ac:dyDescent="0.35">
      <c r="A497" s="29">
        <v>33329</v>
      </c>
      <c r="B497" s="30">
        <v>25.15</v>
      </c>
      <c r="C497" s="30">
        <f t="shared" si="70"/>
        <v>23.028461538461539</v>
      </c>
      <c r="D497" s="30">
        <f t="shared" si="71"/>
        <v>2.12153846153846</v>
      </c>
      <c r="E497" s="30">
        <f t="shared" si="72"/>
        <v>4</v>
      </c>
      <c r="F497" s="30">
        <f t="shared" ca="1" si="78"/>
        <v>2.4728461538461546</v>
      </c>
      <c r="G497" s="30">
        <f t="shared" ca="1" si="73"/>
        <v>-0.35130769230769587</v>
      </c>
      <c r="H497" s="30">
        <f t="shared" si="74"/>
        <v>23.028461538461539</v>
      </c>
      <c r="I497" s="30">
        <f t="shared" si="75"/>
        <v>1.0921267996125195</v>
      </c>
      <c r="J497" s="30">
        <f t="shared" si="76"/>
        <v>4</v>
      </c>
      <c r="K497" s="30">
        <f t="shared" ca="1" si="79"/>
        <v>1.1076861608568953</v>
      </c>
      <c r="L497" s="30">
        <f t="shared" ca="1" si="77"/>
        <v>0.98595327648371167</v>
      </c>
    </row>
    <row r="498" spans="1:12" x14ac:dyDescent="0.35">
      <c r="A498" s="29">
        <v>33359</v>
      </c>
      <c r="B498" s="30">
        <v>24.44</v>
      </c>
      <c r="C498" s="30">
        <f t="shared" si="70"/>
        <v>23.182307692307692</v>
      </c>
      <c r="D498" s="30">
        <f t="shared" si="71"/>
        <v>1.2576923076923094</v>
      </c>
      <c r="E498" s="30">
        <f t="shared" si="72"/>
        <v>5</v>
      </c>
      <c r="F498" s="30">
        <f t="shared" ca="1" si="78"/>
        <v>1.190307692307693</v>
      </c>
      <c r="G498" s="30">
        <f t="shared" ca="1" si="73"/>
        <v>6.7384615384614932E-2</v>
      </c>
      <c r="H498" s="30">
        <f t="shared" si="74"/>
        <v>23.182307692307692</v>
      </c>
      <c r="I498" s="30">
        <f t="shared" si="75"/>
        <v>1.0542522480671601</v>
      </c>
      <c r="J498" s="30">
        <f t="shared" si="76"/>
        <v>5</v>
      </c>
      <c r="K498" s="30">
        <f t="shared" ca="1" si="79"/>
        <v>1.0512716216930516</v>
      </c>
      <c r="L498" s="30">
        <f t="shared" ca="1" si="77"/>
        <v>1.002835258093725</v>
      </c>
    </row>
    <row r="499" spans="1:12" x14ac:dyDescent="0.35">
      <c r="A499" s="29">
        <v>33390</v>
      </c>
      <c r="B499" s="30">
        <v>23.28</v>
      </c>
      <c r="C499" s="30">
        <f t="shared" si="70"/>
        <v>23.379230769230766</v>
      </c>
      <c r="D499" s="30">
        <f t="shared" si="71"/>
        <v>-9.9230769230764793E-2</v>
      </c>
      <c r="E499" s="30">
        <f t="shared" si="72"/>
        <v>6</v>
      </c>
      <c r="F499" s="30">
        <f t="shared" ca="1" si="78"/>
        <v>-0.22521794871794854</v>
      </c>
      <c r="G499" s="30">
        <f t="shared" ca="1" si="73"/>
        <v>0.12598717948718274</v>
      </c>
      <c r="H499" s="30">
        <f t="shared" si="74"/>
        <v>23.379230769230766</v>
      </c>
      <c r="I499" s="30">
        <f t="shared" si="75"/>
        <v>0.99575560161879395</v>
      </c>
      <c r="J499" s="30">
        <f t="shared" si="76"/>
        <v>6</v>
      </c>
      <c r="K499" s="30">
        <f t="shared" ca="1" si="79"/>
        <v>0.98970503057706927</v>
      </c>
      <c r="L499" s="30">
        <f t="shared" ca="1" si="77"/>
        <v>1.0061135094344187</v>
      </c>
    </row>
    <row r="500" spans="1:12" x14ac:dyDescent="0.35">
      <c r="A500" s="29">
        <v>33420</v>
      </c>
      <c r="B500" s="30">
        <v>22.39</v>
      </c>
      <c r="C500" s="30">
        <f t="shared" si="70"/>
        <v>23.589230769230763</v>
      </c>
      <c r="D500" s="30">
        <f t="shared" si="71"/>
        <v>-1.1992307692307627</v>
      </c>
      <c r="E500" s="30">
        <f t="shared" si="72"/>
        <v>7</v>
      </c>
      <c r="F500" s="30">
        <f t="shared" ca="1" si="78"/>
        <v>-1.4482566204287519</v>
      </c>
      <c r="G500" s="30">
        <f t="shared" ca="1" si="73"/>
        <v>0.24902585119798815</v>
      </c>
      <c r="H500" s="30">
        <f t="shared" si="74"/>
        <v>23.589230769230763</v>
      </c>
      <c r="I500" s="30">
        <f t="shared" si="75"/>
        <v>0.94916193830300688</v>
      </c>
      <c r="J500" s="30">
        <f t="shared" si="76"/>
        <v>7</v>
      </c>
      <c r="K500" s="30">
        <f t="shared" ca="1" si="79"/>
        <v>0.93705918811134559</v>
      </c>
      <c r="L500" s="30">
        <f t="shared" ca="1" si="77"/>
        <v>1.0129156731455293</v>
      </c>
    </row>
    <row r="501" spans="1:12" x14ac:dyDescent="0.35">
      <c r="A501" s="29">
        <v>33451</v>
      </c>
      <c r="B501" s="30">
        <v>21.39</v>
      </c>
      <c r="C501" s="30">
        <f t="shared" si="70"/>
        <v>23.791538461538458</v>
      </c>
      <c r="D501" s="30">
        <f t="shared" si="71"/>
        <v>-2.4015384615384576</v>
      </c>
      <c r="E501" s="30">
        <f t="shared" si="72"/>
        <v>8</v>
      </c>
      <c r="F501" s="30">
        <f t="shared" ca="1" si="78"/>
        <v>-2.4585234437693453</v>
      </c>
      <c r="G501" s="30">
        <f t="shared" ca="1" si="73"/>
        <v>5.6984982230886772E-2</v>
      </c>
      <c r="H501" s="30">
        <f t="shared" si="74"/>
        <v>23.791538461538458</v>
      </c>
      <c r="I501" s="30">
        <f t="shared" si="75"/>
        <v>0.89905913543923199</v>
      </c>
      <c r="J501" s="30">
        <f t="shared" si="76"/>
        <v>8</v>
      </c>
      <c r="K501" s="30">
        <f t="shared" ca="1" si="79"/>
        <v>0.89406457332439959</v>
      </c>
      <c r="L501" s="30">
        <f t="shared" ca="1" si="77"/>
        <v>1.0055863550171338</v>
      </c>
    </row>
    <row r="502" spans="1:12" x14ac:dyDescent="0.35">
      <c r="A502" s="29">
        <v>33482</v>
      </c>
      <c r="B502" s="30">
        <v>21.22</v>
      </c>
      <c r="C502" s="30">
        <f t="shared" si="70"/>
        <v>23.955384615384613</v>
      </c>
      <c r="D502" s="30">
        <f t="shared" si="71"/>
        <v>-2.7353846153846142</v>
      </c>
      <c r="E502" s="30">
        <f t="shared" si="72"/>
        <v>9</v>
      </c>
      <c r="F502" s="30">
        <f t="shared" ca="1" si="78"/>
        <v>-2.7441525851197981</v>
      </c>
      <c r="G502" s="30">
        <f t="shared" ca="1" si="73"/>
        <v>8.7679697351852326E-3</v>
      </c>
      <c r="H502" s="30">
        <f t="shared" si="74"/>
        <v>23.955384615384613</v>
      </c>
      <c r="I502" s="30">
        <f t="shared" si="75"/>
        <v>0.88581337101021129</v>
      </c>
      <c r="J502" s="30">
        <f t="shared" si="76"/>
        <v>9</v>
      </c>
      <c r="K502" s="30">
        <f t="shared" ca="1" si="79"/>
        <v>0.88209900606922464</v>
      </c>
      <c r="L502" s="30">
        <f t="shared" ca="1" si="77"/>
        <v>1.0042108254463844</v>
      </c>
    </row>
    <row r="503" spans="1:12" x14ac:dyDescent="0.35">
      <c r="A503" s="29">
        <v>33512</v>
      </c>
      <c r="B503" s="30">
        <v>21.73</v>
      </c>
      <c r="C503" s="30">
        <f t="shared" si="70"/>
        <v>24.053076923076922</v>
      </c>
      <c r="D503" s="30">
        <f t="shared" si="71"/>
        <v>-2.3230769230769219</v>
      </c>
      <c r="E503" s="30">
        <f t="shared" si="72"/>
        <v>10</v>
      </c>
      <c r="F503" s="30">
        <f t="shared" ca="1" si="78"/>
        <v>-2.3949894913829333</v>
      </c>
      <c r="G503" s="30">
        <f t="shared" ca="1" si="73"/>
        <v>7.1912568306011337E-2</v>
      </c>
      <c r="H503" s="30">
        <f t="shared" si="74"/>
        <v>24.053076923076922</v>
      </c>
      <c r="I503" s="30">
        <f t="shared" si="75"/>
        <v>0.90341872141737833</v>
      </c>
      <c r="J503" s="30">
        <f t="shared" si="76"/>
        <v>10</v>
      </c>
      <c r="K503" s="30">
        <f t="shared" ca="1" si="79"/>
        <v>0.89672764542083672</v>
      </c>
      <c r="L503" s="30">
        <f t="shared" ca="1" si="77"/>
        <v>1.0074616591009653</v>
      </c>
    </row>
    <row r="504" spans="1:12" x14ac:dyDescent="0.35">
      <c r="A504" s="29">
        <v>33543</v>
      </c>
      <c r="B504" s="30">
        <v>22.4</v>
      </c>
      <c r="C504" s="30">
        <f t="shared" si="70"/>
        <v>24.152307692307694</v>
      </c>
      <c r="D504" s="30">
        <f t="shared" si="71"/>
        <v>-1.7523076923076957</v>
      </c>
      <c r="E504" s="30">
        <f t="shared" si="72"/>
        <v>11</v>
      </c>
      <c r="F504" s="30">
        <f t="shared" ca="1" si="78"/>
        <v>-1.6342512610340478</v>
      </c>
      <c r="G504" s="30">
        <f t="shared" ca="1" si="73"/>
        <v>-0.11805643127364718</v>
      </c>
      <c r="H504" s="30">
        <f t="shared" si="74"/>
        <v>24.152307692307694</v>
      </c>
      <c r="I504" s="30">
        <f t="shared" si="75"/>
        <v>0.92744760812790605</v>
      </c>
      <c r="J504" s="30">
        <f t="shared" si="76"/>
        <v>11</v>
      </c>
      <c r="K504" s="30">
        <f t="shared" ca="1" si="79"/>
        <v>0.92922034141363385</v>
      </c>
      <c r="L504" s="30">
        <f t="shared" ca="1" si="77"/>
        <v>0.99809223581671613</v>
      </c>
    </row>
    <row r="505" spans="1:12" x14ac:dyDescent="0.35">
      <c r="A505" s="29">
        <v>33573</v>
      </c>
      <c r="B505" s="30">
        <v>23.75</v>
      </c>
      <c r="C505" s="30">
        <f t="shared" si="70"/>
        <v>24.107692307692311</v>
      </c>
      <c r="D505" s="30">
        <f t="shared" si="71"/>
        <v>-0.35769230769231086</v>
      </c>
      <c r="E505" s="30">
        <f t="shared" si="72"/>
        <v>12</v>
      </c>
      <c r="F505" s="30">
        <f t="shared" ca="1" si="78"/>
        <v>-0.35876598811025051</v>
      </c>
      <c r="G505" s="30">
        <f t="shared" ca="1" si="73"/>
        <v>1.0736804179387605E-3</v>
      </c>
      <c r="H505" s="30">
        <f t="shared" si="74"/>
        <v>24.107692307692311</v>
      </c>
      <c r="I505" s="30">
        <f t="shared" si="75"/>
        <v>0.98516273133375865</v>
      </c>
      <c r="J505" s="30">
        <f t="shared" si="76"/>
        <v>12</v>
      </c>
      <c r="K505" s="30">
        <f t="shared" ca="1" si="79"/>
        <v>0.98436860956586791</v>
      </c>
      <c r="L505" s="30">
        <f t="shared" ca="1" si="77"/>
        <v>1.0008067321125171</v>
      </c>
    </row>
    <row r="506" spans="1:12" x14ac:dyDescent="0.35">
      <c r="A506" s="29">
        <v>33604</v>
      </c>
      <c r="B506" s="30">
        <v>25.02</v>
      </c>
      <c r="C506" s="30">
        <f t="shared" si="70"/>
        <v>23.996923076923075</v>
      </c>
      <c r="D506" s="30">
        <f t="shared" si="71"/>
        <v>1.0230769230769248</v>
      </c>
      <c r="E506" s="30">
        <f t="shared" si="72"/>
        <v>1</v>
      </c>
      <c r="F506" s="30">
        <f t="shared" ca="1" si="78"/>
        <v>1.4054358974358971</v>
      </c>
      <c r="G506" s="30">
        <f t="shared" ca="1" si="73"/>
        <v>-0.38235897435897215</v>
      </c>
      <c r="H506" s="30">
        <f t="shared" si="74"/>
        <v>23.996923076923075</v>
      </c>
      <c r="I506" s="30">
        <f t="shared" si="75"/>
        <v>1.0426336709834594</v>
      </c>
      <c r="J506" s="30">
        <f t="shared" si="76"/>
        <v>1</v>
      </c>
      <c r="K506" s="30">
        <f t="shared" ca="1" si="79"/>
        <v>1.0612291220995622</v>
      </c>
      <c r="L506" s="30">
        <f t="shared" ca="1" si="77"/>
        <v>0.98247743985830982</v>
      </c>
    </row>
    <row r="507" spans="1:12" x14ac:dyDescent="0.35">
      <c r="A507" s="29">
        <v>33635</v>
      </c>
      <c r="B507" s="30">
        <v>26.62</v>
      </c>
      <c r="C507" s="30">
        <f t="shared" si="70"/>
        <v>23.88</v>
      </c>
      <c r="D507" s="30">
        <f t="shared" si="71"/>
        <v>2.740000000000002</v>
      </c>
      <c r="E507" s="30">
        <f t="shared" si="72"/>
        <v>2</v>
      </c>
      <c r="F507" s="30">
        <f t="shared" ca="1" si="78"/>
        <v>2.9278461538461542</v>
      </c>
      <c r="G507" s="30">
        <f t="shared" ca="1" si="73"/>
        <v>-0.18784615384615222</v>
      </c>
      <c r="H507" s="30">
        <f t="shared" si="74"/>
        <v>23.88</v>
      </c>
      <c r="I507" s="30">
        <f t="shared" si="75"/>
        <v>1.1147403685092128</v>
      </c>
      <c r="J507" s="30">
        <f t="shared" si="76"/>
        <v>2</v>
      </c>
      <c r="K507" s="30">
        <f t="shared" ca="1" si="79"/>
        <v>1.1279568119928638</v>
      </c>
      <c r="L507" s="30">
        <f t="shared" ca="1" si="77"/>
        <v>0.98828284616651207</v>
      </c>
    </row>
    <row r="508" spans="1:12" x14ac:dyDescent="0.35">
      <c r="A508" s="29">
        <v>33664</v>
      </c>
      <c r="B508" s="30">
        <v>27.72</v>
      </c>
      <c r="C508" s="30">
        <f t="shared" si="70"/>
        <v>23.838461538461537</v>
      </c>
      <c r="D508" s="30">
        <f t="shared" si="71"/>
        <v>3.8815384615384616</v>
      </c>
      <c r="E508" s="30">
        <f t="shared" si="72"/>
        <v>3</v>
      </c>
      <c r="F508" s="30">
        <f t="shared" ca="1" si="78"/>
        <v>3.3439999999999999</v>
      </c>
      <c r="G508" s="30">
        <f t="shared" ca="1" si="73"/>
        <v>0.53753846153846041</v>
      </c>
      <c r="H508" s="30">
        <f t="shared" si="74"/>
        <v>23.838461538461537</v>
      </c>
      <c r="I508" s="30">
        <f t="shared" si="75"/>
        <v>1.1628267182962246</v>
      </c>
      <c r="J508" s="30">
        <f t="shared" si="76"/>
        <v>3</v>
      </c>
      <c r="K508" s="30">
        <f t="shared" ca="1" si="79"/>
        <v>1.1460954131131467</v>
      </c>
      <c r="L508" s="30">
        <f t="shared" ca="1" si="77"/>
        <v>1.0145985273055327</v>
      </c>
    </row>
    <row r="509" spans="1:12" x14ac:dyDescent="0.35">
      <c r="A509" s="29">
        <v>33695</v>
      </c>
      <c r="B509" s="30">
        <v>27.58</v>
      </c>
      <c r="C509" s="30">
        <f t="shared" si="70"/>
        <v>23.833076923076923</v>
      </c>
      <c r="D509" s="30">
        <f t="shared" si="71"/>
        <v>3.7469230769230748</v>
      </c>
      <c r="E509" s="30">
        <f t="shared" si="72"/>
        <v>4</v>
      </c>
      <c r="F509" s="30">
        <f t="shared" ca="1" si="78"/>
        <v>2.4728461538461546</v>
      </c>
      <c r="G509" s="30">
        <f t="shared" ca="1" si="73"/>
        <v>1.2740769230769189</v>
      </c>
      <c r="H509" s="30">
        <f t="shared" si="74"/>
        <v>23.833076923076923</v>
      </c>
      <c r="I509" s="30">
        <f t="shared" si="75"/>
        <v>1.1572152470709742</v>
      </c>
      <c r="J509" s="30">
        <f t="shared" si="76"/>
        <v>4</v>
      </c>
      <c r="K509" s="30">
        <f t="shared" ca="1" si="79"/>
        <v>1.1076861608568953</v>
      </c>
      <c r="L509" s="30">
        <f t="shared" ca="1" si="77"/>
        <v>1.0447140065158562</v>
      </c>
    </row>
    <row r="510" spans="1:12" x14ac:dyDescent="0.35">
      <c r="A510" s="29">
        <v>33725</v>
      </c>
      <c r="B510" s="30">
        <v>26.44</v>
      </c>
      <c r="C510" s="30">
        <f t="shared" si="70"/>
        <v>23.841538461538455</v>
      </c>
      <c r="D510" s="30">
        <f t="shared" si="71"/>
        <v>2.5984615384615459</v>
      </c>
      <c r="E510" s="30">
        <f t="shared" si="72"/>
        <v>5</v>
      </c>
      <c r="F510" s="30">
        <f t="shared" ca="1" si="78"/>
        <v>1.190307692307693</v>
      </c>
      <c r="G510" s="30">
        <f t="shared" ca="1" si="73"/>
        <v>1.4081538461538514</v>
      </c>
      <c r="H510" s="30">
        <f t="shared" si="74"/>
        <v>23.841538461538455</v>
      </c>
      <c r="I510" s="30">
        <f t="shared" si="75"/>
        <v>1.1089888365490099</v>
      </c>
      <c r="J510" s="30">
        <f t="shared" si="76"/>
        <v>5</v>
      </c>
      <c r="K510" s="30">
        <f t="shared" ca="1" si="79"/>
        <v>1.0512716216930516</v>
      </c>
      <c r="L510" s="30">
        <f t="shared" ca="1" si="77"/>
        <v>1.0549022856367092</v>
      </c>
    </row>
    <row r="511" spans="1:12" x14ac:dyDescent="0.35">
      <c r="A511" s="29">
        <v>33756</v>
      </c>
      <c r="B511" s="30">
        <v>23.86</v>
      </c>
      <c r="C511" s="30">
        <f t="shared" si="70"/>
        <v>23.87153846153846</v>
      </c>
      <c r="D511" s="30">
        <f t="shared" si="71"/>
        <v>-1.1538461538460609E-2</v>
      </c>
      <c r="E511" s="30">
        <f t="shared" si="72"/>
        <v>6</v>
      </c>
      <c r="F511" s="30">
        <f t="shared" ca="1" si="78"/>
        <v>-0.22521794871794854</v>
      </c>
      <c r="G511" s="30">
        <f t="shared" ca="1" si="73"/>
        <v>0.21367948717948693</v>
      </c>
      <c r="H511" s="30">
        <f t="shared" si="74"/>
        <v>23.87153846153846</v>
      </c>
      <c r="I511" s="30">
        <f t="shared" si="75"/>
        <v>0.99951664357297076</v>
      </c>
      <c r="J511" s="30">
        <f t="shared" si="76"/>
        <v>6</v>
      </c>
      <c r="K511" s="30">
        <f t="shared" ca="1" si="79"/>
        <v>0.98970503057706927</v>
      </c>
      <c r="L511" s="30">
        <f t="shared" ca="1" si="77"/>
        <v>1.0099136739662531</v>
      </c>
    </row>
    <row r="512" spans="1:12" x14ac:dyDescent="0.35">
      <c r="A512" s="29">
        <v>33786</v>
      </c>
      <c r="B512" s="30">
        <v>21.84</v>
      </c>
      <c r="C512" s="30">
        <f t="shared" si="70"/>
        <v>23.943076923076926</v>
      </c>
      <c r="D512" s="30">
        <f t="shared" si="71"/>
        <v>-2.1030769230769266</v>
      </c>
      <c r="E512" s="30">
        <f t="shared" si="72"/>
        <v>7</v>
      </c>
      <c r="F512" s="30">
        <f t="shared" ca="1" si="78"/>
        <v>-1.4482566204287519</v>
      </c>
      <c r="G512" s="30">
        <f t="shared" ca="1" si="73"/>
        <v>-0.65482030264817581</v>
      </c>
      <c r="H512" s="30">
        <f t="shared" si="74"/>
        <v>23.943076923076926</v>
      </c>
      <c r="I512" s="30">
        <f t="shared" si="75"/>
        <v>0.91216346462764231</v>
      </c>
      <c r="J512" s="30">
        <f t="shared" si="76"/>
        <v>7</v>
      </c>
      <c r="K512" s="30">
        <f t="shared" ca="1" si="79"/>
        <v>0.93705918811134559</v>
      </c>
      <c r="L512" s="30">
        <f t="shared" ca="1" si="77"/>
        <v>0.97343206939373705</v>
      </c>
    </row>
    <row r="513" spans="1:12" x14ac:dyDescent="0.35">
      <c r="A513" s="29">
        <v>33817</v>
      </c>
      <c r="B513" s="30">
        <v>20.87</v>
      </c>
      <c r="C513" s="30">
        <f t="shared" si="70"/>
        <v>24.053846153846152</v>
      </c>
      <c r="D513" s="30">
        <f t="shared" si="71"/>
        <v>-3.1838461538461509</v>
      </c>
      <c r="E513" s="30">
        <f t="shared" si="72"/>
        <v>8</v>
      </c>
      <c r="F513" s="30">
        <f t="shared" ca="1" si="78"/>
        <v>-2.4585234437693453</v>
      </c>
      <c r="G513" s="30">
        <f t="shared" ca="1" si="73"/>
        <v>-0.72532271007680649</v>
      </c>
      <c r="H513" s="30">
        <f t="shared" si="74"/>
        <v>24.053846153846152</v>
      </c>
      <c r="I513" s="30">
        <f t="shared" si="75"/>
        <v>0.86763671250399754</v>
      </c>
      <c r="J513" s="30">
        <f t="shared" si="76"/>
        <v>8</v>
      </c>
      <c r="K513" s="30">
        <f t="shared" ca="1" si="79"/>
        <v>0.89406457332439959</v>
      </c>
      <c r="L513" s="30">
        <f t="shared" ca="1" si="77"/>
        <v>0.970440769482527</v>
      </c>
    </row>
    <row r="514" spans="1:12" x14ac:dyDescent="0.35">
      <c r="A514" s="29">
        <v>33848</v>
      </c>
      <c r="B514" s="30">
        <v>20.85</v>
      </c>
      <c r="C514" s="30">
        <f t="shared" si="70"/>
        <v>24.088461538461537</v>
      </c>
      <c r="D514" s="30">
        <f t="shared" si="71"/>
        <v>-3.2384615384615358</v>
      </c>
      <c r="E514" s="30">
        <f t="shared" si="72"/>
        <v>9</v>
      </c>
      <c r="F514" s="30">
        <f t="shared" ca="1" si="78"/>
        <v>-2.7441525851197981</v>
      </c>
      <c r="G514" s="30">
        <f t="shared" ca="1" si="73"/>
        <v>-0.49430895334173641</v>
      </c>
      <c r="H514" s="30">
        <f t="shared" si="74"/>
        <v>24.088461538461537</v>
      </c>
      <c r="I514" s="30">
        <f t="shared" si="75"/>
        <v>0.86555963595720908</v>
      </c>
      <c r="J514" s="30">
        <f t="shared" si="76"/>
        <v>9</v>
      </c>
      <c r="K514" s="30">
        <f t="shared" ca="1" si="79"/>
        <v>0.88209900606922464</v>
      </c>
      <c r="L514" s="30">
        <f t="shared" ca="1" si="77"/>
        <v>0.9812499844142013</v>
      </c>
    </row>
    <row r="515" spans="1:12" x14ac:dyDescent="0.35">
      <c r="A515" s="29">
        <v>33878</v>
      </c>
      <c r="B515" s="30">
        <v>21.15</v>
      </c>
      <c r="C515" s="30">
        <f t="shared" si="70"/>
        <v>24.020769230769229</v>
      </c>
      <c r="D515" s="30">
        <f t="shared" si="71"/>
        <v>-2.8707692307692305</v>
      </c>
      <c r="E515" s="30">
        <f t="shared" si="72"/>
        <v>10</v>
      </c>
      <c r="F515" s="30">
        <f t="shared" ca="1" si="78"/>
        <v>-2.3949894913829333</v>
      </c>
      <c r="G515" s="30">
        <f t="shared" ca="1" si="73"/>
        <v>-0.47577973938629725</v>
      </c>
      <c r="H515" s="30">
        <f t="shared" si="74"/>
        <v>24.020769230769229</v>
      </c>
      <c r="I515" s="30">
        <f t="shared" si="75"/>
        <v>0.88048803919684893</v>
      </c>
      <c r="J515" s="30">
        <f t="shared" si="76"/>
        <v>10</v>
      </c>
      <c r="K515" s="30">
        <f t="shared" ca="1" si="79"/>
        <v>0.89672764542083672</v>
      </c>
      <c r="L515" s="30">
        <f t="shared" ca="1" si="77"/>
        <v>0.98189014657135221</v>
      </c>
    </row>
    <row r="516" spans="1:12" x14ac:dyDescent="0.35">
      <c r="A516" s="29">
        <v>33909</v>
      </c>
      <c r="B516" s="30">
        <v>21.84</v>
      </c>
      <c r="C516" s="30">
        <f t="shared" si="70"/>
        <v>23.868461538461538</v>
      </c>
      <c r="D516" s="30">
        <f t="shared" si="71"/>
        <v>-2.0284615384615385</v>
      </c>
      <c r="E516" s="30">
        <f t="shared" si="72"/>
        <v>11</v>
      </c>
      <c r="F516" s="30">
        <f t="shared" ca="1" si="78"/>
        <v>-1.6342512610340478</v>
      </c>
      <c r="G516" s="30">
        <f t="shared" ca="1" si="73"/>
        <v>-0.39421027742749004</v>
      </c>
      <c r="H516" s="30">
        <f t="shared" si="74"/>
        <v>23.868461538461538</v>
      </c>
      <c r="I516" s="30">
        <f t="shared" si="75"/>
        <v>0.91501498598085662</v>
      </c>
      <c r="J516" s="30">
        <f t="shared" si="76"/>
        <v>11</v>
      </c>
      <c r="K516" s="30">
        <f t="shared" ca="1" si="79"/>
        <v>0.92922034141363385</v>
      </c>
      <c r="L516" s="30">
        <f t="shared" ca="1" si="77"/>
        <v>0.98471260819455753</v>
      </c>
    </row>
    <row r="517" spans="1:12" x14ac:dyDescent="0.35">
      <c r="A517" s="29">
        <v>33939</v>
      </c>
      <c r="B517" s="30">
        <v>22.79</v>
      </c>
      <c r="C517" s="30">
        <f t="shared" si="70"/>
        <v>23.689230769230772</v>
      </c>
      <c r="D517" s="30">
        <f t="shared" si="71"/>
        <v>-0.89923076923077261</v>
      </c>
      <c r="E517" s="30">
        <f t="shared" si="72"/>
        <v>12</v>
      </c>
      <c r="F517" s="30">
        <f t="shared" ca="1" si="78"/>
        <v>-0.35876598811025051</v>
      </c>
      <c r="G517" s="30">
        <f t="shared" ca="1" si="73"/>
        <v>-0.54046478112052299</v>
      </c>
      <c r="H517" s="30">
        <f t="shared" si="74"/>
        <v>23.689230769230772</v>
      </c>
      <c r="I517" s="30">
        <f t="shared" si="75"/>
        <v>0.96204052474347301</v>
      </c>
      <c r="J517" s="30">
        <f t="shared" si="76"/>
        <v>12</v>
      </c>
      <c r="K517" s="30">
        <f t="shared" ca="1" si="79"/>
        <v>0.98436860956586791</v>
      </c>
      <c r="L517" s="30">
        <f t="shared" ca="1" si="77"/>
        <v>0.97731735388002461</v>
      </c>
    </row>
    <row r="518" spans="1:12" x14ac:dyDescent="0.35">
      <c r="A518" s="29">
        <v>33970</v>
      </c>
      <c r="B518" s="30">
        <v>24.68</v>
      </c>
      <c r="C518" s="30">
        <f t="shared" si="70"/>
        <v>23.593076923076925</v>
      </c>
      <c r="D518" s="30">
        <f t="shared" si="71"/>
        <v>1.0869230769230747</v>
      </c>
      <c r="E518" s="30">
        <f t="shared" si="72"/>
        <v>1</v>
      </c>
      <c r="F518" s="30">
        <f t="shared" ca="1" si="78"/>
        <v>1.4054358974358971</v>
      </c>
      <c r="G518" s="30">
        <f t="shared" ca="1" si="73"/>
        <v>-0.31851282051282226</v>
      </c>
      <c r="H518" s="30">
        <f t="shared" si="74"/>
        <v>23.593076923076925</v>
      </c>
      <c r="I518" s="30">
        <f t="shared" si="75"/>
        <v>1.0460695771249713</v>
      </c>
      <c r="J518" s="30">
        <f t="shared" si="76"/>
        <v>1</v>
      </c>
      <c r="K518" s="30">
        <f t="shared" ca="1" si="79"/>
        <v>1.0612291220995622</v>
      </c>
      <c r="L518" s="30">
        <f t="shared" ca="1" si="77"/>
        <v>0.9857151065129095</v>
      </c>
    </row>
    <row r="519" spans="1:12" x14ac:dyDescent="0.35">
      <c r="A519" s="29">
        <v>34001</v>
      </c>
      <c r="B519" s="30">
        <v>26.46</v>
      </c>
      <c r="C519" s="30">
        <f t="shared" si="70"/>
        <v>23.578461538461536</v>
      </c>
      <c r="D519" s="30">
        <f t="shared" si="71"/>
        <v>2.8815384615384652</v>
      </c>
      <c r="E519" s="30">
        <f t="shared" si="72"/>
        <v>2</v>
      </c>
      <c r="F519" s="30">
        <f t="shared" ca="1" si="78"/>
        <v>2.9278461538461542</v>
      </c>
      <c r="G519" s="30">
        <f t="shared" ca="1" si="73"/>
        <v>-4.6307692307689052E-2</v>
      </c>
      <c r="H519" s="30">
        <f t="shared" si="74"/>
        <v>23.578461538461536</v>
      </c>
      <c r="I519" s="30">
        <f t="shared" si="75"/>
        <v>1.1222106224716171</v>
      </c>
      <c r="J519" s="30">
        <f t="shared" si="76"/>
        <v>2</v>
      </c>
      <c r="K519" s="30">
        <f t="shared" ca="1" si="79"/>
        <v>1.1279568119928638</v>
      </c>
      <c r="L519" s="30">
        <f t="shared" ca="1" si="77"/>
        <v>0.99490566530548774</v>
      </c>
    </row>
    <row r="520" spans="1:12" x14ac:dyDescent="0.35">
      <c r="A520" s="29">
        <v>34029</v>
      </c>
      <c r="B520" s="30">
        <v>27.07</v>
      </c>
      <c r="C520" s="30">
        <f t="shared" si="70"/>
        <v>23.596923076923076</v>
      </c>
      <c r="D520" s="30">
        <f t="shared" si="71"/>
        <v>3.4730769230769241</v>
      </c>
      <c r="E520" s="30">
        <f t="shared" si="72"/>
        <v>3</v>
      </c>
      <c r="F520" s="30">
        <f t="shared" ca="1" si="78"/>
        <v>3.3439999999999999</v>
      </c>
      <c r="G520" s="30">
        <f t="shared" ca="1" si="73"/>
        <v>0.12907692307692287</v>
      </c>
      <c r="H520" s="30">
        <f t="shared" si="74"/>
        <v>23.596923076923076</v>
      </c>
      <c r="I520" s="30">
        <f t="shared" si="75"/>
        <v>1.1471834659016822</v>
      </c>
      <c r="J520" s="30">
        <f t="shared" si="76"/>
        <v>3</v>
      </c>
      <c r="K520" s="30">
        <f t="shared" ca="1" si="79"/>
        <v>1.1460954131131467</v>
      </c>
      <c r="L520" s="30">
        <f t="shared" ca="1" si="77"/>
        <v>1.0009493562020111</v>
      </c>
    </row>
    <row r="521" spans="1:12" x14ac:dyDescent="0.35">
      <c r="A521" s="29">
        <v>34060</v>
      </c>
      <c r="B521" s="30">
        <v>26.84</v>
      </c>
      <c r="C521" s="30">
        <f t="shared" ref="C521:C584" si="80">AVERAGE(B515:B527)</f>
        <v>23.663076923076922</v>
      </c>
      <c r="D521" s="30">
        <f t="shared" ref="D521:D584" si="81">B521 - C521</f>
        <v>3.1769230769230781</v>
      </c>
      <c r="E521" s="30">
        <f t="shared" ref="E521:E584" si="82">MONTH(A521)</f>
        <v>4</v>
      </c>
      <c r="F521" s="30">
        <f t="shared" ca="1" si="78"/>
        <v>2.4728461538461546</v>
      </c>
      <c r="G521" s="30">
        <f t="shared" ref="G521:G584" ca="1" si="83">B521 - (C521 + F521)</f>
        <v>0.70407692307692216</v>
      </c>
      <c r="H521" s="30">
        <f t="shared" ref="H521:H584" si="84">AVERAGE(B515:B527)</f>
        <v>23.663076923076922</v>
      </c>
      <c r="I521" s="30">
        <f t="shared" ref="I521:I584" si="85">B521 / H521</f>
        <v>1.134256550289318</v>
      </c>
      <c r="J521" s="30">
        <f t="shared" ref="J521:J584" si="86">MONTH(A521)</f>
        <v>4</v>
      </c>
      <c r="K521" s="30">
        <f t="shared" ca="1" si="79"/>
        <v>1.1076861608568953</v>
      </c>
      <c r="L521" s="30">
        <f t="shared" ref="L521:L584" ca="1" si="87">IF(K521=0, 0, B521 / (H521 * K521))</f>
        <v>1.0239872902373974</v>
      </c>
    </row>
    <row r="522" spans="1:12" x14ac:dyDescent="0.35">
      <c r="A522" s="29">
        <v>34090</v>
      </c>
      <c r="B522" s="30">
        <v>25.6</v>
      </c>
      <c r="C522" s="30">
        <f t="shared" si="80"/>
        <v>23.733846153846152</v>
      </c>
      <c r="D522" s="30">
        <f t="shared" si="81"/>
        <v>1.8661538461538498</v>
      </c>
      <c r="E522" s="30">
        <f t="shared" si="82"/>
        <v>5</v>
      </c>
      <c r="F522" s="30">
        <f t="shared" ca="1" si="78"/>
        <v>1.190307692307693</v>
      </c>
      <c r="G522" s="30">
        <f t="shared" ca="1" si="83"/>
        <v>0.67584615384615532</v>
      </c>
      <c r="H522" s="30">
        <f t="shared" si="84"/>
        <v>23.733846153846152</v>
      </c>
      <c r="I522" s="30">
        <f t="shared" si="85"/>
        <v>1.0786283788163611</v>
      </c>
      <c r="J522" s="30">
        <f t="shared" si="86"/>
        <v>5</v>
      </c>
      <c r="K522" s="30">
        <f t="shared" ca="1" si="79"/>
        <v>1.0512716216930516</v>
      </c>
      <c r="L522" s="30">
        <f t="shared" ca="1" si="87"/>
        <v>1.0260225393312263</v>
      </c>
    </row>
    <row r="523" spans="1:12" x14ac:dyDescent="0.35">
      <c r="A523" s="29">
        <v>34121</v>
      </c>
      <c r="B523" s="30">
        <v>24.11</v>
      </c>
      <c r="C523" s="30">
        <f t="shared" si="80"/>
        <v>23.812307692307691</v>
      </c>
      <c r="D523" s="30">
        <f t="shared" si="81"/>
        <v>0.29769230769230859</v>
      </c>
      <c r="E523" s="30">
        <f t="shared" si="82"/>
        <v>6</v>
      </c>
      <c r="F523" s="30">
        <f t="shared" ca="1" si="78"/>
        <v>-0.22521794871794854</v>
      </c>
      <c r="G523" s="30">
        <f t="shared" ca="1" si="83"/>
        <v>0.52291025641025612</v>
      </c>
      <c r="H523" s="30">
        <f t="shared" si="84"/>
        <v>23.812307692307691</v>
      </c>
      <c r="I523" s="30">
        <f t="shared" si="85"/>
        <v>1.0125016151957618</v>
      </c>
      <c r="J523" s="30">
        <f t="shared" si="86"/>
        <v>6</v>
      </c>
      <c r="K523" s="30">
        <f t="shared" ca="1" si="79"/>
        <v>0.98970503057706927</v>
      </c>
      <c r="L523" s="30">
        <f t="shared" ca="1" si="87"/>
        <v>1.0230337160208234</v>
      </c>
    </row>
    <row r="524" spans="1:12" x14ac:dyDescent="0.35">
      <c r="A524" s="29">
        <v>34151</v>
      </c>
      <c r="B524" s="30">
        <v>22.61</v>
      </c>
      <c r="C524" s="30">
        <f t="shared" si="80"/>
        <v>23.94846153846154</v>
      </c>
      <c r="D524" s="30">
        <f t="shared" si="81"/>
        <v>-1.3384615384615408</v>
      </c>
      <c r="E524" s="30">
        <f t="shared" si="82"/>
        <v>7</v>
      </c>
      <c r="F524" s="30">
        <f t="shared" ca="1" si="78"/>
        <v>-1.4482566204287519</v>
      </c>
      <c r="G524" s="30">
        <f t="shared" ca="1" si="83"/>
        <v>0.10979508196721</v>
      </c>
      <c r="H524" s="30">
        <f t="shared" si="84"/>
        <v>23.94846153846154</v>
      </c>
      <c r="I524" s="30">
        <f t="shared" si="85"/>
        <v>0.94411075065043515</v>
      </c>
      <c r="J524" s="30">
        <f t="shared" si="86"/>
        <v>7</v>
      </c>
      <c r="K524" s="30">
        <f t="shared" ca="1" si="79"/>
        <v>0.93705918811134559</v>
      </c>
      <c r="L524" s="30">
        <f t="shared" ca="1" si="87"/>
        <v>1.0075252050548718</v>
      </c>
    </row>
    <row r="525" spans="1:12" x14ac:dyDescent="0.35">
      <c r="A525" s="29">
        <v>34182</v>
      </c>
      <c r="B525" s="30">
        <v>21.65</v>
      </c>
      <c r="C525" s="30">
        <f t="shared" si="80"/>
        <v>24.041538461538458</v>
      </c>
      <c r="D525" s="30">
        <f t="shared" si="81"/>
        <v>-2.3915384615384596</v>
      </c>
      <c r="E525" s="30">
        <f t="shared" si="82"/>
        <v>8</v>
      </c>
      <c r="F525" s="30">
        <f t="shared" ca="1" si="78"/>
        <v>-2.4585234437693453</v>
      </c>
      <c r="G525" s="30">
        <f t="shared" ca="1" si="83"/>
        <v>6.6984982230884782E-2</v>
      </c>
      <c r="H525" s="30">
        <f t="shared" si="84"/>
        <v>24.041538461538458</v>
      </c>
      <c r="I525" s="30">
        <f t="shared" si="85"/>
        <v>0.90052473283419732</v>
      </c>
      <c r="J525" s="30">
        <f t="shared" si="86"/>
        <v>8</v>
      </c>
      <c r="K525" s="30">
        <f t="shared" ca="1" si="79"/>
        <v>0.89406457332439959</v>
      </c>
      <c r="L525" s="30">
        <f t="shared" ca="1" si="87"/>
        <v>1.007225607302364</v>
      </c>
    </row>
    <row r="526" spans="1:12" x14ac:dyDescent="0.35">
      <c r="A526" s="29">
        <v>34213</v>
      </c>
      <c r="B526" s="30">
        <v>21.11</v>
      </c>
      <c r="C526" s="30">
        <f t="shared" si="80"/>
        <v>23.986923076923077</v>
      </c>
      <c r="D526" s="30">
        <f t="shared" si="81"/>
        <v>-2.8769230769230774</v>
      </c>
      <c r="E526" s="30">
        <f t="shared" si="82"/>
        <v>9</v>
      </c>
      <c r="F526" s="30">
        <f t="shared" ca="1" si="78"/>
        <v>-2.7441525851197981</v>
      </c>
      <c r="G526" s="30">
        <f t="shared" ca="1" si="83"/>
        <v>-0.13277049180327793</v>
      </c>
      <c r="H526" s="30">
        <f t="shared" si="84"/>
        <v>23.986923076923077</v>
      </c>
      <c r="I526" s="30">
        <f t="shared" si="85"/>
        <v>0.88006285476060675</v>
      </c>
      <c r="J526" s="30">
        <f t="shared" si="86"/>
        <v>9</v>
      </c>
      <c r="K526" s="30">
        <f t="shared" ca="1" si="79"/>
        <v>0.88209900606922464</v>
      </c>
      <c r="L526" s="30">
        <f t="shared" ca="1" si="87"/>
        <v>0.99769169753666165</v>
      </c>
    </row>
    <row r="527" spans="1:12" x14ac:dyDescent="0.35">
      <c r="A527" s="29">
        <v>34243</v>
      </c>
      <c r="B527" s="30">
        <v>21.71</v>
      </c>
      <c r="C527" s="30">
        <f t="shared" si="80"/>
        <v>23.78846153846154</v>
      </c>
      <c r="D527" s="30">
        <f t="shared" si="81"/>
        <v>-2.0784615384615392</v>
      </c>
      <c r="E527" s="30">
        <f t="shared" si="82"/>
        <v>10</v>
      </c>
      <c r="F527" s="30">
        <f t="shared" ref="F527:F590" ca="1" si="88">OFFSET($F$2,MOD((ROW()-14),12),0)</f>
        <v>-2.3949894913829333</v>
      </c>
      <c r="G527" s="30">
        <f t="shared" ca="1" si="83"/>
        <v>0.31652795292139402</v>
      </c>
      <c r="H527" s="30">
        <f t="shared" si="84"/>
        <v>23.78846153846154</v>
      </c>
      <c r="I527" s="30">
        <f t="shared" si="85"/>
        <v>0.91262732417138237</v>
      </c>
      <c r="J527" s="30">
        <f t="shared" si="86"/>
        <v>10</v>
      </c>
      <c r="K527" s="30">
        <f t="shared" ref="K527:K590" ca="1" si="89">OFFSET($K$2,MOD((ROW()-14),12),0)</f>
        <v>0.89672764542083672</v>
      </c>
      <c r="L527" s="30">
        <f t="shared" ca="1" si="87"/>
        <v>1.0177307779365761</v>
      </c>
    </row>
    <row r="528" spans="1:12" x14ac:dyDescent="0.35">
      <c r="A528" s="29">
        <v>34274</v>
      </c>
      <c r="B528" s="30">
        <v>22.07</v>
      </c>
      <c r="C528" s="30">
        <f t="shared" si="80"/>
        <v>23.533076923076919</v>
      </c>
      <c r="D528" s="30">
        <f t="shared" si="81"/>
        <v>-1.4630769230769189</v>
      </c>
      <c r="E528" s="30">
        <f t="shared" si="82"/>
        <v>11</v>
      </c>
      <c r="F528" s="30">
        <f t="shared" ca="1" si="88"/>
        <v>-1.6342512610340478</v>
      </c>
      <c r="G528" s="30">
        <f t="shared" ca="1" si="83"/>
        <v>0.17117433795712955</v>
      </c>
      <c r="H528" s="30">
        <f t="shared" si="84"/>
        <v>23.533076923076919</v>
      </c>
      <c r="I528" s="30">
        <f t="shared" si="85"/>
        <v>0.93782891511130018</v>
      </c>
      <c r="J528" s="30">
        <f t="shared" si="86"/>
        <v>11</v>
      </c>
      <c r="K528" s="30">
        <f t="shared" ca="1" si="89"/>
        <v>0.92922034141363385</v>
      </c>
      <c r="L528" s="30">
        <f t="shared" ca="1" si="87"/>
        <v>1.0092642975126545</v>
      </c>
    </row>
    <row r="529" spans="1:12" x14ac:dyDescent="0.35">
      <c r="A529" s="29">
        <v>34304</v>
      </c>
      <c r="B529" s="30">
        <v>22.86</v>
      </c>
      <c r="C529" s="30">
        <f t="shared" si="80"/>
        <v>23.279999999999998</v>
      </c>
      <c r="D529" s="30">
        <f t="shared" si="81"/>
        <v>-0.41999999999999815</v>
      </c>
      <c r="E529" s="30">
        <f t="shared" si="82"/>
        <v>12</v>
      </c>
      <c r="F529" s="30">
        <f t="shared" ca="1" si="88"/>
        <v>-0.35876598811025051</v>
      </c>
      <c r="G529" s="30">
        <f t="shared" ca="1" si="83"/>
        <v>-6.123401188974853E-2</v>
      </c>
      <c r="H529" s="30">
        <f t="shared" si="84"/>
        <v>23.279999999999998</v>
      </c>
      <c r="I529" s="30">
        <f t="shared" si="85"/>
        <v>0.981958762886598</v>
      </c>
      <c r="J529" s="30">
        <f t="shared" si="86"/>
        <v>12</v>
      </c>
      <c r="K529" s="30">
        <f t="shared" ca="1" si="89"/>
        <v>0.98436860956586791</v>
      </c>
      <c r="L529" s="30">
        <f t="shared" ca="1" si="87"/>
        <v>0.9975518858933009</v>
      </c>
    </row>
    <row r="530" spans="1:12" x14ac:dyDescent="0.35">
      <c r="A530" s="29">
        <v>34335</v>
      </c>
      <c r="B530" s="30">
        <v>24.56</v>
      </c>
      <c r="C530" s="30">
        <f t="shared" si="80"/>
        <v>23.053846153846152</v>
      </c>
      <c r="D530" s="30">
        <f t="shared" si="81"/>
        <v>1.5061538461538468</v>
      </c>
      <c r="E530" s="30">
        <f t="shared" si="82"/>
        <v>1</v>
      </c>
      <c r="F530" s="30">
        <f t="shared" ca="1" si="88"/>
        <v>1.4054358974358971</v>
      </c>
      <c r="G530" s="30">
        <f t="shared" ca="1" si="83"/>
        <v>0.10071794871794992</v>
      </c>
      <c r="H530" s="30">
        <f t="shared" si="84"/>
        <v>23.053846153846152</v>
      </c>
      <c r="I530" s="30">
        <f t="shared" si="85"/>
        <v>1.065331998665332</v>
      </c>
      <c r="J530" s="30">
        <f t="shared" si="86"/>
        <v>1</v>
      </c>
      <c r="K530" s="30">
        <f t="shared" ca="1" si="89"/>
        <v>1.0612291220995622</v>
      </c>
      <c r="L530" s="30">
        <f t="shared" ca="1" si="87"/>
        <v>1.0038661552725321</v>
      </c>
    </row>
    <row r="531" spans="1:12" x14ac:dyDescent="0.35">
      <c r="A531" s="29">
        <v>34366</v>
      </c>
      <c r="B531" s="30">
        <v>25.89</v>
      </c>
      <c r="C531" s="30">
        <f t="shared" si="80"/>
        <v>22.869999999999997</v>
      </c>
      <c r="D531" s="30">
        <f t="shared" si="81"/>
        <v>3.0200000000000031</v>
      </c>
      <c r="E531" s="30">
        <f t="shared" si="82"/>
        <v>2</v>
      </c>
      <c r="F531" s="30">
        <f t="shared" ca="1" si="88"/>
        <v>2.9278461538461542</v>
      </c>
      <c r="G531" s="30">
        <f t="shared" ca="1" si="83"/>
        <v>9.2153846153848917E-2</v>
      </c>
      <c r="H531" s="30">
        <f t="shared" si="84"/>
        <v>22.869999999999997</v>
      </c>
      <c r="I531" s="30">
        <f t="shared" si="85"/>
        <v>1.1320507214691737</v>
      </c>
      <c r="J531" s="30">
        <f t="shared" si="86"/>
        <v>2</v>
      </c>
      <c r="K531" s="30">
        <f t="shared" ca="1" si="89"/>
        <v>1.1279568119928638</v>
      </c>
      <c r="L531" s="30">
        <f t="shared" ca="1" si="87"/>
        <v>1.0036294913358224</v>
      </c>
    </row>
    <row r="532" spans="1:12" x14ac:dyDescent="0.35">
      <c r="A532" s="29">
        <v>34394</v>
      </c>
      <c r="B532" s="30">
        <v>25.75</v>
      </c>
      <c r="C532" s="30">
        <f t="shared" si="80"/>
        <v>22.793076923076917</v>
      </c>
      <c r="D532" s="30">
        <f t="shared" si="81"/>
        <v>2.9569230769230828</v>
      </c>
      <c r="E532" s="30">
        <f t="shared" si="82"/>
        <v>3</v>
      </c>
      <c r="F532" s="30">
        <f t="shared" ca="1" si="88"/>
        <v>3.3439999999999999</v>
      </c>
      <c r="G532" s="30">
        <f t="shared" ca="1" si="83"/>
        <v>-0.38707692307691843</v>
      </c>
      <c r="H532" s="30">
        <f t="shared" si="84"/>
        <v>22.793076923076917</v>
      </c>
      <c r="I532" s="30">
        <f t="shared" si="85"/>
        <v>1.1297290000337488</v>
      </c>
      <c r="J532" s="30">
        <f t="shared" si="86"/>
        <v>3</v>
      </c>
      <c r="K532" s="30">
        <f t="shared" ca="1" si="89"/>
        <v>1.1460954131131467</v>
      </c>
      <c r="L532" s="30">
        <f t="shared" ca="1" si="87"/>
        <v>0.9857198511641001</v>
      </c>
    </row>
    <row r="533" spans="1:12" x14ac:dyDescent="0.35">
      <c r="A533" s="29">
        <v>34425</v>
      </c>
      <c r="B533" s="30">
        <v>24.49</v>
      </c>
      <c r="C533" s="30">
        <f t="shared" si="80"/>
        <v>22.864615384615391</v>
      </c>
      <c r="D533" s="30">
        <f t="shared" si="81"/>
        <v>1.6253846153846077</v>
      </c>
      <c r="E533" s="30">
        <f t="shared" si="82"/>
        <v>4</v>
      </c>
      <c r="F533" s="30">
        <f t="shared" ca="1" si="88"/>
        <v>2.4728461538461546</v>
      </c>
      <c r="G533" s="30">
        <f t="shared" ca="1" si="83"/>
        <v>-0.84746153846154826</v>
      </c>
      <c r="H533" s="30">
        <f t="shared" si="84"/>
        <v>22.864615384615391</v>
      </c>
      <c r="I533" s="30">
        <f t="shared" si="85"/>
        <v>1.0710873368321892</v>
      </c>
      <c r="J533" s="30">
        <f t="shared" si="86"/>
        <v>4</v>
      </c>
      <c r="K533" s="30">
        <f t="shared" ca="1" si="89"/>
        <v>1.1076861608568953</v>
      </c>
      <c r="L533" s="30">
        <f t="shared" ca="1" si="87"/>
        <v>0.96695921162688014</v>
      </c>
    </row>
    <row r="534" spans="1:12" x14ac:dyDescent="0.35">
      <c r="A534" s="29">
        <v>34455</v>
      </c>
      <c r="B534" s="30">
        <v>23.52</v>
      </c>
      <c r="C534" s="30">
        <f t="shared" si="80"/>
        <v>22.907692307692308</v>
      </c>
      <c r="D534" s="30">
        <f t="shared" si="81"/>
        <v>0.61230769230769155</v>
      </c>
      <c r="E534" s="30">
        <f t="shared" si="82"/>
        <v>5</v>
      </c>
      <c r="F534" s="30">
        <f t="shared" ca="1" si="88"/>
        <v>1.190307692307693</v>
      </c>
      <c r="G534" s="30">
        <f t="shared" ca="1" si="83"/>
        <v>-0.57800000000000296</v>
      </c>
      <c r="H534" s="30">
        <f t="shared" si="84"/>
        <v>22.907692307692308</v>
      </c>
      <c r="I534" s="30">
        <f t="shared" si="85"/>
        <v>1.0267293485560778</v>
      </c>
      <c r="J534" s="30">
        <f t="shared" si="86"/>
        <v>5</v>
      </c>
      <c r="K534" s="30">
        <f t="shared" ca="1" si="89"/>
        <v>1.0512716216930516</v>
      </c>
      <c r="L534" s="30">
        <f t="shared" ca="1" si="87"/>
        <v>0.97665467931356431</v>
      </c>
    </row>
    <row r="535" spans="1:12" x14ac:dyDescent="0.35">
      <c r="A535" s="29">
        <v>34486</v>
      </c>
      <c r="B535" s="30">
        <v>22.31</v>
      </c>
      <c r="C535" s="30">
        <f t="shared" si="80"/>
        <v>23.036923076923078</v>
      </c>
      <c r="D535" s="30">
        <f t="shared" si="81"/>
        <v>-0.72692307692307878</v>
      </c>
      <c r="E535" s="30">
        <f t="shared" si="82"/>
        <v>6</v>
      </c>
      <c r="F535" s="30">
        <f t="shared" ca="1" si="88"/>
        <v>-0.22521794871794854</v>
      </c>
      <c r="G535" s="30">
        <f t="shared" ca="1" si="83"/>
        <v>-0.50170512820513125</v>
      </c>
      <c r="H535" s="30">
        <f t="shared" si="84"/>
        <v>23.036923076923078</v>
      </c>
      <c r="I535" s="30">
        <f t="shared" si="85"/>
        <v>0.9684453051956724</v>
      </c>
      <c r="J535" s="30">
        <f t="shared" si="86"/>
        <v>6</v>
      </c>
      <c r="K535" s="30">
        <f t="shared" ca="1" si="89"/>
        <v>0.98970503057706927</v>
      </c>
      <c r="L535" s="30">
        <f t="shared" ca="1" si="87"/>
        <v>0.97851912971584987</v>
      </c>
    </row>
    <row r="536" spans="1:12" x14ac:dyDescent="0.35">
      <c r="A536" s="29">
        <v>34516</v>
      </c>
      <c r="B536" s="30">
        <v>21.17</v>
      </c>
      <c r="C536" s="30">
        <f t="shared" si="80"/>
        <v>23.238461538461539</v>
      </c>
      <c r="D536" s="30">
        <f t="shared" si="81"/>
        <v>-2.0684615384615377</v>
      </c>
      <c r="E536" s="30">
        <f t="shared" si="82"/>
        <v>7</v>
      </c>
      <c r="F536" s="30">
        <f t="shared" ca="1" si="88"/>
        <v>-1.4482566204287519</v>
      </c>
      <c r="G536" s="30">
        <f t="shared" ca="1" si="83"/>
        <v>-0.62020491803278688</v>
      </c>
      <c r="H536" s="30">
        <f t="shared" si="84"/>
        <v>23.238461538461539</v>
      </c>
      <c r="I536" s="30">
        <f t="shared" si="85"/>
        <v>0.91098973849718645</v>
      </c>
      <c r="J536" s="30">
        <f t="shared" si="86"/>
        <v>7</v>
      </c>
      <c r="K536" s="30">
        <f t="shared" ca="1" si="89"/>
        <v>0.93705918811134559</v>
      </c>
      <c r="L536" s="30">
        <f t="shared" ca="1" si="87"/>
        <v>0.9721795059000462</v>
      </c>
    </row>
    <row r="537" spans="1:12" x14ac:dyDescent="0.35">
      <c r="A537" s="29">
        <v>34547</v>
      </c>
      <c r="B537" s="30">
        <v>20.22</v>
      </c>
      <c r="C537" s="30">
        <f t="shared" si="80"/>
        <v>23.368461538461538</v>
      </c>
      <c r="D537" s="30">
        <f t="shared" si="81"/>
        <v>-3.1484615384615395</v>
      </c>
      <c r="E537" s="30">
        <f t="shared" si="82"/>
        <v>8</v>
      </c>
      <c r="F537" s="30">
        <f t="shared" ca="1" si="88"/>
        <v>-2.4585234437693453</v>
      </c>
      <c r="G537" s="30">
        <f t="shared" ca="1" si="83"/>
        <v>-0.68993809469219514</v>
      </c>
      <c r="H537" s="30">
        <f t="shared" si="84"/>
        <v>23.368461538461538</v>
      </c>
      <c r="I537" s="30">
        <f t="shared" si="85"/>
        <v>0.86526877119062506</v>
      </c>
      <c r="J537" s="30">
        <f t="shared" si="86"/>
        <v>8</v>
      </c>
      <c r="K537" s="30">
        <f t="shared" ca="1" si="89"/>
        <v>0.89406457332439959</v>
      </c>
      <c r="L537" s="30">
        <f t="shared" ca="1" si="87"/>
        <v>0.96779225685377157</v>
      </c>
    </row>
    <row r="538" spans="1:12" x14ac:dyDescent="0.35">
      <c r="A538" s="29">
        <v>34578</v>
      </c>
      <c r="B538" s="30">
        <v>20.65</v>
      </c>
      <c r="C538" s="30">
        <f t="shared" si="80"/>
        <v>23.38384615384615</v>
      </c>
      <c r="D538" s="30">
        <f t="shared" si="81"/>
        <v>-2.7338461538461516</v>
      </c>
      <c r="E538" s="30">
        <f t="shared" si="82"/>
        <v>9</v>
      </c>
      <c r="F538" s="30">
        <f t="shared" ca="1" si="88"/>
        <v>-2.7441525851197981</v>
      </c>
      <c r="G538" s="30">
        <f t="shared" ca="1" si="83"/>
        <v>1.0306431273647831E-2</v>
      </c>
      <c r="H538" s="30">
        <f t="shared" si="84"/>
        <v>23.38384615384615</v>
      </c>
      <c r="I538" s="30">
        <f t="shared" si="85"/>
        <v>0.88308825948221992</v>
      </c>
      <c r="J538" s="30">
        <f t="shared" si="86"/>
        <v>9</v>
      </c>
      <c r="K538" s="30">
        <f t="shared" ca="1" si="89"/>
        <v>0.88209900606922464</v>
      </c>
      <c r="L538" s="30">
        <f t="shared" ca="1" si="87"/>
        <v>1.0011214766213188</v>
      </c>
    </row>
    <row r="539" spans="1:12" x14ac:dyDescent="0.35">
      <c r="A539" s="29">
        <v>34608</v>
      </c>
      <c r="B539" s="30">
        <v>22.04</v>
      </c>
      <c r="C539" s="30">
        <f t="shared" si="80"/>
        <v>23.273846153846151</v>
      </c>
      <c r="D539" s="30">
        <f t="shared" si="81"/>
        <v>-1.2338461538461516</v>
      </c>
      <c r="E539" s="30">
        <f t="shared" si="82"/>
        <v>10</v>
      </c>
      <c r="F539" s="30">
        <f t="shared" ca="1" si="88"/>
        <v>-2.3949894913829333</v>
      </c>
      <c r="G539" s="30">
        <f t="shared" ca="1" si="83"/>
        <v>1.1611433375367817</v>
      </c>
      <c r="H539" s="30">
        <f t="shared" si="84"/>
        <v>23.273846153846151</v>
      </c>
      <c r="I539" s="30">
        <f t="shared" si="85"/>
        <v>0.94698572184029628</v>
      </c>
      <c r="J539" s="30">
        <f t="shared" si="86"/>
        <v>10</v>
      </c>
      <c r="K539" s="30">
        <f t="shared" ca="1" si="89"/>
        <v>0.89672764542083672</v>
      </c>
      <c r="L539" s="30">
        <f t="shared" ca="1" si="87"/>
        <v>1.0560460878797522</v>
      </c>
    </row>
    <row r="540" spans="1:12" x14ac:dyDescent="0.35">
      <c r="A540" s="29">
        <v>34639</v>
      </c>
      <c r="B540" s="30">
        <v>22.27</v>
      </c>
      <c r="C540" s="30">
        <f t="shared" si="80"/>
        <v>23.187692307692309</v>
      </c>
      <c r="D540" s="30">
        <f t="shared" si="81"/>
        <v>-0.91769230769230958</v>
      </c>
      <c r="E540" s="30">
        <f t="shared" si="82"/>
        <v>11</v>
      </c>
      <c r="F540" s="30">
        <f t="shared" ca="1" si="88"/>
        <v>-1.6342512610340478</v>
      </c>
      <c r="G540" s="30">
        <f t="shared" ca="1" si="83"/>
        <v>0.71655895334173891</v>
      </c>
      <c r="H540" s="30">
        <f t="shared" si="84"/>
        <v>23.187692307692309</v>
      </c>
      <c r="I540" s="30">
        <f t="shared" si="85"/>
        <v>0.96042330148619948</v>
      </c>
      <c r="J540" s="30">
        <f t="shared" si="86"/>
        <v>11</v>
      </c>
      <c r="K540" s="30">
        <f t="shared" ca="1" si="89"/>
        <v>0.92922034141363385</v>
      </c>
      <c r="L540" s="30">
        <f t="shared" ca="1" si="87"/>
        <v>1.0335797212802038</v>
      </c>
    </row>
    <row r="541" spans="1:12" x14ac:dyDescent="0.35">
      <c r="A541" s="29">
        <v>34669</v>
      </c>
      <c r="B541" s="30">
        <v>23.75</v>
      </c>
      <c r="C541" s="30">
        <f t="shared" si="80"/>
        <v>23.103846153846153</v>
      </c>
      <c r="D541" s="30">
        <f t="shared" si="81"/>
        <v>0.64615384615384741</v>
      </c>
      <c r="E541" s="30">
        <f t="shared" si="82"/>
        <v>12</v>
      </c>
      <c r="F541" s="30">
        <f t="shared" ca="1" si="88"/>
        <v>-0.35876598811025051</v>
      </c>
      <c r="G541" s="30">
        <f t="shared" ca="1" si="83"/>
        <v>1.004919834264097</v>
      </c>
      <c r="H541" s="30">
        <f t="shared" si="84"/>
        <v>23.103846153846153</v>
      </c>
      <c r="I541" s="30">
        <f t="shared" si="85"/>
        <v>1.0279673714000332</v>
      </c>
      <c r="J541" s="30">
        <f t="shared" si="86"/>
        <v>12</v>
      </c>
      <c r="K541" s="30">
        <f t="shared" ca="1" si="89"/>
        <v>0.98436860956586791</v>
      </c>
      <c r="L541" s="30">
        <f t="shared" ca="1" si="87"/>
        <v>1.0442910932048044</v>
      </c>
    </row>
    <row r="542" spans="1:12" x14ac:dyDescent="0.35">
      <c r="A542" s="29">
        <v>34700</v>
      </c>
      <c r="B542" s="30">
        <v>25.48</v>
      </c>
      <c r="C542" s="30">
        <f t="shared" si="80"/>
        <v>23.035384615384615</v>
      </c>
      <c r="D542" s="30">
        <f t="shared" si="81"/>
        <v>2.4446153846153855</v>
      </c>
      <c r="E542" s="30">
        <f t="shared" si="82"/>
        <v>1</v>
      </c>
      <c r="F542" s="30">
        <f t="shared" ca="1" si="88"/>
        <v>1.4054358974358971</v>
      </c>
      <c r="G542" s="30">
        <f t="shared" ca="1" si="83"/>
        <v>1.0391794871794886</v>
      </c>
      <c r="H542" s="30">
        <f t="shared" si="84"/>
        <v>23.035384615384615</v>
      </c>
      <c r="I542" s="30">
        <f t="shared" si="85"/>
        <v>1.1061243571762507</v>
      </c>
      <c r="J542" s="30">
        <f t="shared" si="86"/>
        <v>1</v>
      </c>
      <c r="K542" s="30">
        <f t="shared" ca="1" si="89"/>
        <v>1.0612291220995622</v>
      </c>
      <c r="L542" s="30">
        <f t="shared" ca="1" si="87"/>
        <v>1.0423049406973177</v>
      </c>
    </row>
    <row r="543" spans="1:12" x14ac:dyDescent="0.35">
      <c r="A543" s="29">
        <v>34731</v>
      </c>
      <c r="B543" s="30">
        <v>26.25</v>
      </c>
      <c r="C543" s="30">
        <f t="shared" si="80"/>
        <v>22.98076923076923</v>
      </c>
      <c r="D543" s="30">
        <f t="shared" si="81"/>
        <v>3.2692307692307701</v>
      </c>
      <c r="E543" s="30">
        <f t="shared" si="82"/>
        <v>2</v>
      </c>
      <c r="F543" s="30">
        <f t="shared" ca="1" si="88"/>
        <v>2.9278461538461542</v>
      </c>
      <c r="G543" s="30">
        <f t="shared" ca="1" si="83"/>
        <v>0.34138461538461584</v>
      </c>
      <c r="H543" s="30">
        <f t="shared" si="84"/>
        <v>22.98076923076923</v>
      </c>
      <c r="I543" s="30">
        <f t="shared" si="85"/>
        <v>1.1422594142259415</v>
      </c>
      <c r="J543" s="30">
        <f t="shared" si="86"/>
        <v>2</v>
      </c>
      <c r="K543" s="30">
        <f t="shared" ca="1" si="89"/>
        <v>1.1279568119928638</v>
      </c>
      <c r="L543" s="30">
        <f t="shared" ca="1" si="87"/>
        <v>1.0126800973946937</v>
      </c>
    </row>
    <row r="544" spans="1:12" x14ac:dyDescent="0.35">
      <c r="A544" s="29">
        <v>34759</v>
      </c>
      <c r="B544" s="30">
        <v>26.09</v>
      </c>
      <c r="C544" s="30">
        <f t="shared" si="80"/>
        <v>23.002307692307689</v>
      </c>
      <c r="D544" s="30">
        <f t="shared" si="81"/>
        <v>3.0876923076923113</v>
      </c>
      <c r="E544" s="30">
        <f t="shared" si="82"/>
        <v>3</v>
      </c>
      <c r="F544" s="30">
        <f t="shared" ca="1" si="88"/>
        <v>3.3439999999999999</v>
      </c>
      <c r="G544" s="30">
        <f t="shared" ca="1" si="83"/>
        <v>-0.2563076923076899</v>
      </c>
      <c r="H544" s="30">
        <f t="shared" si="84"/>
        <v>23.002307692307689</v>
      </c>
      <c r="I544" s="30">
        <f t="shared" si="85"/>
        <v>1.1342340233421397</v>
      </c>
      <c r="J544" s="30">
        <f t="shared" si="86"/>
        <v>3</v>
      </c>
      <c r="K544" s="30">
        <f t="shared" ca="1" si="89"/>
        <v>1.1460954131131467</v>
      </c>
      <c r="L544" s="30">
        <f t="shared" ca="1" si="87"/>
        <v>0.98965060881031908</v>
      </c>
    </row>
    <row r="545" spans="1:12" x14ac:dyDescent="0.35">
      <c r="A545" s="29">
        <v>34790</v>
      </c>
      <c r="B545" s="30">
        <v>24.32</v>
      </c>
      <c r="C545" s="30">
        <f t="shared" si="80"/>
        <v>23</v>
      </c>
      <c r="D545" s="30">
        <f t="shared" si="81"/>
        <v>1.3200000000000003</v>
      </c>
      <c r="E545" s="30">
        <f t="shared" si="82"/>
        <v>4</v>
      </c>
      <c r="F545" s="30">
        <f t="shared" ca="1" si="88"/>
        <v>2.4728461538461546</v>
      </c>
      <c r="G545" s="30">
        <f t="shared" ca="1" si="83"/>
        <v>-1.1528461538461556</v>
      </c>
      <c r="H545" s="30">
        <f t="shared" si="84"/>
        <v>23</v>
      </c>
      <c r="I545" s="30">
        <f t="shared" si="85"/>
        <v>1.057391304347826</v>
      </c>
      <c r="J545" s="30">
        <f t="shared" si="86"/>
        <v>4</v>
      </c>
      <c r="K545" s="30">
        <f t="shared" ca="1" si="89"/>
        <v>1.1076861608568953</v>
      </c>
      <c r="L545" s="30">
        <f t="shared" ca="1" si="87"/>
        <v>0.95459466924262948</v>
      </c>
    </row>
    <row r="546" spans="1:12" x14ac:dyDescent="0.35">
      <c r="A546" s="29">
        <v>34820</v>
      </c>
      <c r="B546" s="30">
        <v>23.37</v>
      </c>
      <c r="C546" s="30">
        <f t="shared" si="80"/>
        <v>22.957692307692312</v>
      </c>
      <c r="D546" s="30">
        <f t="shared" si="81"/>
        <v>0.41230769230768871</v>
      </c>
      <c r="E546" s="30">
        <f t="shared" si="82"/>
        <v>5</v>
      </c>
      <c r="F546" s="30">
        <f t="shared" ca="1" si="88"/>
        <v>1.190307692307693</v>
      </c>
      <c r="G546" s="30">
        <f t="shared" ca="1" si="83"/>
        <v>-0.7780000000000058</v>
      </c>
      <c r="H546" s="30">
        <f t="shared" si="84"/>
        <v>22.957692307692312</v>
      </c>
      <c r="I546" s="30">
        <f t="shared" si="85"/>
        <v>1.01795945719551</v>
      </c>
      <c r="J546" s="30">
        <f t="shared" si="86"/>
        <v>5</v>
      </c>
      <c r="K546" s="30">
        <f t="shared" ca="1" si="89"/>
        <v>1.0512716216930516</v>
      </c>
      <c r="L546" s="30">
        <f t="shared" ca="1" si="87"/>
        <v>0.96831250477027708</v>
      </c>
    </row>
    <row r="547" spans="1:12" x14ac:dyDescent="0.35">
      <c r="A547" s="29">
        <v>34851</v>
      </c>
      <c r="B547" s="30">
        <v>22.43</v>
      </c>
      <c r="C547" s="30">
        <f t="shared" si="80"/>
        <v>22.939230769230772</v>
      </c>
      <c r="D547" s="30">
        <f t="shared" si="81"/>
        <v>-0.50923076923077204</v>
      </c>
      <c r="E547" s="30">
        <f t="shared" si="82"/>
        <v>6</v>
      </c>
      <c r="F547" s="30">
        <f t="shared" ca="1" si="88"/>
        <v>-0.22521794871794854</v>
      </c>
      <c r="G547" s="30">
        <f t="shared" ca="1" si="83"/>
        <v>-0.2840128205128245</v>
      </c>
      <c r="H547" s="30">
        <f t="shared" si="84"/>
        <v>22.939230769230772</v>
      </c>
      <c r="I547" s="30">
        <f t="shared" si="85"/>
        <v>0.97780087857550035</v>
      </c>
      <c r="J547" s="30">
        <f t="shared" si="86"/>
        <v>6</v>
      </c>
      <c r="K547" s="30">
        <f t="shared" ca="1" si="89"/>
        <v>0.98970503057706927</v>
      </c>
      <c r="L547" s="30">
        <f t="shared" ca="1" si="87"/>
        <v>0.98797202031535813</v>
      </c>
    </row>
    <row r="548" spans="1:12" x14ac:dyDescent="0.35">
      <c r="A548" s="29">
        <v>34881</v>
      </c>
      <c r="B548" s="30">
        <v>21.42</v>
      </c>
      <c r="C548" s="30">
        <f t="shared" si="80"/>
        <v>22.943846153846156</v>
      </c>
      <c r="D548" s="30">
        <f t="shared" si="81"/>
        <v>-1.5238461538461543</v>
      </c>
      <c r="E548" s="30">
        <f t="shared" si="82"/>
        <v>7</v>
      </c>
      <c r="F548" s="30">
        <f t="shared" ca="1" si="88"/>
        <v>-1.4482566204287519</v>
      </c>
      <c r="G548" s="30">
        <f t="shared" ca="1" si="83"/>
        <v>-7.5589533417403487E-2</v>
      </c>
      <c r="H548" s="30">
        <f t="shared" si="84"/>
        <v>22.943846153846156</v>
      </c>
      <c r="I548" s="30">
        <f t="shared" si="85"/>
        <v>0.93358366580614882</v>
      </c>
      <c r="J548" s="30">
        <f t="shared" si="86"/>
        <v>7</v>
      </c>
      <c r="K548" s="30">
        <f t="shared" ca="1" si="89"/>
        <v>0.93705918811134559</v>
      </c>
      <c r="L548" s="30">
        <f t="shared" ca="1" si="87"/>
        <v>0.99629103225357429</v>
      </c>
    </row>
    <row r="549" spans="1:12" x14ac:dyDescent="0.35">
      <c r="A549" s="29">
        <v>34912</v>
      </c>
      <c r="B549" s="30">
        <v>20.46</v>
      </c>
      <c r="C549" s="30">
        <f t="shared" si="80"/>
        <v>22.946923076923078</v>
      </c>
      <c r="D549" s="30">
        <f t="shared" si="81"/>
        <v>-2.4869230769230768</v>
      </c>
      <c r="E549" s="30">
        <f t="shared" si="82"/>
        <v>8</v>
      </c>
      <c r="F549" s="30">
        <f t="shared" ca="1" si="88"/>
        <v>-2.4585234437693453</v>
      </c>
      <c r="G549" s="30">
        <f t="shared" ca="1" si="83"/>
        <v>-2.8399633153732395E-2</v>
      </c>
      <c r="H549" s="30">
        <f t="shared" si="84"/>
        <v>22.946923076923078</v>
      </c>
      <c r="I549" s="30">
        <f t="shared" si="85"/>
        <v>0.89162280848781472</v>
      </c>
      <c r="J549" s="30">
        <f t="shared" si="86"/>
        <v>8</v>
      </c>
      <c r="K549" s="30">
        <f t="shared" ca="1" si="89"/>
        <v>0.89406457332439959</v>
      </c>
      <c r="L549" s="30">
        <f t="shared" ca="1" si="87"/>
        <v>0.99726891668740925</v>
      </c>
    </row>
    <row r="550" spans="1:12" x14ac:dyDescent="0.35">
      <c r="A550" s="29">
        <v>34943</v>
      </c>
      <c r="B550" s="30">
        <v>20.5</v>
      </c>
      <c r="C550" s="30">
        <f t="shared" si="80"/>
        <v>22.949230769230773</v>
      </c>
      <c r="D550" s="30">
        <f t="shared" si="81"/>
        <v>-2.4492307692307733</v>
      </c>
      <c r="E550" s="30">
        <f t="shared" si="82"/>
        <v>9</v>
      </c>
      <c r="F550" s="30">
        <f t="shared" ca="1" si="88"/>
        <v>-2.7441525851197981</v>
      </c>
      <c r="G550" s="30">
        <f t="shared" ca="1" si="83"/>
        <v>0.29492181588902611</v>
      </c>
      <c r="H550" s="30">
        <f t="shared" si="84"/>
        <v>22.949230769230773</v>
      </c>
      <c r="I550" s="30">
        <f t="shared" si="85"/>
        <v>0.89327612790775612</v>
      </c>
      <c r="J550" s="30">
        <f t="shared" si="86"/>
        <v>9</v>
      </c>
      <c r="K550" s="30">
        <f t="shared" ca="1" si="89"/>
        <v>0.88209900606922464</v>
      </c>
      <c r="L550" s="30">
        <f t="shared" ca="1" si="87"/>
        <v>1.0126710513917689</v>
      </c>
    </row>
    <row r="551" spans="1:12" x14ac:dyDescent="0.35">
      <c r="A551" s="29">
        <v>34973</v>
      </c>
      <c r="B551" s="30">
        <v>20.62</v>
      </c>
      <c r="C551" s="30">
        <f t="shared" si="80"/>
        <v>22.78846153846154</v>
      </c>
      <c r="D551" s="30">
        <f t="shared" si="81"/>
        <v>-2.1684615384615391</v>
      </c>
      <c r="E551" s="30">
        <f t="shared" si="82"/>
        <v>10</v>
      </c>
      <c r="F551" s="30">
        <f t="shared" ca="1" si="88"/>
        <v>-2.3949894913829333</v>
      </c>
      <c r="G551" s="30">
        <f t="shared" ca="1" si="83"/>
        <v>0.22652795292139416</v>
      </c>
      <c r="H551" s="30">
        <f t="shared" si="84"/>
        <v>22.78846153846154</v>
      </c>
      <c r="I551" s="30">
        <f t="shared" si="85"/>
        <v>0.90484388185654008</v>
      </c>
      <c r="J551" s="30">
        <f t="shared" si="86"/>
        <v>10</v>
      </c>
      <c r="K551" s="30">
        <f t="shared" ca="1" si="89"/>
        <v>0.89672764542083672</v>
      </c>
      <c r="L551" s="30">
        <f t="shared" ca="1" si="87"/>
        <v>1.0090509492789133</v>
      </c>
    </row>
    <row r="552" spans="1:12" x14ac:dyDescent="0.35">
      <c r="A552" s="29">
        <v>35004</v>
      </c>
      <c r="B552" s="30">
        <v>21.49</v>
      </c>
      <c r="C552" s="30">
        <f t="shared" si="80"/>
        <v>22.695384615384622</v>
      </c>
      <c r="D552" s="30">
        <f t="shared" si="81"/>
        <v>-1.2053846153846237</v>
      </c>
      <c r="E552" s="30">
        <f t="shared" si="82"/>
        <v>11</v>
      </c>
      <c r="F552" s="30">
        <f t="shared" ca="1" si="88"/>
        <v>-1.6342512610340478</v>
      </c>
      <c r="G552" s="30">
        <f t="shared" ca="1" si="83"/>
        <v>0.42886664564942478</v>
      </c>
      <c r="H552" s="30">
        <f t="shared" si="84"/>
        <v>22.695384615384622</v>
      </c>
      <c r="I552" s="30">
        <f t="shared" si="85"/>
        <v>0.94688855748373069</v>
      </c>
      <c r="J552" s="30">
        <f t="shared" si="86"/>
        <v>11</v>
      </c>
      <c r="K552" s="30">
        <f t="shared" ca="1" si="89"/>
        <v>0.92922034141363385</v>
      </c>
      <c r="L552" s="30">
        <f t="shared" ca="1" si="87"/>
        <v>1.0190140220598465</v>
      </c>
    </row>
    <row r="553" spans="1:12" x14ac:dyDescent="0.35">
      <c r="A553" s="29">
        <v>35034</v>
      </c>
      <c r="B553" s="30">
        <v>22.03</v>
      </c>
      <c r="C553" s="30">
        <f t="shared" si="80"/>
        <v>22.563846153846157</v>
      </c>
      <c r="D553" s="30">
        <f t="shared" si="81"/>
        <v>-0.53384615384615586</v>
      </c>
      <c r="E553" s="30">
        <f t="shared" si="82"/>
        <v>12</v>
      </c>
      <c r="F553" s="30">
        <f t="shared" ca="1" si="88"/>
        <v>-0.35876598811025051</v>
      </c>
      <c r="G553" s="30">
        <f t="shared" ca="1" si="83"/>
        <v>-0.17508016573590623</v>
      </c>
      <c r="H553" s="30">
        <f t="shared" si="84"/>
        <v>22.563846153846157</v>
      </c>
      <c r="I553" s="30">
        <f t="shared" si="85"/>
        <v>0.97634064023454803</v>
      </c>
      <c r="J553" s="30">
        <f t="shared" si="86"/>
        <v>12</v>
      </c>
      <c r="K553" s="30">
        <f t="shared" ca="1" si="89"/>
        <v>0.98436860956586791</v>
      </c>
      <c r="L553" s="30">
        <f t="shared" ca="1" si="87"/>
        <v>0.99184454963993585</v>
      </c>
    </row>
    <row r="554" spans="1:12" x14ac:dyDescent="0.35">
      <c r="A554" s="29">
        <v>35065</v>
      </c>
      <c r="B554" s="30">
        <v>23.81</v>
      </c>
      <c r="C554" s="30">
        <f t="shared" si="80"/>
        <v>22.432307692307692</v>
      </c>
      <c r="D554" s="30">
        <f t="shared" si="81"/>
        <v>1.3776923076923069</v>
      </c>
      <c r="E554" s="30">
        <f t="shared" si="82"/>
        <v>1</v>
      </c>
      <c r="F554" s="30">
        <f t="shared" ca="1" si="88"/>
        <v>1.4054358974358971</v>
      </c>
      <c r="G554" s="30">
        <f t="shared" ca="1" si="83"/>
        <v>-2.7743589743590036E-2</v>
      </c>
      <c r="H554" s="30">
        <f t="shared" si="84"/>
        <v>22.432307692307692</v>
      </c>
      <c r="I554" s="30">
        <f t="shared" si="85"/>
        <v>1.0614155407722379</v>
      </c>
      <c r="J554" s="30">
        <f t="shared" si="86"/>
        <v>1</v>
      </c>
      <c r="K554" s="30">
        <f t="shared" ca="1" si="89"/>
        <v>1.0612291220995622</v>
      </c>
      <c r="L554" s="30">
        <f t="shared" ca="1" si="87"/>
        <v>1.0001756629824734</v>
      </c>
    </row>
    <row r="555" spans="1:12" x14ac:dyDescent="0.35">
      <c r="A555" s="29">
        <v>35096</v>
      </c>
      <c r="B555" s="30">
        <v>25.52</v>
      </c>
      <c r="C555" s="30">
        <f t="shared" si="80"/>
        <v>22.340769230769233</v>
      </c>
      <c r="D555" s="30">
        <f t="shared" si="81"/>
        <v>3.1792307692307666</v>
      </c>
      <c r="E555" s="30">
        <f t="shared" si="82"/>
        <v>2</v>
      </c>
      <c r="F555" s="30">
        <f t="shared" ca="1" si="88"/>
        <v>2.9278461538461542</v>
      </c>
      <c r="G555" s="30">
        <f t="shared" ca="1" si="83"/>
        <v>0.25138461538461243</v>
      </c>
      <c r="H555" s="30">
        <f t="shared" si="84"/>
        <v>22.340769230769233</v>
      </c>
      <c r="I555" s="30">
        <f t="shared" si="85"/>
        <v>1.1423062355817235</v>
      </c>
      <c r="J555" s="30">
        <f t="shared" si="86"/>
        <v>2</v>
      </c>
      <c r="K555" s="30">
        <f t="shared" ca="1" si="89"/>
        <v>1.1279568119928638</v>
      </c>
      <c r="L555" s="30">
        <f t="shared" ca="1" si="87"/>
        <v>1.0127216072781255</v>
      </c>
    </row>
    <row r="556" spans="1:12" x14ac:dyDescent="0.35">
      <c r="A556" s="29">
        <v>35125</v>
      </c>
      <c r="B556" s="30">
        <v>26.28</v>
      </c>
      <c r="C556" s="30">
        <f t="shared" si="80"/>
        <v>22.338461538461541</v>
      </c>
      <c r="D556" s="30">
        <f t="shared" si="81"/>
        <v>3.9415384615384603</v>
      </c>
      <c r="E556" s="30">
        <f t="shared" si="82"/>
        <v>3</v>
      </c>
      <c r="F556" s="30">
        <f t="shared" ca="1" si="88"/>
        <v>3.3439999999999999</v>
      </c>
      <c r="G556" s="30">
        <f t="shared" ca="1" si="83"/>
        <v>0.59753846153845913</v>
      </c>
      <c r="H556" s="30">
        <f t="shared" si="84"/>
        <v>22.338461538461541</v>
      </c>
      <c r="I556" s="30">
        <f t="shared" si="85"/>
        <v>1.1764462809917355</v>
      </c>
      <c r="J556" s="30">
        <f t="shared" si="86"/>
        <v>3</v>
      </c>
      <c r="K556" s="30">
        <f t="shared" ca="1" si="89"/>
        <v>1.1460954131131467</v>
      </c>
      <c r="L556" s="30">
        <f t="shared" ca="1" si="87"/>
        <v>1.0264819730812347</v>
      </c>
    </row>
    <row r="557" spans="1:12" x14ac:dyDescent="0.35">
      <c r="A557" s="29">
        <v>35156</v>
      </c>
      <c r="B557" s="30">
        <v>24</v>
      </c>
      <c r="C557" s="30">
        <f t="shared" si="80"/>
        <v>22.339999999999996</v>
      </c>
      <c r="D557" s="30">
        <f t="shared" si="81"/>
        <v>1.6600000000000037</v>
      </c>
      <c r="E557" s="30">
        <f t="shared" si="82"/>
        <v>4</v>
      </c>
      <c r="F557" s="30">
        <f t="shared" ca="1" si="88"/>
        <v>2.4728461538461546</v>
      </c>
      <c r="G557" s="30">
        <f t="shared" ca="1" si="83"/>
        <v>-0.81284615384615222</v>
      </c>
      <c r="H557" s="30">
        <f t="shared" si="84"/>
        <v>22.339999999999996</v>
      </c>
      <c r="I557" s="30">
        <f t="shared" si="85"/>
        <v>1.0743061772605194</v>
      </c>
      <c r="J557" s="30">
        <f t="shared" si="86"/>
        <v>4</v>
      </c>
      <c r="K557" s="30">
        <f t="shared" ca="1" si="89"/>
        <v>1.1076861608568953</v>
      </c>
      <c r="L557" s="30">
        <f t="shared" ca="1" si="87"/>
        <v>0.96986512536136271</v>
      </c>
    </row>
    <row r="558" spans="1:12" x14ac:dyDescent="0.35">
      <c r="A558" s="29">
        <v>35186</v>
      </c>
      <c r="B558" s="30">
        <v>23.11</v>
      </c>
      <c r="C558" s="30">
        <f t="shared" si="80"/>
        <v>22.35153846153846</v>
      </c>
      <c r="D558" s="30">
        <f t="shared" si="81"/>
        <v>0.75846153846153896</v>
      </c>
      <c r="E558" s="30">
        <f t="shared" si="82"/>
        <v>5</v>
      </c>
      <c r="F558" s="30">
        <f t="shared" ca="1" si="88"/>
        <v>1.190307692307693</v>
      </c>
      <c r="G558" s="30">
        <f t="shared" ca="1" si="83"/>
        <v>-0.43184615384615554</v>
      </c>
      <c r="H558" s="30">
        <f t="shared" si="84"/>
        <v>22.35153846153846</v>
      </c>
      <c r="I558" s="30">
        <f t="shared" si="85"/>
        <v>1.0339333035069003</v>
      </c>
      <c r="J558" s="30">
        <f t="shared" si="86"/>
        <v>5</v>
      </c>
      <c r="K558" s="30">
        <f t="shared" ca="1" si="89"/>
        <v>1.0512716216930516</v>
      </c>
      <c r="L558" s="30">
        <f t="shared" ca="1" si="87"/>
        <v>0.98350728981133506</v>
      </c>
    </row>
    <row r="559" spans="1:12" x14ac:dyDescent="0.35">
      <c r="A559" s="29">
        <v>35217</v>
      </c>
      <c r="B559" s="30">
        <v>21.66</v>
      </c>
      <c r="C559" s="30">
        <f t="shared" si="80"/>
        <v>22.366153846153846</v>
      </c>
      <c r="D559" s="30">
        <f t="shared" si="81"/>
        <v>-0.70615384615384613</v>
      </c>
      <c r="E559" s="30">
        <f t="shared" si="82"/>
        <v>6</v>
      </c>
      <c r="F559" s="30">
        <f t="shared" ca="1" si="88"/>
        <v>-0.22521794871794854</v>
      </c>
      <c r="G559" s="30">
        <f t="shared" ca="1" si="83"/>
        <v>-0.4809358974358986</v>
      </c>
      <c r="H559" s="30">
        <f t="shared" si="84"/>
        <v>22.366153846153846</v>
      </c>
      <c r="I559" s="30">
        <f t="shared" si="85"/>
        <v>0.96842756912917871</v>
      </c>
      <c r="J559" s="30">
        <f t="shared" si="86"/>
        <v>6</v>
      </c>
      <c r="K559" s="30">
        <f t="shared" ca="1" si="89"/>
        <v>0.98970503057706927</v>
      </c>
      <c r="L559" s="30">
        <f t="shared" ca="1" si="87"/>
        <v>0.97850120915775851</v>
      </c>
    </row>
    <row r="560" spans="1:12" x14ac:dyDescent="0.35">
      <c r="A560" s="29">
        <v>35247</v>
      </c>
      <c r="B560" s="30">
        <v>20.72</v>
      </c>
      <c r="C560" s="30">
        <f t="shared" si="80"/>
        <v>22.494615384615386</v>
      </c>
      <c r="D560" s="30">
        <f t="shared" si="81"/>
        <v>-1.7746153846153874</v>
      </c>
      <c r="E560" s="30">
        <f t="shared" si="82"/>
        <v>7</v>
      </c>
      <c r="F560" s="30">
        <f t="shared" ca="1" si="88"/>
        <v>-1.4482566204287519</v>
      </c>
      <c r="G560" s="30">
        <f t="shared" ca="1" si="83"/>
        <v>-0.32635876418663656</v>
      </c>
      <c r="H560" s="30">
        <f t="shared" si="84"/>
        <v>22.494615384615386</v>
      </c>
      <c r="I560" s="30">
        <f t="shared" si="85"/>
        <v>0.92110932530862077</v>
      </c>
      <c r="J560" s="30">
        <f t="shared" si="86"/>
        <v>7</v>
      </c>
      <c r="K560" s="30">
        <f t="shared" ca="1" si="89"/>
        <v>0.93705918811134559</v>
      </c>
      <c r="L560" s="30">
        <f t="shared" ca="1" si="87"/>
        <v>0.98297880965782758</v>
      </c>
    </row>
    <row r="561" spans="1:12" x14ac:dyDescent="0.35">
      <c r="A561" s="29">
        <v>35278</v>
      </c>
      <c r="B561" s="30">
        <v>20.23</v>
      </c>
      <c r="C561" s="30">
        <f t="shared" si="80"/>
        <v>22.669230769230769</v>
      </c>
      <c r="D561" s="30">
        <f t="shared" si="81"/>
        <v>-2.4392307692307682</v>
      </c>
      <c r="E561" s="30">
        <f t="shared" si="82"/>
        <v>8</v>
      </c>
      <c r="F561" s="30">
        <f t="shared" ca="1" si="88"/>
        <v>-2.4585234437693453</v>
      </c>
      <c r="G561" s="30">
        <f t="shared" ca="1" si="83"/>
        <v>1.9292674538576193E-2</v>
      </c>
      <c r="H561" s="30">
        <f t="shared" si="84"/>
        <v>22.669230769230769</v>
      </c>
      <c r="I561" s="30">
        <f t="shared" si="85"/>
        <v>0.8923990498812352</v>
      </c>
      <c r="J561" s="30">
        <f t="shared" si="86"/>
        <v>8</v>
      </c>
      <c r="K561" s="30">
        <f t="shared" ca="1" si="89"/>
        <v>0.89406457332439959</v>
      </c>
      <c r="L561" s="30">
        <f t="shared" ca="1" si="87"/>
        <v>0.99813713293999395</v>
      </c>
    </row>
    <row r="562" spans="1:12" x14ac:dyDescent="0.35">
      <c r="A562" s="29">
        <v>35309</v>
      </c>
      <c r="B562" s="30">
        <v>20.43</v>
      </c>
      <c r="C562" s="30">
        <f t="shared" si="80"/>
        <v>22.79615384615385</v>
      </c>
      <c r="D562" s="30">
        <f t="shared" si="81"/>
        <v>-2.3661538461538498</v>
      </c>
      <c r="E562" s="30">
        <f t="shared" si="82"/>
        <v>9</v>
      </c>
      <c r="F562" s="30">
        <f t="shared" ca="1" si="88"/>
        <v>-2.7441525851197981</v>
      </c>
      <c r="G562" s="30">
        <f t="shared" ca="1" si="83"/>
        <v>0.3779987389659496</v>
      </c>
      <c r="H562" s="30">
        <f t="shared" si="84"/>
        <v>22.79615384615385</v>
      </c>
      <c r="I562" s="30">
        <f t="shared" si="85"/>
        <v>0.89620381305888297</v>
      </c>
      <c r="J562" s="30">
        <f t="shared" si="86"/>
        <v>9</v>
      </c>
      <c r="K562" s="30">
        <f t="shared" ca="1" si="89"/>
        <v>0.88209900606922464</v>
      </c>
      <c r="L562" s="30">
        <f t="shared" ca="1" si="87"/>
        <v>1.0159900497479435</v>
      </c>
    </row>
    <row r="563" spans="1:12" x14ac:dyDescent="0.35">
      <c r="A563" s="29">
        <v>35339</v>
      </c>
      <c r="B563" s="30">
        <v>20.52</v>
      </c>
      <c r="C563" s="30">
        <f t="shared" si="80"/>
        <v>22.831538461538464</v>
      </c>
      <c r="D563" s="30">
        <f t="shared" si="81"/>
        <v>-2.3115384615384649</v>
      </c>
      <c r="E563" s="30">
        <f t="shared" si="82"/>
        <v>10</v>
      </c>
      <c r="F563" s="30">
        <f t="shared" ca="1" si="88"/>
        <v>-2.3949894913829333</v>
      </c>
      <c r="G563" s="30">
        <f t="shared" ca="1" si="83"/>
        <v>8.3451029844468394E-2</v>
      </c>
      <c r="H563" s="30">
        <f t="shared" si="84"/>
        <v>22.831538461538464</v>
      </c>
      <c r="I563" s="30">
        <f t="shared" si="85"/>
        <v>0.89875678043192597</v>
      </c>
      <c r="J563" s="30">
        <f t="shared" si="86"/>
        <v>10</v>
      </c>
      <c r="K563" s="30">
        <f t="shared" ca="1" si="89"/>
        <v>0.89672764542083672</v>
      </c>
      <c r="L563" s="30">
        <f t="shared" ca="1" si="87"/>
        <v>1.002262821963225</v>
      </c>
    </row>
    <row r="564" spans="1:12" x14ac:dyDescent="0.35">
      <c r="A564" s="29">
        <v>35370</v>
      </c>
      <c r="B564" s="30">
        <v>20.77</v>
      </c>
      <c r="C564" s="30">
        <f t="shared" si="80"/>
        <v>23.044615384615383</v>
      </c>
      <c r="D564" s="30">
        <f t="shared" si="81"/>
        <v>-2.2746153846153838</v>
      </c>
      <c r="E564" s="30">
        <f t="shared" si="82"/>
        <v>11</v>
      </c>
      <c r="F564" s="30">
        <f t="shared" ca="1" si="88"/>
        <v>-1.6342512610340478</v>
      </c>
      <c r="G564" s="30">
        <f t="shared" ca="1" si="83"/>
        <v>-0.64036412358133532</v>
      </c>
      <c r="H564" s="30">
        <f t="shared" si="84"/>
        <v>23.044615384615383</v>
      </c>
      <c r="I564" s="30">
        <f t="shared" si="85"/>
        <v>0.90129514653848719</v>
      </c>
      <c r="J564" s="30">
        <f t="shared" si="86"/>
        <v>11</v>
      </c>
      <c r="K564" s="30">
        <f t="shared" ca="1" si="89"/>
        <v>0.92922034141363385</v>
      </c>
      <c r="L564" s="30">
        <f t="shared" ca="1" si="87"/>
        <v>0.96994771462636764</v>
      </c>
    </row>
    <row r="565" spans="1:12" x14ac:dyDescent="0.35">
      <c r="A565" s="29">
        <v>35400</v>
      </c>
      <c r="B565" s="30">
        <v>21.68</v>
      </c>
      <c r="C565" s="30">
        <f t="shared" si="80"/>
        <v>23.278461538461535</v>
      </c>
      <c r="D565" s="30">
        <f t="shared" si="81"/>
        <v>-1.5984615384615353</v>
      </c>
      <c r="E565" s="30">
        <f t="shared" si="82"/>
        <v>12</v>
      </c>
      <c r="F565" s="30">
        <f t="shared" ca="1" si="88"/>
        <v>-0.35876598811025051</v>
      </c>
      <c r="G565" s="30">
        <f t="shared" ca="1" si="83"/>
        <v>-1.2396955503512856</v>
      </c>
      <c r="H565" s="30">
        <f t="shared" si="84"/>
        <v>23.278461538461535</v>
      </c>
      <c r="I565" s="30">
        <f t="shared" si="85"/>
        <v>0.931333024915736</v>
      </c>
      <c r="J565" s="30">
        <f t="shared" si="86"/>
        <v>12</v>
      </c>
      <c r="K565" s="30">
        <f t="shared" ca="1" si="89"/>
        <v>0.98436860956586791</v>
      </c>
      <c r="L565" s="30">
        <f t="shared" ca="1" si="87"/>
        <v>0.94612223090543091</v>
      </c>
    </row>
    <row r="566" spans="1:12" x14ac:dyDescent="0.35">
      <c r="A566" s="29">
        <v>35431</v>
      </c>
      <c r="B566" s="30">
        <v>23.7</v>
      </c>
      <c r="C566" s="30">
        <f t="shared" si="80"/>
        <v>23.580769230769231</v>
      </c>
      <c r="D566" s="30">
        <f t="shared" si="81"/>
        <v>0.11923076923076792</v>
      </c>
      <c r="E566" s="30">
        <f t="shared" si="82"/>
        <v>1</v>
      </c>
      <c r="F566" s="30">
        <f t="shared" ca="1" si="88"/>
        <v>1.4054358974358971</v>
      </c>
      <c r="G566" s="30">
        <f t="shared" ca="1" si="83"/>
        <v>-1.286205128205129</v>
      </c>
      <c r="H566" s="30">
        <f t="shared" si="84"/>
        <v>23.580769230769231</v>
      </c>
      <c r="I566" s="30">
        <f t="shared" si="85"/>
        <v>1.0050562714076006</v>
      </c>
      <c r="J566" s="30">
        <f t="shared" si="86"/>
        <v>1</v>
      </c>
      <c r="K566" s="30">
        <f t="shared" ca="1" si="89"/>
        <v>1.0612291220995622</v>
      </c>
      <c r="L566" s="30">
        <f t="shared" ca="1" si="87"/>
        <v>0.9470681217446919</v>
      </c>
    </row>
    <row r="567" spans="1:12" x14ac:dyDescent="0.35">
      <c r="A567" s="29">
        <v>35462</v>
      </c>
      <c r="B567" s="30">
        <v>26.08</v>
      </c>
      <c r="C567" s="30">
        <f t="shared" si="80"/>
        <v>23.906153846153845</v>
      </c>
      <c r="D567" s="30">
        <f t="shared" si="81"/>
        <v>2.1738461538461529</v>
      </c>
      <c r="E567" s="30">
        <f t="shared" si="82"/>
        <v>2</v>
      </c>
      <c r="F567" s="30">
        <f t="shared" ca="1" si="88"/>
        <v>2.9278461538461542</v>
      </c>
      <c r="G567" s="30">
        <f t="shared" ca="1" si="83"/>
        <v>-0.75400000000000134</v>
      </c>
      <c r="H567" s="30">
        <f t="shared" si="84"/>
        <v>23.906153846153845</v>
      </c>
      <c r="I567" s="30">
        <f t="shared" si="85"/>
        <v>1.0909324924383808</v>
      </c>
      <c r="J567" s="30">
        <f t="shared" si="86"/>
        <v>2</v>
      </c>
      <c r="K567" s="30">
        <f t="shared" ca="1" si="89"/>
        <v>1.1279568119928638</v>
      </c>
      <c r="L567" s="30">
        <f t="shared" ca="1" si="87"/>
        <v>0.96717576492217927</v>
      </c>
    </row>
    <row r="568" spans="1:12" x14ac:dyDescent="0.35">
      <c r="A568" s="29">
        <v>35490</v>
      </c>
      <c r="B568" s="30">
        <v>27.17</v>
      </c>
      <c r="C568" s="30">
        <f t="shared" si="80"/>
        <v>24.24923076923077</v>
      </c>
      <c r="D568" s="30">
        <f t="shared" si="81"/>
        <v>2.9207692307692312</v>
      </c>
      <c r="E568" s="30">
        <f t="shared" si="82"/>
        <v>3</v>
      </c>
      <c r="F568" s="30">
        <f t="shared" ca="1" si="88"/>
        <v>3.3439999999999999</v>
      </c>
      <c r="G568" s="30">
        <f t="shared" ca="1" si="83"/>
        <v>-0.42323076923076997</v>
      </c>
      <c r="H568" s="30">
        <f t="shared" si="84"/>
        <v>24.24923076923077</v>
      </c>
      <c r="I568" s="30">
        <f t="shared" si="85"/>
        <v>1.1204479127014337</v>
      </c>
      <c r="J568" s="30">
        <f t="shared" si="86"/>
        <v>3</v>
      </c>
      <c r="K568" s="30">
        <f t="shared" ca="1" si="89"/>
        <v>1.1460954131131467</v>
      </c>
      <c r="L568" s="30">
        <f t="shared" ca="1" si="87"/>
        <v>0.97762184533829843</v>
      </c>
    </row>
    <row r="569" spans="1:12" x14ac:dyDescent="0.35">
      <c r="A569" s="29">
        <v>35521</v>
      </c>
      <c r="B569" s="30">
        <v>26.74</v>
      </c>
      <c r="C569" s="30">
        <f t="shared" si="80"/>
        <v>24.573076923076925</v>
      </c>
      <c r="D569" s="30">
        <f t="shared" si="81"/>
        <v>2.166923076923073</v>
      </c>
      <c r="E569" s="30">
        <f t="shared" si="82"/>
        <v>4</v>
      </c>
      <c r="F569" s="30">
        <f t="shared" ca="1" si="88"/>
        <v>2.4728461538461546</v>
      </c>
      <c r="G569" s="30">
        <f t="shared" ca="1" si="83"/>
        <v>-0.30592307692308296</v>
      </c>
      <c r="H569" s="30">
        <f t="shared" si="84"/>
        <v>24.573076923076925</v>
      </c>
      <c r="I569" s="30">
        <f t="shared" si="85"/>
        <v>1.0881828142119265</v>
      </c>
      <c r="J569" s="30">
        <f t="shared" si="86"/>
        <v>4</v>
      </c>
      <c r="K569" s="30">
        <f t="shared" ca="1" si="89"/>
        <v>1.1076861608568953</v>
      </c>
      <c r="L569" s="30">
        <f t="shared" ca="1" si="87"/>
        <v>0.98239271434981079</v>
      </c>
    </row>
    <row r="570" spans="1:12" x14ac:dyDescent="0.35">
      <c r="A570" s="29">
        <v>35551</v>
      </c>
      <c r="B570" s="30">
        <v>26.77</v>
      </c>
      <c r="C570" s="30">
        <f t="shared" si="80"/>
        <v>24.983076923076926</v>
      </c>
      <c r="D570" s="30">
        <f t="shared" si="81"/>
        <v>1.7869230769230739</v>
      </c>
      <c r="E570" s="30">
        <f t="shared" si="82"/>
        <v>5</v>
      </c>
      <c r="F570" s="30">
        <f t="shared" ca="1" si="88"/>
        <v>1.190307692307693</v>
      </c>
      <c r="G570" s="30">
        <f t="shared" ca="1" si="83"/>
        <v>0.59661538461537944</v>
      </c>
      <c r="H570" s="30">
        <f t="shared" si="84"/>
        <v>24.983076923076926</v>
      </c>
      <c r="I570" s="30">
        <f t="shared" si="85"/>
        <v>1.0715253402303095</v>
      </c>
      <c r="J570" s="30">
        <f t="shared" si="86"/>
        <v>5</v>
      </c>
      <c r="K570" s="30">
        <f t="shared" ca="1" si="89"/>
        <v>1.0512716216930516</v>
      </c>
      <c r="L570" s="30">
        <f t="shared" ca="1" si="87"/>
        <v>1.019265923401071</v>
      </c>
    </row>
    <row r="571" spans="1:12" x14ac:dyDescent="0.35">
      <c r="A571" s="29">
        <v>35582</v>
      </c>
      <c r="B571" s="30">
        <v>26.15</v>
      </c>
      <c r="C571" s="30">
        <f t="shared" si="80"/>
        <v>25.468461538461536</v>
      </c>
      <c r="D571" s="30">
        <f t="shared" si="81"/>
        <v>0.68153846153846231</v>
      </c>
      <c r="E571" s="30">
        <f t="shared" si="82"/>
        <v>6</v>
      </c>
      <c r="F571" s="30">
        <f t="shared" ca="1" si="88"/>
        <v>-0.22521794871794854</v>
      </c>
      <c r="G571" s="30">
        <f t="shared" ca="1" si="83"/>
        <v>0.90675641025640985</v>
      </c>
      <c r="H571" s="30">
        <f t="shared" si="84"/>
        <v>25.468461538461536</v>
      </c>
      <c r="I571" s="30">
        <f t="shared" si="85"/>
        <v>1.0267600954423268</v>
      </c>
      <c r="J571" s="30">
        <f t="shared" si="86"/>
        <v>6</v>
      </c>
      <c r="K571" s="30">
        <f t="shared" ca="1" si="89"/>
        <v>0.98970503057706927</v>
      </c>
      <c r="L571" s="30">
        <f t="shared" ca="1" si="87"/>
        <v>1.0374405138101115</v>
      </c>
    </row>
    <row r="572" spans="1:12" x14ac:dyDescent="0.35">
      <c r="A572" s="29">
        <v>35612</v>
      </c>
      <c r="B572" s="30">
        <v>25.59</v>
      </c>
      <c r="C572" s="30">
        <f t="shared" si="80"/>
        <v>25.963846153846156</v>
      </c>
      <c r="D572" s="30">
        <f t="shared" si="81"/>
        <v>-0.37384615384615572</v>
      </c>
      <c r="E572" s="30">
        <f t="shared" si="82"/>
        <v>7</v>
      </c>
      <c r="F572" s="30">
        <f t="shared" ca="1" si="88"/>
        <v>-1.4482566204287519</v>
      </c>
      <c r="G572" s="30">
        <f t="shared" ca="1" si="83"/>
        <v>1.0744104665825951</v>
      </c>
      <c r="H572" s="30">
        <f t="shared" si="84"/>
        <v>25.963846153846156</v>
      </c>
      <c r="I572" s="30">
        <f t="shared" si="85"/>
        <v>0.98560127988623225</v>
      </c>
      <c r="J572" s="30">
        <f t="shared" si="86"/>
        <v>7</v>
      </c>
      <c r="K572" s="30">
        <f t="shared" ca="1" si="89"/>
        <v>0.93705918811134559</v>
      </c>
      <c r="L572" s="30">
        <f t="shared" ca="1" si="87"/>
        <v>1.0518025887700049</v>
      </c>
    </row>
    <row r="573" spans="1:12" x14ac:dyDescent="0.35">
      <c r="A573" s="29">
        <v>35643</v>
      </c>
      <c r="B573" s="30">
        <v>24.95</v>
      </c>
      <c r="C573" s="30">
        <f t="shared" si="80"/>
        <v>26.357692307692307</v>
      </c>
      <c r="D573" s="30">
        <f t="shared" si="81"/>
        <v>-1.407692307692308</v>
      </c>
      <c r="E573" s="30">
        <f t="shared" si="82"/>
        <v>8</v>
      </c>
      <c r="F573" s="30">
        <f t="shared" ca="1" si="88"/>
        <v>-2.4585234437693453</v>
      </c>
      <c r="G573" s="30">
        <f t="shared" ca="1" si="83"/>
        <v>1.0508311360770364</v>
      </c>
      <c r="H573" s="30">
        <f t="shared" si="84"/>
        <v>26.357692307692307</v>
      </c>
      <c r="I573" s="30">
        <f t="shared" si="85"/>
        <v>0.94659273310958703</v>
      </c>
      <c r="J573" s="30">
        <f t="shared" si="86"/>
        <v>8</v>
      </c>
      <c r="K573" s="30">
        <f t="shared" ca="1" si="89"/>
        <v>0.89406457332439959</v>
      </c>
      <c r="L573" s="30">
        <f t="shared" ca="1" si="87"/>
        <v>1.0587520872120815</v>
      </c>
    </row>
    <row r="574" spans="1:12" x14ac:dyDescent="0.35">
      <c r="A574" s="29">
        <v>35674</v>
      </c>
      <c r="B574" s="30">
        <v>24.69</v>
      </c>
      <c r="C574" s="30">
        <f t="shared" si="80"/>
        <v>26.600769230769231</v>
      </c>
      <c r="D574" s="30">
        <f t="shared" si="81"/>
        <v>-1.9107692307692297</v>
      </c>
      <c r="E574" s="30">
        <f t="shared" si="82"/>
        <v>9</v>
      </c>
      <c r="F574" s="30">
        <f t="shared" ca="1" si="88"/>
        <v>-2.7441525851197981</v>
      </c>
      <c r="G574" s="30">
        <f t="shared" ca="1" si="83"/>
        <v>0.83338335435056976</v>
      </c>
      <c r="H574" s="30">
        <f t="shared" si="84"/>
        <v>26.600769230769231</v>
      </c>
      <c r="I574" s="30">
        <f t="shared" si="85"/>
        <v>0.92816864752320638</v>
      </c>
      <c r="J574" s="30">
        <f t="shared" si="86"/>
        <v>9</v>
      </c>
      <c r="K574" s="30">
        <f t="shared" ca="1" si="89"/>
        <v>0.88209900606922464</v>
      </c>
      <c r="L574" s="30">
        <f t="shared" ca="1" si="87"/>
        <v>1.0522272909696107</v>
      </c>
    </row>
    <row r="575" spans="1:12" x14ac:dyDescent="0.35">
      <c r="A575" s="29">
        <v>35704</v>
      </c>
      <c r="B575" s="30">
        <v>24.64</v>
      </c>
      <c r="C575" s="30">
        <f t="shared" si="80"/>
        <v>26.699230769230766</v>
      </c>
      <c r="D575" s="30">
        <f t="shared" si="81"/>
        <v>-2.0592307692307656</v>
      </c>
      <c r="E575" s="30">
        <f t="shared" si="82"/>
        <v>10</v>
      </c>
      <c r="F575" s="30">
        <f t="shared" ca="1" si="88"/>
        <v>-2.3949894913829333</v>
      </c>
      <c r="G575" s="30">
        <f t="shared" ca="1" si="83"/>
        <v>0.33575872215216762</v>
      </c>
      <c r="H575" s="30">
        <f t="shared" si="84"/>
        <v>26.699230769230766</v>
      </c>
      <c r="I575" s="30">
        <f t="shared" si="85"/>
        <v>0.92287303004984311</v>
      </c>
      <c r="J575" s="30">
        <f t="shared" si="86"/>
        <v>10</v>
      </c>
      <c r="K575" s="30">
        <f t="shared" ca="1" si="89"/>
        <v>0.89672764542083672</v>
      </c>
      <c r="L575" s="30">
        <f t="shared" ca="1" si="87"/>
        <v>1.0291564387052394</v>
      </c>
    </row>
    <row r="576" spans="1:12" x14ac:dyDescent="0.35">
      <c r="A576" s="29">
        <v>35735</v>
      </c>
      <c r="B576" s="30">
        <v>25.85</v>
      </c>
      <c r="C576" s="30">
        <f t="shared" si="80"/>
        <v>26.746923076923078</v>
      </c>
      <c r="D576" s="30">
        <f t="shared" si="81"/>
        <v>-0.89692307692307693</v>
      </c>
      <c r="E576" s="30">
        <f t="shared" si="82"/>
        <v>11</v>
      </c>
      <c r="F576" s="30">
        <f t="shared" ca="1" si="88"/>
        <v>-1.6342512610340478</v>
      </c>
      <c r="G576" s="30">
        <f t="shared" ca="1" si="83"/>
        <v>0.73732818411097156</v>
      </c>
      <c r="H576" s="30">
        <f t="shared" si="84"/>
        <v>26.746923076923078</v>
      </c>
      <c r="I576" s="30">
        <f t="shared" si="85"/>
        <v>0.96646630813033851</v>
      </c>
      <c r="J576" s="30">
        <f t="shared" si="86"/>
        <v>11</v>
      </c>
      <c r="K576" s="30">
        <f t="shared" ca="1" si="89"/>
        <v>0.92922034141363385</v>
      </c>
      <c r="L576" s="30">
        <f t="shared" ca="1" si="87"/>
        <v>1.0400830298872299</v>
      </c>
    </row>
    <row r="577" spans="1:12" x14ac:dyDescent="0.35">
      <c r="A577" s="29">
        <v>35765</v>
      </c>
      <c r="B577" s="30">
        <v>27.08</v>
      </c>
      <c r="C577" s="30">
        <f t="shared" si="80"/>
        <v>26.625384615384615</v>
      </c>
      <c r="D577" s="30">
        <f t="shared" si="81"/>
        <v>0.45461538461538353</v>
      </c>
      <c r="E577" s="30">
        <f t="shared" si="82"/>
        <v>12</v>
      </c>
      <c r="F577" s="30">
        <f t="shared" ca="1" si="88"/>
        <v>-0.35876598811025051</v>
      </c>
      <c r="G577" s="30">
        <f t="shared" ca="1" si="83"/>
        <v>0.81338137272563316</v>
      </c>
      <c r="H577" s="30">
        <f t="shared" si="84"/>
        <v>26.625384615384615</v>
      </c>
      <c r="I577" s="30">
        <f t="shared" si="85"/>
        <v>1.0170745095773264</v>
      </c>
      <c r="J577" s="30">
        <f t="shared" si="86"/>
        <v>12</v>
      </c>
      <c r="K577" s="30">
        <f t="shared" ca="1" si="89"/>
        <v>0.98436860956586791</v>
      </c>
      <c r="L577" s="30">
        <f t="shared" ca="1" si="87"/>
        <v>1.0332252569755171</v>
      </c>
    </row>
    <row r="578" spans="1:12" x14ac:dyDescent="0.35">
      <c r="A578" s="29">
        <v>35796</v>
      </c>
      <c r="B578" s="30">
        <v>28.12</v>
      </c>
      <c r="C578" s="30">
        <f t="shared" si="80"/>
        <v>26.430000000000003</v>
      </c>
      <c r="D578" s="30">
        <f t="shared" si="81"/>
        <v>1.6899999999999977</v>
      </c>
      <c r="E578" s="30">
        <f t="shared" si="82"/>
        <v>1</v>
      </c>
      <c r="F578" s="30">
        <f t="shared" ca="1" si="88"/>
        <v>1.4054358974358971</v>
      </c>
      <c r="G578" s="30">
        <f t="shared" ca="1" si="83"/>
        <v>0.28456410256410081</v>
      </c>
      <c r="H578" s="30">
        <f t="shared" si="84"/>
        <v>26.430000000000003</v>
      </c>
      <c r="I578" s="30">
        <f t="shared" si="85"/>
        <v>1.063942489595157</v>
      </c>
      <c r="J578" s="30">
        <f t="shared" si="86"/>
        <v>1</v>
      </c>
      <c r="K578" s="30">
        <f t="shared" ca="1" si="89"/>
        <v>1.0612291220995622</v>
      </c>
      <c r="L578" s="30">
        <f t="shared" ca="1" si="87"/>
        <v>1.0025568159025136</v>
      </c>
    </row>
    <row r="579" spans="1:12" x14ac:dyDescent="0.35">
      <c r="A579" s="29">
        <v>35827</v>
      </c>
      <c r="B579" s="30">
        <v>28.82</v>
      </c>
      <c r="C579" s="30">
        <f t="shared" si="80"/>
        <v>26.174615384615382</v>
      </c>
      <c r="D579" s="30">
        <f t="shared" si="81"/>
        <v>2.6453846153846179</v>
      </c>
      <c r="E579" s="30">
        <f t="shared" si="82"/>
        <v>2</v>
      </c>
      <c r="F579" s="30">
        <f t="shared" ca="1" si="88"/>
        <v>2.9278461538461542</v>
      </c>
      <c r="G579" s="30">
        <f t="shared" ca="1" si="83"/>
        <v>-0.28246153846153632</v>
      </c>
      <c r="H579" s="30">
        <f t="shared" si="84"/>
        <v>26.174615384615382</v>
      </c>
      <c r="I579" s="30">
        <f t="shared" si="85"/>
        <v>1.1010667998942019</v>
      </c>
      <c r="J579" s="30">
        <f t="shared" si="86"/>
        <v>2</v>
      </c>
      <c r="K579" s="30">
        <f t="shared" ca="1" si="89"/>
        <v>1.1279568119928638</v>
      </c>
      <c r="L579" s="30">
        <f t="shared" ca="1" si="87"/>
        <v>0.97616042404039116</v>
      </c>
    </row>
    <row r="580" spans="1:12" x14ac:dyDescent="0.35">
      <c r="A580" s="29">
        <v>35855</v>
      </c>
      <c r="B580" s="30">
        <v>29.24</v>
      </c>
      <c r="C580" s="30">
        <f t="shared" si="80"/>
        <v>25.894615384615385</v>
      </c>
      <c r="D580" s="30">
        <f t="shared" si="81"/>
        <v>3.3453846153846136</v>
      </c>
      <c r="E580" s="30">
        <f t="shared" si="82"/>
        <v>3</v>
      </c>
      <c r="F580" s="30">
        <f t="shared" ca="1" si="88"/>
        <v>3.3439999999999999</v>
      </c>
      <c r="G580" s="30">
        <f t="shared" ca="1" si="83"/>
        <v>1.3846153846124309E-3</v>
      </c>
      <c r="H580" s="30">
        <f t="shared" si="84"/>
        <v>25.894615384615385</v>
      </c>
      <c r="I580" s="30">
        <f t="shared" si="85"/>
        <v>1.1291922882690193</v>
      </c>
      <c r="J580" s="30">
        <f t="shared" si="86"/>
        <v>3</v>
      </c>
      <c r="K580" s="30">
        <f t="shared" ca="1" si="89"/>
        <v>1.1460954131131467</v>
      </c>
      <c r="L580" s="30">
        <f t="shared" ca="1" si="87"/>
        <v>0.98525155528001529</v>
      </c>
    </row>
    <row r="581" spans="1:12" x14ac:dyDescent="0.35">
      <c r="A581" s="29">
        <v>35886</v>
      </c>
      <c r="B581" s="30">
        <v>28.45</v>
      </c>
      <c r="C581" s="30">
        <f t="shared" si="80"/>
        <v>25.639230769230771</v>
      </c>
      <c r="D581" s="30">
        <f t="shared" si="81"/>
        <v>2.8107692307692282</v>
      </c>
      <c r="E581" s="30">
        <f t="shared" si="82"/>
        <v>4</v>
      </c>
      <c r="F581" s="30">
        <f t="shared" ca="1" si="88"/>
        <v>2.4728461538461546</v>
      </c>
      <c r="G581" s="30">
        <f t="shared" ca="1" si="83"/>
        <v>0.33792307692307233</v>
      </c>
      <c r="H581" s="30">
        <f t="shared" si="84"/>
        <v>25.639230769230771</v>
      </c>
      <c r="I581" s="30">
        <f t="shared" si="85"/>
        <v>1.1096276739371755</v>
      </c>
      <c r="J581" s="30">
        <f t="shared" si="86"/>
        <v>4</v>
      </c>
      <c r="K581" s="30">
        <f t="shared" ca="1" si="89"/>
        <v>1.1076861608568953</v>
      </c>
      <c r="L581" s="30">
        <f t="shared" ca="1" si="87"/>
        <v>1.0017527645906295</v>
      </c>
    </row>
    <row r="582" spans="1:12" x14ac:dyDescent="0.35">
      <c r="A582" s="29">
        <v>35916</v>
      </c>
      <c r="B582" s="30">
        <v>27.36</v>
      </c>
      <c r="C582" s="30">
        <f t="shared" si="80"/>
        <v>25.405384615384619</v>
      </c>
      <c r="D582" s="30">
        <f t="shared" si="81"/>
        <v>1.95461538461538</v>
      </c>
      <c r="E582" s="30">
        <f t="shared" si="82"/>
        <v>5</v>
      </c>
      <c r="F582" s="30">
        <f t="shared" ca="1" si="88"/>
        <v>1.190307692307693</v>
      </c>
      <c r="G582" s="30">
        <f t="shared" ca="1" si="83"/>
        <v>0.76430769230768547</v>
      </c>
      <c r="H582" s="30">
        <f t="shared" si="84"/>
        <v>25.405384615384619</v>
      </c>
      <c r="I582" s="30">
        <f t="shared" si="85"/>
        <v>1.0769370515033152</v>
      </c>
      <c r="J582" s="30">
        <f t="shared" si="86"/>
        <v>5</v>
      </c>
      <c r="K582" s="30">
        <f t="shared" ca="1" si="89"/>
        <v>1.0512716216930516</v>
      </c>
      <c r="L582" s="30">
        <f t="shared" ca="1" si="87"/>
        <v>1.0244136998285278</v>
      </c>
    </row>
    <row r="583" spans="1:12" x14ac:dyDescent="0.35">
      <c r="A583" s="29">
        <v>35947</v>
      </c>
      <c r="B583" s="30">
        <v>25.19</v>
      </c>
      <c r="C583" s="30">
        <f t="shared" si="80"/>
        <v>25.171538461538464</v>
      </c>
      <c r="D583" s="30">
        <f t="shared" si="81"/>
        <v>1.8461538461536975E-2</v>
      </c>
      <c r="E583" s="30">
        <f t="shared" si="82"/>
        <v>6</v>
      </c>
      <c r="F583" s="30">
        <f t="shared" ca="1" si="88"/>
        <v>-0.22521794871794854</v>
      </c>
      <c r="G583" s="30">
        <f t="shared" ca="1" si="83"/>
        <v>0.24367948717948451</v>
      </c>
      <c r="H583" s="30">
        <f t="shared" si="84"/>
        <v>25.171538461538464</v>
      </c>
      <c r="I583" s="30">
        <f t="shared" si="85"/>
        <v>1.000733429086575</v>
      </c>
      <c r="J583" s="30">
        <f t="shared" si="86"/>
        <v>6</v>
      </c>
      <c r="K583" s="30">
        <f t="shared" ca="1" si="89"/>
        <v>0.98970503057706927</v>
      </c>
      <c r="L583" s="30">
        <f t="shared" ca="1" si="87"/>
        <v>1.0111431165537024</v>
      </c>
    </row>
    <row r="584" spans="1:12" x14ac:dyDescent="0.35">
      <c r="A584" s="29">
        <v>35977</v>
      </c>
      <c r="B584" s="30">
        <v>23.61</v>
      </c>
      <c r="C584" s="30">
        <f t="shared" si="80"/>
        <v>24.952307692307695</v>
      </c>
      <c r="D584" s="30">
        <f t="shared" si="81"/>
        <v>-1.3423076923076955</v>
      </c>
      <c r="E584" s="30">
        <f t="shared" si="82"/>
        <v>7</v>
      </c>
      <c r="F584" s="30">
        <f t="shared" ca="1" si="88"/>
        <v>-1.4482566204287519</v>
      </c>
      <c r="G584" s="30">
        <f t="shared" ca="1" si="83"/>
        <v>0.10594892812105527</v>
      </c>
      <c r="H584" s="30">
        <f t="shared" si="84"/>
        <v>24.952307692307695</v>
      </c>
      <c r="I584" s="30">
        <f t="shared" si="85"/>
        <v>0.94620506812997085</v>
      </c>
      <c r="J584" s="30">
        <f t="shared" si="86"/>
        <v>7</v>
      </c>
      <c r="K584" s="30">
        <f t="shared" ca="1" si="89"/>
        <v>0.93705918811134559</v>
      </c>
      <c r="L584" s="30">
        <f t="shared" ca="1" si="87"/>
        <v>1.0097601945903321</v>
      </c>
    </row>
    <row r="585" spans="1:12" x14ac:dyDescent="0.35">
      <c r="A585" s="29">
        <v>36008</v>
      </c>
      <c r="B585" s="30">
        <v>22.27</v>
      </c>
      <c r="C585" s="30">
        <f t="shared" ref="C585:C648" si="90">AVERAGE(B579:B591)</f>
        <v>24.768461538461544</v>
      </c>
      <c r="D585" s="30">
        <f t="shared" ref="D585:D648" si="91">B585 - C585</f>
        <v>-2.4984615384615445</v>
      </c>
      <c r="E585" s="30">
        <f t="shared" ref="E585:E648" si="92">MONTH(A585)</f>
        <v>8</v>
      </c>
      <c r="F585" s="30">
        <f t="shared" ca="1" si="88"/>
        <v>-2.4585234437693453</v>
      </c>
      <c r="G585" s="30">
        <f t="shared" ref="G585:G648" ca="1" si="93">B585 - (C585 + F585)</f>
        <v>-3.993809469220011E-2</v>
      </c>
      <c r="H585" s="30">
        <f t="shared" ref="H585:H648" si="94">AVERAGE(B579:B591)</f>
        <v>24.768461538461544</v>
      </c>
      <c r="I585" s="30">
        <f t="shared" ref="I585:I648" si="95">B585 / H585</f>
        <v>0.89912730209012681</v>
      </c>
      <c r="J585" s="30">
        <f t="shared" ref="J585:J648" si="96">MONTH(A585)</f>
        <v>8</v>
      </c>
      <c r="K585" s="30">
        <f t="shared" ca="1" si="89"/>
        <v>0.89406457332439959</v>
      </c>
      <c r="L585" s="30">
        <f t="shared" ref="L585:L648" ca="1" si="97">IF(K585=0, 0, B585 / (H585 * K585))</f>
        <v>1.0056625985603058</v>
      </c>
    </row>
    <row r="586" spans="1:12" x14ac:dyDescent="0.35">
      <c r="A586" s="29">
        <v>36039</v>
      </c>
      <c r="B586" s="30">
        <v>21.31</v>
      </c>
      <c r="C586" s="30">
        <f t="shared" si="90"/>
        <v>24.587692307692308</v>
      </c>
      <c r="D586" s="30">
        <f t="shared" si="91"/>
        <v>-3.277692307692309</v>
      </c>
      <c r="E586" s="30">
        <f t="shared" si="92"/>
        <v>9</v>
      </c>
      <c r="F586" s="30">
        <f t="shared" ca="1" si="88"/>
        <v>-2.7441525851197981</v>
      </c>
      <c r="G586" s="30">
        <f t="shared" ca="1" si="93"/>
        <v>-0.53353972257250959</v>
      </c>
      <c r="H586" s="30">
        <f t="shared" si="94"/>
        <v>24.587692307692308</v>
      </c>
      <c r="I586" s="30">
        <f t="shared" si="95"/>
        <v>0.86669378050306589</v>
      </c>
      <c r="J586" s="30">
        <f t="shared" si="96"/>
        <v>9</v>
      </c>
      <c r="K586" s="30">
        <f t="shared" ca="1" si="89"/>
        <v>0.88209900606922464</v>
      </c>
      <c r="L586" s="30">
        <f t="shared" ca="1" si="97"/>
        <v>0.98253571825819541</v>
      </c>
    </row>
    <row r="587" spans="1:12" x14ac:dyDescent="0.35">
      <c r="A587" s="29">
        <v>36069</v>
      </c>
      <c r="B587" s="30">
        <v>21.37</v>
      </c>
      <c r="C587" s="30">
        <f t="shared" si="90"/>
        <v>24.225384615384613</v>
      </c>
      <c r="D587" s="30">
        <f t="shared" si="91"/>
        <v>-2.8553846153846116</v>
      </c>
      <c r="E587" s="30">
        <f t="shared" si="92"/>
        <v>10</v>
      </c>
      <c r="F587" s="30">
        <f t="shared" ca="1" si="88"/>
        <v>-2.3949894913829333</v>
      </c>
      <c r="G587" s="30">
        <f t="shared" ca="1" si="93"/>
        <v>-0.46039512400167837</v>
      </c>
      <c r="H587" s="30">
        <f t="shared" si="94"/>
        <v>24.225384615384613</v>
      </c>
      <c r="I587" s="30">
        <f t="shared" si="95"/>
        <v>0.88213253738926123</v>
      </c>
      <c r="J587" s="30">
        <f t="shared" si="96"/>
        <v>10</v>
      </c>
      <c r="K587" s="30">
        <f t="shared" ca="1" si="89"/>
        <v>0.89672764542083672</v>
      </c>
      <c r="L587" s="30">
        <f t="shared" ca="1" si="97"/>
        <v>0.98372403470986336</v>
      </c>
    </row>
    <row r="588" spans="1:12" x14ac:dyDescent="0.35">
      <c r="A588" s="29">
        <v>36100</v>
      </c>
      <c r="B588" s="30">
        <v>21.6</v>
      </c>
      <c r="C588" s="30">
        <f t="shared" si="90"/>
        <v>23.855384615384608</v>
      </c>
      <c r="D588" s="30">
        <f t="shared" si="91"/>
        <v>-2.2553846153846067</v>
      </c>
      <c r="E588" s="30">
        <f t="shared" si="92"/>
        <v>11</v>
      </c>
      <c r="F588" s="30">
        <f t="shared" ca="1" si="88"/>
        <v>-1.6342512610340478</v>
      </c>
      <c r="G588" s="30">
        <f t="shared" ca="1" si="93"/>
        <v>-0.62113335435055816</v>
      </c>
      <c r="H588" s="30">
        <f t="shared" si="94"/>
        <v>23.855384615384608</v>
      </c>
      <c r="I588" s="30">
        <f t="shared" si="95"/>
        <v>0.90545595253450306</v>
      </c>
      <c r="J588" s="30">
        <f t="shared" si="96"/>
        <v>11</v>
      </c>
      <c r="K588" s="30">
        <f t="shared" ca="1" si="89"/>
        <v>0.92922034141363385</v>
      </c>
      <c r="L588" s="30">
        <f t="shared" ca="1" si="97"/>
        <v>0.97442545344737319</v>
      </c>
    </row>
    <row r="589" spans="1:12" x14ac:dyDescent="0.35">
      <c r="A589" s="29">
        <v>36130</v>
      </c>
      <c r="B589" s="30">
        <v>22.81</v>
      </c>
      <c r="C589" s="30">
        <f t="shared" si="90"/>
        <v>23.449999999999996</v>
      </c>
      <c r="D589" s="30">
        <f t="shared" si="91"/>
        <v>-0.63999999999999702</v>
      </c>
      <c r="E589" s="30">
        <f t="shared" si="92"/>
        <v>12</v>
      </c>
      <c r="F589" s="30">
        <f t="shared" ca="1" si="88"/>
        <v>-0.35876598811025051</v>
      </c>
      <c r="G589" s="30">
        <f t="shared" ca="1" si="93"/>
        <v>-0.28123401188974739</v>
      </c>
      <c r="H589" s="30">
        <f t="shared" si="94"/>
        <v>23.449999999999996</v>
      </c>
      <c r="I589" s="30">
        <f t="shared" si="95"/>
        <v>0.97270788912579964</v>
      </c>
      <c r="J589" s="30">
        <f t="shared" si="96"/>
        <v>12</v>
      </c>
      <c r="K589" s="30">
        <f t="shared" ca="1" si="89"/>
        <v>0.98436860956586791</v>
      </c>
      <c r="L589" s="30">
        <f t="shared" ca="1" si="97"/>
        <v>0.98815411185733482</v>
      </c>
    </row>
    <row r="590" spans="1:12" x14ac:dyDescent="0.35">
      <c r="A590" s="29">
        <v>36161</v>
      </c>
      <c r="B590" s="30">
        <v>24.23</v>
      </c>
      <c r="C590" s="30">
        <f t="shared" si="90"/>
        <v>23.155384615384612</v>
      </c>
      <c r="D590" s="30">
        <f t="shared" si="91"/>
        <v>1.0746153846153881</v>
      </c>
      <c r="E590" s="30">
        <f t="shared" si="92"/>
        <v>1</v>
      </c>
      <c r="F590" s="30">
        <f t="shared" ca="1" si="88"/>
        <v>1.4054358974358971</v>
      </c>
      <c r="G590" s="30">
        <f t="shared" ca="1" si="93"/>
        <v>-0.33082051282050884</v>
      </c>
      <c r="H590" s="30">
        <f t="shared" si="94"/>
        <v>23.155384615384612</v>
      </c>
      <c r="I590" s="30">
        <f t="shared" si="95"/>
        <v>1.0464088764866124</v>
      </c>
      <c r="J590" s="30">
        <f t="shared" si="96"/>
        <v>1</v>
      </c>
      <c r="K590" s="30">
        <f t="shared" ca="1" si="89"/>
        <v>1.0612291220995622</v>
      </c>
      <c r="L590" s="30">
        <f t="shared" ca="1" si="97"/>
        <v>0.98603482951577015</v>
      </c>
    </row>
    <row r="591" spans="1:12" x14ac:dyDescent="0.35">
      <c r="A591" s="29">
        <v>36192</v>
      </c>
      <c r="B591" s="30">
        <v>25.73</v>
      </c>
      <c r="C591" s="30">
        <f t="shared" si="90"/>
        <v>22.929230769230767</v>
      </c>
      <c r="D591" s="30">
        <f t="shared" si="91"/>
        <v>2.8007692307692338</v>
      </c>
      <c r="E591" s="30">
        <f t="shared" si="92"/>
        <v>2</v>
      </c>
      <c r="F591" s="30">
        <f t="shared" ref="F591:F654" ca="1" si="98">OFFSET($F$2,MOD((ROW()-14),12),0)</f>
        <v>2.9278461538461542</v>
      </c>
      <c r="G591" s="30">
        <f t="shared" ca="1" si="93"/>
        <v>-0.12707692307692042</v>
      </c>
      <c r="H591" s="30">
        <f t="shared" si="94"/>
        <v>22.929230769230767</v>
      </c>
      <c r="I591" s="30">
        <f t="shared" si="95"/>
        <v>1.1221484165324747</v>
      </c>
      <c r="J591" s="30">
        <f t="shared" si="96"/>
        <v>2</v>
      </c>
      <c r="K591" s="30">
        <f t="shared" ref="K591:K654" ca="1" si="99">OFFSET($K$2,MOD((ROW()-14),12),0)</f>
        <v>1.1279568119928638</v>
      </c>
      <c r="L591" s="30">
        <f t="shared" ca="1" si="97"/>
        <v>0.99485051608480746</v>
      </c>
    </row>
    <row r="592" spans="1:12" x14ac:dyDescent="0.35">
      <c r="A592" s="29">
        <v>36220</v>
      </c>
      <c r="B592" s="30">
        <v>26.47</v>
      </c>
      <c r="C592" s="30">
        <f t="shared" si="90"/>
        <v>22.760769230769231</v>
      </c>
      <c r="D592" s="30">
        <f t="shared" si="91"/>
        <v>3.7092307692307678</v>
      </c>
      <c r="E592" s="30">
        <f t="shared" si="92"/>
        <v>3</v>
      </c>
      <c r="F592" s="30">
        <f t="shared" ca="1" si="98"/>
        <v>3.3439999999999999</v>
      </c>
      <c r="G592" s="30">
        <f t="shared" ca="1" si="93"/>
        <v>0.36523076923076658</v>
      </c>
      <c r="H592" s="30">
        <f t="shared" si="94"/>
        <v>22.760769230769231</v>
      </c>
      <c r="I592" s="30">
        <f t="shared" si="95"/>
        <v>1.1629659670823616</v>
      </c>
      <c r="J592" s="30">
        <f t="shared" si="96"/>
        <v>3</v>
      </c>
      <c r="K592" s="30">
        <f t="shared" ca="1" si="99"/>
        <v>1.1460954131131467</v>
      </c>
      <c r="L592" s="30">
        <f t="shared" ca="1" si="97"/>
        <v>1.0147200257292621</v>
      </c>
    </row>
    <row r="593" spans="1:12" x14ac:dyDescent="0.35">
      <c r="A593" s="29">
        <v>36251</v>
      </c>
      <c r="B593" s="30">
        <v>24.53</v>
      </c>
      <c r="C593" s="30">
        <f t="shared" si="90"/>
        <v>22.695384615384611</v>
      </c>
      <c r="D593" s="30">
        <f t="shared" si="91"/>
        <v>1.8346153846153896</v>
      </c>
      <c r="E593" s="30">
        <f t="shared" si="92"/>
        <v>4</v>
      </c>
      <c r="F593" s="30">
        <f t="shared" ca="1" si="98"/>
        <v>2.4728461538461546</v>
      </c>
      <c r="G593" s="30">
        <f t="shared" ca="1" si="93"/>
        <v>-0.63823076923076627</v>
      </c>
      <c r="H593" s="30">
        <f t="shared" si="94"/>
        <v>22.695384615384611</v>
      </c>
      <c r="I593" s="30">
        <f t="shared" si="95"/>
        <v>1.0808364967462041</v>
      </c>
      <c r="J593" s="30">
        <f t="shared" si="96"/>
        <v>4</v>
      </c>
      <c r="K593" s="30">
        <f t="shared" ca="1" si="99"/>
        <v>1.1076861608568953</v>
      </c>
      <c r="L593" s="30">
        <f t="shared" ca="1" si="97"/>
        <v>0.97576058539007071</v>
      </c>
    </row>
    <row r="594" spans="1:12" x14ac:dyDescent="0.35">
      <c r="A594" s="29">
        <v>36281</v>
      </c>
      <c r="B594" s="30">
        <v>23.64</v>
      </c>
      <c r="C594" s="30">
        <f t="shared" si="90"/>
        <v>22.637692307692305</v>
      </c>
      <c r="D594" s="30">
        <f t="shared" si="91"/>
        <v>1.0023076923076957</v>
      </c>
      <c r="E594" s="30">
        <f t="shared" si="92"/>
        <v>5</v>
      </c>
      <c r="F594" s="30">
        <f t="shared" ca="1" si="98"/>
        <v>1.190307692307693</v>
      </c>
      <c r="G594" s="30">
        <f t="shared" ca="1" si="93"/>
        <v>-0.18799999999999883</v>
      </c>
      <c r="H594" s="30">
        <f t="shared" si="94"/>
        <v>22.637692307692305</v>
      </c>
      <c r="I594" s="30">
        <f t="shared" si="95"/>
        <v>1.04427605423222</v>
      </c>
      <c r="J594" s="30">
        <f t="shared" si="96"/>
        <v>5</v>
      </c>
      <c r="K594" s="30">
        <f t="shared" ca="1" si="99"/>
        <v>1.0512716216930516</v>
      </c>
      <c r="L594" s="30">
        <f t="shared" ca="1" si="97"/>
        <v>0.99334561371535424</v>
      </c>
    </row>
    <row r="595" spans="1:12" x14ac:dyDescent="0.35">
      <c r="A595" s="29">
        <v>36312</v>
      </c>
      <c r="B595" s="30">
        <v>22.09</v>
      </c>
      <c r="C595" s="30">
        <f t="shared" si="90"/>
        <v>22.700769230769232</v>
      </c>
      <c r="D595" s="30">
        <f t="shared" si="91"/>
        <v>-0.61076923076923251</v>
      </c>
      <c r="E595" s="30">
        <f t="shared" si="92"/>
        <v>6</v>
      </c>
      <c r="F595" s="30">
        <f t="shared" ca="1" si="98"/>
        <v>-0.22521794871794854</v>
      </c>
      <c r="G595" s="30">
        <f t="shared" ca="1" si="93"/>
        <v>-0.38555128205128497</v>
      </c>
      <c r="H595" s="30">
        <f t="shared" si="94"/>
        <v>22.700769230769232</v>
      </c>
      <c r="I595" s="30">
        <f t="shared" si="95"/>
        <v>0.97309477821829138</v>
      </c>
      <c r="J595" s="30">
        <f t="shared" si="96"/>
        <v>6</v>
      </c>
      <c r="K595" s="30">
        <f t="shared" ca="1" si="99"/>
        <v>0.98970503057706927</v>
      </c>
      <c r="L595" s="30">
        <f t="shared" ca="1" si="97"/>
        <v>0.98321696682789128</v>
      </c>
    </row>
    <row r="596" spans="1:12" x14ac:dyDescent="0.35">
      <c r="A596" s="29">
        <v>36342</v>
      </c>
      <c r="B596" s="30">
        <v>21.36</v>
      </c>
      <c r="C596" s="30">
        <f t="shared" si="90"/>
        <v>22.793076923076924</v>
      </c>
      <c r="D596" s="30">
        <f t="shared" si="91"/>
        <v>-1.4330769230769249</v>
      </c>
      <c r="E596" s="30">
        <f t="shared" si="92"/>
        <v>7</v>
      </c>
      <c r="F596" s="30">
        <f t="shared" ca="1" si="98"/>
        <v>-1.4482566204287519</v>
      </c>
      <c r="G596" s="30">
        <f t="shared" ca="1" si="93"/>
        <v>1.5179697351825894E-2</v>
      </c>
      <c r="H596" s="30">
        <f t="shared" si="94"/>
        <v>22.793076923076924</v>
      </c>
      <c r="I596" s="30">
        <f t="shared" si="95"/>
        <v>0.93712665789207239</v>
      </c>
      <c r="J596" s="30">
        <f t="shared" si="96"/>
        <v>7</v>
      </c>
      <c r="K596" s="30">
        <f t="shared" ca="1" si="99"/>
        <v>0.93705918811134559</v>
      </c>
      <c r="L596" s="30">
        <f t="shared" ca="1" si="97"/>
        <v>1.0000720016212239</v>
      </c>
    </row>
    <row r="597" spans="1:12" x14ac:dyDescent="0.35">
      <c r="A597" s="29">
        <v>36373</v>
      </c>
      <c r="B597" s="30">
        <v>20.67</v>
      </c>
      <c r="C597" s="30">
        <f t="shared" si="90"/>
        <v>22.881538461538462</v>
      </c>
      <c r="D597" s="30">
        <f t="shared" si="91"/>
        <v>-2.2115384615384599</v>
      </c>
      <c r="E597" s="30">
        <f t="shared" si="92"/>
        <v>8</v>
      </c>
      <c r="F597" s="30">
        <f t="shared" ca="1" si="98"/>
        <v>-2.4585234437693453</v>
      </c>
      <c r="G597" s="30">
        <f t="shared" ca="1" si="93"/>
        <v>0.2469849822308845</v>
      </c>
      <c r="H597" s="30">
        <f t="shared" si="94"/>
        <v>22.881538461538462</v>
      </c>
      <c r="I597" s="30">
        <f t="shared" si="95"/>
        <v>0.90334834935789698</v>
      </c>
      <c r="J597" s="30">
        <f t="shared" si="96"/>
        <v>8</v>
      </c>
      <c r="K597" s="30">
        <f t="shared" ca="1" si="99"/>
        <v>0.89406457332439959</v>
      </c>
      <c r="L597" s="30">
        <f t="shared" ca="1" si="97"/>
        <v>1.0103837869327239</v>
      </c>
    </row>
    <row r="598" spans="1:12" x14ac:dyDescent="0.35">
      <c r="A598" s="29">
        <v>36404</v>
      </c>
      <c r="B598" s="30">
        <v>20.079999999999998</v>
      </c>
      <c r="C598" s="30">
        <f t="shared" si="90"/>
        <v>22.876923076923074</v>
      </c>
      <c r="D598" s="30">
        <f t="shared" si="91"/>
        <v>-2.7969230769230755</v>
      </c>
      <c r="E598" s="30">
        <f t="shared" si="92"/>
        <v>9</v>
      </c>
      <c r="F598" s="30">
        <f t="shared" ca="1" si="98"/>
        <v>-2.7441525851197981</v>
      </c>
      <c r="G598" s="30">
        <f t="shared" ca="1" si="93"/>
        <v>-5.2770491803276087E-2</v>
      </c>
      <c r="H598" s="30">
        <f t="shared" si="94"/>
        <v>22.876923076923074</v>
      </c>
      <c r="I598" s="30">
        <f t="shared" si="95"/>
        <v>0.87774041694687299</v>
      </c>
      <c r="J598" s="30">
        <f t="shared" si="96"/>
        <v>9</v>
      </c>
      <c r="K598" s="30">
        <f t="shared" ca="1" si="99"/>
        <v>0.88209900606922464</v>
      </c>
      <c r="L598" s="30">
        <f t="shared" ca="1" si="97"/>
        <v>0.99505884363051911</v>
      </c>
    </row>
    <row r="599" spans="1:12" x14ac:dyDescent="0.35">
      <c r="A599" s="29">
        <v>36434</v>
      </c>
      <c r="B599" s="30">
        <v>20.46</v>
      </c>
      <c r="C599" s="30">
        <f t="shared" si="90"/>
        <v>22.804615384615389</v>
      </c>
      <c r="D599" s="30">
        <f t="shared" si="91"/>
        <v>-2.3446153846153877</v>
      </c>
      <c r="E599" s="30">
        <f t="shared" si="92"/>
        <v>10</v>
      </c>
      <c r="F599" s="30">
        <f t="shared" ca="1" si="98"/>
        <v>-2.3949894913829333</v>
      </c>
      <c r="G599" s="30">
        <f t="shared" ca="1" si="93"/>
        <v>5.0374106767545612E-2</v>
      </c>
      <c r="H599" s="30">
        <f t="shared" si="94"/>
        <v>22.804615384615389</v>
      </c>
      <c r="I599" s="30">
        <f t="shared" si="95"/>
        <v>0.89718680429062936</v>
      </c>
      <c r="J599" s="30">
        <f t="shared" si="96"/>
        <v>10</v>
      </c>
      <c r="K599" s="30">
        <f t="shared" ca="1" si="99"/>
        <v>0.89672764542083672</v>
      </c>
      <c r="L599" s="30">
        <f t="shared" ca="1" si="97"/>
        <v>1.0005120382672903</v>
      </c>
    </row>
    <row r="600" spans="1:12" x14ac:dyDescent="0.35">
      <c r="A600" s="29">
        <v>36465</v>
      </c>
      <c r="B600" s="30">
        <v>20.62</v>
      </c>
      <c r="C600" s="30">
        <f t="shared" si="90"/>
        <v>22.784615384615389</v>
      </c>
      <c r="D600" s="30">
        <f t="shared" si="91"/>
        <v>-2.1646153846153879</v>
      </c>
      <c r="E600" s="30">
        <f t="shared" si="92"/>
        <v>11</v>
      </c>
      <c r="F600" s="30">
        <f t="shared" ca="1" si="98"/>
        <v>-1.6342512610340478</v>
      </c>
      <c r="G600" s="30">
        <f t="shared" ca="1" si="93"/>
        <v>-0.53036412358133944</v>
      </c>
      <c r="H600" s="30">
        <f t="shared" si="94"/>
        <v>22.784615384615389</v>
      </c>
      <c r="I600" s="30">
        <f t="shared" si="95"/>
        <v>0.90499662390276825</v>
      </c>
      <c r="J600" s="30">
        <f t="shared" si="96"/>
        <v>11</v>
      </c>
      <c r="K600" s="30">
        <f t="shared" ca="1" si="99"/>
        <v>0.92922034141363385</v>
      </c>
      <c r="L600" s="30">
        <f t="shared" ca="1" si="97"/>
        <v>0.9739311372865409</v>
      </c>
    </row>
    <row r="601" spans="1:12" x14ac:dyDescent="0.35">
      <c r="A601" s="29">
        <v>36495</v>
      </c>
      <c r="B601" s="30">
        <v>22.42</v>
      </c>
      <c r="C601" s="30">
        <f t="shared" si="90"/>
        <v>22.73</v>
      </c>
      <c r="D601" s="30">
        <f t="shared" si="91"/>
        <v>-0.30999999999999872</v>
      </c>
      <c r="E601" s="30">
        <f t="shared" si="92"/>
        <v>12</v>
      </c>
      <c r="F601" s="30">
        <f t="shared" ca="1" si="98"/>
        <v>-0.35876598811025051</v>
      </c>
      <c r="G601" s="30">
        <f t="shared" ca="1" si="93"/>
        <v>4.8765988110250902E-2</v>
      </c>
      <c r="H601" s="30">
        <f t="shared" si="94"/>
        <v>22.73</v>
      </c>
      <c r="I601" s="30">
        <f t="shared" si="95"/>
        <v>0.98636163660360765</v>
      </c>
      <c r="J601" s="30">
        <f t="shared" si="96"/>
        <v>12</v>
      </c>
      <c r="K601" s="30">
        <f t="shared" ca="1" si="99"/>
        <v>0.98436860956586791</v>
      </c>
      <c r="L601" s="30">
        <f t="shared" ca="1" si="97"/>
        <v>1.0020246755314746</v>
      </c>
    </row>
    <row r="602" spans="1:12" x14ac:dyDescent="0.35">
      <c r="A602" s="29">
        <v>36526</v>
      </c>
      <c r="B602" s="30">
        <v>24.01</v>
      </c>
      <c r="C602" s="30">
        <f t="shared" si="90"/>
        <v>22.682307692307692</v>
      </c>
      <c r="D602" s="30">
        <f t="shared" si="91"/>
        <v>1.3276923076923097</v>
      </c>
      <c r="E602" s="30">
        <f t="shared" si="92"/>
        <v>1</v>
      </c>
      <c r="F602" s="30">
        <f t="shared" ca="1" si="98"/>
        <v>1.4054358974358971</v>
      </c>
      <c r="G602" s="30">
        <f t="shared" ca="1" si="93"/>
        <v>-7.7743589743587194E-2</v>
      </c>
      <c r="H602" s="30">
        <f t="shared" si="94"/>
        <v>22.682307692307692</v>
      </c>
      <c r="I602" s="30">
        <f t="shared" si="95"/>
        <v>1.0585342693390309</v>
      </c>
      <c r="J602" s="30">
        <f t="shared" si="96"/>
        <v>1</v>
      </c>
      <c r="K602" s="30">
        <f t="shared" ca="1" si="99"/>
        <v>1.0612291220995622</v>
      </c>
      <c r="L602" s="30">
        <f t="shared" ca="1" si="97"/>
        <v>0.99746063059860268</v>
      </c>
    </row>
    <row r="603" spans="1:12" x14ac:dyDescent="0.35">
      <c r="A603" s="29">
        <v>36557</v>
      </c>
      <c r="B603" s="30">
        <v>25.38</v>
      </c>
      <c r="C603" s="30">
        <f t="shared" si="90"/>
        <v>22.583076923076923</v>
      </c>
      <c r="D603" s="30">
        <f t="shared" si="91"/>
        <v>2.7969230769230755</v>
      </c>
      <c r="E603" s="30">
        <f t="shared" si="92"/>
        <v>2</v>
      </c>
      <c r="F603" s="30">
        <f t="shared" ca="1" si="98"/>
        <v>2.9278461538461542</v>
      </c>
      <c r="G603" s="30">
        <f t="shared" ca="1" si="93"/>
        <v>-0.1309230769230787</v>
      </c>
      <c r="H603" s="30">
        <f t="shared" si="94"/>
        <v>22.583076923076923</v>
      </c>
      <c r="I603" s="30">
        <f t="shared" si="95"/>
        <v>1.12385039852851</v>
      </c>
      <c r="J603" s="30">
        <f t="shared" si="96"/>
        <v>2</v>
      </c>
      <c r="K603" s="30">
        <f t="shared" ca="1" si="99"/>
        <v>1.1279568119928638</v>
      </c>
      <c r="L603" s="30">
        <f t="shared" ca="1" si="97"/>
        <v>0.9963594231439602</v>
      </c>
    </row>
    <row r="604" spans="1:12" x14ac:dyDescent="0.35">
      <c r="A604" s="29">
        <v>36586</v>
      </c>
      <c r="B604" s="30">
        <v>25.67</v>
      </c>
      <c r="C604" s="30">
        <f t="shared" si="90"/>
        <v>22.580769230769231</v>
      </c>
      <c r="D604" s="30">
        <f t="shared" si="91"/>
        <v>3.0892307692307703</v>
      </c>
      <c r="E604" s="30">
        <f t="shared" si="92"/>
        <v>3</v>
      </c>
      <c r="F604" s="30">
        <f t="shared" ca="1" si="98"/>
        <v>3.3439999999999999</v>
      </c>
      <c r="G604" s="30">
        <f t="shared" ca="1" si="93"/>
        <v>-0.25476923076923086</v>
      </c>
      <c r="H604" s="30">
        <f t="shared" si="94"/>
        <v>22.580769230769231</v>
      </c>
      <c r="I604" s="30">
        <f t="shared" si="95"/>
        <v>1.1368080395162665</v>
      </c>
      <c r="J604" s="30">
        <f t="shared" si="96"/>
        <v>3</v>
      </c>
      <c r="K604" s="30">
        <f t="shared" ca="1" si="99"/>
        <v>1.1460954131131467</v>
      </c>
      <c r="L604" s="30">
        <f t="shared" ca="1" si="97"/>
        <v>0.9918965092342068</v>
      </c>
    </row>
    <row r="605" spans="1:12" x14ac:dyDescent="0.35">
      <c r="A605" s="29">
        <v>36617</v>
      </c>
      <c r="B605" s="30">
        <v>25.53</v>
      </c>
      <c r="C605" s="30">
        <f t="shared" si="90"/>
        <v>22.643846153846155</v>
      </c>
      <c r="D605" s="30">
        <f t="shared" si="91"/>
        <v>2.8861538461538458</v>
      </c>
      <c r="E605" s="30">
        <f t="shared" si="92"/>
        <v>4</v>
      </c>
      <c r="F605" s="30">
        <f t="shared" ca="1" si="98"/>
        <v>2.4728461538461546</v>
      </c>
      <c r="G605" s="30">
        <f t="shared" ca="1" si="93"/>
        <v>0.41330769230768993</v>
      </c>
      <c r="H605" s="30">
        <f t="shared" si="94"/>
        <v>22.643846153846155</v>
      </c>
      <c r="I605" s="30">
        <f t="shared" si="95"/>
        <v>1.1274586404864626</v>
      </c>
      <c r="J605" s="30">
        <f t="shared" si="96"/>
        <v>4</v>
      </c>
      <c r="K605" s="30">
        <f t="shared" ca="1" si="99"/>
        <v>1.1076861608568953</v>
      </c>
      <c r="L605" s="30">
        <f t="shared" ca="1" si="97"/>
        <v>1.0178502542762395</v>
      </c>
    </row>
    <row r="606" spans="1:12" x14ac:dyDescent="0.35">
      <c r="A606" s="29">
        <v>36647</v>
      </c>
      <c r="B606" s="30">
        <v>24.27</v>
      </c>
      <c r="C606" s="30">
        <f t="shared" si="90"/>
        <v>22.66</v>
      </c>
      <c r="D606" s="30">
        <f t="shared" si="91"/>
        <v>1.6099999999999994</v>
      </c>
      <c r="E606" s="30">
        <f t="shared" si="92"/>
        <v>5</v>
      </c>
      <c r="F606" s="30">
        <f t="shared" ca="1" si="98"/>
        <v>1.190307692307693</v>
      </c>
      <c r="G606" s="30">
        <f t="shared" ca="1" si="93"/>
        <v>0.41969230769230492</v>
      </c>
      <c r="H606" s="30">
        <f t="shared" si="94"/>
        <v>22.66</v>
      </c>
      <c r="I606" s="30">
        <f t="shared" si="95"/>
        <v>1.0710503089143866</v>
      </c>
      <c r="J606" s="30">
        <f t="shared" si="96"/>
        <v>5</v>
      </c>
      <c r="K606" s="30">
        <f t="shared" ca="1" si="99"/>
        <v>1.0512716216930516</v>
      </c>
      <c r="L606" s="30">
        <f t="shared" ca="1" si="97"/>
        <v>1.0188140598616007</v>
      </c>
    </row>
    <row r="607" spans="1:12" x14ac:dyDescent="0.35">
      <c r="A607" s="29">
        <v>36678</v>
      </c>
      <c r="B607" s="30">
        <v>22.93</v>
      </c>
      <c r="C607" s="30">
        <f t="shared" si="90"/>
        <v>22.772307692307688</v>
      </c>
      <c r="D607" s="30">
        <f t="shared" si="91"/>
        <v>0.15769230769231157</v>
      </c>
      <c r="E607" s="30">
        <f t="shared" si="92"/>
        <v>6</v>
      </c>
      <c r="F607" s="30">
        <f t="shared" ca="1" si="98"/>
        <v>-0.22521794871794854</v>
      </c>
      <c r="G607" s="30">
        <f t="shared" ca="1" si="93"/>
        <v>0.38291025641025911</v>
      </c>
      <c r="H607" s="30">
        <f t="shared" si="94"/>
        <v>22.772307692307688</v>
      </c>
      <c r="I607" s="30">
        <f t="shared" si="95"/>
        <v>1.0069247399000136</v>
      </c>
      <c r="J607" s="30">
        <f t="shared" si="96"/>
        <v>6</v>
      </c>
      <c r="K607" s="30">
        <f t="shared" ca="1" si="99"/>
        <v>0.98970503057706927</v>
      </c>
      <c r="L607" s="30">
        <f t="shared" ca="1" si="97"/>
        <v>1.0173988297431449</v>
      </c>
    </row>
    <row r="608" spans="1:12" x14ac:dyDescent="0.35">
      <c r="A608" s="29">
        <v>36708</v>
      </c>
      <c r="B608" s="30">
        <v>21.47</v>
      </c>
      <c r="C608" s="30">
        <f t="shared" si="90"/>
        <v>22.912307692307689</v>
      </c>
      <c r="D608" s="30">
        <f t="shared" si="91"/>
        <v>-1.4423076923076898</v>
      </c>
      <c r="E608" s="30">
        <f t="shared" si="92"/>
        <v>7</v>
      </c>
      <c r="F608" s="30">
        <f t="shared" ca="1" si="98"/>
        <v>-1.4482566204287519</v>
      </c>
      <c r="G608" s="30">
        <f t="shared" ca="1" si="93"/>
        <v>5.948928121060959E-3</v>
      </c>
      <c r="H608" s="30">
        <f t="shared" si="94"/>
        <v>22.912307692307689</v>
      </c>
      <c r="I608" s="30">
        <f t="shared" si="95"/>
        <v>0.93705096353991812</v>
      </c>
      <c r="J608" s="30">
        <f t="shared" si="96"/>
        <v>7</v>
      </c>
      <c r="K608" s="30">
        <f t="shared" ca="1" si="99"/>
        <v>0.93705918811134559</v>
      </c>
      <c r="L608" s="30">
        <f t="shared" ca="1" si="97"/>
        <v>0.99999122299686971</v>
      </c>
    </row>
    <row r="609" spans="1:12" x14ac:dyDescent="0.35">
      <c r="A609" s="29">
        <v>36739</v>
      </c>
      <c r="B609" s="30">
        <v>20.07</v>
      </c>
      <c r="C609" s="30">
        <f t="shared" si="90"/>
        <v>23.073846153846151</v>
      </c>
      <c r="D609" s="30">
        <f t="shared" si="91"/>
        <v>-3.0038461538461512</v>
      </c>
      <c r="E609" s="30">
        <f t="shared" si="92"/>
        <v>8</v>
      </c>
      <c r="F609" s="30">
        <f t="shared" ca="1" si="98"/>
        <v>-2.4585234437693453</v>
      </c>
      <c r="G609" s="30">
        <f t="shared" ca="1" si="93"/>
        <v>-0.54532271007680677</v>
      </c>
      <c r="H609" s="30">
        <f t="shared" si="94"/>
        <v>23.073846153846151</v>
      </c>
      <c r="I609" s="30">
        <f t="shared" si="95"/>
        <v>0.86981597546339517</v>
      </c>
      <c r="J609" s="30">
        <f t="shared" si="96"/>
        <v>8</v>
      </c>
      <c r="K609" s="30">
        <f t="shared" ca="1" si="99"/>
        <v>0.89406457332439959</v>
      </c>
      <c r="L609" s="30">
        <f t="shared" ca="1" si="97"/>
        <v>0.97287824774127796</v>
      </c>
    </row>
    <row r="610" spans="1:12" x14ac:dyDescent="0.35">
      <c r="A610" s="29">
        <v>36770</v>
      </c>
      <c r="B610" s="30">
        <v>20.64</v>
      </c>
      <c r="C610" s="30">
        <f t="shared" si="90"/>
        <v>23.189999999999998</v>
      </c>
      <c r="D610" s="30">
        <f t="shared" si="91"/>
        <v>-2.5499999999999972</v>
      </c>
      <c r="E610" s="30">
        <f t="shared" si="92"/>
        <v>9</v>
      </c>
      <c r="F610" s="30">
        <f t="shared" ca="1" si="98"/>
        <v>-2.7441525851197981</v>
      </c>
      <c r="G610" s="30">
        <f t="shared" ca="1" si="93"/>
        <v>0.19415258511980227</v>
      </c>
      <c r="H610" s="30">
        <f t="shared" si="94"/>
        <v>23.189999999999998</v>
      </c>
      <c r="I610" s="30">
        <f t="shared" si="95"/>
        <v>0.89003880983182415</v>
      </c>
      <c r="J610" s="30">
        <f t="shared" si="96"/>
        <v>9</v>
      </c>
      <c r="K610" s="30">
        <f t="shared" ca="1" si="99"/>
        <v>0.88209900606922464</v>
      </c>
      <c r="L610" s="30">
        <f t="shared" ca="1" si="97"/>
        <v>1.009001034700153</v>
      </c>
    </row>
    <row r="611" spans="1:12" x14ac:dyDescent="0.35">
      <c r="A611" s="29">
        <v>36800</v>
      </c>
      <c r="B611" s="30">
        <v>20.9</v>
      </c>
      <c r="C611" s="30">
        <f t="shared" si="90"/>
        <v>23.214615384615382</v>
      </c>
      <c r="D611" s="30">
        <f t="shared" si="91"/>
        <v>-2.314615384615383</v>
      </c>
      <c r="E611" s="30">
        <f t="shared" si="92"/>
        <v>10</v>
      </c>
      <c r="F611" s="30">
        <f t="shared" ca="1" si="98"/>
        <v>-2.3949894913829333</v>
      </c>
      <c r="G611" s="30">
        <f t="shared" ca="1" si="93"/>
        <v>8.0374106767550302E-2</v>
      </c>
      <c r="H611" s="30">
        <f t="shared" si="94"/>
        <v>23.214615384615382</v>
      </c>
      <c r="I611" s="30">
        <f t="shared" si="95"/>
        <v>0.90029490705457438</v>
      </c>
      <c r="J611" s="30">
        <f t="shared" si="96"/>
        <v>10</v>
      </c>
      <c r="K611" s="30">
        <f t="shared" ca="1" si="99"/>
        <v>0.89672764542083672</v>
      </c>
      <c r="L611" s="30">
        <f t="shared" ca="1" si="97"/>
        <v>1.0039780881652907</v>
      </c>
    </row>
    <row r="612" spans="1:12" x14ac:dyDescent="0.35">
      <c r="A612" s="29">
        <v>36831</v>
      </c>
      <c r="B612" s="30">
        <v>20.67</v>
      </c>
      <c r="C612" s="30">
        <f t="shared" si="90"/>
        <v>23.095384615384617</v>
      </c>
      <c r="D612" s="30">
        <f t="shared" si="91"/>
        <v>-2.4253846153846155</v>
      </c>
      <c r="E612" s="30">
        <f t="shared" si="92"/>
        <v>11</v>
      </c>
      <c r="F612" s="30">
        <f t="shared" ca="1" si="98"/>
        <v>-1.6342512610340478</v>
      </c>
      <c r="G612" s="30">
        <f t="shared" ca="1" si="93"/>
        <v>-0.79113335435056698</v>
      </c>
      <c r="H612" s="30">
        <f t="shared" si="94"/>
        <v>23.095384615384617</v>
      </c>
      <c r="I612" s="30">
        <f t="shared" si="95"/>
        <v>0.89498401278976814</v>
      </c>
      <c r="J612" s="30">
        <f t="shared" si="96"/>
        <v>11</v>
      </c>
      <c r="K612" s="30">
        <f t="shared" ca="1" si="99"/>
        <v>0.92922034141363385</v>
      </c>
      <c r="L612" s="30">
        <f t="shared" ca="1" si="97"/>
        <v>0.9631558554004731</v>
      </c>
    </row>
    <row r="613" spans="1:12" x14ac:dyDescent="0.35">
      <c r="A613" s="29">
        <v>36861</v>
      </c>
      <c r="B613" s="30">
        <v>22.08</v>
      </c>
      <c r="C613" s="30">
        <f t="shared" si="90"/>
        <v>22.975384615384616</v>
      </c>
      <c r="D613" s="30">
        <f t="shared" si="91"/>
        <v>-0.89538461538461789</v>
      </c>
      <c r="E613" s="30">
        <f t="shared" si="92"/>
        <v>12</v>
      </c>
      <c r="F613" s="30">
        <f t="shared" ca="1" si="98"/>
        <v>-0.35876598811025051</v>
      </c>
      <c r="G613" s="30">
        <f t="shared" ca="1" si="93"/>
        <v>-0.53661862727436827</v>
      </c>
      <c r="H613" s="30">
        <f t="shared" si="94"/>
        <v>22.975384615384616</v>
      </c>
      <c r="I613" s="30">
        <f t="shared" si="95"/>
        <v>0.96102852551225382</v>
      </c>
      <c r="J613" s="30">
        <f t="shared" si="96"/>
        <v>12</v>
      </c>
      <c r="K613" s="30">
        <f t="shared" ca="1" si="99"/>
        <v>0.98436860956586791</v>
      </c>
      <c r="L613" s="30">
        <f t="shared" ca="1" si="97"/>
        <v>0.97628928449485231</v>
      </c>
    </row>
    <row r="614" spans="1:12" x14ac:dyDescent="0.35">
      <c r="A614" s="29">
        <v>36892</v>
      </c>
      <c r="B614" s="30">
        <v>24.24</v>
      </c>
      <c r="C614" s="30">
        <f t="shared" si="90"/>
        <v>22.863846153846154</v>
      </c>
      <c r="D614" s="30">
        <f t="shared" si="91"/>
        <v>1.3761538461538443</v>
      </c>
      <c r="E614" s="30">
        <f t="shared" si="92"/>
        <v>1</v>
      </c>
      <c r="F614" s="30">
        <f t="shared" ca="1" si="98"/>
        <v>1.4054358974358971</v>
      </c>
      <c r="G614" s="30">
        <f t="shared" ca="1" si="93"/>
        <v>-2.9282051282052635E-2</v>
      </c>
      <c r="H614" s="30">
        <f t="shared" si="94"/>
        <v>22.863846153846154</v>
      </c>
      <c r="I614" s="30">
        <f t="shared" si="95"/>
        <v>1.0601890791642834</v>
      </c>
      <c r="J614" s="30">
        <f t="shared" si="96"/>
        <v>1</v>
      </c>
      <c r="K614" s="30">
        <f t="shared" ca="1" si="99"/>
        <v>1.0612291220995622</v>
      </c>
      <c r="L614" s="30">
        <f t="shared" ca="1" si="97"/>
        <v>0.99901996381966873</v>
      </c>
    </row>
    <row r="615" spans="1:12" x14ac:dyDescent="0.35">
      <c r="A615" s="29">
        <v>36923</v>
      </c>
      <c r="B615" s="30">
        <v>26.11</v>
      </c>
      <c r="C615" s="30">
        <f t="shared" si="90"/>
        <v>22.76923076923077</v>
      </c>
      <c r="D615" s="30">
        <f t="shared" si="91"/>
        <v>3.3407692307692294</v>
      </c>
      <c r="E615" s="30">
        <f t="shared" si="92"/>
        <v>2</v>
      </c>
      <c r="F615" s="30">
        <f t="shared" ca="1" si="98"/>
        <v>2.9278461538461542</v>
      </c>
      <c r="G615" s="30">
        <f t="shared" ca="1" si="93"/>
        <v>0.41292307692307517</v>
      </c>
      <c r="H615" s="30">
        <f t="shared" si="94"/>
        <v>22.76923076923077</v>
      </c>
      <c r="I615" s="30">
        <f t="shared" si="95"/>
        <v>1.1467229729729729</v>
      </c>
      <c r="J615" s="30">
        <f t="shared" si="96"/>
        <v>2</v>
      </c>
      <c r="K615" s="30">
        <f t="shared" ca="1" si="99"/>
        <v>1.1279568119928638</v>
      </c>
      <c r="L615" s="30">
        <f t="shared" ca="1" si="97"/>
        <v>1.0166373045320354</v>
      </c>
    </row>
    <row r="616" spans="1:12" x14ac:dyDescent="0.35">
      <c r="A616" s="29">
        <v>36951</v>
      </c>
      <c r="B616" s="30">
        <v>26.89</v>
      </c>
      <c r="C616" s="30">
        <f t="shared" si="90"/>
        <v>22.74307692307692</v>
      </c>
      <c r="D616" s="30">
        <f t="shared" si="91"/>
        <v>4.1469230769230805</v>
      </c>
      <c r="E616" s="30">
        <f t="shared" si="92"/>
        <v>3</v>
      </c>
      <c r="F616" s="30">
        <f t="shared" ca="1" si="98"/>
        <v>3.3439999999999999</v>
      </c>
      <c r="G616" s="30">
        <f t="shared" ca="1" si="93"/>
        <v>0.80292307692307929</v>
      </c>
      <c r="H616" s="30">
        <f t="shared" si="94"/>
        <v>22.74307692307692</v>
      </c>
      <c r="I616" s="30">
        <f t="shared" si="95"/>
        <v>1.1823378204694583</v>
      </c>
      <c r="J616" s="30">
        <f t="shared" si="96"/>
        <v>3</v>
      </c>
      <c r="K616" s="30">
        <f t="shared" ca="1" si="99"/>
        <v>1.1460954131131467</v>
      </c>
      <c r="L616" s="30">
        <f t="shared" ca="1" si="97"/>
        <v>1.0316225044980036</v>
      </c>
    </row>
    <row r="617" spans="1:12" x14ac:dyDescent="0.35">
      <c r="A617" s="29">
        <v>36982</v>
      </c>
      <c r="B617" s="30">
        <v>25.99</v>
      </c>
      <c r="C617" s="30">
        <f t="shared" si="90"/>
        <v>22.704615384615384</v>
      </c>
      <c r="D617" s="30">
        <f t="shared" si="91"/>
        <v>3.2853846153846149</v>
      </c>
      <c r="E617" s="30">
        <f t="shared" si="92"/>
        <v>4</v>
      </c>
      <c r="F617" s="30">
        <f t="shared" ca="1" si="98"/>
        <v>2.4728461538461546</v>
      </c>
      <c r="G617" s="30">
        <f t="shared" ca="1" si="93"/>
        <v>0.81253846153845899</v>
      </c>
      <c r="H617" s="30">
        <f t="shared" si="94"/>
        <v>22.704615384615384</v>
      </c>
      <c r="I617" s="30">
        <f t="shared" si="95"/>
        <v>1.1447011790215476</v>
      </c>
      <c r="J617" s="30">
        <f t="shared" si="96"/>
        <v>4</v>
      </c>
      <c r="K617" s="30">
        <f t="shared" ca="1" si="99"/>
        <v>1.1076861608568953</v>
      </c>
      <c r="L617" s="30">
        <f t="shared" ca="1" si="97"/>
        <v>1.0334165212789315</v>
      </c>
    </row>
    <row r="618" spans="1:12" x14ac:dyDescent="0.35">
      <c r="A618" s="29">
        <v>37012</v>
      </c>
      <c r="B618" s="30">
        <v>23.98</v>
      </c>
      <c r="C618" s="30">
        <f t="shared" si="90"/>
        <v>22.687692307692309</v>
      </c>
      <c r="D618" s="30">
        <f t="shared" si="91"/>
        <v>1.2923076923076913</v>
      </c>
      <c r="E618" s="30">
        <f t="shared" si="92"/>
        <v>5</v>
      </c>
      <c r="F618" s="30">
        <f t="shared" ca="1" si="98"/>
        <v>1.190307692307693</v>
      </c>
      <c r="G618" s="30">
        <f t="shared" ca="1" si="93"/>
        <v>0.10199999999999676</v>
      </c>
      <c r="H618" s="30">
        <f t="shared" si="94"/>
        <v>22.687692307692309</v>
      </c>
      <c r="I618" s="30">
        <f t="shared" si="95"/>
        <v>1.056960737777175</v>
      </c>
      <c r="J618" s="30">
        <f t="shared" si="96"/>
        <v>5</v>
      </c>
      <c r="K618" s="30">
        <f t="shared" ca="1" si="99"/>
        <v>1.0512716216930516</v>
      </c>
      <c r="L618" s="30">
        <f t="shared" ca="1" si="97"/>
        <v>1.0054116519144323</v>
      </c>
    </row>
    <row r="619" spans="1:12" x14ac:dyDescent="0.35">
      <c r="A619" s="29">
        <v>37043</v>
      </c>
      <c r="B619" s="30">
        <v>22.71</v>
      </c>
      <c r="C619" s="30">
        <f t="shared" si="90"/>
        <v>22.76923076923077</v>
      </c>
      <c r="D619" s="30">
        <f t="shared" si="91"/>
        <v>-5.9230769230769198E-2</v>
      </c>
      <c r="E619" s="30">
        <f t="shared" si="92"/>
        <v>6</v>
      </c>
      <c r="F619" s="30">
        <f t="shared" ca="1" si="98"/>
        <v>-0.22521794871794854</v>
      </c>
      <c r="G619" s="30">
        <f t="shared" ca="1" si="93"/>
        <v>0.16598717948717834</v>
      </c>
      <c r="H619" s="30">
        <f t="shared" si="94"/>
        <v>22.76923076923077</v>
      </c>
      <c r="I619" s="30">
        <f t="shared" si="95"/>
        <v>0.99739864864864869</v>
      </c>
      <c r="J619" s="30">
        <f t="shared" si="96"/>
        <v>6</v>
      </c>
      <c r="K619" s="30">
        <f t="shared" ca="1" si="99"/>
        <v>0.98970503057706927</v>
      </c>
      <c r="L619" s="30">
        <f t="shared" ca="1" si="97"/>
        <v>1.0077736475352594</v>
      </c>
    </row>
    <row r="620" spans="1:12" x14ac:dyDescent="0.35">
      <c r="A620" s="29">
        <v>37073</v>
      </c>
      <c r="B620" s="30">
        <v>21.48</v>
      </c>
      <c r="C620" s="30">
        <f t="shared" si="90"/>
        <v>22.923846153846153</v>
      </c>
      <c r="D620" s="30">
        <f t="shared" si="91"/>
        <v>-1.4438461538461524</v>
      </c>
      <c r="E620" s="30">
        <f t="shared" si="92"/>
        <v>7</v>
      </c>
      <c r="F620" s="30">
        <f t="shared" ca="1" si="98"/>
        <v>-1.4482566204287519</v>
      </c>
      <c r="G620" s="30">
        <f t="shared" ca="1" si="93"/>
        <v>4.4104665825983602E-3</v>
      </c>
      <c r="H620" s="30">
        <f t="shared" si="94"/>
        <v>22.923846153846153</v>
      </c>
      <c r="I620" s="30">
        <f t="shared" si="95"/>
        <v>0.93701553639139634</v>
      </c>
      <c r="J620" s="30">
        <f t="shared" si="96"/>
        <v>7</v>
      </c>
      <c r="K620" s="30">
        <f t="shared" ca="1" si="99"/>
        <v>0.93705918811134559</v>
      </c>
      <c r="L620" s="30">
        <f t="shared" ca="1" si="97"/>
        <v>0.99995341626174405</v>
      </c>
    </row>
    <row r="621" spans="1:12" x14ac:dyDescent="0.35">
      <c r="A621" s="29">
        <v>37104</v>
      </c>
      <c r="B621" s="30">
        <v>20.239999999999998</v>
      </c>
      <c r="C621" s="30">
        <f t="shared" si="90"/>
        <v>23.076923076923077</v>
      </c>
      <c r="D621" s="30">
        <f t="shared" si="91"/>
        <v>-2.8369230769230782</v>
      </c>
      <c r="E621" s="30">
        <f t="shared" si="92"/>
        <v>8</v>
      </c>
      <c r="F621" s="30">
        <f t="shared" ca="1" si="98"/>
        <v>-2.4585234437693453</v>
      </c>
      <c r="G621" s="30">
        <f t="shared" ca="1" si="93"/>
        <v>-0.37839963315373382</v>
      </c>
      <c r="H621" s="30">
        <f t="shared" si="94"/>
        <v>23.076923076923077</v>
      </c>
      <c r="I621" s="30">
        <f t="shared" si="95"/>
        <v>0.87706666666666666</v>
      </c>
      <c r="J621" s="30">
        <f t="shared" si="96"/>
        <v>8</v>
      </c>
      <c r="K621" s="30">
        <f t="shared" ca="1" si="99"/>
        <v>0.89406457332439959</v>
      </c>
      <c r="L621" s="30">
        <f t="shared" ca="1" si="97"/>
        <v>0.98098805481741702</v>
      </c>
    </row>
    <row r="622" spans="1:12" x14ac:dyDescent="0.35">
      <c r="A622" s="29">
        <v>37135</v>
      </c>
      <c r="B622" s="30">
        <v>19.73</v>
      </c>
      <c r="C622" s="30">
        <f t="shared" si="90"/>
        <v>23.175384615384612</v>
      </c>
      <c r="D622" s="30">
        <f t="shared" si="91"/>
        <v>-3.4453846153846115</v>
      </c>
      <c r="E622" s="30">
        <f t="shared" si="92"/>
        <v>9</v>
      </c>
      <c r="F622" s="30">
        <f t="shared" ca="1" si="98"/>
        <v>-2.7441525851197981</v>
      </c>
      <c r="G622" s="30">
        <f t="shared" ca="1" si="93"/>
        <v>-0.70123203026481207</v>
      </c>
      <c r="H622" s="30">
        <f t="shared" si="94"/>
        <v>23.175384615384612</v>
      </c>
      <c r="I622" s="30">
        <f t="shared" si="95"/>
        <v>0.85133430695698364</v>
      </c>
      <c r="J622" s="30">
        <f t="shared" si="96"/>
        <v>9</v>
      </c>
      <c r="K622" s="30">
        <f t="shared" ca="1" si="99"/>
        <v>0.88209900606922464</v>
      </c>
      <c r="L622" s="30">
        <f t="shared" ca="1" si="97"/>
        <v>0.96512330373283894</v>
      </c>
    </row>
    <row r="623" spans="1:12" x14ac:dyDescent="0.35">
      <c r="A623" s="29">
        <v>37165</v>
      </c>
      <c r="B623" s="30">
        <v>20.14</v>
      </c>
      <c r="C623" s="30">
        <f t="shared" si="90"/>
        <v>23.14076923076923</v>
      </c>
      <c r="D623" s="30">
        <f t="shared" si="91"/>
        <v>-3.0007692307692295</v>
      </c>
      <c r="E623" s="30">
        <f t="shared" si="92"/>
        <v>10</v>
      </c>
      <c r="F623" s="30">
        <f t="shared" ca="1" si="98"/>
        <v>-2.3949894913829333</v>
      </c>
      <c r="G623" s="30">
        <f t="shared" ca="1" si="93"/>
        <v>-0.60577973938629626</v>
      </c>
      <c r="H623" s="30">
        <f t="shared" si="94"/>
        <v>23.14076923076923</v>
      </c>
      <c r="I623" s="30">
        <f t="shared" si="95"/>
        <v>0.87032543296878639</v>
      </c>
      <c r="J623" s="30">
        <f t="shared" si="96"/>
        <v>10</v>
      </c>
      <c r="K623" s="30">
        <f t="shared" ca="1" si="99"/>
        <v>0.89672764542083672</v>
      </c>
      <c r="L623" s="30">
        <f t="shared" ca="1" si="97"/>
        <v>0.97055715569061141</v>
      </c>
    </row>
    <row r="624" spans="1:12" x14ac:dyDescent="0.35">
      <c r="A624" s="29">
        <v>37196</v>
      </c>
      <c r="B624" s="30">
        <v>20.68</v>
      </c>
      <c r="C624" s="30">
        <f t="shared" si="90"/>
        <v>23.086923076923078</v>
      </c>
      <c r="D624" s="30">
        <f t="shared" si="91"/>
        <v>-2.4069230769230785</v>
      </c>
      <c r="E624" s="30">
        <f t="shared" si="92"/>
        <v>11</v>
      </c>
      <c r="F624" s="30">
        <f t="shared" ca="1" si="98"/>
        <v>-1.6342512610340478</v>
      </c>
      <c r="G624" s="30">
        <f t="shared" ca="1" si="93"/>
        <v>-0.77267181588903</v>
      </c>
      <c r="H624" s="30">
        <f t="shared" si="94"/>
        <v>23.086923076923078</v>
      </c>
      <c r="I624" s="30">
        <f t="shared" si="95"/>
        <v>0.89574517708992762</v>
      </c>
      <c r="J624" s="30">
        <f t="shared" si="96"/>
        <v>11</v>
      </c>
      <c r="K624" s="30">
        <f t="shared" ca="1" si="99"/>
        <v>0.92922034141363385</v>
      </c>
      <c r="L624" s="30">
        <f t="shared" ca="1" si="97"/>
        <v>0.96397499835961409</v>
      </c>
    </row>
    <row r="625" spans="1:12" x14ac:dyDescent="0.35">
      <c r="A625" s="29">
        <v>37226</v>
      </c>
      <c r="B625" s="30">
        <v>21.73</v>
      </c>
      <c r="C625" s="30">
        <f t="shared" si="90"/>
        <v>23.033076923076919</v>
      </c>
      <c r="D625" s="30">
        <f t="shared" si="91"/>
        <v>-1.3030769230769188</v>
      </c>
      <c r="E625" s="30">
        <f t="shared" si="92"/>
        <v>12</v>
      </c>
      <c r="F625" s="30">
        <f t="shared" ca="1" si="98"/>
        <v>-0.35876598811025051</v>
      </c>
      <c r="G625" s="30">
        <f t="shared" ca="1" si="93"/>
        <v>-0.94431093496666918</v>
      </c>
      <c r="H625" s="30">
        <f t="shared" si="94"/>
        <v>23.033076923076919</v>
      </c>
      <c r="I625" s="30">
        <f t="shared" si="95"/>
        <v>0.943425842433958</v>
      </c>
      <c r="J625" s="30">
        <f t="shared" si="96"/>
        <v>12</v>
      </c>
      <c r="K625" s="30">
        <f t="shared" ca="1" si="99"/>
        <v>0.98436860956586791</v>
      </c>
      <c r="L625" s="30">
        <f t="shared" ca="1" si="97"/>
        <v>0.95840707765969224</v>
      </c>
    </row>
    <row r="626" spans="1:12" x14ac:dyDescent="0.35">
      <c r="A626" s="29">
        <v>37257</v>
      </c>
      <c r="B626" s="30">
        <v>24.09</v>
      </c>
      <c r="C626" s="30">
        <f t="shared" si="90"/>
        <v>22.950769230769229</v>
      </c>
      <c r="D626" s="30">
        <f t="shared" si="91"/>
        <v>1.139230769230771</v>
      </c>
      <c r="E626" s="30">
        <f t="shared" si="92"/>
        <v>1</v>
      </c>
      <c r="F626" s="30">
        <f t="shared" ca="1" si="98"/>
        <v>1.4054358974358971</v>
      </c>
      <c r="G626" s="30">
        <f t="shared" ca="1" si="93"/>
        <v>-0.26620512820512587</v>
      </c>
      <c r="H626" s="30">
        <f t="shared" si="94"/>
        <v>22.950769230769229</v>
      </c>
      <c r="I626" s="30">
        <f t="shared" si="95"/>
        <v>1.0496380211824643</v>
      </c>
      <c r="J626" s="30">
        <f t="shared" si="96"/>
        <v>1</v>
      </c>
      <c r="K626" s="30">
        <f t="shared" ca="1" si="99"/>
        <v>1.0612291220995622</v>
      </c>
      <c r="L626" s="30">
        <f t="shared" ca="1" si="97"/>
        <v>0.98907766412010445</v>
      </c>
    </row>
    <row r="627" spans="1:12" x14ac:dyDescent="0.35">
      <c r="A627" s="29">
        <v>37288</v>
      </c>
      <c r="B627" s="30">
        <v>26.23</v>
      </c>
      <c r="C627" s="30">
        <f t="shared" si="90"/>
        <v>22.938461538461539</v>
      </c>
      <c r="D627" s="30">
        <f t="shared" si="91"/>
        <v>3.2915384615384617</v>
      </c>
      <c r="E627" s="30">
        <f t="shared" si="92"/>
        <v>2</v>
      </c>
      <c r="F627" s="30">
        <f t="shared" ca="1" si="98"/>
        <v>2.9278461538461542</v>
      </c>
      <c r="G627" s="30">
        <f t="shared" ca="1" si="93"/>
        <v>0.36369230769230754</v>
      </c>
      <c r="H627" s="30">
        <f t="shared" si="94"/>
        <v>22.938461538461539</v>
      </c>
      <c r="I627" s="30">
        <f t="shared" si="95"/>
        <v>1.1434942991281019</v>
      </c>
      <c r="J627" s="30">
        <f t="shared" si="96"/>
        <v>2</v>
      </c>
      <c r="K627" s="30">
        <f t="shared" ca="1" si="99"/>
        <v>1.1279568119928638</v>
      </c>
      <c r="L627" s="30">
        <f t="shared" ca="1" si="97"/>
        <v>1.0137748954304258</v>
      </c>
    </row>
    <row r="628" spans="1:12" x14ac:dyDescent="0.35">
      <c r="A628" s="29">
        <v>37316</v>
      </c>
      <c r="B628" s="30">
        <v>27.39</v>
      </c>
      <c r="C628" s="30">
        <f t="shared" si="90"/>
        <v>23.029230769230768</v>
      </c>
      <c r="D628" s="30">
        <f t="shared" si="91"/>
        <v>4.3607692307692325</v>
      </c>
      <c r="E628" s="30">
        <f t="shared" si="92"/>
        <v>3</v>
      </c>
      <c r="F628" s="30">
        <f t="shared" ca="1" si="98"/>
        <v>3.3439999999999999</v>
      </c>
      <c r="G628" s="30">
        <f t="shared" ca="1" si="93"/>
        <v>1.0167692307692313</v>
      </c>
      <c r="H628" s="30">
        <f t="shared" si="94"/>
        <v>23.029230769230768</v>
      </c>
      <c r="I628" s="30">
        <f t="shared" si="95"/>
        <v>1.1893580065468636</v>
      </c>
      <c r="J628" s="30">
        <f t="shared" si="96"/>
        <v>3</v>
      </c>
      <c r="K628" s="30">
        <f t="shared" ca="1" si="99"/>
        <v>1.1460954131131467</v>
      </c>
      <c r="L628" s="30">
        <f t="shared" ca="1" si="97"/>
        <v>1.0377478113416425</v>
      </c>
    </row>
    <row r="629" spans="1:12" x14ac:dyDescent="0.35">
      <c r="A629" s="29">
        <v>37347</v>
      </c>
      <c r="B629" s="30">
        <v>26.44</v>
      </c>
      <c r="C629" s="30">
        <f t="shared" si="90"/>
        <v>23.192307692307693</v>
      </c>
      <c r="D629" s="30">
        <f t="shared" si="91"/>
        <v>3.2476923076923079</v>
      </c>
      <c r="E629" s="30">
        <f t="shared" si="92"/>
        <v>4</v>
      </c>
      <c r="F629" s="30">
        <f t="shared" ca="1" si="98"/>
        <v>2.4728461538461546</v>
      </c>
      <c r="G629" s="30">
        <f t="shared" ca="1" si="93"/>
        <v>0.77484615384615196</v>
      </c>
      <c r="H629" s="30">
        <f t="shared" si="94"/>
        <v>23.192307692307693</v>
      </c>
      <c r="I629" s="30">
        <f t="shared" si="95"/>
        <v>1.1400331674958541</v>
      </c>
      <c r="J629" s="30">
        <f t="shared" si="96"/>
        <v>4</v>
      </c>
      <c r="K629" s="30">
        <f t="shared" ca="1" si="99"/>
        <v>1.1076861608568953</v>
      </c>
      <c r="L629" s="30">
        <f t="shared" ca="1" si="97"/>
        <v>1.0292023208215724</v>
      </c>
    </row>
    <row r="630" spans="1:12" x14ac:dyDescent="0.35">
      <c r="A630" s="29">
        <v>37377</v>
      </c>
      <c r="B630" s="30">
        <v>25.29</v>
      </c>
      <c r="C630" s="30">
        <f t="shared" si="90"/>
        <v>23.400769230769235</v>
      </c>
      <c r="D630" s="30">
        <f t="shared" si="91"/>
        <v>1.8892307692307639</v>
      </c>
      <c r="E630" s="30">
        <f t="shared" si="92"/>
        <v>5</v>
      </c>
      <c r="F630" s="30">
        <f t="shared" ca="1" si="98"/>
        <v>1.190307692307693</v>
      </c>
      <c r="G630" s="30">
        <f t="shared" ca="1" si="93"/>
        <v>0.69892307692306943</v>
      </c>
      <c r="H630" s="30">
        <f t="shared" si="94"/>
        <v>23.400769230769235</v>
      </c>
      <c r="I630" s="30">
        <f t="shared" si="95"/>
        <v>1.0807337036915285</v>
      </c>
      <c r="J630" s="30">
        <f t="shared" si="96"/>
        <v>5</v>
      </c>
      <c r="K630" s="30">
        <f t="shared" ca="1" si="99"/>
        <v>1.0512716216930516</v>
      </c>
      <c r="L630" s="30">
        <f t="shared" ca="1" si="97"/>
        <v>1.0280251852999029</v>
      </c>
    </row>
    <row r="631" spans="1:12" x14ac:dyDescent="0.35">
      <c r="A631" s="29">
        <v>37408</v>
      </c>
      <c r="B631" s="30">
        <v>23.28</v>
      </c>
      <c r="C631" s="30">
        <f t="shared" si="90"/>
        <v>23.660000000000004</v>
      </c>
      <c r="D631" s="30">
        <f t="shared" si="91"/>
        <v>-0.38000000000000256</v>
      </c>
      <c r="E631" s="30">
        <f t="shared" si="92"/>
        <v>6</v>
      </c>
      <c r="F631" s="30">
        <f t="shared" ca="1" si="98"/>
        <v>-0.22521794871794854</v>
      </c>
      <c r="G631" s="30">
        <f t="shared" ca="1" si="93"/>
        <v>-0.15478205128205502</v>
      </c>
      <c r="H631" s="30">
        <f t="shared" si="94"/>
        <v>23.660000000000004</v>
      </c>
      <c r="I631" s="30">
        <f t="shared" si="95"/>
        <v>0.98393913778529152</v>
      </c>
      <c r="J631" s="30">
        <f t="shared" si="96"/>
        <v>6</v>
      </c>
      <c r="K631" s="30">
        <f t="shared" ca="1" si="99"/>
        <v>0.98970503057706927</v>
      </c>
      <c r="L631" s="30">
        <f t="shared" ca="1" si="97"/>
        <v>0.99417413005527933</v>
      </c>
    </row>
    <row r="632" spans="1:12" x14ac:dyDescent="0.35">
      <c r="A632" s="29">
        <v>37438</v>
      </c>
      <c r="B632" s="30">
        <v>21.64</v>
      </c>
      <c r="C632" s="30">
        <f t="shared" si="90"/>
        <v>23.912307692307692</v>
      </c>
      <c r="D632" s="30">
        <f t="shared" si="91"/>
        <v>-2.2723076923076917</v>
      </c>
      <c r="E632" s="30">
        <f t="shared" si="92"/>
        <v>7</v>
      </c>
      <c r="F632" s="30">
        <f t="shared" ca="1" si="98"/>
        <v>-1.4482566204287519</v>
      </c>
      <c r="G632" s="30">
        <f t="shared" ca="1" si="93"/>
        <v>-0.82405107187894089</v>
      </c>
      <c r="H632" s="30">
        <f t="shared" si="94"/>
        <v>23.912307692307692</v>
      </c>
      <c r="I632" s="30">
        <f t="shared" si="95"/>
        <v>0.90497329987775854</v>
      </c>
      <c r="J632" s="30">
        <f t="shared" si="96"/>
        <v>7</v>
      </c>
      <c r="K632" s="30">
        <f t="shared" ca="1" si="99"/>
        <v>0.93705918811134559</v>
      </c>
      <c r="L632" s="30">
        <f t="shared" ca="1" si="97"/>
        <v>0.96575895243260301</v>
      </c>
    </row>
    <row r="633" spans="1:12" x14ac:dyDescent="0.35">
      <c r="A633" s="29">
        <v>37469</v>
      </c>
      <c r="B633" s="30">
        <v>21.32</v>
      </c>
      <c r="C633" s="30">
        <f t="shared" si="90"/>
        <v>24.08</v>
      </c>
      <c r="D633" s="30">
        <f t="shared" si="91"/>
        <v>-2.759999999999998</v>
      </c>
      <c r="E633" s="30">
        <f t="shared" si="92"/>
        <v>8</v>
      </c>
      <c r="F633" s="30">
        <f t="shared" ca="1" si="98"/>
        <v>-2.4585234437693453</v>
      </c>
      <c r="G633" s="30">
        <f t="shared" ca="1" si="93"/>
        <v>-0.30147655623065361</v>
      </c>
      <c r="H633" s="30">
        <f t="shared" si="94"/>
        <v>24.08</v>
      </c>
      <c r="I633" s="30">
        <f t="shared" si="95"/>
        <v>0.88538205980066453</v>
      </c>
      <c r="J633" s="30">
        <f t="shared" si="96"/>
        <v>8</v>
      </c>
      <c r="K633" s="30">
        <f t="shared" ca="1" si="99"/>
        <v>0.89406457332439959</v>
      </c>
      <c r="L633" s="30">
        <f t="shared" ca="1" si="97"/>
        <v>0.99028871763540427</v>
      </c>
    </row>
    <row r="634" spans="1:12" x14ac:dyDescent="0.35">
      <c r="A634" s="29">
        <v>37500</v>
      </c>
      <c r="B634" s="30">
        <v>21.42</v>
      </c>
      <c r="C634" s="30">
        <f t="shared" si="90"/>
        <v>24.132307692307695</v>
      </c>
      <c r="D634" s="30">
        <f t="shared" si="91"/>
        <v>-2.712307692307693</v>
      </c>
      <c r="E634" s="30">
        <f t="shared" si="92"/>
        <v>9</v>
      </c>
      <c r="F634" s="30">
        <f t="shared" ca="1" si="98"/>
        <v>-2.7441525851197981</v>
      </c>
      <c r="G634" s="30">
        <f t="shared" ca="1" si="93"/>
        <v>3.1844892812106451E-2</v>
      </c>
      <c r="H634" s="30">
        <f t="shared" si="94"/>
        <v>24.132307692307695</v>
      </c>
      <c r="I634" s="30">
        <f t="shared" si="95"/>
        <v>0.88760678311870456</v>
      </c>
      <c r="J634" s="30">
        <f t="shared" si="96"/>
        <v>9</v>
      </c>
      <c r="K634" s="30">
        <f t="shared" ca="1" si="99"/>
        <v>0.88209900606922464</v>
      </c>
      <c r="L634" s="30">
        <f t="shared" ca="1" si="97"/>
        <v>1.0062439442869611</v>
      </c>
    </row>
    <row r="635" spans="1:12" x14ac:dyDescent="0.35">
      <c r="A635" s="29">
        <v>37530</v>
      </c>
      <c r="B635" s="30">
        <v>21.85</v>
      </c>
      <c r="C635" s="30">
        <f t="shared" si="90"/>
        <v>23.98</v>
      </c>
      <c r="D635" s="30">
        <f t="shared" si="91"/>
        <v>-2.129999999999999</v>
      </c>
      <c r="E635" s="30">
        <f t="shared" si="92"/>
        <v>10</v>
      </c>
      <c r="F635" s="30">
        <f t="shared" ca="1" si="98"/>
        <v>-2.3949894913829333</v>
      </c>
      <c r="G635" s="30">
        <f t="shared" ca="1" si="93"/>
        <v>0.26498949138293426</v>
      </c>
      <c r="H635" s="30">
        <f t="shared" si="94"/>
        <v>23.98</v>
      </c>
      <c r="I635" s="30">
        <f t="shared" si="95"/>
        <v>0.91117597998331945</v>
      </c>
      <c r="J635" s="30">
        <f t="shared" si="96"/>
        <v>10</v>
      </c>
      <c r="K635" s="30">
        <f t="shared" ca="1" si="99"/>
        <v>0.89672764542083672</v>
      </c>
      <c r="L635" s="30">
        <f t="shared" ca="1" si="97"/>
        <v>1.0161122885373988</v>
      </c>
    </row>
    <row r="636" spans="1:12" x14ac:dyDescent="0.35">
      <c r="A636" s="29">
        <v>37561</v>
      </c>
      <c r="B636" s="30">
        <v>22.85</v>
      </c>
      <c r="C636" s="30">
        <f t="shared" si="90"/>
        <v>23.733846153846159</v>
      </c>
      <c r="D636" s="30">
        <f t="shared" si="91"/>
        <v>-0.88384615384615728</v>
      </c>
      <c r="E636" s="30">
        <f t="shared" si="92"/>
        <v>11</v>
      </c>
      <c r="F636" s="30">
        <f t="shared" ca="1" si="98"/>
        <v>-1.6342512610340478</v>
      </c>
      <c r="G636" s="30">
        <f t="shared" ca="1" si="93"/>
        <v>0.75040510718789122</v>
      </c>
      <c r="H636" s="30">
        <f t="shared" si="94"/>
        <v>23.733846153846159</v>
      </c>
      <c r="I636" s="30">
        <f t="shared" si="95"/>
        <v>0.962760095935697</v>
      </c>
      <c r="J636" s="30">
        <f t="shared" si="96"/>
        <v>11</v>
      </c>
      <c r="K636" s="30">
        <f t="shared" ca="1" si="99"/>
        <v>0.92922034141363385</v>
      </c>
      <c r="L636" s="30">
        <f t="shared" ca="1" si="97"/>
        <v>1.0360945117398515</v>
      </c>
    </row>
    <row r="637" spans="1:12" x14ac:dyDescent="0.35">
      <c r="A637" s="29">
        <v>37591</v>
      </c>
      <c r="B637" s="30">
        <v>24.05</v>
      </c>
      <c r="C637" s="30">
        <f t="shared" si="90"/>
        <v>23.492307692307694</v>
      </c>
      <c r="D637" s="30">
        <f t="shared" si="91"/>
        <v>0.5576923076923066</v>
      </c>
      <c r="E637" s="30">
        <f t="shared" si="92"/>
        <v>12</v>
      </c>
      <c r="F637" s="30">
        <f t="shared" ca="1" si="98"/>
        <v>-0.35876598811025051</v>
      </c>
      <c r="G637" s="30">
        <f t="shared" ca="1" si="93"/>
        <v>0.91645829580255622</v>
      </c>
      <c r="H637" s="30">
        <f t="shared" si="94"/>
        <v>23.492307692307694</v>
      </c>
      <c r="I637" s="30">
        <f t="shared" si="95"/>
        <v>1.0237393582187295</v>
      </c>
      <c r="J637" s="30">
        <f t="shared" si="96"/>
        <v>12</v>
      </c>
      <c r="K637" s="30">
        <f t="shared" ca="1" si="99"/>
        <v>0.98436860956586791</v>
      </c>
      <c r="L637" s="30">
        <f t="shared" ca="1" si="97"/>
        <v>1.0399959408195931</v>
      </c>
    </row>
    <row r="638" spans="1:12" x14ac:dyDescent="0.35">
      <c r="A638" s="29">
        <v>37622</v>
      </c>
      <c r="B638" s="30">
        <v>25.01</v>
      </c>
      <c r="C638" s="30">
        <f t="shared" si="90"/>
        <v>23.355384615384612</v>
      </c>
      <c r="D638" s="30">
        <f t="shared" si="91"/>
        <v>1.6546153846153899</v>
      </c>
      <c r="E638" s="30">
        <f t="shared" si="92"/>
        <v>1</v>
      </c>
      <c r="F638" s="30">
        <f t="shared" ca="1" si="98"/>
        <v>1.4054358974358971</v>
      </c>
      <c r="G638" s="30">
        <f t="shared" ca="1" si="93"/>
        <v>0.24917948717949301</v>
      </c>
      <c r="H638" s="30">
        <f t="shared" si="94"/>
        <v>23.355384615384612</v>
      </c>
      <c r="I638" s="30">
        <f t="shared" si="95"/>
        <v>1.0708451353665769</v>
      </c>
      <c r="J638" s="30">
        <f t="shared" si="96"/>
        <v>1</v>
      </c>
      <c r="K638" s="30">
        <f t="shared" ca="1" si="99"/>
        <v>1.0612291220995622</v>
      </c>
      <c r="L638" s="30">
        <f t="shared" ca="1" si="97"/>
        <v>1.009061203718185</v>
      </c>
    </row>
    <row r="639" spans="1:12" x14ac:dyDescent="0.35">
      <c r="A639" s="29">
        <v>37653</v>
      </c>
      <c r="B639" s="30">
        <v>26.27</v>
      </c>
      <c r="C639" s="30">
        <f t="shared" si="90"/>
        <v>23.325384615384618</v>
      </c>
      <c r="D639" s="30">
        <f t="shared" si="91"/>
        <v>2.944615384615382</v>
      </c>
      <c r="E639" s="30">
        <f t="shared" si="92"/>
        <v>2</v>
      </c>
      <c r="F639" s="30">
        <f t="shared" ca="1" si="98"/>
        <v>2.9278461538461542</v>
      </c>
      <c r="G639" s="30">
        <f t="shared" ca="1" si="93"/>
        <v>1.6769230769227761E-2</v>
      </c>
      <c r="H639" s="30">
        <f t="shared" si="94"/>
        <v>23.325384615384618</v>
      </c>
      <c r="I639" s="30">
        <f t="shared" si="95"/>
        <v>1.1262408073079839</v>
      </c>
      <c r="J639" s="30">
        <f t="shared" si="96"/>
        <v>2</v>
      </c>
      <c r="K639" s="30">
        <f t="shared" ca="1" si="99"/>
        <v>1.1279568119928638</v>
      </c>
      <c r="L639" s="30">
        <f t="shared" ca="1" si="97"/>
        <v>0.9984786610031211</v>
      </c>
    </row>
    <row r="640" spans="1:12" x14ac:dyDescent="0.35">
      <c r="A640" s="29">
        <v>37681</v>
      </c>
      <c r="B640" s="30">
        <v>26.91</v>
      </c>
      <c r="C640" s="30">
        <f t="shared" si="90"/>
        <v>23.281538461538464</v>
      </c>
      <c r="D640" s="30">
        <f t="shared" si="91"/>
        <v>3.6284615384615364</v>
      </c>
      <c r="E640" s="30">
        <f t="shared" si="92"/>
        <v>3</v>
      </c>
      <c r="F640" s="30">
        <f t="shared" ca="1" si="98"/>
        <v>3.3439999999999999</v>
      </c>
      <c r="G640" s="30">
        <f t="shared" ca="1" si="93"/>
        <v>0.28446153846153521</v>
      </c>
      <c r="H640" s="30">
        <f t="shared" si="94"/>
        <v>23.281538461538464</v>
      </c>
      <c r="I640" s="30">
        <f t="shared" si="95"/>
        <v>1.1558514504724773</v>
      </c>
      <c r="J640" s="30">
        <f t="shared" si="96"/>
        <v>3</v>
      </c>
      <c r="K640" s="30">
        <f t="shared" ca="1" si="99"/>
        <v>1.1460954131131467</v>
      </c>
      <c r="L640" s="30">
        <f t="shared" ca="1" si="97"/>
        <v>1.0085124128826501</v>
      </c>
    </row>
    <row r="641" spans="1:12" x14ac:dyDescent="0.35">
      <c r="A641" s="29">
        <v>37712</v>
      </c>
      <c r="B641" s="30">
        <v>25.41</v>
      </c>
      <c r="C641" s="30">
        <f t="shared" si="90"/>
        <v>23.303076923076922</v>
      </c>
      <c r="D641" s="30">
        <f t="shared" si="91"/>
        <v>2.1069230769230778</v>
      </c>
      <c r="E641" s="30">
        <f t="shared" si="92"/>
        <v>4</v>
      </c>
      <c r="F641" s="30">
        <f t="shared" ca="1" si="98"/>
        <v>2.4728461538461546</v>
      </c>
      <c r="G641" s="30">
        <f t="shared" ca="1" si="93"/>
        <v>-0.36592307692307813</v>
      </c>
      <c r="H641" s="30">
        <f t="shared" si="94"/>
        <v>23.303076923076922</v>
      </c>
      <c r="I641" s="30">
        <f t="shared" si="95"/>
        <v>1.0904139433551199</v>
      </c>
      <c r="J641" s="30">
        <f t="shared" si="96"/>
        <v>4</v>
      </c>
      <c r="K641" s="30">
        <f t="shared" ca="1" si="99"/>
        <v>1.1076861608568953</v>
      </c>
      <c r="L641" s="30">
        <f t="shared" ca="1" si="97"/>
        <v>0.98440693933702872</v>
      </c>
    </row>
    <row r="642" spans="1:12" x14ac:dyDescent="0.35">
      <c r="A642" s="29">
        <v>37742</v>
      </c>
      <c r="B642" s="30">
        <v>23.24</v>
      </c>
      <c r="C642" s="30">
        <f t="shared" si="90"/>
        <v>23.339999999999996</v>
      </c>
      <c r="D642" s="30">
        <f t="shared" si="91"/>
        <v>-9.9999999999997868E-2</v>
      </c>
      <c r="E642" s="30">
        <f t="shared" si="92"/>
        <v>5</v>
      </c>
      <c r="F642" s="30">
        <f t="shared" ca="1" si="98"/>
        <v>1.190307692307693</v>
      </c>
      <c r="G642" s="30">
        <f t="shared" ca="1" si="93"/>
        <v>-1.2903076923076924</v>
      </c>
      <c r="H642" s="30">
        <f t="shared" si="94"/>
        <v>23.339999999999996</v>
      </c>
      <c r="I642" s="30">
        <f t="shared" si="95"/>
        <v>0.99571550985432744</v>
      </c>
      <c r="J642" s="30">
        <f t="shared" si="96"/>
        <v>5</v>
      </c>
      <c r="K642" s="30">
        <f t="shared" ca="1" si="99"/>
        <v>1.0512716216930516</v>
      </c>
      <c r="L642" s="30">
        <f t="shared" ca="1" si="97"/>
        <v>0.9471534181154323</v>
      </c>
    </row>
    <row r="643" spans="1:12" x14ac:dyDescent="0.35">
      <c r="A643" s="29">
        <v>37773</v>
      </c>
      <c r="B643" s="30">
        <v>22.15</v>
      </c>
      <c r="C643" s="30">
        <f t="shared" si="90"/>
        <v>23.39769230769231</v>
      </c>
      <c r="D643" s="30">
        <f t="shared" si="91"/>
        <v>-1.2476923076923114</v>
      </c>
      <c r="E643" s="30">
        <f t="shared" si="92"/>
        <v>6</v>
      </c>
      <c r="F643" s="30">
        <f t="shared" ca="1" si="98"/>
        <v>-0.22521794871794854</v>
      </c>
      <c r="G643" s="30">
        <f t="shared" ca="1" si="93"/>
        <v>-1.0224743589743639</v>
      </c>
      <c r="H643" s="30">
        <f t="shared" si="94"/>
        <v>23.39769230769231</v>
      </c>
      <c r="I643" s="30">
        <f t="shared" si="95"/>
        <v>0.9466745569911561</v>
      </c>
      <c r="J643" s="30">
        <f t="shared" si="96"/>
        <v>6</v>
      </c>
      <c r="K643" s="30">
        <f t="shared" ca="1" si="99"/>
        <v>0.98970503057706927</v>
      </c>
      <c r="L643" s="30">
        <f t="shared" ca="1" si="97"/>
        <v>0.95652192091938415</v>
      </c>
    </row>
    <row r="644" spans="1:12" x14ac:dyDescent="0.35">
      <c r="A644" s="29">
        <v>37803</v>
      </c>
      <c r="B644" s="30">
        <v>21.5</v>
      </c>
      <c r="C644" s="30">
        <f t="shared" si="90"/>
        <v>23.477692307692305</v>
      </c>
      <c r="D644" s="30">
        <f t="shared" si="91"/>
        <v>-1.9776923076923048</v>
      </c>
      <c r="E644" s="30">
        <f t="shared" si="92"/>
        <v>7</v>
      </c>
      <c r="F644" s="30">
        <f t="shared" ca="1" si="98"/>
        <v>-1.4482566204287519</v>
      </c>
      <c r="G644" s="30">
        <f t="shared" ca="1" si="93"/>
        <v>-0.52943568726355394</v>
      </c>
      <c r="H644" s="30">
        <f t="shared" si="94"/>
        <v>23.477692307692305</v>
      </c>
      <c r="I644" s="30">
        <f t="shared" si="95"/>
        <v>0.91576291733560511</v>
      </c>
      <c r="J644" s="30">
        <f t="shared" si="96"/>
        <v>7</v>
      </c>
      <c r="K644" s="30">
        <f t="shared" ca="1" si="99"/>
        <v>0.93705918811134559</v>
      </c>
      <c r="L644" s="30">
        <f t="shared" ca="1" si="97"/>
        <v>0.97727329175581379</v>
      </c>
    </row>
    <row r="645" spans="1:12" x14ac:dyDescent="0.35">
      <c r="A645" s="29">
        <v>37834</v>
      </c>
      <c r="B645" s="30">
        <v>21.25</v>
      </c>
      <c r="C645" s="30">
        <f t="shared" si="90"/>
        <v>23.589999999999996</v>
      </c>
      <c r="D645" s="30">
        <f t="shared" si="91"/>
        <v>-2.3399999999999963</v>
      </c>
      <c r="E645" s="30">
        <f t="shared" si="92"/>
        <v>8</v>
      </c>
      <c r="F645" s="30">
        <f t="shared" ca="1" si="98"/>
        <v>-2.4585234437693453</v>
      </c>
      <c r="G645" s="30">
        <f t="shared" ca="1" si="93"/>
        <v>0.11852344376934809</v>
      </c>
      <c r="H645" s="30">
        <f t="shared" si="94"/>
        <v>23.589999999999996</v>
      </c>
      <c r="I645" s="30">
        <f t="shared" si="95"/>
        <v>0.90080542602797808</v>
      </c>
      <c r="J645" s="30">
        <f t="shared" si="96"/>
        <v>8</v>
      </c>
      <c r="K645" s="30">
        <f t="shared" ca="1" si="99"/>
        <v>0.89406457332439959</v>
      </c>
      <c r="L645" s="30">
        <f t="shared" ca="1" si="97"/>
        <v>1.0075395591154159</v>
      </c>
    </row>
    <row r="646" spans="1:12" x14ac:dyDescent="0.35">
      <c r="A646" s="29">
        <v>37865</v>
      </c>
      <c r="B646" s="30">
        <v>20.75</v>
      </c>
      <c r="C646" s="30">
        <f t="shared" si="90"/>
        <v>23.578461538461536</v>
      </c>
      <c r="D646" s="30">
        <f t="shared" si="91"/>
        <v>-2.8284615384615357</v>
      </c>
      <c r="E646" s="30">
        <f t="shared" si="92"/>
        <v>9</v>
      </c>
      <c r="F646" s="30">
        <f t="shared" ca="1" si="98"/>
        <v>-2.7441525851197981</v>
      </c>
      <c r="G646" s="30">
        <f t="shared" ca="1" si="93"/>
        <v>-8.430895334173627E-2</v>
      </c>
      <c r="H646" s="30">
        <f t="shared" si="94"/>
        <v>23.578461538461536</v>
      </c>
      <c r="I646" s="30">
        <f t="shared" si="95"/>
        <v>0.88004045413023635</v>
      </c>
      <c r="J646" s="30">
        <f t="shared" si="96"/>
        <v>9</v>
      </c>
      <c r="K646" s="30">
        <f t="shared" ca="1" si="99"/>
        <v>0.88209900606922464</v>
      </c>
      <c r="L646" s="30">
        <f t="shared" ca="1" si="97"/>
        <v>0.99766630284715818</v>
      </c>
    </row>
    <row r="647" spans="1:12" x14ac:dyDescent="0.35">
      <c r="A647" s="29">
        <v>37895</v>
      </c>
      <c r="B647" s="30">
        <v>21.7</v>
      </c>
      <c r="C647" s="30">
        <f t="shared" si="90"/>
        <v>23.452307692307688</v>
      </c>
      <c r="D647" s="30">
        <f t="shared" si="91"/>
        <v>-1.7523076923076886</v>
      </c>
      <c r="E647" s="30">
        <f t="shared" si="92"/>
        <v>10</v>
      </c>
      <c r="F647" s="30">
        <f t="shared" ca="1" si="98"/>
        <v>-2.3949894913829333</v>
      </c>
      <c r="G647" s="30">
        <f t="shared" ca="1" si="93"/>
        <v>0.6426817990752447</v>
      </c>
      <c r="H647" s="30">
        <f t="shared" si="94"/>
        <v>23.452307692307688</v>
      </c>
      <c r="I647" s="30">
        <f t="shared" si="95"/>
        <v>0.92528207819469965</v>
      </c>
      <c r="J647" s="30">
        <f t="shared" si="96"/>
        <v>10</v>
      </c>
      <c r="K647" s="30">
        <f t="shared" ca="1" si="99"/>
        <v>0.89672764542083672</v>
      </c>
      <c r="L647" s="30">
        <f t="shared" ca="1" si="97"/>
        <v>1.0318429268013281</v>
      </c>
    </row>
    <row r="648" spans="1:12" x14ac:dyDescent="0.35">
      <c r="A648" s="29">
        <v>37926</v>
      </c>
      <c r="B648" s="30">
        <v>22.33</v>
      </c>
      <c r="C648" s="30">
        <f t="shared" si="90"/>
        <v>23.300769230769234</v>
      </c>
      <c r="D648" s="30">
        <f t="shared" si="91"/>
        <v>-0.97076923076923549</v>
      </c>
      <c r="E648" s="30">
        <f t="shared" si="92"/>
        <v>11</v>
      </c>
      <c r="F648" s="30">
        <f t="shared" ca="1" si="98"/>
        <v>-1.6342512610340478</v>
      </c>
      <c r="G648" s="30">
        <f t="shared" ca="1" si="93"/>
        <v>0.66348203026481301</v>
      </c>
      <c r="H648" s="30">
        <f t="shared" si="94"/>
        <v>23.300769230769234</v>
      </c>
      <c r="I648" s="30">
        <f t="shared" si="95"/>
        <v>0.95833745997160857</v>
      </c>
      <c r="J648" s="30">
        <f t="shared" si="96"/>
        <v>11</v>
      </c>
      <c r="K648" s="30">
        <f t="shared" ca="1" si="99"/>
        <v>0.92922034141363385</v>
      </c>
      <c r="L648" s="30">
        <f t="shared" ca="1" si="97"/>
        <v>1.0313349990957781</v>
      </c>
    </row>
    <row r="649" spans="1:12" x14ac:dyDescent="0.35">
      <c r="A649" s="29">
        <v>37956</v>
      </c>
      <c r="B649" s="30">
        <v>23.6</v>
      </c>
      <c r="C649" s="30">
        <f t="shared" ref="C649:C712" si="100">AVERAGE(B643:B655)</f>
        <v>23.246923076923078</v>
      </c>
      <c r="D649" s="30">
        <f t="shared" ref="D649:D712" si="101">B649 - C649</f>
        <v>0.35307692307692307</v>
      </c>
      <c r="E649" s="30">
        <f t="shared" ref="E649:E712" si="102">MONTH(A649)</f>
        <v>12</v>
      </c>
      <c r="F649" s="30">
        <f t="shared" ca="1" si="98"/>
        <v>-0.35876598811025051</v>
      </c>
      <c r="G649" s="30">
        <f t="shared" ref="G649:G712" ca="1" si="103">B649 - (C649 + F649)</f>
        <v>0.71184291118717269</v>
      </c>
      <c r="H649" s="30">
        <f t="shared" ref="H649:H712" si="104">AVERAGE(B643:B655)</f>
        <v>23.246923076923078</v>
      </c>
      <c r="I649" s="30">
        <f t="shared" ref="I649:I712" si="105">B649 / H649</f>
        <v>1.0151881142252077</v>
      </c>
      <c r="J649" s="30">
        <f t="shared" ref="J649:J712" si="106">MONTH(A649)</f>
        <v>12</v>
      </c>
      <c r="K649" s="30">
        <f t="shared" ca="1" si="99"/>
        <v>0.98436860956586791</v>
      </c>
      <c r="L649" s="30">
        <f t="shared" ref="L649:L712" ca="1" si="107">IF(K649=0, 0, B649 / (H649 * K649))</f>
        <v>1.0313089063993335</v>
      </c>
    </row>
    <row r="650" spans="1:12" x14ac:dyDescent="0.35">
      <c r="A650" s="29">
        <v>37987</v>
      </c>
      <c r="B650" s="30">
        <v>25.09</v>
      </c>
      <c r="C650" s="30">
        <f t="shared" si="100"/>
        <v>23.178461538461541</v>
      </c>
      <c r="D650" s="30">
        <f t="shared" si="101"/>
        <v>1.9115384615384592</v>
      </c>
      <c r="E650" s="30">
        <f t="shared" si="102"/>
        <v>1</v>
      </c>
      <c r="F650" s="30">
        <f t="shared" ca="1" si="98"/>
        <v>1.4054358974358971</v>
      </c>
      <c r="G650" s="30">
        <f t="shared" ca="1" si="103"/>
        <v>0.50610256410256227</v>
      </c>
      <c r="H650" s="30">
        <f t="shared" si="104"/>
        <v>23.178461538461541</v>
      </c>
      <c r="I650" s="30">
        <f t="shared" si="105"/>
        <v>1.0824704632948359</v>
      </c>
      <c r="J650" s="30">
        <f t="shared" si="106"/>
        <v>1</v>
      </c>
      <c r="K650" s="30">
        <f t="shared" ca="1" si="99"/>
        <v>1.0612291220995622</v>
      </c>
      <c r="L650" s="30">
        <f t="shared" ca="1" si="107"/>
        <v>1.0200157918331993</v>
      </c>
    </row>
    <row r="651" spans="1:12" x14ac:dyDescent="0.35">
      <c r="A651" s="29">
        <v>38018</v>
      </c>
      <c r="B651" s="30">
        <v>26.47</v>
      </c>
      <c r="C651" s="30">
        <f t="shared" si="100"/>
        <v>23.123846153846156</v>
      </c>
      <c r="D651" s="30">
        <f t="shared" si="101"/>
        <v>3.3461538461538431</v>
      </c>
      <c r="E651" s="30">
        <f t="shared" si="102"/>
        <v>2</v>
      </c>
      <c r="F651" s="30">
        <f t="shared" ca="1" si="98"/>
        <v>2.9278461538461542</v>
      </c>
      <c r="G651" s="30">
        <f t="shared" ca="1" si="103"/>
        <v>0.41830769230768894</v>
      </c>
      <c r="H651" s="30">
        <f t="shared" si="104"/>
        <v>23.123846153846156</v>
      </c>
      <c r="I651" s="30">
        <f t="shared" si="105"/>
        <v>1.1447057649446124</v>
      </c>
      <c r="J651" s="30">
        <f t="shared" si="106"/>
        <v>2</v>
      </c>
      <c r="K651" s="30">
        <f t="shared" ca="1" si="99"/>
        <v>1.1279568119928638</v>
      </c>
      <c r="L651" s="30">
        <f t="shared" ca="1" si="107"/>
        <v>1.0148489310704696</v>
      </c>
    </row>
    <row r="652" spans="1:12" x14ac:dyDescent="0.35">
      <c r="A652" s="29">
        <v>38047</v>
      </c>
      <c r="B652" s="30">
        <v>26.12</v>
      </c>
      <c r="C652" s="30">
        <f t="shared" si="100"/>
        <v>23.091538461538462</v>
      </c>
      <c r="D652" s="30">
        <f t="shared" si="101"/>
        <v>3.0284615384615385</v>
      </c>
      <c r="E652" s="30">
        <f t="shared" si="102"/>
        <v>3</v>
      </c>
      <c r="F652" s="30">
        <f t="shared" ca="1" si="98"/>
        <v>3.3439999999999999</v>
      </c>
      <c r="G652" s="30">
        <f t="shared" ca="1" si="103"/>
        <v>-0.31553846153846266</v>
      </c>
      <c r="H652" s="30">
        <f t="shared" si="104"/>
        <v>23.091538461538462</v>
      </c>
      <c r="I652" s="30">
        <f t="shared" si="105"/>
        <v>1.1311502714947199</v>
      </c>
      <c r="J652" s="30">
        <f t="shared" si="106"/>
        <v>3</v>
      </c>
      <c r="K652" s="30">
        <f t="shared" ca="1" si="99"/>
        <v>1.1460954131131467</v>
      </c>
      <c r="L652" s="30">
        <f t="shared" ca="1" si="107"/>
        <v>0.98695994988948521</v>
      </c>
    </row>
    <row r="653" spans="1:12" x14ac:dyDescent="0.35">
      <c r="A653" s="29">
        <v>38078</v>
      </c>
      <c r="B653" s="30">
        <v>25.27</v>
      </c>
      <c r="C653" s="30">
        <f t="shared" si="100"/>
        <v>23.153846153846153</v>
      </c>
      <c r="D653" s="30">
        <f t="shared" si="101"/>
        <v>2.1161538461538463</v>
      </c>
      <c r="E653" s="30">
        <f t="shared" si="102"/>
        <v>4</v>
      </c>
      <c r="F653" s="30">
        <f t="shared" ca="1" si="98"/>
        <v>2.4728461538461546</v>
      </c>
      <c r="G653" s="30">
        <f t="shared" ca="1" si="103"/>
        <v>-0.35669230769230964</v>
      </c>
      <c r="H653" s="30">
        <f t="shared" si="104"/>
        <v>23.153846153846153</v>
      </c>
      <c r="I653" s="30">
        <f t="shared" si="105"/>
        <v>1.0913953488372092</v>
      </c>
      <c r="J653" s="30">
        <f t="shared" si="106"/>
        <v>4</v>
      </c>
      <c r="K653" s="30">
        <f t="shared" ca="1" si="99"/>
        <v>1.1076861608568953</v>
      </c>
      <c r="L653" s="30">
        <f t="shared" ca="1" si="107"/>
        <v>0.98529293531384055</v>
      </c>
    </row>
    <row r="654" spans="1:12" x14ac:dyDescent="0.35">
      <c r="A654" s="29">
        <v>38108</v>
      </c>
      <c r="B654" s="30">
        <v>23.44</v>
      </c>
      <c r="C654" s="30">
        <f t="shared" si="100"/>
        <v>23.244615384615379</v>
      </c>
      <c r="D654" s="30">
        <f t="shared" si="101"/>
        <v>0.19538461538462215</v>
      </c>
      <c r="E654" s="30">
        <f t="shared" si="102"/>
        <v>5</v>
      </c>
      <c r="F654" s="30">
        <f t="shared" ca="1" si="98"/>
        <v>1.190307692307693</v>
      </c>
      <c r="G654" s="30">
        <f t="shared" ca="1" si="103"/>
        <v>-0.99492307692307236</v>
      </c>
      <c r="H654" s="30">
        <f t="shared" si="104"/>
        <v>23.244615384615379</v>
      </c>
      <c r="I654" s="30">
        <f t="shared" si="105"/>
        <v>1.0084055860745254</v>
      </c>
      <c r="J654" s="30">
        <f t="shared" si="106"/>
        <v>5</v>
      </c>
      <c r="K654" s="30">
        <f t="shared" ca="1" si="99"/>
        <v>1.0512716216930516</v>
      </c>
      <c r="L654" s="30">
        <f t="shared" ca="1" si="107"/>
        <v>0.95922458598331484</v>
      </c>
    </row>
    <row r="655" spans="1:12" x14ac:dyDescent="0.35">
      <c r="A655" s="29">
        <v>38139</v>
      </c>
      <c r="B655" s="30">
        <v>22.54</v>
      </c>
      <c r="C655" s="30">
        <f t="shared" si="100"/>
        <v>23.326153846153844</v>
      </c>
      <c r="D655" s="30">
        <f t="shared" si="101"/>
        <v>-0.78615384615384443</v>
      </c>
      <c r="E655" s="30">
        <f t="shared" si="102"/>
        <v>6</v>
      </c>
      <c r="F655" s="30">
        <f t="shared" ref="F655:F718" ca="1" si="108">OFFSET($F$2,MOD((ROW()-14),12),0)</f>
        <v>-0.22521794871794854</v>
      </c>
      <c r="G655" s="30">
        <f t="shared" ca="1" si="103"/>
        <v>-0.56093589743589689</v>
      </c>
      <c r="H655" s="30">
        <f t="shared" si="104"/>
        <v>23.326153846153844</v>
      </c>
      <c r="I655" s="30">
        <f t="shared" si="105"/>
        <v>0.96629732225300102</v>
      </c>
      <c r="J655" s="30">
        <f t="shared" si="106"/>
        <v>6</v>
      </c>
      <c r="K655" s="30">
        <f t="shared" ref="K655:K718" ca="1" si="109">OFFSET($K$2,MOD((ROW()-14),12),0)</f>
        <v>0.98970503057706927</v>
      </c>
      <c r="L655" s="30">
        <f t="shared" ca="1" si="107"/>
        <v>0.976348803329392</v>
      </c>
    </row>
    <row r="656" spans="1:12" x14ac:dyDescent="0.35">
      <c r="A656" s="29">
        <v>38169</v>
      </c>
      <c r="B656" s="30">
        <v>21.26</v>
      </c>
      <c r="C656" s="30">
        <f t="shared" si="100"/>
        <v>23.403846153846153</v>
      </c>
      <c r="D656" s="30">
        <f t="shared" si="101"/>
        <v>-2.1438461538461517</v>
      </c>
      <c r="E656" s="30">
        <f t="shared" si="102"/>
        <v>7</v>
      </c>
      <c r="F656" s="30">
        <f t="shared" ca="1" si="108"/>
        <v>-1.4482566204287519</v>
      </c>
      <c r="G656" s="30">
        <f t="shared" ca="1" si="103"/>
        <v>-0.69558953341740093</v>
      </c>
      <c r="H656" s="30">
        <f t="shared" si="104"/>
        <v>23.403846153846153</v>
      </c>
      <c r="I656" s="30">
        <f t="shared" si="105"/>
        <v>0.90839769926047664</v>
      </c>
      <c r="J656" s="30">
        <f t="shared" si="106"/>
        <v>7</v>
      </c>
      <c r="K656" s="30">
        <f t="shared" ca="1" si="109"/>
        <v>0.93705918811134559</v>
      </c>
      <c r="L656" s="30">
        <f t="shared" ca="1" si="107"/>
        <v>0.9694133634091604</v>
      </c>
    </row>
    <row r="657" spans="1:12" x14ac:dyDescent="0.35">
      <c r="A657" s="29">
        <v>38200</v>
      </c>
      <c r="B657" s="30">
        <v>20.79</v>
      </c>
      <c r="C657" s="30">
        <f t="shared" si="100"/>
        <v>23.40384615384615</v>
      </c>
      <c r="D657" s="30">
        <f t="shared" si="101"/>
        <v>-2.6138461538461506</v>
      </c>
      <c r="E657" s="30">
        <f t="shared" si="102"/>
        <v>8</v>
      </c>
      <c r="F657" s="30">
        <f t="shared" ca="1" si="108"/>
        <v>-2.4585234437693453</v>
      </c>
      <c r="G657" s="30">
        <f t="shared" ca="1" si="103"/>
        <v>-0.1553227100768062</v>
      </c>
      <c r="H657" s="30">
        <f t="shared" si="104"/>
        <v>23.40384615384615</v>
      </c>
      <c r="I657" s="30">
        <f t="shared" si="105"/>
        <v>0.8883155299917832</v>
      </c>
      <c r="J657" s="30">
        <f t="shared" si="106"/>
        <v>8</v>
      </c>
      <c r="K657" s="30">
        <f t="shared" ca="1" si="109"/>
        <v>0.89406457332439959</v>
      </c>
      <c r="L657" s="30">
        <f t="shared" ca="1" si="107"/>
        <v>0.99356976721352497</v>
      </c>
    </row>
    <row r="658" spans="1:12" x14ac:dyDescent="0.35">
      <c r="A658" s="29">
        <v>38231</v>
      </c>
      <c r="B658" s="30">
        <v>20.83</v>
      </c>
      <c r="C658" s="30">
        <f t="shared" si="100"/>
        <v>23.308461538461536</v>
      </c>
      <c r="D658" s="30">
        <f t="shared" si="101"/>
        <v>-2.4784615384615378</v>
      </c>
      <c r="E658" s="30">
        <f t="shared" si="102"/>
        <v>9</v>
      </c>
      <c r="F658" s="30">
        <f t="shared" ca="1" si="108"/>
        <v>-2.7441525851197981</v>
      </c>
      <c r="G658" s="30">
        <f t="shared" ca="1" si="103"/>
        <v>0.2656910466582616</v>
      </c>
      <c r="H658" s="30">
        <f t="shared" si="104"/>
        <v>23.308461538461536</v>
      </c>
      <c r="I658" s="30">
        <f t="shared" si="105"/>
        <v>0.8936668756806706</v>
      </c>
      <c r="J658" s="30">
        <f t="shared" si="106"/>
        <v>9</v>
      </c>
      <c r="K658" s="30">
        <f t="shared" ca="1" si="109"/>
        <v>0.88209900606922464</v>
      </c>
      <c r="L658" s="30">
        <f t="shared" ca="1" si="107"/>
        <v>1.0131140263528857</v>
      </c>
    </row>
    <row r="659" spans="1:12" x14ac:dyDescent="0.35">
      <c r="A659" s="29">
        <v>38261</v>
      </c>
      <c r="B659" s="30">
        <v>21.56</v>
      </c>
      <c r="C659" s="30">
        <f t="shared" si="100"/>
        <v>23.238461538461536</v>
      </c>
      <c r="D659" s="30">
        <f t="shared" si="101"/>
        <v>-1.6784615384615371</v>
      </c>
      <c r="E659" s="30">
        <f t="shared" si="102"/>
        <v>10</v>
      </c>
      <c r="F659" s="30">
        <f t="shared" ca="1" si="108"/>
        <v>-2.3949894913829333</v>
      </c>
      <c r="G659" s="30">
        <f t="shared" ca="1" si="103"/>
        <v>0.71652795292139615</v>
      </c>
      <c r="H659" s="30">
        <f t="shared" si="104"/>
        <v>23.238461538461536</v>
      </c>
      <c r="I659" s="30">
        <f t="shared" si="105"/>
        <v>0.92777226084078124</v>
      </c>
      <c r="J659" s="30">
        <f t="shared" si="106"/>
        <v>10</v>
      </c>
      <c r="K659" s="30">
        <f t="shared" ca="1" si="109"/>
        <v>0.89672764542083672</v>
      </c>
      <c r="L659" s="30">
        <f t="shared" ca="1" si="107"/>
        <v>1.0346198933181938</v>
      </c>
    </row>
    <row r="660" spans="1:12" x14ac:dyDescent="0.35">
      <c r="A660" s="29">
        <v>38292</v>
      </c>
      <c r="B660" s="30">
        <v>22.88</v>
      </c>
      <c r="C660" s="30">
        <f t="shared" si="100"/>
        <v>23.164615384615384</v>
      </c>
      <c r="D660" s="30">
        <f t="shared" si="101"/>
        <v>-0.28461538461538538</v>
      </c>
      <c r="E660" s="30">
        <f t="shared" si="102"/>
        <v>11</v>
      </c>
      <c r="F660" s="30">
        <f t="shared" ca="1" si="108"/>
        <v>-1.6342512610340478</v>
      </c>
      <c r="G660" s="30">
        <f t="shared" ca="1" si="103"/>
        <v>1.3496358764186631</v>
      </c>
      <c r="H660" s="30">
        <f t="shared" si="104"/>
        <v>23.164615384615384</v>
      </c>
      <c r="I660" s="30">
        <f t="shared" si="105"/>
        <v>0.98771335591419274</v>
      </c>
      <c r="J660" s="30">
        <f t="shared" si="106"/>
        <v>11</v>
      </c>
      <c r="K660" s="30">
        <f t="shared" ca="1" si="109"/>
        <v>0.92922034141363385</v>
      </c>
      <c r="L660" s="30">
        <f t="shared" ca="1" si="107"/>
        <v>1.0629484869127734</v>
      </c>
    </row>
    <row r="661" spans="1:12" x14ac:dyDescent="0.35">
      <c r="A661" s="29">
        <v>38322</v>
      </c>
      <c r="B661" s="30">
        <v>23.39</v>
      </c>
      <c r="C661" s="30">
        <f t="shared" si="100"/>
        <v>23.1</v>
      </c>
      <c r="D661" s="30">
        <f t="shared" si="101"/>
        <v>0.28999999999999915</v>
      </c>
      <c r="E661" s="30">
        <f t="shared" si="102"/>
        <v>12</v>
      </c>
      <c r="F661" s="30">
        <f t="shared" ca="1" si="108"/>
        <v>-0.35876598811025051</v>
      </c>
      <c r="G661" s="30">
        <f t="shared" ca="1" si="103"/>
        <v>0.64876598811024877</v>
      </c>
      <c r="H661" s="30">
        <f t="shared" si="104"/>
        <v>23.1</v>
      </c>
      <c r="I661" s="30">
        <f t="shared" si="105"/>
        <v>1.0125541125541124</v>
      </c>
      <c r="J661" s="30">
        <f t="shared" si="106"/>
        <v>12</v>
      </c>
      <c r="K661" s="30">
        <f t="shared" ca="1" si="109"/>
        <v>0.98436860956586791</v>
      </c>
      <c r="L661" s="30">
        <f t="shared" ca="1" si="107"/>
        <v>1.0286330778067732</v>
      </c>
    </row>
    <row r="662" spans="1:12" x14ac:dyDescent="0.35">
      <c r="A662" s="29">
        <v>38353</v>
      </c>
      <c r="B662" s="30">
        <v>24.61</v>
      </c>
      <c r="C662" s="30">
        <f t="shared" si="100"/>
        <v>23.028461538461539</v>
      </c>
      <c r="D662" s="30">
        <f t="shared" si="101"/>
        <v>1.5815384615384609</v>
      </c>
      <c r="E662" s="30">
        <f t="shared" si="102"/>
        <v>1</v>
      </c>
      <c r="F662" s="30">
        <f t="shared" ca="1" si="108"/>
        <v>1.4054358974358971</v>
      </c>
      <c r="G662" s="30">
        <f t="shared" ca="1" si="103"/>
        <v>0.17610256410256397</v>
      </c>
      <c r="H662" s="30">
        <f t="shared" si="104"/>
        <v>23.028461538461539</v>
      </c>
      <c r="I662" s="30">
        <f t="shared" si="105"/>
        <v>1.0686775562013562</v>
      </c>
      <c r="J662" s="30">
        <f t="shared" si="106"/>
        <v>1</v>
      </c>
      <c r="K662" s="30">
        <f t="shared" ca="1" si="109"/>
        <v>1.0612291220995622</v>
      </c>
      <c r="L662" s="30">
        <f t="shared" ca="1" si="107"/>
        <v>1.0070186861128141</v>
      </c>
    </row>
    <row r="663" spans="1:12" x14ac:dyDescent="0.35">
      <c r="A663" s="29">
        <v>38384</v>
      </c>
      <c r="B663" s="30">
        <v>25.09</v>
      </c>
      <c r="C663" s="30">
        <f t="shared" si="100"/>
        <v>22.96769230769231</v>
      </c>
      <c r="D663" s="30">
        <f t="shared" si="101"/>
        <v>2.1223076923076896</v>
      </c>
      <c r="E663" s="30">
        <f t="shared" si="102"/>
        <v>2</v>
      </c>
      <c r="F663" s="30">
        <f t="shared" ca="1" si="108"/>
        <v>2.9278461538461542</v>
      </c>
      <c r="G663" s="30">
        <f t="shared" ca="1" si="103"/>
        <v>-0.80553846153846465</v>
      </c>
      <c r="H663" s="30">
        <f t="shared" si="104"/>
        <v>22.96769230769231</v>
      </c>
      <c r="I663" s="30">
        <f t="shared" si="105"/>
        <v>1.0924040458168665</v>
      </c>
      <c r="J663" s="30">
        <f t="shared" si="106"/>
        <v>2</v>
      </c>
      <c r="K663" s="30">
        <f t="shared" ca="1" si="109"/>
        <v>1.1279568119928638</v>
      </c>
      <c r="L663" s="30">
        <f t="shared" ca="1" si="107"/>
        <v>0.96848038347037146</v>
      </c>
    </row>
    <row r="664" spans="1:12" x14ac:dyDescent="0.35">
      <c r="A664" s="29">
        <v>38412</v>
      </c>
      <c r="B664" s="30">
        <v>25.23</v>
      </c>
      <c r="C664" s="30">
        <f t="shared" si="100"/>
        <v>22.906923076923075</v>
      </c>
      <c r="D664" s="30">
        <f t="shared" si="101"/>
        <v>2.3230769230769255</v>
      </c>
      <c r="E664" s="30">
        <f t="shared" si="102"/>
        <v>3</v>
      </c>
      <c r="F664" s="30">
        <f t="shared" ca="1" si="108"/>
        <v>3.3439999999999999</v>
      </c>
      <c r="G664" s="30">
        <f t="shared" ca="1" si="103"/>
        <v>-1.0209230769230757</v>
      </c>
      <c r="H664" s="30">
        <f t="shared" si="104"/>
        <v>22.906923076923075</v>
      </c>
      <c r="I664" s="30">
        <f t="shared" si="105"/>
        <v>1.1014137479431816</v>
      </c>
      <c r="J664" s="30">
        <f t="shared" si="106"/>
        <v>3</v>
      </c>
      <c r="K664" s="30">
        <f t="shared" ca="1" si="109"/>
        <v>1.1460954131131467</v>
      </c>
      <c r="L664" s="30">
        <f t="shared" ca="1" si="107"/>
        <v>0.96101400925373559</v>
      </c>
    </row>
    <row r="665" spans="1:12" x14ac:dyDescent="0.35">
      <c r="A665" s="29">
        <v>38443</v>
      </c>
      <c r="B665" s="30">
        <v>25.21</v>
      </c>
      <c r="C665" s="30">
        <f t="shared" si="100"/>
        <v>22.834615384615386</v>
      </c>
      <c r="D665" s="30">
        <f t="shared" si="101"/>
        <v>2.3753846153846148</v>
      </c>
      <c r="E665" s="30">
        <f t="shared" si="102"/>
        <v>4</v>
      </c>
      <c r="F665" s="30">
        <f t="shared" ca="1" si="108"/>
        <v>2.4728461538461546</v>
      </c>
      <c r="G665" s="30">
        <f t="shared" ca="1" si="103"/>
        <v>-9.7461538461541153E-2</v>
      </c>
      <c r="H665" s="30">
        <f t="shared" si="104"/>
        <v>22.834615384615386</v>
      </c>
      <c r="I665" s="30">
        <f t="shared" si="105"/>
        <v>1.1040256021559709</v>
      </c>
      <c r="J665" s="30">
        <f t="shared" si="106"/>
        <v>4</v>
      </c>
      <c r="K665" s="30">
        <f t="shared" ca="1" si="109"/>
        <v>1.1076861608568953</v>
      </c>
      <c r="L665" s="30">
        <f t="shared" ca="1" si="107"/>
        <v>0.99669531061208483</v>
      </c>
    </row>
    <row r="666" spans="1:12" x14ac:dyDescent="0.35">
      <c r="A666" s="29">
        <v>38473</v>
      </c>
      <c r="B666" s="30">
        <v>24.31</v>
      </c>
      <c r="C666" s="30">
        <f t="shared" si="100"/>
        <v>22.761538461538464</v>
      </c>
      <c r="D666" s="30">
        <f t="shared" si="101"/>
        <v>1.5484615384615346</v>
      </c>
      <c r="E666" s="30">
        <f t="shared" si="102"/>
        <v>5</v>
      </c>
      <c r="F666" s="30">
        <f t="shared" ca="1" si="108"/>
        <v>1.190307692307693</v>
      </c>
      <c r="G666" s="30">
        <f t="shared" ca="1" si="103"/>
        <v>0.35815384615384005</v>
      </c>
      <c r="H666" s="30">
        <f t="shared" si="104"/>
        <v>22.761538461538464</v>
      </c>
      <c r="I666" s="30">
        <f t="shared" si="105"/>
        <v>1.0680297397769516</v>
      </c>
      <c r="J666" s="30">
        <f t="shared" si="106"/>
        <v>5</v>
      </c>
      <c r="K666" s="30">
        <f t="shared" ca="1" si="109"/>
        <v>1.0512716216930516</v>
      </c>
      <c r="L666" s="30">
        <f t="shared" ca="1" si="107"/>
        <v>1.0159408070550895</v>
      </c>
    </row>
    <row r="667" spans="1:12" x14ac:dyDescent="0.35">
      <c r="A667" s="29">
        <v>38504</v>
      </c>
      <c r="B667" s="30">
        <v>22.6</v>
      </c>
      <c r="C667" s="30">
        <f t="shared" si="100"/>
        <v>22.709230769230771</v>
      </c>
      <c r="D667" s="30">
        <f t="shared" si="101"/>
        <v>-0.10923076923076991</v>
      </c>
      <c r="E667" s="30">
        <f t="shared" si="102"/>
        <v>6</v>
      </c>
      <c r="F667" s="30">
        <f t="shared" ca="1" si="108"/>
        <v>-0.22521794871794854</v>
      </c>
      <c r="G667" s="30">
        <f t="shared" ca="1" si="103"/>
        <v>0.11598717948717763</v>
      </c>
      <c r="H667" s="30">
        <f t="shared" si="104"/>
        <v>22.709230769230771</v>
      </c>
      <c r="I667" s="30">
        <f t="shared" si="105"/>
        <v>0.99519002777589594</v>
      </c>
      <c r="J667" s="30">
        <f t="shared" si="106"/>
        <v>6</v>
      </c>
      <c r="K667" s="30">
        <f t="shared" ca="1" si="109"/>
        <v>0.98970503057706927</v>
      </c>
      <c r="L667" s="30">
        <f t="shared" ca="1" si="107"/>
        <v>1.005542052459437</v>
      </c>
    </row>
    <row r="668" spans="1:12" x14ac:dyDescent="0.35">
      <c r="A668" s="29">
        <v>38534</v>
      </c>
      <c r="B668" s="30">
        <v>21.61</v>
      </c>
      <c r="C668" s="30">
        <f t="shared" si="100"/>
        <v>22.814615384615387</v>
      </c>
      <c r="D668" s="30">
        <f t="shared" si="101"/>
        <v>-1.2046153846153871</v>
      </c>
      <c r="E668" s="30">
        <f t="shared" si="102"/>
        <v>7</v>
      </c>
      <c r="F668" s="30">
        <f t="shared" ca="1" si="108"/>
        <v>-1.4482566204287519</v>
      </c>
      <c r="G668" s="30">
        <f t="shared" ca="1" si="103"/>
        <v>0.24364123581336372</v>
      </c>
      <c r="H668" s="30">
        <f t="shared" si="104"/>
        <v>22.814615384615387</v>
      </c>
      <c r="I668" s="30">
        <f t="shared" si="105"/>
        <v>0.94719983816042341</v>
      </c>
      <c r="J668" s="30">
        <f t="shared" si="106"/>
        <v>7</v>
      </c>
      <c r="K668" s="30">
        <f t="shared" ca="1" si="109"/>
        <v>0.93705918811134559</v>
      </c>
      <c r="L668" s="30">
        <f t="shared" ca="1" si="107"/>
        <v>1.0108217817804193</v>
      </c>
    </row>
    <row r="669" spans="1:12" x14ac:dyDescent="0.35">
      <c r="A669" s="29">
        <v>38565</v>
      </c>
      <c r="B669" s="30">
        <v>20.47</v>
      </c>
      <c r="C669" s="30">
        <f t="shared" si="100"/>
        <v>22.96153846153846</v>
      </c>
      <c r="D669" s="30">
        <f t="shared" si="101"/>
        <v>-2.491538461538461</v>
      </c>
      <c r="E669" s="30">
        <f t="shared" si="102"/>
        <v>8</v>
      </c>
      <c r="F669" s="30">
        <f t="shared" ca="1" si="108"/>
        <v>-2.4585234437693453</v>
      </c>
      <c r="G669" s="30">
        <f t="shared" ca="1" si="103"/>
        <v>-3.3015017769116639E-2</v>
      </c>
      <c r="H669" s="30">
        <f t="shared" si="104"/>
        <v>22.96153846153846</v>
      </c>
      <c r="I669" s="30">
        <f t="shared" si="105"/>
        <v>0.89149078726968178</v>
      </c>
      <c r="J669" s="30">
        <f t="shared" si="106"/>
        <v>8</v>
      </c>
      <c r="K669" s="30">
        <f t="shared" ca="1" si="109"/>
        <v>0.89406457332439959</v>
      </c>
      <c r="L669" s="30">
        <f t="shared" ca="1" si="107"/>
        <v>0.99712125261249562</v>
      </c>
    </row>
    <row r="670" spans="1:12" x14ac:dyDescent="0.35">
      <c r="A670" s="29">
        <v>38596</v>
      </c>
      <c r="B670" s="30">
        <v>20</v>
      </c>
      <c r="C670" s="30">
        <f t="shared" si="100"/>
        <v>23.048461538461538</v>
      </c>
      <c r="D670" s="30">
        <f t="shared" si="101"/>
        <v>-3.0484615384615381</v>
      </c>
      <c r="E670" s="30">
        <f t="shared" si="102"/>
        <v>9</v>
      </c>
      <c r="F670" s="30">
        <f t="shared" ca="1" si="108"/>
        <v>-2.7441525851197981</v>
      </c>
      <c r="G670" s="30">
        <f t="shared" ca="1" si="103"/>
        <v>-0.30430895334173869</v>
      </c>
      <c r="H670" s="30">
        <f t="shared" si="104"/>
        <v>23.048461538461538</v>
      </c>
      <c r="I670" s="30">
        <f t="shared" si="105"/>
        <v>0.86773687547975842</v>
      </c>
      <c r="J670" s="30">
        <f t="shared" si="106"/>
        <v>9</v>
      </c>
      <c r="K670" s="30">
        <f t="shared" ca="1" si="109"/>
        <v>0.88209900606922464</v>
      </c>
      <c r="L670" s="30">
        <f t="shared" ca="1" si="107"/>
        <v>0.98371823288468907</v>
      </c>
    </row>
    <row r="671" spans="1:12" x14ac:dyDescent="0.35">
      <c r="A671" s="29">
        <v>38626</v>
      </c>
      <c r="B671" s="30">
        <v>19.89</v>
      </c>
      <c r="C671" s="30">
        <f t="shared" si="100"/>
        <v>22.976153846153846</v>
      </c>
      <c r="D671" s="30">
        <f t="shared" si="101"/>
        <v>-3.0861538461538451</v>
      </c>
      <c r="E671" s="30">
        <f t="shared" si="102"/>
        <v>10</v>
      </c>
      <c r="F671" s="30">
        <f t="shared" ca="1" si="108"/>
        <v>-2.3949894913829333</v>
      </c>
      <c r="G671" s="30">
        <f t="shared" ca="1" si="103"/>
        <v>-0.69116435477091187</v>
      </c>
      <c r="H671" s="30">
        <f t="shared" si="104"/>
        <v>22.976153846153846</v>
      </c>
      <c r="I671" s="30">
        <f t="shared" si="105"/>
        <v>0.86568013659647125</v>
      </c>
      <c r="J671" s="30">
        <f t="shared" si="106"/>
        <v>10</v>
      </c>
      <c r="K671" s="30">
        <f t="shared" ca="1" si="109"/>
        <v>0.89672764542083672</v>
      </c>
      <c r="L671" s="30">
        <f t="shared" ca="1" si="107"/>
        <v>0.96537688005615718</v>
      </c>
    </row>
    <row r="672" spans="1:12" x14ac:dyDescent="0.35">
      <c r="A672" s="29">
        <v>38657</v>
      </c>
      <c r="B672" s="30">
        <v>20.61</v>
      </c>
      <c r="C672" s="30">
        <f t="shared" si="100"/>
        <v>22.870769230769231</v>
      </c>
      <c r="D672" s="30">
        <f t="shared" si="101"/>
        <v>-2.2607692307692311</v>
      </c>
      <c r="E672" s="30">
        <f t="shared" si="102"/>
        <v>11</v>
      </c>
      <c r="F672" s="30">
        <f t="shared" ca="1" si="108"/>
        <v>-1.6342512610340478</v>
      </c>
      <c r="G672" s="30">
        <f t="shared" ca="1" si="103"/>
        <v>-0.62651796973518259</v>
      </c>
      <c r="H672" s="30">
        <f t="shared" si="104"/>
        <v>22.870769230769231</v>
      </c>
      <c r="I672" s="30">
        <f t="shared" si="105"/>
        <v>0.90115027579712093</v>
      </c>
      <c r="J672" s="30">
        <f t="shared" si="106"/>
        <v>11</v>
      </c>
      <c r="K672" s="30">
        <f t="shared" ca="1" si="109"/>
        <v>0.92922034141363385</v>
      </c>
      <c r="L672" s="30">
        <f t="shared" ca="1" si="107"/>
        <v>0.96979180893327244</v>
      </c>
    </row>
    <row r="673" spans="1:12" x14ac:dyDescent="0.35">
      <c r="A673" s="29">
        <v>38687</v>
      </c>
      <c r="B673" s="30">
        <v>22.2</v>
      </c>
      <c r="C673" s="30">
        <f t="shared" si="100"/>
        <v>22.756153846153843</v>
      </c>
      <c r="D673" s="30">
        <f t="shared" si="101"/>
        <v>-0.556153846153844</v>
      </c>
      <c r="E673" s="30">
        <f t="shared" si="102"/>
        <v>12</v>
      </c>
      <c r="F673" s="30">
        <f t="shared" ca="1" si="108"/>
        <v>-0.35876598811025051</v>
      </c>
      <c r="G673" s="30">
        <f t="shared" ca="1" si="103"/>
        <v>-0.19738785804359438</v>
      </c>
      <c r="H673" s="30">
        <f t="shared" si="104"/>
        <v>22.756153846153843</v>
      </c>
      <c r="I673" s="30">
        <f t="shared" si="105"/>
        <v>0.97556028800324524</v>
      </c>
      <c r="J673" s="30">
        <f t="shared" si="106"/>
        <v>12</v>
      </c>
      <c r="K673" s="30">
        <f t="shared" ca="1" si="109"/>
        <v>0.98436860956586791</v>
      </c>
      <c r="L673" s="30">
        <f t="shared" ca="1" si="107"/>
        <v>0.99105180571888885</v>
      </c>
    </row>
    <row r="674" spans="1:12" x14ac:dyDescent="0.35">
      <c r="A674" s="29">
        <v>38718</v>
      </c>
      <c r="B674" s="30">
        <v>24.76</v>
      </c>
      <c r="C674" s="30">
        <f t="shared" si="100"/>
        <v>22.725384615384616</v>
      </c>
      <c r="D674" s="30">
        <f t="shared" si="101"/>
        <v>2.0346153846153854</v>
      </c>
      <c r="E674" s="30">
        <f t="shared" si="102"/>
        <v>1</v>
      </c>
      <c r="F674" s="30">
        <f t="shared" ca="1" si="108"/>
        <v>1.4054358974358971</v>
      </c>
      <c r="G674" s="30">
        <f t="shared" ca="1" si="103"/>
        <v>0.62917948717948846</v>
      </c>
      <c r="H674" s="30">
        <f t="shared" si="104"/>
        <v>22.725384615384616</v>
      </c>
      <c r="I674" s="30">
        <f t="shared" si="105"/>
        <v>1.0895305148427716</v>
      </c>
      <c r="J674" s="30">
        <f t="shared" si="106"/>
        <v>1</v>
      </c>
      <c r="K674" s="30">
        <f t="shared" ca="1" si="109"/>
        <v>1.0612291220995622</v>
      </c>
      <c r="L674" s="30">
        <f t="shared" ca="1" si="107"/>
        <v>1.0266685036754524</v>
      </c>
    </row>
    <row r="675" spans="1:12" x14ac:dyDescent="0.35">
      <c r="A675" s="29">
        <v>38749</v>
      </c>
      <c r="B675" s="30">
        <v>26.52</v>
      </c>
      <c r="C675" s="30">
        <f t="shared" si="100"/>
        <v>22.746923076923075</v>
      </c>
      <c r="D675" s="30">
        <f t="shared" si="101"/>
        <v>3.7730769230769248</v>
      </c>
      <c r="E675" s="30">
        <f t="shared" si="102"/>
        <v>2</v>
      </c>
      <c r="F675" s="30">
        <f t="shared" ca="1" si="108"/>
        <v>2.9278461538461542</v>
      </c>
      <c r="G675" s="30">
        <f t="shared" ca="1" si="103"/>
        <v>0.84523076923077056</v>
      </c>
      <c r="H675" s="30">
        <f t="shared" si="104"/>
        <v>22.746923076923075</v>
      </c>
      <c r="I675" s="30">
        <f t="shared" si="105"/>
        <v>1.1658719691589734</v>
      </c>
      <c r="J675" s="30">
        <f t="shared" si="106"/>
        <v>2</v>
      </c>
      <c r="K675" s="30">
        <f t="shared" ca="1" si="109"/>
        <v>1.1279568119928638</v>
      </c>
      <c r="L675" s="30">
        <f t="shared" ca="1" si="107"/>
        <v>1.0336140149720108</v>
      </c>
    </row>
    <row r="676" spans="1:12" x14ac:dyDescent="0.35">
      <c r="A676" s="29">
        <v>38777</v>
      </c>
      <c r="B676" s="30">
        <v>26.22</v>
      </c>
      <c r="C676" s="30">
        <f t="shared" si="100"/>
        <v>22.85923076923077</v>
      </c>
      <c r="D676" s="30">
        <f t="shared" si="101"/>
        <v>3.360769230769229</v>
      </c>
      <c r="E676" s="30">
        <f t="shared" si="102"/>
        <v>3</v>
      </c>
      <c r="F676" s="30">
        <f t="shared" ca="1" si="108"/>
        <v>3.3439999999999999</v>
      </c>
      <c r="G676" s="30">
        <f t="shared" ca="1" si="103"/>
        <v>1.6769230769227761E-2</v>
      </c>
      <c r="H676" s="30">
        <f t="shared" si="104"/>
        <v>22.85923076923077</v>
      </c>
      <c r="I676" s="30">
        <f t="shared" si="105"/>
        <v>1.1470202241141434</v>
      </c>
      <c r="J676" s="30">
        <f t="shared" si="106"/>
        <v>3</v>
      </c>
      <c r="K676" s="30">
        <f t="shared" ca="1" si="109"/>
        <v>1.1460954131131467</v>
      </c>
      <c r="L676" s="30">
        <f t="shared" ca="1" si="107"/>
        <v>1.0008069232198431</v>
      </c>
    </row>
    <row r="677" spans="1:12" x14ac:dyDescent="0.35">
      <c r="A677" s="29">
        <v>38808</v>
      </c>
      <c r="B677" s="30">
        <v>24.29</v>
      </c>
      <c r="C677" s="30">
        <f t="shared" si="100"/>
        <v>23.048461538461535</v>
      </c>
      <c r="D677" s="30">
        <f t="shared" si="101"/>
        <v>1.2415384615384646</v>
      </c>
      <c r="E677" s="30">
        <f t="shared" si="102"/>
        <v>4</v>
      </c>
      <c r="F677" s="30">
        <f t="shared" ca="1" si="108"/>
        <v>2.4728461538461546</v>
      </c>
      <c r="G677" s="30">
        <f t="shared" ca="1" si="103"/>
        <v>-1.2313076923076913</v>
      </c>
      <c r="H677" s="30">
        <f t="shared" si="104"/>
        <v>23.048461538461535</v>
      </c>
      <c r="I677" s="30">
        <f t="shared" si="105"/>
        <v>1.0538664352701668</v>
      </c>
      <c r="J677" s="30">
        <f t="shared" si="106"/>
        <v>4</v>
      </c>
      <c r="K677" s="30">
        <f t="shared" ca="1" si="109"/>
        <v>1.1076861608568953</v>
      </c>
      <c r="L677" s="30">
        <f t="shared" ca="1" si="107"/>
        <v>0.95141247811104357</v>
      </c>
    </row>
    <row r="678" spans="1:12" x14ac:dyDescent="0.35">
      <c r="A678" s="29">
        <v>38838</v>
      </c>
      <c r="B678" s="30">
        <v>23.84</v>
      </c>
      <c r="C678" s="30">
        <f t="shared" si="100"/>
        <v>23.257692307692306</v>
      </c>
      <c r="D678" s="30">
        <f t="shared" si="101"/>
        <v>0.58230769230769397</v>
      </c>
      <c r="E678" s="30">
        <f t="shared" si="102"/>
        <v>5</v>
      </c>
      <c r="F678" s="30">
        <f t="shared" ca="1" si="108"/>
        <v>1.190307692307693</v>
      </c>
      <c r="G678" s="30">
        <f t="shared" ca="1" si="103"/>
        <v>-0.60800000000000054</v>
      </c>
      <c r="H678" s="30">
        <f t="shared" si="104"/>
        <v>23.257692307692306</v>
      </c>
      <c r="I678" s="30">
        <f t="shared" si="105"/>
        <v>1.0250372085331569</v>
      </c>
      <c r="J678" s="30">
        <f t="shared" si="106"/>
        <v>5</v>
      </c>
      <c r="K678" s="30">
        <f t="shared" ca="1" si="109"/>
        <v>1.0512716216930516</v>
      </c>
      <c r="L678" s="30">
        <f t="shared" ca="1" si="107"/>
        <v>0.9750450667377053</v>
      </c>
    </row>
    <row r="679" spans="1:12" x14ac:dyDescent="0.35">
      <c r="A679" s="29">
        <v>38869</v>
      </c>
      <c r="B679" s="30">
        <v>22.82</v>
      </c>
      <c r="C679" s="30">
        <f t="shared" si="100"/>
        <v>23.529999999999998</v>
      </c>
      <c r="D679" s="30">
        <f t="shared" si="101"/>
        <v>-0.7099999999999973</v>
      </c>
      <c r="E679" s="30">
        <f t="shared" si="102"/>
        <v>6</v>
      </c>
      <c r="F679" s="30">
        <f t="shared" ca="1" si="108"/>
        <v>-0.22521794871794854</v>
      </c>
      <c r="G679" s="30">
        <f t="shared" ca="1" si="103"/>
        <v>-0.48478205128204976</v>
      </c>
      <c r="H679" s="30">
        <f t="shared" si="104"/>
        <v>23.529999999999998</v>
      </c>
      <c r="I679" s="30">
        <f t="shared" si="105"/>
        <v>0.96982575435614116</v>
      </c>
      <c r="J679" s="30">
        <f t="shared" si="106"/>
        <v>6</v>
      </c>
      <c r="K679" s="30">
        <f t="shared" ca="1" si="109"/>
        <v>0.98970503057706927</v>
      </c>
      <c r="L679" s="30">
        <f t="shared" ca="1" si="107"/>
        <v>0.97991393838895924</v>
      </c>
    </row>
    <row r="680" spans="1:12" x14ac:dyDescent="0.35">
      <c r="A680" s="29">
        <v>38899</v>
      </c>
      <c r="B680" s="30">
        <v>22.2</v>
      </c>
      <c r="C680" s="30">
        <f t="shared" si="100"/>
        <v>23.808461538461533</v>
      </c>
      <c r="D680" s="30">
        <f t="shared" si="101"/>
        <v>-1.6084615384615333</v>
      </c>
      <c r="E680" s="30">
        <f t="shared" si="102"/>
        <v>7</v>
      </c>
      <c r="F680" s="30">
        <f t="shared" ca="1" si="108"/>
        <v>-1.4482566204287519</v>
      </c>
      <c r="G680" s="30">
        <f t="shared" ca="1" si="103"/>
        <v>-0.16020491803278247</v>
      </c>
      <c r="H680" s="30">
        <f t="shared" si="104"/>
        <v>23.808461538461533</v>
      </c>
      <c r="I680" s="30">
        <f t="shared" si="105"/>
        <v>0.93244160124067099</v>
      </c>
      <c r="J680" s="30">
        <f t="shared" si="106"/>
        <v>7</v>
      </c>
      <c r="K680" s="30">
        <f t="shared" ca="1" si="109"/>
        <v>0.93705918811134559</v>
      </c>
      <c r="L680" s="30">
        <f t="shared" ca="1" si="107"/>
        <v>0.99507225698306057</v>
      </c>
    </row>
    <row r="681" spans="1:12" x14ac:dyDescent="0.35">
      <c r="A681" s="29">
        <v>38930</v>
      </c>
      <c r="B681" s="30">
        <v>21.89</v>
      </c>
      <c r="C681" s="30">
        <f t="shared" si="100"/>
        <v>23.966153846153841</v>
      </c>
      <c r="D681" s="30">
        <f t="shared" si="101"/>
        <v>-2.07615384615384</v>
      </c>
      <c r="E681" s="30">
        <f t="shared" si="102"/>
        <v>8</v>
      </c>
      <c r="F681" s="30">
        <f t="shared" ca="1" si="108"/>
        <v>-2.4585234437693453</v>
      </c>
      <c r="G681" s="30">
        <f t="shared" ca="1" si="103"/>
        <v>0.38236959761550438</v>
      </c>
      <c r="H681" s="30">
        <f t="shared" si="104"/>
        <v>23.966153846153841</v>
      </c>
      <c r="I681" s="30">
        <f t="shared" si="105"/>
        <v>0.91337142123507531</v>
      </c>
      <c r="J681" s="30">
        <f t="shared" si="106"/>
        <v>8</v>
      </c>
      <c r="K681" s="30">
        <f t="shared" ca="1" si="109"/>
        <v>0.89406457332439959</v>
      </c>
      <c r="L681" s="30">
        <f t="shared" ca="1" si="107"/>
        <v>1.0215944669845123</v>
      </c>
    </row>
    <row r="682" spans="1:12" x14ac:dyDescent="0.35">
      <c r="A682" s="29">
        <v>38961</v>
      </c>
      <c r="B682" s="30">
        <v>21.93</v>
      </c>
      <c r="C682" s="30">
        <f t="shared" si="100"/>
        <v>23.957692307692312</v>
      </c>
      <c r="D682" s="30">
        <f t="shared" si="101"/>
        <v>-2.0276923076923126</v>
      </c>
      <c r="E682" s="30">
        <f t="shared" si="102"/>
        <v>9</v>
      </c>
      <c r="F682" s="30">
        <f t="shared" ca="1" si="108"/>
        <v>-2.7441525851197981</v>
      </c>
      <c r="G682" s="30">
        <f t="shared" ca="1" si="103"/>
        <v>0.71646027742748686</v>
      </c>
      <c r="H682" s="30">
        <f t="shared" si="104"/>
        <v>23.957692307692312</v>
      </c>
      <c r="I682" s="30">
        <f t="shared" si="105"/>
        <v>0.9153636217691441</v>
      </c>
      <c r="J682" s="30">
        <f t="shared" si="106"/>
        <v>9</v>
      </c>
      <c r="K682" s="30">
        <f t="shared" ca="1" si="109"/>
        <v>0.88209900606922464</v>
      </c>
      <c r="L682" s="30">
        <f t="shared" ca="1" si="107"/>
        <v>1.0377107506878984</v>
      </c>
    </row>
    <row r="683" spans="1:12" x14ac:dyDescent="0.35">
      <c r="A683" s="29">
        <v>38991</v>
      </c>
      <c r="B683" s="30">
        <v>22.46</v>
      </c>
      <c r="C683" s="30">
        <f t="shared" si="100"/>
        <v>23.860769230769229</v>
      </c>
      <c r="D683" s="30">
        <f t="shared" si="101"/>
        <v>-1.4007692307692281</v>
      </c>
      <c r="E683" s="30">
        <f t="shared" si="102"/>
        <v>10</v>
      </c>
      <c r="F683" s="30">
        <f t="shared" ca="1" si="108"/>
        <v>-2.3949894913829333</v>
      </c>
      <c r="G683" s="30">
        <f t="shared" ca="1" si="103"/>
        <v>0.99422026061370516</v>
      </c>
      <c r="H683" s="30">
        <f t="shared" si="104"/>
        <v>23.860769230769229</v>
      </c>
      <c r="I683" s="30">
        <f t="shared" si="105"/>
        <v>0.94129404558496421</v>
      </c>
      <c r="J683" s="30">
        <f t="shared" si="106"/>
        <v>10</v>
      </c>
      <c r="K683" s="30">
        <f t="shared" ca="1" si="109"/>
        <v>0.89672764542083672</v>
      </c>
      <c r="L683" s="30">
        <f t="shared" ca="1" si="107"/>
        <v>1.0496989251883857</v>
      </c>
    </row>
    <row r="684" spans="1:12" x14ac:dyDescent="0.35">
      <c r="A684" s="29">
        <v>39022</v>
      </c>
      <c r="B684" s="30">
        <v>22.61</v>
      </c>
      <c r="C684" s="30">
        <f t="shared" si="100"/>
        <v>23.765384615384615</v>
      </c>
      <c r="D684" s="30">
        <f t="shared" si="101"/>
        <v>-1.1553846153846159</v>
      </c>
      <c r="E684" s="30">
        <f t="shared" si="102"/>
        <v>11</v>
      </c>
      <c r="F684" s="30">
        <f t="shared" ca="1" si="108"/>
        <v>-1.6342512610340478</v>
      </c>
      <c r="G684" s="30">
        <f t="shared" ca="1" si="103"/>
        <v>0.4788666456494326</v>
      </c>
      <c r="H684" s="30">
        <f t="shared" si="104"/>
        <v>23.765384615384615</v>
      </c>
      <c r="I684" s="30">
        <f t="shared" si="105"/>
        <v>0.9513837190483897</v>
      </c>
      <c r="J684" s="30">
        <f t="shared" si="106"/>
        <v>11</v>
      </c>
      <c r="K684" s="30">
        <f t="shared" ca="1" si="109"/>
        <v>0.92922034141363385</v>
      </c>
      <c r="L684" s="30">
        <f t="shared" ca="1" si="107"/>
        <v>1.0238515846532572</v>
      </c>
    </row>
    <row r="685" spans="1:12" x14ac:dyDescent="0.35">
      <c r="A685" s="29">
        <v>39052</v>
      </c>
      <c r="B685" s="30">
        <v>24.15</v>
      </c>
      <c r="C685" s="30">
        <f t="shared" si="100"/>
        <v>23.593846153846155</v>
      </c>
      <c r="D685" s="30">
        <f t="shared" si="101"/>
        <v>0.556153846153844</v>
      </c>
      <c r="E685" s="30">
        <f t="shared" si="102"/>
        <v>12</v>
      </c>
      <c r="F685" s="30">
        <f t="shared" ca="1" si="108"/>
        <v>-0.35876598811025051</v>
      </c>
      <c r="G685" s="30">
        <f t="shared" ca="1" si="103"/>
        <v>0.91491983426409362</v>
      </c>
      <c r="H685" s="30">
        <f t="shared" si="104"/>
        <v>23.593846153846155</v>
      </c>
      <c r="I685" s="30">
        <f t="shared" si="105"/>
        <v>1.0235719874804381</v>
      </c>
      <c r="J685" s="30">
        <f t="shared" si="106"/>
        <v>12</v>
      </c>
      <c r="K685" s="30">
        <f t="shared" ca="1" si="109"/>
        <v>0.98436860956586791</v>
      </c>
      <c r="L685" s="30">
        <f t="shared" ca="1" si="107"/>
        <v>1.0398259122991131</v>
      </c>
    </row>
    <row r="686" spans="1:12" x14ac:dyDescent="0.35">
      <c r="A686" s="29">
        <v>39083</v>
      </c>
      <c r="B686" s="30">
        <v>25.82</v>
      </c>
      <c r="C686" s="30">
        <f t="shared" si="100"/>
        <v>23.457692307692312</v>
      </c>
      <c r="D686" s="30">
        <f t="shared" si="101"/>
        <v>2.362307692307688</v>
      </c>
      <c r="E686" s="30">
        <f t="shared" si="102"/>
        <v>1</v>
      </c>
      <c r="F686" s="30">
        <f t="shared" ca="1" si="108"/>
        <v>1.4054358974358971</v>
      </c>
      <c r="G686" s="30">
        <f t="shared" ca="1" si="103"/>
        <v>0.95687179487179108</v>
      </c>
      <c r="H686" s="30">
        <f t="shared" si="104"/>
        <v>23.457692307692312</v>
      </c>
      <c r="I686" s="30">
        <f t="shared" si="105"/>
        <v>1.1007050336120674</v>
      </c>
      <c r="J686" s="30">
        <f t="shared" si="106"/>
        <v>1</v>
      </c>
      <c r="K686" s="30">
        <f t="shared" ca="1" si="109"/>
        <v>1.0612291220995622</v>
      </c>
      <c r="L686" s="30">
        <f t="shared" ca="1" si="107"/>
        <v>1.0371982927064844</v>
      </c>
    </row>
    <row r="687" spans="1:12" x14ac:dyDescent="0.35">
      <c r="A687" s="29">
        <v>39114</v>
      </c>
      <c r="B687" s="30">
        <v>26.81</v>
      </c>
      <c r="C687" s="30">
        <f t="shared" si="100"/>
        <v>23.284615384615385</v>
      </c>
      <c r="D687" s="30">
        <f t="shared" si="101"/>
        <v>3.5253846153846133</v>
      </c>
      <c r="E687" s="30">
        <f t="shared" si="102"/>
        <v>2</v>
      </c>
      <c r="F687" s="30">
        <f t="shared" ca="1" si="108"/>
        <v>2.9278461538461542</v>
      </c>
      <c r="G687" s="30">
        <f t="shared" ca="1" si="103"/>
        <v>0.59753846153845913</v>
      </c>
      <c r="H687" s="30">
        <f t="shared" si="104"/>
        <v>23.284615384615385</v>
      </c>
      <c r="I687" s="30">
        <f t="shared" si="105"/>
        <v>1.1514040303931283</v>
      </c>
      <c r="J687" s="30">
        <f t="shared" si="106"/>
        <v>2</v>
      </c>
      <c r="K687" s="30">
        <f t="shared" ca="1" si="109"/>
        <v>1.1279568119928638</v>
      </c>
      <c r="L687" s="30">
        <f t="shared" ca="1" si="107"/>
        <v>1.0207873370247558</v>
      </c>
    </row>
    <row r="688" spans="1:12" x14ac:dyDescent="0.35">
      <c r="A688" s="29">
        <v>39142</v>
      </c>
      <c r="B688" s="30">
        <v>26.41</v>
      </c>
      <c r="C688" s="30">
        <f t="shared" si="100"/>
        <v>23.12769230769231</v>
      </c>
      <c r="D688" s="30">
        <f t="shared" si="101"/>
        <v>3.2823076923076897</v>
      </c>
      <c r="E688" s="30">
        <f t="shared" si="102"/>
        <v>3</v>
      </c>
      <c r="F688" s="30">
        <f t="shared" ca="1" si="108"/>
        <v>3.3439999999999999</v>
      </c>
      <c r="G688" s="30">
        <f t="shared" ca="1" si="103"/>
        <v>-6.1692307692311488E-2</v>
      </c>
      <c r="H688" s="30">
        <f t="shared" si="104"/>
        <v>23.12769230769231</v>
      </c>
      <c r="I688" s="30">
        <f t="shared" si="105"/>
        <v>1.1419211068981572</v>
      </c>
      <c r="J688" s="30">
        <f t="shared" si="106"/>
        <v>3</v>
      </c>
      <c r="K688" s="30">
        <f t="shared" ca="1" si="109"/>
        <v>1.1460954131131467</v>
      </c>
      <c r="L688" s="30">
        <f t="shared" ca="1" si="107"/>
        <v>0.99635780218014247</v>
      </c>
    </row>
    <row r="689" spans="1:12" x14ac:dyDescent="0.35">
      <c r="A689" s="29">
        <v>39173</v>
      </c>
      <c r="B689" s="30">
        <v>24.96</v>
      </c>
      <c r="C689" s="30">
        <f t="shared" si="100"/>
        <v>22.926153846153849</v>
      </c>
      <c r="D689" s="30">
        <f t="shared" si="101"/>
        <v>2.0338461538461523</v>
      </c>
      <c r="E689" s="30">
        <f t="shared" si="102"/>
        <v>4</v>
      </c>
      <c r="F689" s="30">
        <f t="shared" ca="1" si="108"/>
        <v>2.4728461538461546</v>
      </c>
      <c r="G689" s="30">
        <f t="shared" ca="1" si="103"/>
        <v>-0.43900000000000361</v>
      </c>
      <c r="H689" s="30">
        <f t="shared" si="104"/>
        <v>22.926153846153849</v>
      </c>
      <c r="I689" s="30">
        <f t="shared" si="105"/>
        <v>1.0887129244396725</v>
      </c>
      <c r="J689" s="30">
        <f t="shared" si="106"/>
        <v>4</v>
      </c>
      <c r="K689" s="30">
        <f t="shared" ca="1" si="109"/>
        <v>1.1076861608568953</v>
      </c>
      <c r="L689" s="30">
        <f t="shared" ca="1" si="107"/>
        <v>0.98287128873891016</v>
      </c>
    </row>
    <row r="690" spans="1:12" x14ac:dyDescent="0.35">
      <c r="A690" s="29">
        <v>39203</v>
      </c>
      <c r="B690" s="30">
        <v>23.05</v>
      </c>
      <c r="C690" s="30">
        <f t="shared" si="100"/>
        <v>22.723076923076924</v>
      </c>
      <c r="D690" s="30">
        <f t="shared" si="101"/>
        <v>0.32692307692307665</v>
      </c>
      <c r="E690" s="30">
        <f t="shared" si="102"/>
        <v>5</v>
      </c>
      <c r="F690" s="30">
        <f t="shared" ca="1" si="108"/>
        <v>1.190307692307693</v>
      </c>
      <c r="G690" s="30">
        <f t="shared" ca="1" si="103"/>
        <v>-0.86338461538461786</v>
      </c>
      <c r="H690" s="30">
        <f t="shared" si="104"/>
        <v>22.723076923076924</v>
      </c>
      <c r="I690" s="30">
        <f t="shared" si="105"/>
        <v>1.0143872714962763</v>
      </c>
      <c r="J690" s="30">
        <f t="shared" si="106"/>
        <v>5</v>
      </c>
      <c r="K690" s="30">
        <f t="shared" ca="1" si="109"/>
        <v>1.0512716216930516</v>
      </c>
      <c r="L690" s="30">
        <f t="shared" ca="1" si="107"/>
        <v>0.96491453832133911</v>
      </c>
    </row>
    <row r="691" spans="1:12" x14ac:dyDescent="0.35">
      <c r="A691" s="29">
        <v>39234</v>
      </c>
      <c r="B691" s="30">
        <v>21.61</v>
      </c>
      <c r="C691" s="30">
        <f t="shared" si="100"/>
        <v>22.610769230769229</v>
      </c>
      <c r="D691" s="30">
        <f t="shared" si="101"/>
        <v>-1.0007692307692295</v>
      </c>
      <c r="E691" s="30">
        <f t="shared" si="102"/>
        <v>6</v>
      </c>
      <c r="F691" s="30">
        <f t="shared" ca="1" si="108"/>
        <v>-0.22521794871794854</v>
      </c>
      <c r="G691" s="30">
        <f t="shared" ca="1" si="103"/>
        <v>-0.77555128205128199</v>
      </c>
      <c r="H691" s="30">
        <f t="shared" si="104"/>
        <v>22.610769230769229</v>
      </c>
      <c r="I691" s="30">
        <f t="shared" si="105"/>
        <v>0.95573926651697627</v>
      </c>
      <c r="J691" s="30">
        <f t="shared" si="106"/>
        <v>6</v>
      </c>
      <c r="K691" s="30">
        <f t="shared" ca="1" si="109"/>
        <v>0.98970503057706927</v>
      </c>
      <c r="L691" s="30">
        <f t="shared" ca="1" si="107"/>
        <v>0.96568092208211931</v>
      </c>
    </row>
    <row r="692" spans="1:12" x14ac:dyDescent="0.35">
      <c r="A692" s="29">
        <v>39264</v>
      </c>
      <c r="B692" s="30">
        <v>21.05</v>
      </c>
      <c r="C692" s="30">
        <f t="shared" si="100"/>
        <v>22.617692307692305</v>
      </c>
      <c r="D692" s="30">
        <f t="shared" si="101"/>
        <v>-1.5676923076923046</v>
      </c>
      <c r="E692" s="30">
        <f t="shared" si="102"/>
        <v>7</v>
      </c>
      <c r="F692" s="30">
        <f t="shared" ca="1" si="108"/>
        <v>-1.4482566204287519</v>
      </c>
      <c r="G692" s="30">
        <f t="shared" ca="1" si="103"/>
        <v>-0.1194356872635538</v>
      </c>
      <c r="H692" s="30">
        <f t="shared" si="104"/>
        <v>22.617692307692305</v>
      </c>
      <c r="I692" s="30">
        <f t="shared" si="105"/>
        <v>0.93068734482875914</v>
      </c>
      <c r="J692" s="30">
        <f t="shared" si="106"/>
        <v>7</v>
      </c>
      <c r="K692" s="30">
        <f t="shared" ca="1" si="109"/>
        <v>0.93705918811134559</v>
      </c>
      <c r="L692" s="30">
        <f t="shared" ca="1" si="107"/>
        <v>0.99320016988955739</v>
      </c>
    </row>
    <row r="693" spans="1:12" x14ac:dyDescent="0.35">
      <c r="A693" s="29">
        <v>39295</v>
      </c>
      <c r="B693" s="30">
        <v>19.95</v>
      </c>
      <c r="C693" s="30">
        <f t="shared" si="100"/>
        <v>22.661538461538459</v>
      </c>
      <c r="D693" s="30">
        <f t="shared" si="101"/>
        <v>-2.7115384615384599</v>
      </c>
      <c r="E693" s="30">
        <f t="shared" si="102"/>
        <v>8</v>
      </c>
      <c r="F693" s="30">
        <f t="shared" ca="1" si="108"/>
        <v>-2.4585234437693453</v>
      </c>
      <c r="G693" s="30">
        <f t="shared" ca="1" si="103"/>
        <v>-0.2530150177691155</v>
      </c>
      <c r="H693" s="30">
        <f t="shared" si="104"/>
        <v>22.661538461538459</v>
      </c>
      <c r="I693" s="30">
        <f t="shared" si="105"/>
        <v>0.88034623217922614</v>
      </c>
      <c r="J693" s="30">
        <f t="shared" si="106"/>
        <v>8</v>
      </c>
      <c r="K693" s="30">
        <f t="shared" ca="1" si="109"/>
        <v>0.89406457332439959</v>
      </c>
      <c r="L693" s="30">
        <f t="shared" ca="1" si="107"/>
        <v>0.98465620766723316</v>
      </c>
    </row>
    <row r="694" spans="1:12" x14ac:dyDescent="0.35">
      <c r="A694" s="29">
        <v>39326</v>
      </c>
      <c r="B694" s="30">
        <v>19.850000000000001</v>
      </c>
      <c r="C694" s="30">
        <f t="shared" si="100"/>
        <v>22.669230769230772</v>
      </c>
      <c r="D694" s="30">
        <f t="shared" si="101"/>
        <v>-2.8192307692307708</v>
      </c>
      <c r="E694" s="30">
        <f t="shared" si="102"/>
        <v>9</v>
      </c>
      <c r="F694" s="30">
        <f t="shared" ca="1" si="108"/>
        <v>-2.7441525851197981</v>
      </c>
      <c r="G694" s="30">
        <f t="shared" ca="1" si="103"/>
        <v>-7.5078184110971335E-2</v>
      </c>
      <c r="H694" s="30">
        <f t="shared" si="104"/>
        <v>22.669230769230772</v>
      </c>
      <c r="I694" s="30">
        <f t="shared" si="105"/>
        <v>0.87563624024431619</v>
      </c>
      <c r="J694" s="30">
        <f t="shared" si="106"/>
        <v>9</v>
      </c>
      <c r="K694" s="30">
        <f t="shared" ca="1" si="109"/>
        <v>0.88209900606922464</v>
      </c>
      <c r="L694" s="30">
        <f t="shared" ca="1" si="107"/>
        <v>0.99267342352679022</v>
      </c>
    </row>
    <row r="695" spans="1:12" x14ac:dyDescent="0.35">
      <c r="A695" s="29">
        <v>39356</v>
      </c>
      <c r="B695" s="30">
        <v>19.309999999999999</v>
      </c>
      <c r="C695" s="30">
        <f t="shared" si="100"/>
        <v>22.613076923076925</v>
      </c>
      <c r="D695" s="30">
        <f t="shared" si="101"/>
        <v>-3.3030769230769259</v>
      </c>
      <c r="E695" s="30">
        <f t="shared" si="102"/>
        <v>10</v>
      </c>
      <c r="F695" s="30">
        <f t="shared" ca="1" si="108"/>
        <v>-2.3949894913829333</v>
      </c>
      <c r="G695" s="30">
        <f t="shared" ca="1" si="103"/>
        <v>-0.90808743169399264</v>
      </c>
      <c r="H695" s="30">
        <f t="shared" si="104"/>
        <v>22.613076923076925</v>
      </c>
      <c r="I695" s="30">
        <f t="shared" si="105"/>
        <v>0.85393067319794524</v>
      </c>
      <c r="J695" s="30">
        <f t="shared" si="106"/>
        <v>10</v>
      </c>
      <c r="K695" s="30">
        <f t="shared" ca="1" si="109"/>
        <v>0.89672764542083672</v>
      </c>
      <c r="L695" s="30">
        <f t="shared" ca="1" si="107"/>
        <v>0.95227428033312522</v>
      </c>
    </row>
    <row r="696" spans="1:12" x14ac:dyDescent="0.35">
      <c r="A696" s="29">
        <v>39387</v>
      </c>
      <c r="B696" s="30">
        <v>19.82</v>
      </c>
      <c r="C696" s="30">
        <f t="shared" si="100"/>
        <v>22.572307692307692</v>
      </c>
      <c r="D696" s="30">
        <f t="shared" si="101"/>
        <v>-2.7523076923076921</v>
      </c>
      <c r="E696" s="30">
        <f t="shared" si="102"/>
        <v>11</v>
      </c>
      <c r="F696" s="30">
        <f t="shared" ca="1" si="108"/>
        <v>-1.6342512610340478</v>
      </c>
      <c r="G696" s="30">
        <f t="shared" ca="1" si="103"/>
        <v>-1.1180564312736436</v>
      </c>
      <c r="H696" s="30">
        <f t="shared" si="104"/>
        <v>22.572307692307692</v>
      </c>
      <c r="I696" s="30">
        <f t="shared" si="105"/>
        <v>0.87806706652126498</v>
      </c>
      <c r="J696" s="30">
        <f t="shared" si="106"/>
        <v>11</v>
      </c>
      <c r="K696" s="30">
        <f t="shared" ca="1" si="109"/>
        <v>0.92922034141363385</v>
      </c>
      <c r="L696" s="30">
        <f t="shared" ca="1" si="107"/>
        <v>0.9449503281271816</v>
      </c>
    </row>
    <row r="697" spans="1:12" x14ac:dyDescent="0.35">
      <c r="A697" s="29">
        <v>39417</v>
      </c>
      <c r="B697" s="30">
        <v>21.15</v>
      </c>
      <c r="C697" s="30">
        <f t="shared" si="100"/>
        <v>22.583076923076923</v>
      </c>
      <c r="D697" s="30">
        <f t="shared" si="101"/>
        <v>-1.4330769230769249</v>
      </c>
      <c r="E697" s="30">
        <f t="shared" si="102"/>
        <v>12</v>
      </c>
      <c r="F697" s="30">
        <f t="shared" ca="1" si="108"/>
        <v>-0.35876598811025051</v>
      </c>
      <c r="G697" s="30">
        <f t="shared" ca="1" si="103"/>
        <v>-1.0743109349666753</v>
      </c>
      <c r="H697" s="30">
        <f t="shared" si="104"/>
        <v>22.583076923076923</v>
      </c>
      <c r="I697" s="30">
        <f t="shared" si="105"/>
        <v>0.93654199877375832</v>
      </c>
      <c r="J697" s="30">
        <f t="shared" si="106"/>
        <v>12</v>
      </c>
      <c r="K697" s="30">
        <f t="shared" ca="1" si="109"/>
        <v>0.98436860956586791</v>
      </c>
      <c r="L697" s="30">
        <f t="shared" ca="1" si="107"/>
        <v>0.95141392124114732</v>
      </c>
    </row>
    <row r="698" spans="1:12" x14ac:dyDescent="0.35">
      <c r="A698" s="29">
        <v>39448</v>
      </c>
      <c r="B698" s="30">
        <v>24.24</v>
      </c>
      <c r="C698" s="30">
        <f t="shared" si="100"/>
        <v>22.691538461538464</v>
      </c>
      <c r="D698" s="30">
        <f t="shared" si="101"/>
        <v>1.5484615384615346</v>
      </c>
      <c r="E698" s="30">
        <f t="shared" si="102"/>
        <v>1</v>
      </c>
      <c r="F698" s="30">
        <f t="shared" ca="1" si="108"/>
        <v>1.4054358974358971</v>
      </c>
      <c r="G698" s="30">
        <f t="shared" ca="1" si="103"/>
        <v>0.14302564102563764</v>
      </c>
      <c r="H698" s="30">
        <f t="shared" si="104"/>
        <v>22.691538461538464</v>
      </c>
      <c r="I698" s="30">
        <f t="shared" si="105"/>
        <v>1.0682396013424182</v>
      </c>
      <c r="J698" s="30">
        <f t="shared" si="106"/>
        <v>1</v>
      </c>
      <c r="K698" s="30">
        <f t="shared" ca="1" si="109"/>
        <v>1.0612291220995622</v>
      </c>
      <c r="L698" s="30">
        <f t="shared" ca="1" si="107"/>
        <v>1.0066059996817522</v>
      </c>
    </row>
    <row r="699" spans="1:12" x14ac:dyDescent="0.35">
      <c r="A699" s="29">
        <v>39479</v>
      </c>
      <c r="B699" s="30">
        <v>26.39</v>
      </c>
      <c r="C699" s="30">
        <f t="shared" si="100"/>
        <v>22.775384615384613</v>
      </c>
      <c r="D699" s="30">
        <f t="shared" si="101"/>
        <v>3.6146153846153872</v>
      </c>
      <c r="E699" s="30">
        <f t="shared" si="102"/>
        <v>2</v>
      </c>
      <c r="F699" s="30">
        <f t="shared" ca="1" si="108"/>
        <v>2.9278461538461542</v>
      </c>
      <c r="G699" s="30">
        <f t="shared" ca="1" si="103"/>
        <v>0.68676923076923302</v>
      </c>
      <c r="H699" s="30">
        <f t="shared" si="104"/>
        <v>22.775384615384613</v>
      </c>
      <c r="I699" s="30">
        <f t="shared" si="105"/>
        <v>1.1587071061875169</v>
      </c>
      <c r="J699" s="30">
        <f t="shared" si="106"/>
        <v>2</v>
      </c>
      <c r="K699" s="30">
        <f t="shared" ca="1" si="109"/>
        <v>1.1279568119928638</v>
      </c>
      <c r="L699" s="30">
        <f t="shared" ca="1" si="107"/>
        <v>1.0272619428932956</v>
      </c>
    </row>
    <row r="700" spans="1:12" x14ac:dyDescent="0.35">
      <c r="A700" s="29">
        <v>39508</v>
      </c>
      <c r="B700" s="30">
        <v>26.91</v>
      </c>
      <c r="C700" s="30">
        <f t="shared" si="100"/>
        <v>22.902307692307694</v>
      </c>
      <c r="D700" s="30">
        <f t="shared" si="101"/>
        <v>4.0076923076923059</v>
      </c>
      <c r="E700" s="30">
        <f t="shared" si="102"/>
        <v>3</v>
      </c>
      <c r="F700" s="30">
        <f t="shared" ca="1" si="108"/>
        <v>3.3439999999999999</v>
      </c>
      <c r="G700" s="30">
        <f t="shared" ca="1" si="103"/>
        <v>0.66369230769230469</v>
      </c>
      <c r="H700" s="30">
        <f t="shared" si="104"/>
        <v>22.902307692307694</v>
      </c>
      <c r="I700" s="30">
        <f t="shared" si="105"/>
        <v>1.1749907634433883</v>
      </c>
      <c r="J700" s="30">
        <f t="shared" si="106"/>
        <v>3</v>
      </c>
      <c r="K700" s="30">
        <f t="shared" ca="1" si="109"/>
        <v>1.1460954131131467</v>
      </c>
      <c r="L700" s="30">
        <f t="shared" ca="1" si="107"/>
        <v>1.0252119936958415</v>
      </c>
    </row>
    <row r="701" spans="1:12" x14ac:dyDescent="0.35">
      <c r="A701" s="29">
        <v>39539</v>
      </c>
      <c r="B701" s="30">
        <v>25.68</v>
      </c>
      <c r="C701" s="30">
        <f t="shared" si="100"/>
        <v>23.020769230769233</v>
      </c>
      <c r="D701" s="30">
        <f t="shared" si="101"/>
        <v>2.6592307692307671</v>
      </c>
      <c r="E701" s="30">
        <f t="shared" si="102"/>
        <v>4</v>
      </c>
      <c r="F701" s="30">
        <f t="shared" ca="1" si="108"/>
        <v>2.4728461538461546</v>
      </c>
      <c r="G701" s="30">
        <f t="shared" ca="1" si="103"/>
        <v>0.18638461538461115</v>
      </c>
      <c r="H701" s="30">
        <f t="shared" si="104"/>
        <v>23.020769230769233</v>
      </c>
      <c r="I701" s="30">
        <f t="shared" si="105"/>
        <v>1.1155144184181507</v>
      </c>
      <c r="J701" s="30">
        <f t="shared" si="106"/>
        <v>4</v>
      </c>
      <c r="K701" s="30">
        <f t="shared" ca="1" si="109"/>
        <v>1.1076861608568953</v>
      </c>
      <c r="L701" s="30">
        <f t="shared" ca="1" si="107"/>
        <v>1.0070672161826051</v>
      </c>
    </row>
    <row r="702" spans="1:12" x14ac:dyDescent="0.35">
      <c r="A702" s="29">
        <v>39569</v>
      </c>
      <c r="B702" s="30">
        <v>24.43</v>
      </c>
      <c r="C702" s="30">
        <f t="shared" si="100"/>
        <v>23.192307692307697</v>
      </c>
      <c r="D702" s="30">
        <f t="shared" si="101"/>
        <v>1.2376923076923028</v>
      </c>
      <c r="E702" s="30">
        <f t="shared" si="102"/>
        <v>5</v>
      </c>
      <c r="F702" s="30">
        <f t="shared" ca="1" si="108"/>
        <v>1.190307692307693</v>
      </c>
      <c r="G702" s="30">
        <f t="shared" ca="1" si="103"/>
        <v>4.7384615384608253E-2</v>
      </c>
      <c r="H702" s="30">
        <f t="shared" si="104"/>
        <v>23.192307692307697</v>
      </c>
      <c r="I702" s="30">
        <f t="shared" si="105"/>
        <v>1.0533665008291873</v>
      </c>
      <c r="J702" s="30">
        <f t="shared" si="106"/>
        <v>5</v>
      </c>
      <c r="K702" s="30">
        <f t="shared" ca="1" si="109"/>
        <v>1.0512716216930516</v>
      </c>
      <c r="L702" s="30">
        <f t="shared" ca="1" si="107"/>
        <v>1.0019927096793138</v>
      </c>
    </row>
    <row r="703" spans="1:12" x14ac:dyDescent="0.35">
      <c r="A703" s="29">
        <v>39600</v>
      </c>
      <c r="B703" s="30">
        <v>23.19</v>
      </c>
      <c r="C703" s="30">
        <f t="shared" si="100"/>
        <v>23.416153846153854</v>
      </c>
      <c r="D703" s="30">
        <f t="shared" si="101"/>
        <v>-0.22615384615385281</v>
      </c>
      <c r="E703" s="30">
        <f t="shared" si="102"/>
        <v>6</v>
      </c>
      <c r="F703" s="30">
        <f t="shared" ca="1" si="108"/>
        <v>-0.22521794871794854</v>
      </c>
      <c r="G703" s="30">
        <f t="shared" ca="1" si="103"/>
        <v>-9.3589743590527519E-4</v>
      </c>
      <c r="H703" s="30">
        <f t="shared" si="104"/>
        <v>23.416153846153854</v>
      </c>
      <c r="I703" s="30">
        <f t="shared" si="105"/>
        <v>0.9903419729969446</v>
      </c>
      <c r="J703" s="30">
        <f t="shared" si="106"/>
        <v>6</v>
      </c>
      <c r="K703" s="30">
        <f t="shared" ca="1" si="109"/>
        <v>0.98970503057706927</v>
      </c>
      <c r="L703" s="30">
        <f t="shared" ca="1" si="107"/>
        <v>1.0006435679320576</v>
      </c>
    </row>
    <row r="704" spans="1:12" x14ac:dyDescent="0.35">
      <c r="A704" s="29">
        <v>39630</v>
      </c>
      <c r="B704" s="30">
        <v>23.02</v>
      </c>
      <c r="C704" s="30">
        <f t="shared" si="100"/>
        <v>23.665384615384617</v>
      </c>
      <c r="D704" s="30">
        <f t="shared" si="101"/>
        <v>-0.64538461538461789</v>
      </c>
      <c r="E704" s="30">
        <f t="shared" si="102"/>
        <v>7</v>
      </c>
      <c r="F704" s="30">
        <f t="shared" ca="1" si="108"/>
        <v>-1.4482566204287519</v>
      </c>
      <c r="G704" s="30">
        <f t="shared" ca="1" si="103"/>
        <v>0.80287200504413292</v>
      </c>
      <c r="H704" s="30">
        <f t="shared" si="104"/>
        <v>23.665384615384617</v>
      </c>
      <c r="I704" s="30">
        <f t="shared" si="105"/>
        <v>0.97272875020315286</v>
      </c>
      <c r="J704" s="30">
        <f t="shared" si="106"/>
        <v>7</v>
      </c>
      <c r="K704" s="30">
        <f t="shared" ca="1" si="109"/>
        <v>0.93705918811134559</v>
      </c>
      <c r="L704" s="30">
        <f t="shared" ca="1" si="107"/>
        <v>1.0380654312388737</v>
      </c>
    </row>
    <row r="705" spans="1:12" x14ac:dyDescent="0.35">
      <c r="A705" s="29">
        <v>39661</v>
      </c>
      <c r="B705" s="30">
        <v>22.14</v>
      </c>
      <c r="C705" s="30">
        <f t="shared" si="100"/>
        <v>23.764615384615379</v>
      </c>
      <c r="D705" s="30">
        <f t="shared" si="101"/>
        <v>-1.6246153846153781</v>
      </c>
      <c r="E705" s="30">
        <f t="shared" si="102"/>
        <v>8</v>
      </c>
      <c r="F705" s="30">
        <f t="shared" ca="1" si="108"/>
        <v>-2.4585234437693453</v>
      </c>
      <c r="G705" s="30">
        <f t="shared" ca="1" si="103"/>
        <v>0.83390805915396626</v>
      </c>
      <c r="H705" s="30">
        <f t="shared" si="104"/>
        <v>23.764615384615379</v>
      </c>
      <c r="I705" s="30">
        <f t="shared" si="105"/>
        <v>0.93163721110895348</v>
      </c>
      <c r="J705" s="30">
        <f t="shared" si="106"/>
        <v>8</v>
      </c>
      <c r="K705" s="30">
        <f t="shared" ca="1" si="109"/>
        <v>0.89406457332439959</v>
      </c>
      <c r="L705" s="30">
        <f t="shared" ca="1" si="107"/>
        <v>1.0420245236256789</v>
      </c>
    </row>
    <row r="706" spans="1:12" x14ac:dyDescent="0.35">
      <c r="A706" s="29">
        <v>39692</v>
      </c>
      <c r="B706" s="30">
        <v>21.6</v>
      </c>
      <c r="C706" s="30">
        <f t="shared" si="100"/>
        <v>23.694615384615382</v>
      </c>
      <c r="D706" s="30">
        <f t="shared" si="101"/>
        <v>-2.0946153846153805</v>
      </c>
      <c r="E706" s="30">
        <f t="shared" si="102"/>
        <v>9</v>
      </c>
      <c r="F706" s="30">
        <f t="shared" ca="1" si="108"/>
        <v>-2.7441525851197981</v>
      </c>
      <c r="G706" s="30">
        <f t="shared" ca="1" si="103"/>
        <v>0.64953720050441888</v>
      </c>
      <c r="H706" s="30">
        <f t="shared" si="104"/>
        <v>23.694615384615382</v>
      </c>
      <c r="I706" s="30">
        <f t="shared" si="105"/>
        <v>0.91159951952731888</v>
      </c>
      <c r="J706" s="30">
        <f t="shared" si="106"/>
        <v>9</v>
      </c>
      <c r="K706" s="30">
        <f t="shared" ca="1" si="109"/>
        <v>0.88209900606922464</v>
      </c>
      <c r="L706" s="30">
        <f t="shared" ca="1" si="107"/>
        <v>1.0334435400733</v>
      </c>
    </row>
    <row r="707" spans="1:12" x14ac:dyDescent="0.35">
      <c r="A707" s="29">
        <v>39722</v>
      </c>
      <c r="B707" s="30">
        <v>21.39</v>
      </c>
      <c r="C707" s="30">
        <f t="shared" si="100"/>
        <v>23.612307692307688</v>
      </c>
      <c r="D707" s="30">
        <f t="shared" si="101"/>
        <v>-2.2223076923076874</v>
      </c>
      <c r="E707" s="30">
        <f t="shared" si="102"/>
        <v>10</v>
      </c>
      <c r="F707" s="30">
        <f t="shared" ca="1" si="108"/>
        <v>-2.3949894913829333</v>
      </c>
      <c r="G707" s="30">
        <f t="shared" ca="1" si="103"/>
        <v>0.17268179907524583</v>
      </c>
      <c r="H707" s="30">
        <f t="shared" si="104"/>
        <v>23.612307692307688</v>
      </c>
      <c r="I707" s="30">
        <f t="shared" si="105"/>
        <v>0.90588350273651308</v>
      </c>
      <c r="J707" s="30">
        <f t="shared" si="106"/>
        <v>10</v>
      </c>
      <c r="K707" s="30">
        <f t="shared" ca="1" si="109"/>
        <v>0.89672764542083672</v>
      </c>
      <c r="L707" s="30">
        <f t="shared" ca="1" si="107"/>
        <v>1.0102102989268047</v>
      </c>
    </row>
    <row r="708" spans="1:12" x14ac:dyDescent="0.35">
      <c r="A708" s="29">
        <v>39753</v>
      </c>
      <c r="B708" s="30">
        <v>21.54</v>
      </c>
      <c r="C708" s="30">
        <f t="shared" si="100"/>
        <v>23.55615384615384</v>
      </c>
      <c r="D708" s="30">
        <f t="shared" si="101"/>
        <v>-2.0161538461538413</v>
      </c>
      <c r="E708" s="30">
        <f t="shared" si="102"/>
        <v>11</v>
      </c>
      <c r="F708" s="30">
        <f t="shared" ca="1" si="108"/>
        <v>-1.6342512610340478</v>
      </c>
      <c r="G708" s="30">
        <f t="shared" ca="1" si="103"/>
        <v>-0.3819025851197928</v>
      </c>
      <c r="H708" s="30">
        <f t="shared" si="104"/>
        <v>23.55615384615384</v>
      </c>
      <c r="I708" s="30">
        <f t="shared" si="105"/>
        <v>0.91441073702772446</v>
      </c>
      <c r="J708" s="30">
        <f t="shared" si="106"/>
        <v>11</v>
      </c>
      <c r="K708" s="30">
        <f t="shared" ca="1" si="109"/>
        <v>0.92922034141363385</v>
      </c>
      <c r="L708" s="30">
        <f t="shared" ca="1" si="107"/>
        <v>0.98406233298403756</v>
      </c>
    </row>
    <row r="709" spans="1:12" x14ac:dyDescent="0.35">
      <c r="A709" s="29">
        <v>39783</v>
      </c>
      <c r="B709" s="30">
        <v>22.73</v>
      </c>
      <c r="C709" s="30">
        <f t="shared" si="100"/>
        <v>23.529999999999994</v>
      </c>
      <c r="D709" s="30">
        <f t="shared" si="101"/>
        <v>-0.79999999999999361</v>
      </c>
      <c r="E709" s="30">
        <f t="shared" si="102"/>
        <v>12</v>
      </c>
      <c r="F709" s="30">
        <f t="shared" ca="1" si="108"/>
        <v>-0.35876598811025051</v>
      </c>
      <c r="G709" s="30">
        <f t="shared" ca="1" si="103"/>
        <v>-0.44123401188974398</v>
      </c>
      <c r="H709" s="30">
        <f t="shared" si="104"/>
        <v>23.529999999999994</v>
      </c>
      <c r="I709" s="30">
        <f t="shared" si="105"/>
        <v>0.9660008499787508</v>
      </c>
      <c r="J709" s="30">
        <f t="shared" si="106"/>
        <v>12</v>
      </c>
      <c r="K709" s="30">
        <f t="shared" ca="1" si="109"/>
        <v>0.98436860956586791</v>
      </c>
      <c r="L709" s="30">
        <f t="shared" ca="1" si="107"/>
        <v>0.98134056753880261</v>
      </c>
    </row>
    <row r="710" spans="1:12" x14ac:dyDescent="0.35">
      <c r="A710" s="29">
        <v>39814</v>
      </c>
      <c r="B710" s="30">
        <v>24.39</v>
      </c>
      <c r="C710" s="30">
        <f t="shared" si="100"/>
        <v>23.522307692307688</v>
      </c>
      <c r="D710" s="30">
        <f t="shared" si="101"/>
        <v>0.86769230769231243</v>
      </c>
      <c r="E710" s="30">
        <f t="shared" si="102"/>
        <v>1</v>
      </c>
      <c r="F710" s="30">
        <f t="shared" ca="1" si="108"/>
        <v>1.4054358974358971</v>
      </c>
      <c r="G710" s="30">
        <f t="shared" ca="1" si="103"/>
        <v>-0.53774358974358449</v>
      </c>
      <c r="H710" s="30">
        <f t="shared" si="104"/>
        <v>23.522307692307688</v>
      </c>
      <c r="I710" s="30">
        <f t="shared" si="105"/>
        <v>1.036888060433631</v>
      </c>
      <c r="J710" s="30">
        <f t="shared" si="106"/>
        <v>1</v>
      </c>
      <c r="K710" s="30">
        <f t="shared" ca="1" si="109"/>
        <v>1.0612291220995622</v>
      </c>
      <c r="L710" s="30">
        <f t="shared" ca="1" si="107"/>
        <v>0.97706333047308946</v>
      </c>
    </row>
    <row r="711" spans="1:12" x14ac:dyDescent="0.35">
      <c r="A711" s="29">
        <v>39845</v>
      </c>
      <c r="B711" s="30">
        <v>25.53</v>
      </c>
      <c r="C711" s="30">
        <f t="shared" si="100"/>
        <v>23.446153846153841</v>
      </c>
      <c r="D711" s="30">
        <f t="shared" si="101"/>
        <v>2.0838461538461601</v>
      </c>
      <c r="E711" s="30">
        <f t="shared" si="102"/>
        <v>2</v>
      </c>
      <c r="F711" s="30">
        <f t="shared" ca="1" si="108"/>
        <v>2.9278461538461542</v>
      </c>
      <c r="G711" s="30">
        <f t="shared" ca="1" si="103"/>
        <v>-0.84399999999999409</v>
      </c>
      <c r="H711" s="30">
        <f t="shared" si="104"/>
        <v>23.446153846153841</v>
      </c>
      <c r="I711" s="30">
        <f t="shared" si="105"/>
        <v>1.0888779527559058</v>
      </c>
      <c r="J711" s="30">
        <f t="shared" si="106"/>
        <v>2</v>
      </c>
      <c r="K711" s="30">
        <f t="shared" ca="1" si="109"/>
        <v>1.1279568119928638</v>
      </c>
      <c r="L711" s="30">
        <f t="shared" ca="1" si="107"/>
        <v>0.96535429475538714</v>
      </c>
    </row>
    <row r="712" spans="1:12" x14ac:dyDescent="0.35">
      <c r="A712" s="29">
        <v>39873</v>
      </c>
      <c r="B712" s="30">
        <v>25.48</v>
      </c>
      <c r="C712" s="30">
        <f t="shared" si="100"/>
        <v>23.395384615384614</v>
      </c>
      <c r="D712" s="30">
        <f t="shared" si="101"/>
        <v>2.0846153846153861</v>
      </c>
      <c r="E712" s="30">
        <f t="shared" si="102"/>
        <v>3</v>
      </c>
      <c r="F712" s="30">
        <f t="shared" ca="1" si="108"/>
        <v>3.3439999999999999</v>
      </c>
      <c r="G712" s="30">
        <f t="shared" ca="1" si="103"/>
        <v>-1.2593846153846151</v>
      </c>
      <c r="H712" s="30">
        <f t="shared" si="104"/>
        <v>23.395384615384614</v>
      </c>
      <c r="I712" s="30">
        <f t="shared" si="105"/>
        <v>1.0891037022423884</v>
      </c>
      <c r="J712" s="30">
        <f t="shared" si="106"/>
        <v>3</v>
      </c>
      <c r="K712" s="30">
        <f t="shared" ca="1" si="109"/>
        <v>1.1460954131131467</v>
      </c>
      <c r="L712" s="30">
        <f t="shared" ca="1" si="107"/>
        <v>0.95027315333550522</v>
      </c>
    </row>
    <row r="713" spans="1:12" x14ac:dyDescent="0.35">
      <c r="A713" s="29">
        <v>39904</v>
      </c>
      <c r="B713" s="30">
        <v>25.84</v>
      </c>
      <c r="C713" s="30">
        <f t="shared" ref="C713:C733" si="110">AVERAGE(B707:B719)</f>
        <v>23.39846153846154</v>
      </c>
      <c r="D713" s="30">
        <f t="shared" ref="D713:D733" si="111">B713 - C713</f>
        <v>2.4415384615384603</v>
      </c>
      <c r="E713" s="30">
        <f t="shared" ref="E713:E733" si="112">MONTH(A713)</f>
        <v>4</v>
      </c>
      <c r="F713" s="30">
        <f t="shared" ca="1" si="108"/>
        <v>2.4728461538461546</v>
      </c>
      <c r="G713" s="30">
        <f t="shared" ref="G713:G733" ca="1" si="113">B713 - (C713 + F713)</f>
        <v>-3.1307692307695589E-2</v>
      </c>
      <c r="H713" s="30">
        <f t="shared" ref="H713:H733" si="114">AVERAGE(B707:B719)</f>
        <v>23.39846153846154</v>
      </c>
      <c r="I713" s="30">
        <f t="shared" ref="I713:I733" si="115">B713 / H713</f>
        <v>1.1043461108554145</v>
      </c>
      <c r="J713" s="30">
        <f t="shared" ref="J713:J733" si="116">MONTH(A713)</f>
        <v>4</v>
      </c>
      <c r="K713" s="30">
        <f t="shared" ca="1" si="109"/>
        <v>1.1076861608568953</v>
      </c>
      <c r="L713" s="30">
        <f t="shared" ref="L713:L733" ca="1" si="117">IF(K713=0, 0, B713 / (H713 * K713))</f>
        <v>0.99698466034919397</v>
      </c>
    </row>
    <row r="714" spans="1:12" x14ac:dyDescent="0.35">
      <c r="A714" s="29">
        <v>39934</v>
      </c>
      <c r="B714" s="30">
        <v>24.95</v>
      </c>
      <c r="C714" s="30">
        <f t="shared" si="110"/>
        <v>23.444615384615382</v>
      </c>
      <c r="D714" s="30">
        <f t="shared" si="111"/>
        <v>1.5053846153846173</v>
      </c>
      <c r="E714" s="30">
        <f t="shared" si="112"/>
        <v>5</v>
      </c>
      <c r="F714" s="30">
        <f t="shared" ca="1" si="108"/>
        <v>1.190307692307693</v>
      </c>
      <c r="G714" s="30">
        <f t="shared" ca="1" si="113"/>
        <v>0.31507692307692281</v>
      </c>
      <c r="H714" s="30">
        <f t="shared" si="114"/>
        <v>23.444615384615382</v>
      </c>
      <c r="I714" s="30">
        <f t="shared" si="115"/>
        <v>1.0642102500164055</v>
      </c>
      <c r="J714" s="30">
        <f t="shared" si="116"/>
        <v>5</v>
      </c>
      <c r="K714" s="30">
        <f t="shared" ca="1" si="109"/>
        <v>1.0512716216930516</v>
      </c>
      <c r="L714" s="30">
        <f t="shared" ca="1" si="117"/>
        <v>1.0123075978237825</v>
      </c>
    </row>
    <row r="715" spans="1:12" x14ac:dyDescent="0.35">
      <c r="A715" s="29">
        <v>39965</v>
      </c>
      <c r="B715" s="30">
        <v>24.09</v>
      </c>
      <c r="C715" s="30">
        <f t="shared" si="110"/>
        <v>23.573076923076922</v>
      </c>
      <c r="D715" s="30">
        <f t="shared" si="111"/>
        <v>0.51692307692307793</v>
      </c>
      <c r="E715" s="30">
        <f t="shared" si="112"/>
        <v>6</v>
      </c>
      <c r="F715" s="30">
        <f t="shared" ca="1" si="108"/>
        <v>-0.22521794871794854</v>
      </c>
      <c r="G715" s="30">
        <f t="shared" ca="1" si="113"/>
        <v>0.74214102564102546</v>
      </c>
      <c r="H715" s="30">
        <f t="shared" si="114"/>
        <v>23.573076923076922</v>
      </c>
      <c r="I715" s="30">
        <f t="shared" si="115"/>
        <v>1.0219285364659814</v>
      </c>
      <c r="J715" s="30">
        <f t="shared" si="116"/>
        <v>6</v>
      </c>
      <c r="K715" s="30">
        <f t="shared" ca="1" si="109"/>
        <v>0.98970503057706927</v>
      </c>
      <c r="L715" s="30">
        <f t="shared" ca="1" si="117"/>
        <v>1.0325586966756384</v>
      </c>
    </row>
    <row r="716" spans="1:12" x14ac:dyDescent="0.35">
      <c r="A716" s="29">
        <v>39995</v>
      </c>
      <c r="B716" s="30">
        <v>23.09</v>
      </c>
      <c r="C716" s="30">
        <f t="shared" si="110"/>
        <v>23.724615384615383</v>
      </c>
      <c r="D716" s="30">
        <f t="shared" si="111"/>
        <v>-0.63461538461538325</v>
      </c>
      <c r="E716" s="30">
        <f t="shared" si="112"/>
        <v>7</v>
      </c>
      <c r="F716" s="30">
        <f t="shared" ca="1" si="108"/>
        <v>-1.4482566204287519</v>
      </c>
      <c r="G716" s="30">
        <f t="shared" ca="1" si="113"/>
        <v>0.81364123581336756</v>
      </c>
      <c r="H716" s="30">
        <f t="shared" si="114"/>
        <v>23.724615384615383</v>
      </c>
      <c r="I716" s="30">
        <f t="shared" si="115"/>
        <v>0.97325076194799309</v>
      </c>
      <c r="J716" s="30">
        <f t="shared" si="116"/>
        <v>7</v>
      </c>
      <c r="K716" s="30">
        <f t="shared" ca="1" si="109"/>
        <v>0.93705918811134559</v>
      </c>
      <c r="L716" s="30">
        <f t="shared" ca="1" si="117"/>
        <v>1.0386225057027529</v>
      </c>
    </row>
    <row r="717" spans="1:12" x14ac:dyDescent="0.35">
      <c r="A717" s="29">
        <v>40026</v>
      </c>
      <c r="B717" s="30">
        <v>22.03</v>
      </c>
      <c r="C717" s="30">
        <f t="shared" si="110"/>
        <v>23.860769230769229</v>
      </c>
      <c r="D717" s="30">
        <f t="shared" si="111"/>
        <v>-1.8307692307692278</v>
      </c>
      <c r="E717" s="30">
        <f t="shared" si="112"/>
        <v>8</v>
      </c>
      <c r="F717" s="30">
        <f t="shared" ca="1" si="108"/>
        <v>-2.4585234437693453</v>
      </c>
      <c r="G717" s="30">
        <f t="shared" ca="1" si="113"/>
        <v>0.62775421300011658</v>
      </c>
      <c r="H717" s="30">
        <f t="shared" si="114"/>
        <v>23.860769230769229</v>
      </c>
      <c r="I717" s="30">
        <f t="shared" si="115"/>
        <v>0.92327283277990924</v>
      </c>
      <c r="J717" s="30">
        <f t="shared" si="116"/>
        <v>8</v>
      </c>
      <c r="K717" s="30">
        <f t="shared" ca="1" si="109"/>
        <v>0.89406457332439959</v>
      </c>
      <c r="L717" s="30">
        <f t="shared" ca="1" si="117"/>
        <v>1.032669071482057</v>
      </c>
    </row>
    <row r="718" spans="1:12" x14ac:dyDescent="0.35">
      <c r="A718" s="29">
        <v>40057</v>
      </c>
      <c r="B718" s="30">
        <v>21.48</v>
      </c>
      <c r="C718" s="30">
        <f t="shared" si="110"/>
        <v>23.938461538461546</v>
      </c>
      <c r="D718" s="30">
        <f t="shared" si="111"/>
        <v>-2.4584615384615454</v>
      </c>
      <c r="E718" s="30">
        <f t="shared" si="112"/>
        <v>9</v>
      </c>
      <c r="F718" s="30">
        <f t="shared" ca="1" si="108"/>
        <v>-2.7441525851197981</v>
      </c>
      <c r="G718" s="30">
        <f t="shared" ca="1" si="113"/>
        <v>0.28569104665825407</v>
      </c>
      <c r="H718" s="30">
        <f t="shared" si="114"/>
        <v>23.938461538461546</v>
      </c>
      <c r="I718" s="30">
        <f t="shared" si="115"/>
        <v>0.89730077120822593</v>
      </c>
      <c r="J718" s="30">
        <f t="shared" si="116"/>
        <v>9</v>
      </c>
      <c r="K718" s="30">
        <f t="shared" ca="1" si="109"/>
        <v>0.88209900606922464</v>
      </c>
      <c r="L718" s="30">
        <f t="shared" ca="1" si="117"/>
        <v>1.0172336268768092</v>
      </c>
    </row>
    <row r="719" spans="1:12" x14ac:dyDescent="0.35">
      <c r="A719" s="29">
        <v>40087</v>
      </c>
      <c r="B719" s="30">
        <v>21.64</v>
      </c>
      <c r="C719" s="30">
        <f t="shared" si="110"/>
        <v>23.981538461538467</v>
      </c>
      <c r="D719" s="30">
        <f t="shared" si="111"/>
        <v>-2.341538461538466</v>
      </c>
      <c r="E719" s="30">
        <f t="shared" si="112"/>
        <v>10</v>
      </c>
      <c r="F719" s="30">
        <f t="shared" ref="F719:F733" ca="1" si="118">OFFSET($F$2,MOD((ROW()-14),12),0)</f>
        <v>-2.3949894913829333</v>
      </c>
      <c r="G719" s="30">
        <f t="shared" ca="1" si="113"/>
        <v>5.3451029844467257E-2</v>
      </c>
      <c r="H719" s="30">
        <f t="shared" si="114"/>
        <v>23.981538461538467</v>
      </c>
      <c r="I719" s="30">
        <f t="shared" si="115"/>
        <v>0.90236079035155226</v>
      </c>
      <c r="J719" s="30">
        <f t="shared" si="116"/>
        <v>10</v>
      </c>
      <c r="K719" s="30">
        <f t="shared" ref="K719:K733" ca="1" si="119">OFFSET($K$2,MOD((ROW()-14),12),0)</f>
        <v>0.89672764542083672</v>
      </c>
      <c r="L719" s="30">
        <f t="shared" ca="1" si="117"/>
        <v>1.0062818905600617</v>
      </c>
    </row>
    <row r="720" spans="1:12" x14ac:dyDescent="0.35">
      <c r="A720" s="29">
        <v>40118</v>
      </c>
      <c r="B720" s="30">
        <v>21.99</v>
      </c>
      <c r="C720" s="30">
        <f t="shared" si="110"/>
        <v>23.89769230769231</v>
      </c>
      <c r="D720" s="30">
        <f t="shared" si="111"/>
        <v>-1.9076923076923116</v>
      </c>
      <c r="E720" s="30">
        <f t="shared" si="112"/>
        <v>11</v>
      </c>
      <c r="F720" s="30">
        <f t="shared" ca="1" si="118"/>
        <v>-1.6342512610340478</v>
      </c>
      <c r="G720" s="30">
        <f t="shared" ca="1" si="113"/>
        <v>-0.27344104665826308</v>
      </c>
      <c r="H720" s="30">
        <f t="shared" si="114"/>
        <v>23.89769230769231</v>
      </c>
      <c r="I720" s="30">
        <f t="shared" si="115"/>
        <v>0.92017253033765711</v>
      </c>
      <c r="J720" s="30">
        <f t="shared" si="116"/>
        <v>11</v>
      </c>
      <c r="K720" s="30">
        <f t="shared" ca="1" si="119"/>
        <v>0.92922034141363385</v>
      </c>
      <c r="L720" s="30">
        <f t="shared" ca="1" si="117"/>
        <v>0.9902630079511473</v>
      </c>
    </row>
    <row r="721" spans="1:12" x14ac:dyDescent="0.35">
      <c r="A721" s="29">
        <v>40148</v>
      </c>
      <c r="B721" s="30">
        <v>23.21</v>
      </c>
      <c r="C721" s="30">
        <f t="shared" si="110"/>
        <v>23.767692307692307</v>
      </c>
      <c r="D721" s="30">
        <f t="shared" si="111"/>
        <v>-0.5576923076923066</v>
      </c>
      <c r="E721" s="30">
        <f t="shared" si="112"/>
        <v>12</v>
      </c>
      <c r="F721" s="30">
        <f t="shared" ca="1" si="118"/>
        <v>-0.35876598811025051</v>
      </c>
      <c r="G721" s="30">
        <f t="shared" ca="1" si="113"/>
        <v>-0.19892631958205698</v>
      </c>
      <c r="H721" s="30">
        <f t="shared" si="114"/>
        <v>23.767692307692307</v>
      </c>
      <c r="I721" s="30">
        <f t="shared" si="115"/>
        <v>0.97653569810343721</v>
      </c>
      <c r="J721" s="30">
        <f t="shared" si="116"/>
        <v>12</v>
      </c>
      <c r="K721" s="30">
        <f t="shared" ca="1" si="119"/>
        <v>0.98436860956586791</v>
      </c>
      <c r="L721" s="30">
        <f t="shared" ca="1" si="117"/>
        <v>0.99204270495187241</v>
      </c>
    </row>
    <row r="722" spans="1:12" x14ac:dyDescent="0.35">
      <c r="A722" s="29">
        <v>40179</v>
      </c>
      <c r="B722" s="30">
        <v>24.7</v>
      </c>
      <c r="C722" s="30">
        <f t="shared" si="110"/>
        <v>23.53846153846154</v>
      </c>
      <c r="D722" s="30">
        <f t="shared" si="111"/>
        <v>1.1615384615384592</v>
      </c>
      <c r="E722" s="30">
        <f t="shared" si="112"/>
        <v>1</v>
      </c>
      <c r="F722" s="30">
        <f t="shared" ca="1" si="118"/>
        <v>1.4054358974358971</v>
      </c>
      <c r="G722" s="30">
        <f t="shared" ca="1" si="113"/>
        <v>-0.24389743589743773</v>
      </c>
      <c r="H722" s="30">
        <f t="shared" si="114"/>
        <v>23.53846153846154</v>
      </c>
      <c r="I722" s="30">
        <f t="shared" si="115"/>
        <v>1.049346405228758</v>
      </c>
      <c r="J722" s="30">
        <f t="shared" si="116"/>
        <v>1</v>
      </c>
      <c r="K722" s="30">
        <f t="shared" ca="1" si="119"/>
        <v>1.0612291220995622</v>
      </c>
      <c r="L722" s="30">
        <f t="shared" ca="1" si="117"/>
        <v>0.98880287336320449</v>
      </c>
    </row>
    <row r="723" spans="1:12" x14ac:dyDescent="0.35">
      <c r="A723" s="29">
        <v>40210</v>
      </c>
      <c r="B723" s="30">
        <v>26.16</v>
      </c>
      <c r="C723" s="30">
        <f t="shared" si="110"/>
        <v>23.261538461538461</v>
      </c>
      <c r="D723" s="30">
        <f t="shared" si="111"/>
        <v>2.8984615384615395</v>
      </c>
      <c r="E723" s="30">
        <f t="shared" si="112"/>
        <v>2</v>
      </c>
      <c r="F723" s="30">
        <f t="shared" ca="1" si="118"/>
        <v>2.9278461538461542</v>
      </c>
      <c r="G723" s="30">
        <f t="shared" ca="1" si="113"/>
        <v>-2.9384615384614676E-2</v>
      </c>
      <c r="H723" s="30">
        <f t="shared" si="114"/>
        <v>23.261538461538461</v>
      </c>
      <c r="I723" s="30">
        <f t="shared" si="115"/>
        <v>1.1246031746031746</v>
      </c>
      <c r="J723" s="30">
        <f t="shared" si="116"/>
        <v>2</v>
      </c>
      <c r="K723" s="30">
        <f t="shared" ca="1" si="119"/>
        <v>1.1279568119928638</v>
      </c>
      <c r="L723" s="30">
        <f t="shared" ca="1" si="117"/>
        <v>0.99702680337222838</v>
      </c>
    </row>
    <row r="724" spans="1:12" x14ac:dyDescent="0.35">
      <c r="A724" s="29">
        <v>40238</v>
      </c>
      <c r="B724" s="30">
        <v>26.54</v>
      </c>
      <c r="C724" s="30">
        <f t="shared" si="110"/>
        <v>23.049999999999997</v>
      </c>
      <c r="D724" s="30">
        <f t="shared" si="111"/>
        <v>3.490000000000002</v>
      </c>
      <c r="E724" s="30">
        <f t="shared" si="112"/>
        <v>3</v>
      </c>
      <c r="F724" s="30">
        <f t="shared" ca="1" si="118"/>
        <v>3.3439999999999999</v>
      </c>
      <c r="G724" s="30">
        <f t="shared" ca="1" si="113"/>
        <v>0.1460000000000008</v>
      </c>
      <c r="H724" s="30">
        <f t="shared" si="114"/>
        <v>23.049999999999997</v>
      </c>
      <c r="I724" s="30">
        <f t="shared" si="115"/>
        <v>1.151409978308026</v>
      </c>
      <c r="J724" s="30">
        <f t="shared" si="116"/>
        <v>3</v>
      </c>
      <c r="K724" s="30">
        <f t="shared" ca="1" si="119"/>
        <v>1.1460954131131467</v>
      </c>
      <c r="L724" s="30">
        <f t="shared" ca="1" si="117"/>
        <v>1.0046371053701746</v>
      </c>
    </row>
    <row r="725" spans="1:12" x14ac:dyDescent="0.35">
      <c r="A725" s="29">
        <v>40269</v>
      </c>
      <c r="B725" s="30">
        <v>26.04</v>
      </c>
      <c r="C725" s="30">
        <f t="shared" si="110"/>
        <v>22.915384615384614</v>
      </c>
      <c r="D725" s="30">
        <f t="shared" si="111"/>
        <v>3.1246153846153852</v>
      </c>
      <c r="E725" s="30">
        <f t="shared" si="112"/>
        <v>4</v>
      </c>
      <c r="F725" s="30">
        <f t="shared" ca="1" si="118"/>
        <v>2.4728461538461546</v>
      </c>
      <c r="G725" s="30">
        <f t="shared" ca="1" si="113"/>
        <v>0.65176923076922932</v>
      </c>
      <c r="H725" s="30">
        <f t="shared" si="114"/>
        <v>22.915384615384614</v>
      </c>
      <c r="I725" s="30">
        <f t="shared" si="115"/>
        <v>1.1363544813695872</v>
      </c>
      <c r="J725" s="30">
        <f t="shared" si="116"/>
        <v>4</v>
      </c>
      <c r="K725" s="30">
        <f t="shared" ca="1" si="119"/>
        <v>1.1076861608568953</v>
      </c>
      <c r="L725" s="30">
        <f t="shared" ca="1" si="117"/>
        <v>1.0258812663060757</v>
      </c>
    </row>
    <row r="726" spans="1:12" x14ac:dyDescent="0.35">
      <c r="A726" s="29">
        <v>40299</v>
      </c>
      <c r="B726" s="30">
        <v>24.75</v>
      </c>
      <c r="C726" s="30">
        <f t="shared" si="110"/>
        <v>22.823076923076922</v>
      </c>
      <c r="D726" s="30">
        <f t="shared" si="111"/>
        <v>1.9269230769230781</v>
      </c>
      <c r="E726" s="30">
        <f t="shared" si="112"/>
        <v>5</v>
      </c>
      <c r="F726" s="30">
        <f t="shared" ca="1" si="118"/>
        <v>1.190307692307693</v>
      </c>
      <c r="G726" s="30">
        <f t="shared" ca="1" si="113"/>
        <v>0.73661538461538356</v>
      </c>
      <c r="H726" s="30">
        <f t="shared" si="114"/>
        <v>22.823076923076922</v>
      </c>
      <c r="I726" s="30">
        <f t="shared" si="115"/>
        <v>1.0844287158746209</v>
      </c>
      <c r="J726" s="30">
        <f t="shared" si="116"/>
        <v>5</v>
      </c>
      <c r="K726" s="30">
        <f t="shared" ca="1" si="119"/>
        <v>1.0512716216930516</v>
      </c>
      <c r="L726" s="30">
        <f t="shared" ca="1" si="117"/>
        <v>1.0315399878560125</v>
      </c>
    </row>
    <row r="727" spans="1:12" x14ac:dyDescent="0.35">
      <c r="A727" s="29">
        <v>40330</v>
      </c>
      <c r="B727" s="30">
        <v>23.26</v>
      </c>
      <c r="C727" s="30">
        <f t="shared" si="110"/>
        <v>22.829230769230769</v>
      </c>
      <c r="D727" s="30">
        <f t="shared" si="111"/>
        <v>0.43076923076923279</v>
      </c>
      <c r="E727" s="30">
        <f t="shared" si="112"/>
        <v>6</v>
      </c>
      <c r="F727" s="30">
        <f t="shared" ca="1" si="118"/>
        <v>-0.22521794871794854</v>
      </c>
      <c r="G727" s="30">
        <f t="shared" ca="1" si="113"/>
        <v>0.65598717948718033</v>
      </c>
      <c r="H727" s="30">
        <f t="shared" si="114"/>
        <v>22.829230769230769</v>
      </c>
      <c r="I727" s="30">
        <f t="shared" si="115"/>
        <v>1.0188691960374689</v>
      </c>
      <c r="J727" s="30">
        <f t="shared" si="116"/>
        <v>6</v>
      </c>
      <c r="K727" s="30">
        <f t="shared" ca="1" si="119"/>
        <v>0.98970503057706927</v>
      </c>
      <c r="L727" s="30">
        <f t="shared" ca="1" si="117"/>
        <v>1.0294675328096443</v>
      </c>
    </row>
    <row r="728" spans="1:12" x14ac:dyDescent="0.35">
      <c r="A728" s="29">
        <v>40360</v>
      </c>
      <c r="B728" s="30">
        <v>21.11</v>
      </c>
      <c r="C728" s="30">
        <f t="shared" si="110"/>
        <v>22.797499999999999</v>
      </c>
      <c r="D728" s="30">
        <f t="shared" si="111"/>
        <v>-1.6875</v>
      </c>
      <c r="E728" s="30">
        <f t="shared" si="112"/>
        <v>7</v>
      </c>
      <c r="F728" s="30">
        <f t="shared" ca="1" si="118"/>
        <v>-1.4482566204287519</v>
      </c>
      <c r="G728" s="30">
        <f t="shared" ca="1" si="113"/>
        <v>-0.23924337957124919</v>
      </c>
      <c r="H728" s="30">
        <f t="shared" si="114"/>
        <v>22.797499999999999</v>
      </c>
      <c r="I728" s="30">
        <f t="shared" si="115"/>
        <v>0.9259787257374712</v>
      </c>
      <c r="J728" s="30">
        <f t="shared" si="116"/>
        <v>7</v>
      </c>
      <c r="K728" s="30">
        <f t="shared" ca="1" si="119"/>
        <v>0.93705918811134559</v>
      </c>
      <c r="L728" s="30">
        <f t="shared" ca="1" si="117"/>
        <v>0.98817528015897571</v>
      </c>
    </row>
    <row r="729" spans="1:12" x14ac:dyDescent="0.35">
      <c r="A729" s="29">
        <v>40391</v>
      </c>
      <c r="B729" s="30">
        <v>19.489999999999998</v>
      </c>
      <c r="C729" s="30">
        <f t="shared" si="110"/>
        <v>22.624545454545455</v>
      </c>
      <c r="D729" s="30">
        <f t="shared" si="111"/>
        <v>-3.1345454545454565</v>
      </c>
      <c r="E729" s="30">
        <f t="shared" si="112"/>
        <v>8</v>
      </c>
      <c r="F729" s="30">
        <f t="shared" ca="1" si="118"/>
        <v>-2.4585234437693453</v>
      </c>
      <c r="G729" s="30">
        <f t="shared" ca="1" si="113"/>
        <v>-0.67602201077611213</v>
      </c>
      <c r="H729" s="30">
        <f t="shared" si="114"/>
        <v>22.624545454545455</v>
      </c>
      <c r="I729" s="30">
        <f t="shared" si="115"/>
        <v>0.86145377104512388</v>
      </c>
      <c r="J729" s="30">
        <f t="shared" si="116"/>
        <v>8</v>
      </c>
      <c r="K729" s="30">
        <f t="shared" ca="1" si="119"/>
        <v>0.89406457332439959</v>
      </c>
      <c r="L729" s="30">
        <f t="shared" ca="1" si="117"/>
        <v>0.96352522708956145</v>
      </c>
    </row>
    <row r="730" spans="1:12" x14ac:dyDescent="0.35">
      <c r="A730" s="29">
        <v>40422</v>
      </c>
      <c r="B730" s="30">
        <v>19.28</v>
      </c>
      <c r="C730" s="30">
        <f t="shared" si="110"/>
        <v>22.270999999999997</v>
      </c>
      <c r="D730" s="30">
        <f t="shared" si="111"/>
        <v>-2.9909999999999961</v>
      </c>
      <c r="E730" s="30">
        <f t="shared" si="112"/>
        <v>9</v>
      </c>
      <c r="F730" s="30">
        <f t="shared" ca="1" si="118"/>
        <v>-2.7441525851197981</v>
      </c>
      <c r="G730" s="30">
        <f t="shared" ca="1" si="113"/>
        <v>-0.24684741488019668</v>
      </c>
      <c r="H730" s="30">
        <f t="shared" si="114"/>
        <v>22.270999999999997</v>
      </c>
      <c r="I730" s="30">
        <f t="shared" si="115"/>
        <v>0.86569978896322586</v>
      </c>
      <c r="J730" s="30">
        <f t="shared" si="116"/>
        <v>9</v>
      </c>
      <c r="K730" s="30">
        <f t="shared" ca="1" si="119"/>
        <v>0.88209900606922464</v>
      </c>
      <c r="L730" s="30">
        <f t="shared" ca="1" si="117"/>
        <v>0.98140887021392709</v>
      </c>
    </row>
    <row r="731" spans="1:12" x14ac:dyDescent="0.35">
      <c r="A731" s="29">
        <v>40452</v>
      </c>
      <c r="B731" s="30">
        <v>19.73</v>
      </c>
      <c r="C731" s="30">
        <f t="shared" si="110"/>
        <v>21.796666666666667</v>
      </c>
      <c r="D731" s="30">
        <f t="shared" si="111"/>
        <v>-2.0666666666666664</v>
      </c>
      <c r="E731" s="30">
        <f t="shared" si="112"/>
        <v>10</v>
      </c>
      <c r="F731" s="30">
        <f t="shared" ca="1" si="118"/>
        <v>-2.3949894913829333</v>
      </c>
      <c r="G731" s="30">
        <f t="shared" ca="1" si="113"/>
        <v>0.32832282471626684</v>
      </c>
      <c r="H731" s="30">
        <f t="shared" si="114"/>
        <v>21.796666666666667</v>
      </c>
      <c r="I731" s="30">
        <f t="shared" si="115"/>
        <v>0.90518427894173425</v>
      </c>
      <c r="J731" s="30">
        <f t="shared" si="116"/>
        <v>10</v>
      </c>
      <c r="K731" s="30">
        <f t="shared" ca="1" si="119"/>
        <v>0.89672764542083672</v>
      </c>
      <c r="L731" s="30">
        <f t="shared" ca="1" si="117"/>
        <v>1.0094305484659489</v>
      </c>
    </row>
    <row r="732" spans="1:12" x14ac:dyDescent="0.35">
      <c r="A732" s="29">
        <v>40483</v>
      </c>
      <c r="B732" s="30">
        <v>20.440000000000001</v>
      </c>
      <c r="C732" s="30">
        <f t="shared" si="110"/>
        <v>21.266249999999999</v>
      </c>
      <c r="D732" s="30">
        <f t="shared" si="111"/>
        <v>-0.82624999999999815</v>
      </c>
      <c r="E732" s="30">
        <f t="shared" si="112"/>
        <v>11</v>
      </c>
      <c r="F732" s="30">
        <f t="shared" ca="1" si="118"/>
        <v>-1.6342512610340478</v>
      </c>
      <c r="G732" s="30">
        <f t="shared" ca="1" si="113"/>
        <v>0.80800126103405034</v>
      </c>
      <c r="H732" s="30">
        <f t="shared" si="114"/>
        <v>21.266249999999999</v>
      </c>
      <c r="I732" s="30">
        <f t="shared" si="115"/>
        <v>0.96114735790278027</v>
      </c>
      <c r="J732" s="30">
        <f t="shared" si="116"/>
        <v>11</v>
      </c>
      <c r="K732" s="30">
        <f t="shared" ca="1" si="119"/>
        <v>0.92922034141363385</v>
      </c>
      <c r="L732" s="30">
        <f t="shared" ca="1" si="117"/>
        <v>1.0343589298105287</v>
      </c>
    </row>
    <row r="733" spans="1:12" x14ac:dyDescent="0.35">
      <c r="A733" s="29">
        <v>40513</v>
      </c>
      <c r="B733" s="30">
        <v>22.07</v>
      </c>
      <c r="C733" s="30">
        <f t="shared" si="110"/>
        <v>20.768571428571427</v>
      </c>
      <c r="D733" s="30">
        <f t="shared" si="111"/>
        <v>1.3014285714285734</v>
      </c>
      <c r="E733" s="30">
        <f t="shared" si="112"/>
        <v>12</v>
      </c>
      <c r="F733" s="30">
        <f t="shared" ca="1" si="118"/>
        <v>-0.35876598811025051</v>
      </c>
      <c r="G733" s="30">
        <f t="shared" ca="1" si="113"/>
        <v>1.660194559538823</v>
      </c>
      <c r="H733" s="30">
        <f t="shared" si="114"/>
        <v>20.768571428571427</v>
      </c>
      <c r="I733" s="30">
        <f t="shared" si="115"/>
        <v>1.0626633649745496</v>
      </c>
      <c r="J733" s="30">
        <f t="shared" si="116"/>
        <v>12</v>
      </c>
      <c r="K733" s="30">
        <f t="shared" ca="1" si="119"/>
        <v>0.98436860956586791</v>
      </c>
      <c r="L733" s="30">
        <f t="shared" ca="1" si="117"/>
        <v>1.0795380456546777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53075-8A9A-40D2-AA29-CF3ADC5D7356}">
  <dimension ref="A1:Q735"/>
  <sheetViews>
    <sheetView topLeftCell="A166" workbookViewId="0">
      <selection activeCell="A166" sqref="A166"/>
    </sheetView>
  </sheetViews>
  <sheetFormatPr defaultRowHeight="14.5" x14ac:dyDescent="0.35"/>
  <cols>
    <col min="1" max="1" width="28.1796875" customWidth="1"/>
    <col min="2" max="2" width="17.81640625" customWidth="1"/>
    <col min="3" max="3" width="15.36328125" customWidth="1"/>
    <col min="4" max="4" width="13.08984375" customWidth="1"/>
    <col min="5" max="5" width="22.08984375" customWidth="1"/>
    <col min="6" max="6" width="24.1796875" style="2" customWidth="1"/>
    <col min="8" max="8" width="25.1796875" customWidth="1"/>
    <col min="9" max="9" width="25.36328125" customWidth="1"/>
    <col min="10" max="10" width="23.54296875" customWidth="1"/>
    <col min="11" max="11" width="25.1796875" customWidth="1"/>
    <col min="12" max="12" width="25.54296875" customWidth="1"/>
    <col min="13" max="13" width="22.36328125" customWidth="1"/>
    <col min="14" max="14" width="21.6328125" customWidth="1"/>
    <col min="15" max="15" width="25.08984375" customWidth="1"/>
    <col min="16" max="16" width="22.453125" customWidth="1"/>
    <col min="17" max="17" width="22.54296875" customWidth="1"/>
  </cols>
  <sheetData>
    <row r="1" spans="1:2" x14ac:dyDescent="0.35">
      <c r="A1" s="3" t="s">
        <v>0</v>
      </c>
      <c r="B1" s="3" t="s">
        <v>1</v>
      </c>
    </row>
    <row r="2" spans="1:2" x14ac:dyDescent="0.35">
      <c r="A2" s="1">
        <v>18264</v>
      </c>
      <c r="B2">
        <v>23.11</v>
      </c>
    </row>
    <row r="3" spans="1:2" x14ac:dyDescent="0.35">
      <c r="A3" s="1">
        <v>18295</v>
      </c>
      <c r="B3">
        <v>24.2</v>
      </c>
    </row>
    <row r="4" spans="1:2" x14ac:dyDescent="0.35">
      <c r="A4" s="1">
        <v>18323</v>
      </c>
      <c r="B4">
        <v>25.37</v>
      </c>
    </row>
    <row r="5" spans="1:2" x14ac:dyDescent="0.35">
      <c r="A5" s="1">
        <v>18354</v>
      </c>
      <c r="B5">
        <v>23.86</v>
      </c>
    </row>
    <row r="6" spans="1:2" x14ac:dyDescent="0.35">
      <c r="A6" s="1">
        <v>18384</v>
      </c>
      <c r="B6">
        <v>23.03</v>
      </c>
    </row>
    <row r="7" spans="1:2" x14ac:dyDescent="0.35">
      <c r="A7" s="1">
        <v>18415</v>
      </c>
      <c r="B7">
        <v>21.57</v>
      </c>
    </row>
    <row r="8" spans="1:2" x14ac:dyDescent="0.35">
      <c r="A8" s="1">
        <v>18445</v>
      </c>
      <c r="B8">
        <v>20.63</v>
      </c>
    </row>
    <row r="9" spans="1:2" x14ac:dyDescent="0.35">
      <c r="A9" s="1">
        <v>18476</v>
      </c>
      <c r="B9">
        <v>20.149999999999999</v>
      </c>
    </row>
    <row r="10" spans="1:2" x14ac:dyDescent="0.35">
      <c r="A10" s="1">
        <v>18507</v>
      </c>
      <c r="B10">
        <v>19.670000000000002</v>
      </c>
    </row>
    <row r="11" spans="1:2" x14ac:dyDescent="0.35">
      <c r="A11" s="1">
        <v>18537</v>
      </c>
      <c r="B11">
        <v>20.03</v>
      </c>
    </row>
    <row r="12" spans="1:2" x14ac:dyDescent="0.35">
      <c r="A12" s="1">
        <v>18568</v>
      </c>
      <c r="B12">
        <v>20.02</v>
      </c>
    </row>
    <row r="13" spans="1:2" x14ac:dyDescent="0.35">
      <c r="A13" s="1">
        <v>18598</v>
      </c>
      <c r="B13">
        <v>21.8</v>
      </c>
    </row>
    <row r="14" spans="1:2" x14ac:dyDescent="0.35">
      <c r="A14" s="1">
        <v>18629</v>
      </c>
      <c r="B14">
        <v>24.19</v>
      </c>
    </row>
    <row r="15" spans="1:2" x14ac:dyDescent="0.35">
      <c r="A15" s="1">
        <v>18660</v>
      </c>
      <c r="B15">
        <v>25.28</v>
      </c>
    </row>
    <row r="16" spans="1:2" x14ac:dyDescent="0.35">
      <c r="A16" s="1">
        <v>18688</v>
      </c>
      <c r="B16">
        <v>25.6</v>
      </c>
    </row>
    <row r="17" spans="1:2" x14ac:dyDescent="0.35">
      <c r="A17" s="1">
        <v>18719</v>
      </c>
      <c r="B17">
        <v>25.37</v>
      </c>
    </row>
    <row r="18" spans="1:2" x14ac:dyDescent="0.35">
      <c r="A18" s="1">
        <v>18749</v>
      </c>
      <c r="B18">
        <v>24.79</v>
      </c>
    </row>
    <row r="19" spans="1:2" x14ac:dyDescent="0.35">
      <c r="A19" s="1">
        <v>18780</v>
      </c>
      <c r="B19">
        <v>24.69</v>
      </c>
    </row>
    <row r="20" spans="1:2" x14ac:dyDescent="0.35">
      <c r="A20" s="1">
        <v>18810</v>
      </c>
      <c r="B20">
        <v>23.86</v>
      </c>
    </row>
    <row r="21" spans="1:2" x14ac:dyDescent="0.35">
      <c r="A21" s="1">
        <v>18841</v>
      </c>
      <c r="B21">
        <v>22.32</v>
      </c>
    </row>
    <row r="22" spans="1:2" x14ac:dyDescent="0.35">
      <c r="A22" s="1">
        <v>18872</v>
      </c>
      <c r="B22">
        <v>21.44</v>
      </c>
    </row>
    <row r="23" spans="1:2" x14ac:dyDescent="0.35">
      <c r="A23" s="1">
        <v>18902</v>
      </c>
      <c r="B23">
        <v>21.77</v>
      </c>
    </row>
    <row r="24" spans="1:2" x14ac:dyDescent="0.35">
      <c r="A24" s="1">
        <v>18933</v>
      </c>
      <c r="B24">
        <v>22.33</v>
      </c>
    </row>
    <row r="25" spans="1:2" x14ac:dyDescent="0.35">
      <c r="A25" s="1">
        <v>18963</v>
      </c>
      <c r="B25">
        <v>22.89</v>
      </c>
    </row>
    <row r="26" spans="1:2" x14ac:dyDescent="0.35">
      <c r="A26" s="1">
        <v>18994</v>
      </c>
      <c r="B26">
        <v>24.52</v>
      </c>
    </row>
    <row r="27" spans="1:2" x14ac:dyDescent="0.35">
      <c r="A27" s="1">
        <v>19025</v>
      </c>
      <c r="B27">
        <v>26.21</v>
      </c>
    </row>
    <row r="28" spans="1:2" x14ac:dyDescent="0.35">
      <c r="A28" s="1">
        <v>19054</v>
      </c>
      <c r="B28">
        <v>26.37</v>
      </c>
    </row>
    <row r="29" spans="1:2" x14ac:dyDescent="0.35">
      <c r="A29" s="1">
        <v>19085</v>
      </c>
      <c r="B29">
        <v>24.73</v>
      </c>
    </row>
    <row r="30" spans="1:2" x14ac:dyDescent="0.35">
      <c r="A30" s="1">
        <v>19115</v>
      </c>
      <c r="B30">
        <v>23.71</v>
      </c>
    </row>
    <row r="31" spans="1:2" x14ac:dyDescent="0.35">
      <c r="A31" s="1">
        <v>19146</v>
      </c>
      <c r="B31">
        <v>22.34</v>
      </c>
    </row>
    <row r="32" spans="1:2" x14ac:dyDescent="0.35">
      <c r="A32" s="1">
        <v>19176</v>
      </c>
      <c r="B32">
        <v>20.89</v>
      </c>
    </row>
    <row r="33" spans="1:2" x14ac:dyDescent="0.35">
      <c r="A33" s="1">
        <v>19207</v>
      </c>
      <c r="B33">
        <v>20.02</v>
      </c>
    </row>
    <row r="34" spans="1:2" x14ac:dyDescent="0.35">
      <c r="A34" s="1">
        <v>19238</v>
      </c>
      <c r="B34">
        <v>19.63</v>
      </c>
    </row>
    <row r="35" spans="1:2" x14ac:dyDescent="0.35">
      <c r="A35" s="1">
        <v>19268</v>
      </c>
      <c r="B35">
        <v>20.399999999999999</v>
      </c>
    </row>
    <row r="36" spans="1:2" x14ac:dyDescent="0.35">
      <c r="A36" s="1">
        <v>19299</v>
      </c>
      <c r="B36">
        <v>20.77</v>
      </c>
    </row>
    <row r="37" spans="1:2" x14ac:dyDescent="0.35">
      <c r="A37" s="1">
        <v>19329</v>
      </c>
      <c r="B37">
        <v>22.39</v>
      </c>
    </row>
    <row r="38" spans="1:2" x14ac:dyDescent="0.35">
      <c r="A38" s="1">
        <v>19360</v>
      </c>
      <c r="B38">
        <v>24.15</v>
      </c>
    </row>
    <row r="39" spans="1:2" x14ac:dyDescent="0.35">
      <c r="A39" s="1">
        <v>19391</v>
      </c>
      <c r="B39">
        <v>26.34</v>
      </c>
    </row>
    <row r="40" spans="1:2" x14ac:dyDescent="0.35">
      <c r="A40" s="1">
        <v>19419</v>
      </c>
      <c r="B40">
        <v>27.36</v>
      </c>
    </row>
    <row r="41" spans="1:2" x14ac:dyDescent="0.35">
      <c r="A41" s="1">
        <v>19450</v>
      </c>
      <c r="B41">
        <v>27.03</v>
      </c>
    </row>
    <row r="42" spans="1:2" x14ac:dyDescent="0.35">
      <c r="A42" s="1">
        <v>19480</v>
      </c>
      <c r="B42">
        <v>25.47</v>
      </c>
    </row>
    <row r="43" spans="1:2" x14ac:dyDescent="0.35">
      <c r="A43" s="1">
        <v>19511</v>
      </c>
      <c r="B43">
        <v>23.49</v>
      </c>
    </row>
    <row r="44" spans="1:2" x14ac:dyDescent="0.35">
      <c r="A44" s="1">
        <v>19541</v>
      </c>
      <c r="B44">
        <v>22.2</v>
      </c>
    </row>
    <row r="45" spans="1:2" x14ac:dyDescent="0.35">
      <c r="A45" s="1">
        <v>19572</v>
      </c>
      <c r="B45">
        <v>21.45</v>
      </c>
    </row>
    <row r="46" spans="1:2" x14ac:dyDescent="0.35">
      <c r="A46" s="1">
        <v>19603</v>
      </c>
      <c r="B46">
        <v>21.25</v>
      </c>
    </row>
    <row r="47" spans="1:2" x14ac:dyDescent="0.35">
      <c r="A47" s="1">
        <v>19633</v>
      </c>
      <c r="B47">
        <v>20.95</v>
      </c>
    </row>
    <row r="48" spans="1:2" x14ac:dyDescent="0.35">
      <c r="A48" s="1">
        <v>19664</v>
      </c>
      <c r="B48">
        <v>21.6</v>
      </c>
    </row>
    <row r="49" spans="1:2" x14ac:dyDescent="0.35">
      <c r="A49" s="1">
        <v>19694</v>
      </c>
      <c r="B49">
        <v>22.44</v>
      </c>
    </row>
    <row r="50" spans="1:2" x14ac:dyDescent="0.35">
      <c r="A50" s="1">
        <v>19725</v>
      </c>
      <c r="B50">
        <v>23.02</v>
      </c>
    </row>
    <row r="51" spans="1:2" x14ac:dyDescent="0.35">
      <c r="A51" s="1">
        <v>19756</v>
      </c>
      <c r="B51">
        <v>25</v>
      </c>
    </row>
    <row r="52" spans="1:2" x14ac:dyDescent="0.35">
      <c r="A52" s="1">
        <v>19784</v>
      </c>
      <c r="B52">
        <v>25.33</v>
      </c>
    </row>
    <row r="53" spans="1:2" x14ac:dyDescent="0.35">
      <c r="A53" s="1">
        <v>19815</v>
      </c>
      <c r="B53">
        <v>22.97</v>
      </c>
    </row>
    <row r="54" spans="1:2" x14ac:dyDescent="0.35">
      <c r="A54" s="1">
        <v>19845</v>
      </c>
      <c r="B54">
        <v>21.73</v>
      </c>
    </row>
    <row r="55" spans="1:2" x14ac:dyDescent="0.35">
      <c r="A55" s="1">
        <v>19876</v>
      </c>
      <c r="B55">
        <v>20.77</v>
      </c>
    </row>
    <row r="56" spans="1:2" x14ac:dyDescent="0.35">
      <c r="A56" s="1">
        <v>19906</v>
      </c>
      <c r="B56">
        <v>19.52</v>
      </c>
    </row>
    <row r="57" spans="1:2" x14ac:dyDescent="0.35">
      <c r="A57" s="1">
        <v>19937</v>
      </c>
      <c r="B57">
        <v>19.329999999999998</v>
      </c>
    </row>
    <row r="58" spans="1:2" x14ac:dyDescent="0.35">
      <c r="A58" s="1">
        <v>19968</v>
      </c>
      <c r="B58">
        <v>18.95</v>
      </c>
    </row>
    <row r="59" spans="1:2" x14ac:dyDescent="0.35">
      <c r="A59" s="1">
        <v>19998</v>
      </c>
      <c r="B59">
        <v>19.11</v>
      </c>
    </row>
    <row r="60" spans="1:2" x14ac:dyDescent="0.35">
      <c r="A60" s="1">
        <v>20029</v>
      </c>
      <c r="B60">
        <v>20.27</v>
      </c>
    </row>
    <row r="61" spans="1:2" x14ac:dyDescent="0.35">
      <c r="A61" s="1">
        <v>20059</v>
      </c>
      <c r="B61">
        <v>21.3</v>
      </c>
    </row>
    <row r="62" spans="1:2" x14ac:dyDescent="0.35">
      <c r="A62" s="1">
        <v>20090</v>
      </c>
      <c r="B62">
        <v>23.75</v>
      </c>
    </row>
    <row r="63" spans="1:2" x14ac:dyDescent="0.35">
      <c r="A63" s="1">
        <v>20121</v>
      </c>
      <c r="B63">
        <v>24.82</v>
      </c>
    </row>
    <row r="64" spans="1:2" x14ac:dyDescent="0.35">
      <c r="A64" s="1">
        <v>20149</v>
      </c>
      <c r="B64">
        <v>25.14</v>
      </c>
    </row>
    <row r="65" spans="1:2" x14ac:dyDescent="0.35">
      <c r="A65" s="1">
        <v>20180</v>
      </c>
      <c r="B65">
        <v>24.22</v>
      </c>
    </row>
    <row r="66" spans="1:2" x14ac:dyDescent="0.35">
      <c r="A66" s="1">
        <v>20210</v>
      </c>
      <c r="B66">
        <v>22.16</v>
      </c>
    </row>
    <row r="67" spans="1:2" x14ac:dyDescent="0.35">
      <c r="A67" s="1">
        <v>20241</v>
      </c>
      <c r="B67">
        <v>21.2</v>
      </c>
    </row>
    <row r="68" spans="1:2" x14ac:dyDescent="0.35">
      <c r="A68" s="1">
        <v>20271</v>
      </c>
      <c r="B68">
        <v>20.46</v>
      </c>
    </row>
    <row r="69" spans="1:2" x14ac:dyDescent="0.35">
      <c r="A69" s="1">
        <v>20302</v>
      </c>
      <c r="B69">
        <v>19.63</v>
      </c>
    </row>
    <row r="70" spans="1:2" x14ac:dyDescent="0.35">
      <c r="A70" s="1">
        <v>20333</v>
      </c>
      <c r="B70">
        <v>19.239999999999998</v>
      </c>
    </row>
    <row r="71" spans="1:2" x14ac:dyDescent="0.35">
      <c r="A71" s="1">
        <v>20363</v>
      </c>
      <c r="B71">
        <v>19.16</v>
      </c>
    </row>
    <row r="72" spans="1:2" x14ac:dyDescent="0.35">
      <c r="A72" s="1">
        <v>20394</v>
      </c>
      <c r="B72">
        <v>19.84</v>
      </c>
    </row>
    <row r="73" spans="1:2" x14ac:dyDescent="0.35">
      <c r="A73" s="1">
        <v>20424</v>
      </c>
      <c r="B73">
        <v>21.19</v>
      </c>
    </row>
    <row r="74" spans="1:2" x14ac:dyDescent="0.35">
      <c r="A74" s="1">
        <v>20455</v>
      </c>
      <c r="B74">
        <v>23.24</v>
      </c>
    </row>
    <row r="75" spans="1:2" x14ac:dyDescent="0.35">
      <c r="A75" s="1">
        <v>20486</v>
      </c>
      <c r="B75">
        <v>24.71</v>
      </c>
    </row>
    <row r="76" spans="1:2" x14ac:dyDescent="0.35">
      <c r="A76" s="1">
        <v>20515</v>
      </c>
      <c r="B76">
        <v>25.9</v>
      </c>
    </row>
    <row r="77" spans="1:2" x14ac:dyDescent="0.35">
      <c r="A77" s="1">
        <v>20546</v>
      </c>
      <c r="B77">
        <v>24.66</v>
      </c>
    </row>
    <row r="78" spans="1:2" x14ac:dyDescent="0.35">
      <c r="A78" s="1">
        <v>20576</v>
      </c>
      <c r="B78">
        <v>23.14</v>
      </c>
    </row>
    <row r="79" spans="1:2" x14ac:dyDescent="0.35">
      <c r="A79" s="1">
        <v>20607</v>
      </c>
      <c r="B79">
        <v>22.04</v>
      </c>
    </row>
    <row r="80" spans="1:2" x14ac:dyDescent="0.35">
      <c r="A80" s="1">
        <v>20637</v>
      </c>
      <c r="B80">
        <v>21.47</v>
      </c>
    </row>
    <row r="81" spans="1:2" x14ac:dyDescent="0.35">
      <c r="A81" s="1">
        <v>20668</v>
      </c>
      <c r="B81">
        <v>20.55</v>
      </c>
    </row>
    <row r="82" spans="1:2" x14ac:dyDescent="0.35">
      <c r="A82" s="1">
        <v>20699</v>
      </c>
      <c r="B82">
        <v>19.89</v>
      </c>
    </row>
    <row r="83" spans="1:2" x14ac:dyDescent="0.35">
      <c r="A83" s="1">
        <v>20729</v>
      </c>
      <c r="B83">
        <v>19.690000000000001</v>
      </c>
    </row>
    <row r="84" spans="1:2" x14ac:dyDescent="0.35">
      <c r="A84" s="1">
        <v>20760</v>
      </c>
      <c r="B84">
        <v>20.57</v>
      </c>
    </row>
    <row r="85" spans="1:2" x14ac:dyDescent="0.35">
      <c r="A85" s="1">
        <v>20790</v>
      </c>
      <c r="B85">
        <v>21.58</v>
      </c>
    </row>
    <row r="86" spans="1:2" x14ac:dyDescent="0.35">
      <c r="A86" s="1">
        <v>20821</v>
      </c>
      <c r="B86">
        <v>23.13</v>
      </c>
    </row>
    <row r="87" spans="1:2" x14ac:dyDescent="0.35">
      <c r="A87" s="1">
        <v>20852</v>
      </c>
      <c r="B87">
        <v>26.3</v>
      </c>
    </row>
    <row r="88" spans="1:2" x14ac:dyDescent="0.35">
      <c r="A88" s="1">
        <v>20880</v>
      </c>
      <c r="B88">
        <v>27.63</v>
      </c>
    </row>
    <row r="89" spans="1:2" x14ac:dyDescent="0.35">
      <c r="A89" s="1">
        <v>20911</v>
      </c>
      <c r="B89">
        <v>27.15</v>
      </c>
    </row>
    <row r="90" spans="1:2" x14ac:dyDescent="0.35">
      <c r="A90" s="1">
        <v>20941</v>
      </c>
      <c r="B90">
        <v>26.72</v>
      </c>
    </row>
    <row r="91" spans="1:2" x14ac:dyDescent="0.35">
      <c r="A91" s="1">
        <v>20972</v>
      </c>
      <c r="B91">
        <v>25.04</v>
      </c>
    </row>
    <row r="92" spans="1:2" x14ac:dyDescent="0.35">
      <c r="A92" s="1">
        <v>21002</v>
      </c>
      <c r="B92">
        <v>23.83</v>
      </c>
    </row>
    <row r="93" spans="1:2" x14ac:dyDescent="0.35">
      <c r="A93" s="1">
        <v>21033</v>
      </c>
      <c r="B93">
        <v>22.34</v>
      </c>
    </row>
    <row r="94" spans="1:2" x14ac:dyDescent="0.35">
      <c r="A94" s="1">
        <v>21064</v>
      </c>
      <c r="B94">
        <v>21.8</v>
      </c>
    </row>
    <row r="95" spans="1:2" x14ac:dyDescent="0.35">
      <c r="A95" s="1">
        <v>21094</v>
      </c>
      <c r="B95">
        <v>21.8</v>
      </c>
    </row>
    <row r="96" spans="1:2" x14ac:dyDescent="0.35">
      <c r="A96" s="1">
        <v>21125</v>
      </c>
      <c r="B96">
        <v>22.39</v>
      </c>
    </row>
    <row r="97" spans="1:2" x14ac:dyDescent="0.35">
      <c r="A97" s="1">
        <v>21155</v>
      </c>
      <c r="B97">
        <v>23.69</v>
      </c>
    </row>
    <row r="98" spans="1:2" x14ac:dyDescent="0.35">
      <c r="A98" s="1">
        <v>21186</v>
      </c>
      <c r="B98">
        <v>24.89</v>
      </c>
    </row>
    <row r="99" spans="1:2" x14ac:dyDescent="0.35">
      <c r="A99" s="1">
        <v>21217</v>
      </c>
      <c r="B99">
        <v>26.55</v>
      </c>
    </row>
    <row r="100" spans="1:2" x14ac:dyDescent="0.35">
      <c r="A100" s="1">
        <v>21245</v>
      </c>
      <c r="B100">
        <v>27.09</v>
      </c>
    </row>
    <row r="101" spans="1:2" x14ac:dyDescent="0.35">
      <c r="A101" s="1">
        <v>21276</v>
      </c>
      <c r="B101">
        <v>26.37</v>
      </c>
    </row>
    <row r="102" spans="1:2" x14ac:dyDescent="0.35">
      <c r="A102" s="1">
        <v>21306</v>
      </c>
      <c r="B102">
        <v>24.71</v>
      </c>
    </row>
    <row r="103" spans="1:2" x14ac:dyDescent="0.35">
      <c r="A103" s="1">
        <v>21337</v>
      </c>
      <c r="B103">
        <v>23.23</v>
      </c>
    </row>
    <row r="104" spans="1:2" x14ac:dyDescent="0.35">
      <c r="A104" s="1">
        <v>21367</v>
      </c>
      <c r="B104">
        <v>22.31</v>
      </c>
    </row>
    <row r="105" spans="1:2" x14ac:dyDescent="0.35">
      <c r="A105" s="1">
        <v>21398</v>
      </c>
      <c r="B105">
        <v>20.72</v>
      </c>
    </row>
    <row r="106" spans="1:2" x14ac:dyDescent="0.35">
      <c r="A106" s="1">
        <v>21429</v>
      </c>
      <c r="B106">
        <v>20.62</v>
      </c>
    </row>
    <row r="107" spans="1:2" x14ac:dyDescent="0.35">
      <c r="A107" s="1">
        <v>21459</v>
      </c>
      <c r="B107">
        <v>21.05</v>
      </c>
    </row>
    <row r="108" spans="1:2" x14ac:dyDescent="0.35">
      <c r="A108" s="1">
        <v>21490</v>
      </c>
      <c r="B108">
        <v>21.52</v>
      </c>
    </row>
    <row r="109" spans="1:2" x14ac:dyDescent="0.35">
      <c r="A109" s="1">
        <v>21520</v>
      </c>
      <c r="B109">
        <v>22.5</v>
      </c>
    </row>
    <row r="110" spans="1:2" x14ac:dyDescent="0.35">
      <c r="A110" s="1">
        <v>21551</v>
      </c>
      <c r="B110">
        <v>23.97</v>
      </c>
    </row>
    <row r="111" spans="1:2" x14ac:dyDescent="0.35">
      <c r="A111" s="1">
        <v>21582</v>
      </c>
      <c r="B111">
        <v>25.9</v>
      </c>
    </row>
    <row r="112" spans="1:2" x14ac:dyDescent="0.35">
      <c r="A112" s="1">
        <v>21610</v>
      </c>
      <c r="B112">
        <v>26.94</v>
      </c>
    </row>
    <row r="113" spans="1:2" x14ac:dyDescent="0.35">
      <c r="A113" s="1">
        <v>21641</v>
      </c>
      <c r="B113">
        <v>25.84</v>
      </c>
    </row>
    <row r="114" spans="1:2" x14ac:dyDescent="0.35">
      <c r="A114" s="1">
        <v>21671</v>
      </c>
      <c r="B114">
        <v>24.23</v>
      </c>
    </row>
    <row r="115" spans="1:2" x14ac:dyDescent="0.35">
      <c r="A115" s="1">
        <v>21702</v>
      </c>
      <c r="B115">
        <v>22.57</v>
      </c>
    </row>
    <row r="116" spans="1:2" x14ac:dyDescent="0.35">
      <c r="A116" s="1">
        <v>21732</v>
      </c>
      <c r="B116">
        <v>21.5</v>
      </c>
    </row>
    <row r="117" spans="1:2" x14ac:dyDescent="0.35">
      <c r="A117" s="1">
        <v>21763</v>
      </c>
      <c r="B117">
        <v>20.149999999999999</v>
      </c>
    </row>
    <row r="118" spans="1:2" x14ac:dyDescent="0.35">
      <c r="A118" s="1">
        <v>21794</v>
      </c>
      <c r="B118">
        <v>20.23</v>
      </c>
    </row>
    <row r="119" spans="1:2" x14ac:dyDescent="0.35">
      <c r="A119" s="1">
        <v>21824</v>
      </c>
      <c r="B119">
        <v>20.86</v>
      </c>
    </row>
    <row r="120" spans="1:2" x14ac:dyDescent="0.35">
      <c r="A120" s="1">
        <v>21855</v>
      </c>
      <c r="B120">
        <v>21.88</v>
      </c>
    </row>
    <row r="121" spans="1:2" x14ac:dyDescent="0.35">
      <c r="A121" s="1">
        <v>21885</v>
      </c>
      <c r="B121">
        <v>22.55</v>
      </c>
    </row>
    <row r="122" spans="1:2" x14ac:dyDescent="0.35">
      <c r="A122" s="1">
        <v>21916</v>
      </c>
      <c r="B122">
        <v>24.4</v>
      </c>
    </row>
    <row r="123" spans="1:2" x14ac:dyDescent="0.35">
      <c r="A123" s="1">
        <v>21947</v>
      </c>
      <c r="B123">
        <v>25.59</v>
      </c>
    </row>
    <row r="124" spans="1:2" x14ac:dyDescent="0.35">
      <c r="A124" s="1">
        <v>21976</v>
      </c>
      <c r="B124">
        <v>26.01</v>
      </c>
    </row>
    <row r="125" spans="1:2" x14ac:dyDescent="0.35">
      <c r="A125" s="1">
        <v>22007</v>
      </c>
      <c r="B125">
        <v>24.66</v>
      </c>
    </row>
    <row r="126" spans="1:2" x14ac:dyDescent="0.35">
      <c r="A126" s="1">
        <v>22037</v>
      </c>
      <c r="B126">
        <v>23.53</v>
      </c>
    </row>
    <row r="127" spans="1:2" x14ac:dyDescent="0.35">
      <c r="A127" s="1">
        <v>22068</v>
      </c>
      <c r="B127">
        <v>21.83</v>
      </c>
    </row>
    <row r="128" spans="1:2" x14ac:dyDescent="0.35">
      <c r="A128" s="1">
        <v>22098</v>
      </c>
      <c r="B128">
        <v>20.73</v>
      </c>
    </row>
    <row r="129" spans="1:2" x14ac:dyDescent="0.35">
      <c r="A129" s="1">
        <v>22129</v>
      </c>
      <c r="B129">
        <v>20.100000000000001</v>
      </c>
    </row>
    <row r="130" spans="1:2" x14ac:dyDescent="0.35">
      <c r="A130" s="1">
        <v>22160</v>
      </c>
      <c r="B130">
        <v>20.56</v>
      </c>
    </row>
    <row r="131" spans="1:2" x14ac:dyDescent="0.35">
      <c r="A131" s="1">
        <v>22190</v>
      </c>
      <c r="B131">
        <v>20.27</v>
      </c>
    </row>
    <row r="132" spans="1:2" x14ac:dyDescent="0.35">
      <c r="A132" s="1">
        <v>22221</v>
      </c>
      <c r="B132">
        <v>20.93</v>
      </c>
    </row>
    <row r="133" spans="1:2" x14ac:dyDescent="0.35">
      <c r="A133" s="1">
        <v>22251</v>
      </c>
      <c r="B133">
        <v>22.74</v>
      </c>
    </row>
    <row r="134" spans="1:2" x14ac:dyDescent="0.35">
      <c r="A134" s="1">
        <v>22282</v>
      </c>
      <c r="B134">
        <v>24.58</v>
      </c>
    </row>
    <row r="135" spans="1:2" x14ac:dyDescent="0.35">
      <c r="A135" s="1">
        <v>22313</v>
      </c>
      <c r="B135">
        <v>26.66</v>
      </c>
    </row>
    <row r="136" spans="1:2" x14ac:dyDescent="0.35">
      <c r="A136" s="1">
        <v>22341</v>
      </c>
      <c r="B136">
        <v>25.95</v>
      </c>
    </row>
    <row r="137" spans="1:2" x14ac:dyDescent="0.35">
      <c r="A137" s="1">
        <v>22372</v>
      </c>
      <c r="B137">
        <v>25.17</v>
      </c>
    </row>
    <row r="138" spans="1:2" x14ac:dyDescent="0.35">
      <c r="A138" s="1">
        <v>22402</v>
      </c>
      <c r="B138">
        <v>23.6</v>
      </c>
    </row>
    <row r="139" spans="1:2" x14ac:dyDescent="0.35">
      <c r="A139" s="1">
        <v>22433</v>
      </c>
      <c r="B139">
        <v>22.36</v>
      </c>
    </row>
    <row r="140" spans="1:2" x14ac:dyDescent="0.35">
      <c r="A140" s="1">
        <v>22463</v>
      </c>
      <c r="B140">
        <v>20.52</v>
      </c>
    </row>
    <row r="141" spans="1:2" x14ac:dyDescent="0.35">
      <c r="A141" s="1">
        <v>22494</v>
      </c>
      <c r="B141">
        <v>19.97</v>
      </c>
    </row>
    <row r="142" spans="1:2" x14ac:dyDescent="0.35">
      <c r="A142" s="1">
        <v>22525</v>
      </c>
      <c r="B142">
        <v>19.7</v>
      </c>
    </row>
    <row r="143" spans="1:2" x14ac:dyDescent="0.35">
      <c r="A143" s="1">
        <v>22555</v>
      </c>
      <c r="B143">
        <v>20.07</v>
      </c>
    </row>
    <row r="144" spans="1:2" x14ac:dyDescent="0.35">
      <c r="A144" s="1">
        <v>22586</v>
      </c>
      <c r="B144">
        <v>21.09</v>
      </c>
    </row>
    <row r="145" spans="1:2" x14ac:dyDescent="0.35">
      <c r="A145" s="1">
        <v>22616</v>
      </c>
      <c r="B145">
        <v>22.11</v>
      </c>
    </row>
    <row r="146" spans="1:2" x14ac:dyDescent="0.35">
      <c r="A146" s="1">
        <v>22647</v>
      </c>
      <c r="B146">
        <v>24.02</v>
      </c>
    </row>
    <row r="147" spans="1:2" x14ac:dyDescent="0.35">
      <c r="A147" s="1">
        <v>22678</v>
      </c>
      <c r="B147">
        <v>25.35</v>
      </c>
    </row>
    <row r="148" spans="1:2" x14ac:dyDescent="0.35">
      <c r="A148" s="1">
        <v>22706</v>
      </c>
      <c r="B148">
        <v>24.47</v>
      </c>
    </row>
    <row r="149" spans="1:2" x14ac:dyDescent="0.35">
      <c r="A149" s="1">
        <v>22737</v>
      </c>
      <c r="B149">
        <v>23.43</v>
      </c>
    </row>
    <row r="150" spans="1:2" x14ac:dyDescent="0.35">
      <c r="A150" s="1">
        <v>22767</v>
      </c>
      <c r="B150">
        <v>23.03</v>
      </c>
    </row>
    <row r="151" spans="1:2" x14ac:dyDescent="0.35">
      <c r="A151" s="1">
        <v>22798</v>
      </c>
      <c r="B151">
        <v>21.81</v>
      </c>
    </row>
    <row r="152" spans="1:2" x14ac:dyDescent="0.35">
      <c r="A152" s="1">
        <v>22828</v>
      </c>
      <c r="B152">
        <v>20.6</v>
      </c>
    </row>
    <row r="153" spans="1:2" x14ac:dyDescent="0.35">
      <c r="A153" s="1">
        <v>22859</v>
      </c>
      <c r="B153">
        <v>20.170000000000002</v>
      </c>
    </row>
    <row r="154" spans="1:2" x14ac:dyDescent="0.35">
      <c r="A154" s="1">
        <v>22890</v>
      </c>
      <c r="B154">
        <v>20.02</v>
      </c>
    </row>
    <row r="155" spans="1:2" x14ac:dyDescent="0.35">
      <c r="A155" s="1">
        <v>22920</v>
      </c>
      <c r="B155">
        <v>20.14</v>
      </c>
    </row>
    <row r="156" spans="1:2" x14ac:dyDescent="0.35">
      <c r="A156" s="1">
        <v>22951</v>
      </c>
      <c r="B156">
        <v>20.99</v>
      </c>
    </row>
    <row r="157" spans="1:2" x14ac:dyDescent="0.35">
      <c r="A157" s="1">
        <v>22981</v>
      </c>
      <c r="B157">
        <v>21.82</v>
      </c>
    </row>
    <row r="158" spans="1:2" x14ac:dyDescent="0.35">
      <c r="A158" s="1">
        <v>23012</v>
      </c>
      <c r="B158">
        <v>23.81</v>
      </c>
    </row>
    <row r="159" spans="1:2" x14ac:dyDescent="0.35">
      <c r="A159" s="1">
        <v>23043</v>
      </c>
      <c r="B159">
        <v>25.36</v>
      </c>
    </row>
    <row r="160" spans="1:2" x14ac:dyDescent="0.35">
      <c r="A160" s="1">
        <v>23071</v>
      </c>
      <c r="B160">
        <v>26.02</v>
      </c>
    </row>
    <row r="161" spans="1:2" x14ac:dyDescent="0.35">
      <c r="A161" s="1">
        <v>23102</v>
      </c>
      <c r="B161">
        <v>24.67</v>
      </c>
    </row>
    <row r="162" spans="1:2" x14ac:dyDescent="0.35">
      <c r="A162" s="1">
        <v>23132</v>
      </c>
      <c r="B162">
        <v>23.97</v>
      </c>
    </row>
    <row r="163" spans="1:2" x14ac:dyDescent="0.35">
      <c r="A163" s="1">
        <v>23163</v>
      </c>
      <c r="B163">
        <v>22.41</v>
      </c>
    </row>
    <row r="164" spans="1:2" x14ac:dyDescent="0.35">
      <c r="A164" s="1">
        <v>23193</v>
      </c>
      <c r="B164">
        <v>21.8</v>
      </c>
    </row>
    <row r="165" spans="1:2" x14ac:dyDescent="0.35">
      <c r="A165" s="1">
        <v>23224</v>
      </c>
      <c r="B165">
        <v>21.31</v>
      </c>
    </row>
    <row r="166" spans="1:2" x14ac:dyDescent="0.35">
      <c r="A166" s="1">
        <v>23255</v>
      </c>
      <c r="B166">
        <v>21</v>
      </c>
    </row>
    <row r="167" spans="1:2" x14ac:dyDescent="0.35">
      <c r="A167" s="1">
        <v>23285</v>
      </c>
      <c r="B167">
        <v>21.13</v>
      </c>
    </row>
    <row r="168" spans="1:2" x14ac:dyDescent="0.35">
      <c r="A168" s="1">
        <v>23316</v>
      </c>
      <c r="B168">
        <v>21.64</v>
      </c>
    </row>
    <row r="169" spans="1:2" x14ac:dyDescent="0.35">
      <c r="A169" s="1">
        <v>23346</v>
      </c>
      <c r="B169">
        <v>22.55</v>
      </c>
    </row>
    <row r="170" spans="1:2" x14ac:dyDescent="0.35">
      <c r="A170" s="1">
        <v>23377</v>
      </c>
      <c r="B170">
        <v>24.15</v>
      </c>
    </row>
    <row r="171" spans="1:2" x14ac:dyDescent="0.35">
      <c r="A171" s="1">
        <v>23408</v>
      </c>
      <c r="B171">
        <v>25.08</v>
      </c>
    </row>
    <row r="172" spans="1:2" x14ac:dyDescent="0.35">
      <c r="A172" s="1">
        <v>23437</v>
      </c>
      <c r="B172">
        <v>25.3</v>
      </c>
    </row>
    <row r="173" spans="1:2" x14ac:dyDescent="0.35">
      <c r="A173" s="1">
        <v>23468</v>
      </c>
      <c r="B173">
        <v>24.61</v>
      </c>
    </row>
    <row r="174" spans="1:2" x14ac:dyDescent="0.35">
      <c r="A174" s="1">
        <v>23498</v>
      </c>
      <c r="B174">
        <v>21.93</v>
      </c>
    </row>
    <row r="175" spans="1:2" x14ac:dyDescent="0.35">
      <c r="A175" s="1">
        <v>23529</v>
      </c>
      <c r="B175">
        <v>21.44</v>
      </c>
    </row>
    <row r="176" spans="1:2" x14ac:dyDescent="0.35">
      <c r="A176" s="1">
        <v>23559</v>
      </c>
      <c r="B176">
        <v>20.25</v>
      </c>
    </row>
    <row r="177" spans="1:2" x14ac:dyDescent="0.35">
      <c r="A177" s="1">
        <v>23590</v>
      </c>
      <c r="B177">
        <v>19.48</v>
      </c>
    </row>
    <row r="178" spans="1:2" x14ac:dyDescent="0.35">
      <c r="A178" s="1">
        <v>23621</v>
      </c>
      <c r="B178">
        <v>19.670000000000002</v>
      </c>
    </row>
    <row r="179" spans="1:2" x14ac:dyDescent="0.35">
      <c r="A179" s="1">
        <v>23651</v>
      </c>
      <c r="B179">
        <v>19.79</v>
      </c>
    </row>
    <row r="180" spans="1:2" x14ac:dyDescent="0.35">
      <c r="A180" s="1">
        <v>23682</v>
      </c>
      <c r="B180">
        <v>20.88</v>
      </c>
    </row>
    <row r="181" spans="1:2" x14ac:dyDescent="0.35">
      <c r="A181" s="1">
        <v>23712</v>
      </c>
      <c r="B181">
        <v>21.83</v>
      </c>
    </row>
    <row r="182" spans="1:2" x14ac:dyDescent="0.35">
      <c r="A182" s="1">
        <v>23743</v>
      </c>
      <c r="B182">
        <v>24.22</v>
      </c>
    </row>
    <row r="183" spans="1:2" x14ac:dyDescent="0.35">
      <c r="A183" s="1">
        <v>23774</v>
      </c>
      <c r="B183">
        <v>26.17</v>
      </c>
    </row>
    <row r="184" spans="1:2" x14ac:dyDescent="0.35">
      <c r="A184" s="1">
        <v>23802</v>
      </c>
      <c r="B184">
        <v>26.71</v>
      </c>
    </row>
    <row r="185" spans="1:2" x14ac:dyDescent="0.35">
      <c r="A185" s="1">
        <v>23833</v>
      </c>
      <c r="B185">
        <v>27.01</v>
      </c>
    </row>
    <row r="186" spans="1:2" x14ac:dyDescent="0.35">
      <c r="A186" s="1">
        <v>23863</v>
      </c>
      <c r="B186">
        <v>26.09</v>
      </c>
    </row>
    <row r="187" spans="1:2" x14ac:dyDescent="0.35">
      <c r="A187" s="1">
        <v>23894</v>
      </c>
      <c r="B187">
        <v>24.6</v>
      </c>
    </row>
    <row r="188" spans="1:2" x14ac:dyDescent="0.35">
      <c r="A188" s="1">
        <v>23924</v>
      </c>
      <c r="B188">
        <v>23.26</v>
      </c>
    </row>
    <row r="189" spans="1:2" x14ac:dyDescent="0.35">
      <c r="A189" s="1">
        <v>23955</v>
      </c>
      <c r="B189">
        <v>22.54</v>
      </c>
    </row>
    <row r="190" spans="1:2" x14ac:dyDescent="0.35">
      <c r="A190" s="1">
        <v>23986</v>
      </c>
      <c r="B190">
        <v>21.26</v>
      </c>
    </row>
    <row r="191" spans="1:2" x14ac:dyDescent="0.35">
      <c r="A191" s="1">
        <v>24016</v>
      </c>
      <c r="B191">
        <v>21.57</v>
      </c>
    </row>
    <row r="192" spans="1:2" x14ac:dyDescent="0.35">
      <c r="A192" s="1">
        <v>24047</v>
      </c>
      <c r="B192">
        <v>22.29</v>
      </c>
    </row>
    <row r="193" spans="1:2" x14ac:dyDescent="0.35">
      <c r="A193" s="1">
        <v>24077</v>
      </c>
      <c r="B193">
        <v>23.35</v>
      </c>
    </row>
    <row r="194" spans="1:2" x14ac:dyDescent="0.35">
      <c r="A194" s="1">
        <v>24108</v>
      </c>
      <c r="B194">
        <v>25.15</v>
      </c>
    </row>
    <row r="195" spans="1:2" x14ac:dyDescent="0.35">
      <c r="A195" s="1">
        <v>24139</v>
      </c>
      <c r="B195">
        <v>25.88</v>
      </c>
    </row>
    <row r="196" spans="1:2" x14ac:dyDescent="0.35">
      <c r="A196" s="1">
        <v>24167</v>
      </c>
      <c r="B196">
        <v>25.35</v>
      </c>
    </row>
    <row r="197" spans="1:2" x14ac:dyDescent="0.35">
      <c r="A197" s="1">
        <v>24198</v>
      </c>
      <c r="B197">
        <v>24.26</v>
      </c>
    </row>
    <row r="198" spans="1:2" x14ac:dyDescent="0.35">
      <c r="A198" s="1">
        <v>24228</v>
      </c>
      <c r="B198">
        <v>22.92</v>
      </c>
    </row>
    <row r="199" spans="1:2" x14ac:dyDescent="0.35">
      <c r="A199" s="1">
        <v>24259</v>
      </c>
      <c r="B199">
        <v>21.8</v>
      </c>
    </row>
    <row r="200" spans="1:2" x14ac:dyDescent="0.35">
      <c r="A200" s="1">
        <v>24289</v>
      </c>
      <c r="B200">
        <v>20.85</v>
      </c>
    </row>
    <row r="201" spans="1:2" x14ac:dyDescent="0.35">
      <c r="A201" s="1">
        <v>24320</v>
      </c>
      <c r="B201">
        <v>20.170000000000002</v>
      </c>
    </row>
    <row r="202" spans="1:2" x14ac:dyDescent="0.35">
      <c r="A202" s="1">
        <v>24351</v>
      </c>
      <c r="B202">
        <v>20.04</v>
      </c>
    </row>
    <row r="203" spans="1:2" x14ac:dyDescent="0.35">
      <c r="A203" s="1">
        <v>24381</v>
      </c>
      <c r="B203">
        <v>20.51</v>
      </c>
    </row>
    <row r="204" spans="1:2" x14ac:dyDescent="0.35">
      <c r="A204" s="1">
        <v>24412</v>
      </c>
      <c r="B204">
        <v>21.03</v>
      </c>
    </row>
    <row r="205" spans="1:2" x14ac:dyDescent="0.35">
      <c r="A205" s="1">
        <v>24442</v>
      </c>
      <c r="B205">
        <v>22.25</v>
      </c>
    </row>
    <row r="206" spans="1:2" x14ac:dyDescent="0.35">
      <c r="A206" s="1">
        <v>24473</v>
      </c>
      <c r="B206">
        <v>23.66</v>
      </c>
    </row>
    <row r="207" spans="1:2" x14ac:dyDescent="0.35">
      <c r="A207" s="1">
        <v>24504</v>
      </c>
      <c r="B207">
        <v>25.54</v>
      </c>
    </row>
    <row r="208" spans="1:2" x14ac:dyDescent="0.35">
      <c r="A208" s="1">
        <v>24532</v>
      </c>
      <c r="B208">
        <v>25.55</v>
      </c>
    </row>
    <row r="209" spans="1:2" x14ac:dyDescent="0.35">
      <c r="A209" s="1">
        <v>24563</v>
      </c>
      <c r="B209">
        <v>24.98</v>
      </c>
    </row>
    <row r="210" spans="1:2" x14ac:dyDescent="0.35">
      <c r="A210" s="1">
        <v>24593</v>
      </c>
      <c r="B210">
        <v>23.77</v>
      </c>
    </row>
    <row r="211" spans="1:2" x14ac:dyDescent="0.35">
      <c r="A211" s="1">
        <v>24624</v>
      </c>
      <c r="B211">
        <v>22.04</v>
      </c>
    </row>
    <row r="212" spans="1:2" x14ac:dyDescent="0.35">
      <c r="A212" s="1">
        <v>24654</v>
      </c>
      <c r="B212">
        <v>21.1</v>
      </c>
    </row>
    <row r="213" spans="1:2" x14ac:dyDescent="0.35">
      <c r="A213" s="1">
        <v>24685</v>
      </c>
      <c r="B213">
        <v>19.84</v>
      </c>
    </row>
    <row r="214" spans="1:2" x14ac:dyDescent="0.35">
      <c r="A214" s="1">
        <v>24716</v>
      </c>
      <c r="B214">
        <v>19.079999999999998</v>
      </c>
    </row>
    <row r="215" spans="1:2" x14ac:dyDescent="0.35">
      <c r="A215" s="1">
        <v>24746</v>
      </c>
      <c r="B215">
        <v>19.47</v>
      </c>
    </row>
    <row r="216" spans="1:2" x14ac:dyDescent="0.35">
      <c r="A216" s="1">
        <v>24777</v>
      </c>
      <c r="B216">
        <v>20.2</v>
      </c>
    </row>
    <row r="217" spans="1:2" x14ac:dyDescent="0.35">
      <c r="A217" s="1">
        <v>24807</v>
      </c>
      <c r="B217">
        <v>21.28</v>
      </c>
    </row>
    <row r="218" spans="1:2" x14ac:dyDescent="0.35">
      <c r="A218" s="1">
        <v>24838</v>
      </c>
      <c r="B218">
        <v>23.19</v>
      </c>
    </row>
    <row r="219" spans="1:2" x14ac:dyDescent="0.35">
      <c r="A219" s="1">
        <v>24869</v>
      </c>
      <c r="B219">
        <v>24.88</v>
      </c>
    </row>
    <row r="220" spans="1:2" x14ac:dyDescent="0.35">
      <c r="A220" s="1">
        <v>24898</v>
      </c>
      <c r="B220">
        <v>25.11</v>
      </c>
    </row>
    <row r="221" spans="1:2" x14ac:dyDescent="0.35">
      <c r="A221" s="1">
        <v>24929</v>
      </c>
      <c r="B221">
        <v>23.97</v>
      </c>
    </row>
    <row r="222" spans="1:2" x14ac:dyDescent="0.35">
      <c r="A222" s="1">
        <v>24959</v>
      </c>
      <c r="B222">
        <v>22.44</v>
      </c>
    </row>
    <row r="223" spans="1:2" x14ac:dyDescent="0.35">
      <c r="A223" s="1">
        <v>24990</v>
      </c>
      <c r="B223">
        <v>21.7</v>
      </c>
    </row>
    <row r="224" spans="1:2" x14ac:dyDescent="0.35">
      <c r="A224" s="1">
        <v>25020</v>
      </c>
      <c r="B224">
        <v>21.25</v>
      </c>
    </row>
    <row r="225" spans="1:2" x14ac:dyDescent="0.35">
      <c r="A225" s="1">
        <v>25051</v>
      </c>
      <c r="B225">
        <v>20.97</v>
      </c>
    </row>
    <row r="226" spans="1:2" x14ac:dyDescent="0.35">
      <c r="A226" s="1">
        <v>25082</v>
      </c>
      <c r="B226">
        <v>21.23</v>
      </c>
    </row>
    <row r="227" spans="1:2" x14ac:dyDescent="0.35">
      <c r="A227" s="1">
        <v>25112</v>
      </c>
      <c r="B227">
        <v>21.12</v>
      </c>
    </row>
    <row r="228" spans="1:2" x14ac:dyDescent="0.35">
      <c r="A228" s="1">
        <v>25143</v>
      </c>
      <c r="B228">
        <v>21.68</v>
      </c>
    </row>
    <row r="229" spans="1:2" x14ac:dyDescent="0.35">
      <c r="A229" s="1">
        <v>25173</v>
      </c>
      <c r="B229">
        <v>23.2</v>
      </c>
    </row>
    <row r="230" spans="1:2" x14ac:dyDescent="0.35">
      <c r="A230" s="1">
        <v>25204</v>
      </c>
      <c r="B230">
        <v>24.67</v>
      </c>
    </row>
    <row r="231" spans="1:2" x14ac:dyDescent="0.35">
      <c r="A231" s="1">
        <v>25235</v>
      </c>
      <c r="B231">
        <v>25.56</v>
      </c>
    </row>
    <row r="232" spans="1:2" x14ac:dyDescent="0.35">
      <c r="A232" s="1">
        <v>25263</v>
      </c>
      <c r="B232">
        <v>27.09</v>
      </c>
    </row>
    <row r="233" spans="1:2" x14ac:dyDescent="0.35">
      <c r="A233" s="1">
        <v>25294</v>
      </c>
      <c r="B233">
        <v>26.66</v>
      </c>
    </row>
    <row r="234" spans="1:2" x14ac:dyDescent="0.35">
      <c r="A234" s="1">
        <v>25324</v>
      </c>
      <c r="B234">
        <v>26.07</v>
      </c>
    </row>
    <row r="235" spans="1:2" x14ac:dyDescent="0.35">
      <c r="A235" s="1">
        <v>25355</v>
      </c>
      <c r="B235">
        <v>24.39</v>
      </c>
    </row>
    <row r="236" spans="1:2" x14ac:dyDescent="0.35">
      <c r="A236" s="1">
        <v>25385</v>
      </c>
      <c r="B236">
        <v>22.47</v>
      </c>
    </row>
    <row r="237" spans="1:2" x14ac:dyDescent="0.35">
      <c r="A237" s="1">
        <v>25416</v>
      </c>
      <c r="B237">
        <v>21.06</v>
      </c>
    </row>
    <row r="238" spans="1:2" x14ac:dyDescent="0.35">
      <c r="A238" s="1">
        <v>25447</v>
      </c>
      <c r="B238">
        <v>20.88</v>
      </c>
    </row>
    <row r="239" spans="1:2" x14ac:dyDescent="0.35">
      <c r="A239" s="1">
        <v>25477</v>
      </c>
      <c r="B239">
        <v>21.74</v>
      </c>
    </row>
    <row r="240" spans="1:2" x14ac:dyDescent="0.35">
      <c r="A240" s="1">
        <v>25508</v>
      </c>
      <c r="B240">
        <v>22.47</v>
      </c>
    </row>
    <row r="241" spans="1:2" x14ac:dyDescent="0.35">
      <c r="A241" s="1">
        <v>25538</v>
      </c>
      <c r="B241">
        <v>23.6</v>
      </c>
    </row>
    <row r="242" spans="1:2" x14ac:dyDescent="0.35">
      <c r="A242" s="1">
        <v>25569</v>
      </c>
      <c r="B242">
        <v>25.02</v>
      </c>
    </row>
    <row r="243" spans="1:2" x14ac:dyDescent="0.35">
      <c r="A243" s="1">
        <v>25600</v>
      </c>
      <c r="B243">
        <v>25.76</v>
      </c>
    </row>
    <row r="244" spans="1:2" x14ac:dyDescent="0.35">
      <c r="A244" s="1">
        <v>25628</v>
      </c>
      <c r="B244">
        <v>25.53</v>
      </c>
    </row>
    <row r="245" spans="1:2" x14ac:dyDescent="0.35">
      <c r="A245" s="1">
        <v>25659</v>
      </c>
      <c r="B245">
        <v>24.76</v>
      </c>
    </row>
    <row r="246" spans="1:2" x14ac:dyDescent="0.35">
      <c r="A246" s="1">
        <v>25689</v>
      </c>
      <c r="B246">
        <v>22.94</v>
      </c>
    </row>
    <row r="247" spans="1:2" x14ac:dyDescent="0.35">
      <c r="A247" s="1">
        <v>25720</v>
      </c>
      <c r="B247">
        <v>21.27</v>
      </c>
    </row>
    <row r="248" spans="1:2" x14ac:dyDescent="0.35">
      <c r="A248" s="1">
        <v>25750</v>
      </c>
      <c r="B248">
        <v>19.690000000000001</v>
      </c>
    </row>
    <row r="249" spans="1:2" x14ac:dyDescent="0.35">
      <c r="A249" s="1">
        <v>25781</v>
      </c>
      <c r="B249">
        <v>19.27</v>
      </c>
    </row>
    <row r="250" spans="1:2" x14ac:dyDescent="0.35">
      <c r="A250" s="1">
        <v>25812</v>
      </c>
      <c r="B250">
        <v>19.5</v>
      </c>
    </row>
    <row r="251" spans="1:2" x14ac:dyDescent="0.35">
      <c r="A251" s="1">
        <v>25842</v>
      </c>
      <c r="B251">
        <v>20.16</v>
      </c>
    </row>
    <row r="252" spans="1:2" x14ac:dyDescent="0.35">
      <c r="A252" s="1">
        <v>25873</v>
      </c>
      <c r="B252">
        <v>20.61</v>
      </c>
    </row>
    <row r="253" spans="1:2" x14ac:dyDescent="0.35">
      <c r="A253" s="1">
        <v>25903</v>
      </c>
      <c r="B253">
        <v>21.77</v>
      </c>
    </row>
    <row r="254" spans="1:2" x14ac:dyDescent="0.35">
      <c r="A254" s="1">
        <v>25934</v>
      </c>
      <c r="B254">
        <v>23.33</v>
      </c>
    </row>
    <row r="255" spans="1:2" x14ac:dyDescent="0.35">
      <c r="A255" s="1">
        <v>25965</v>
      </c>
      <c r="B255">
        <v>24.58</v>
      </c>
    </row>
    <row r="256" spans="1:2" x14ac:dyDescent="0.35">
      <c r="A256" s="1">
        <v>25993</v>
      </c>
      <c r="B256">
        <v>25.24</v>
      </c>
    </row>
    <row r="257" spans="1:2" x14ac:dyDescent="0.35">
      <c r="A257" s="1">
        <v>26024</v>
      </c>
      <c r="B257">
        <v>24.95</v>
      </c>
    </row>
    <row r="258" spans="1:2" x14ac:dyDescent="0.35">
      <c r="A258" s="1">
        <v>26054</v>
      </c>
      <c r="B258">
        <v>23.29</v>
      </c>
    </row>
    <row r="259" spans="1:2" x14ac:dyDescent="0.35">
      <c r="A259" s="1">
        <v>26085</v>
      </c>
      <c r="B259">
        <v>21.6</v>
      </c>
    </row>
    <row r="260" spans="1:2" x14ac:dyDescent="0.35">
      <c r="A260" s="1">
        <v>26115</v>
      </c>
      <c r="B260">
        <v>21.01</v>
      </c>
    </row>
    <row r="261" spans="1:2" x14ac:dyDescent="0.35">
      <c r="A261" s="1">
        <v>26146</v>
      </c>
      <c r="B261">
        <v>19.97</v>
      </c>
    </row>
    <row r="262" spans="1:2" x14ac:dyDescent="0.35">
      <c r="A262" s="1">
        <v>26177</v>
      </c>
      <c r="B262">
        <v>19.739999999999998</v>
      </c>
    </row>
    <row r="263" spans="1:2" x14ac:dyDescent="0.35">
      <c r="A263" s="1">
        <v>26207</v>
      </c>
      <c r="B263">
        <v>19.88</v>
      </c>
    </row>
    <row r="264" spans="1:2" x14ac:dyDescent="0.35">
      <c r="A264" s="1">
        <v>26238</v>
      </c>
      <c r="B264">
        <v>20.94</v>
      </c>
    </row>
    <row r="265" spans="1:2" x14ac:dyDescent="0.35">
      <c r="A265" s="1">
        <v>26268</v>
      </c>
      <c r="B265">
        <v>21.99</v>
      </c>
    </row>
    <row r="266" spans="1:2" x14ac:dyDescent="0.35">
      <c r="A266" s="1">
        <v>26299</v>
      </c>
      <c r="B266">
        <v>24.51</v>
      </c>
    </row>
    <row r="267" spans="1:2" x14ac:dyDescent="0.35">
      <c r="A267" s="1">
        <v>26330</v>
      </c>
      <c r="B267">
        <v>26.66</v>
      </c>
    </row>
    <row r="268" spans="1:2" x14ac:dyDescent="0.35">
      <c r="A268" s="1">
        <v>26359</v>
      </c>
      <c r="B268">
        <v>27.09</v>
      </c>
    </row>
    <row r="269" spans="1:2" x14ac:dyDescent="0.35">
      <c r="A269" s="1">
        <v>26390</v>
      </c>
      <c r="B269">
        <v>26.25</v>
      </c>
    </row>
    <row r="270" spans="1:2" x14ac:dyDescent="0.35">
      <c r="A270" s="1">
        <v>26420</v>
      </c>
      <c r="B270">
        <v>25.47</v>
      </c>
    </row>
    <row r="271" spans="1:2" x14ac:dyDescent="0.35">
      <c r="A271" s="1">
        <v>26451</v>
      </c>
      <c r="B271">
        <v>25.01</v>
      </c>
    </row>
    <row r="272" spans="1:2" x14ac:dyDescent="0.35">
      <c r="A272" s="1">
        <v>26481</v>
      </c>
      <c r="B272">
        <v>24.11</v>
      </c>
    </row>
    <row r="273" spans="1:2" x14ac:dyDescent="0.35">
      <c r="A273" s="1">
        <v>26512</v>
      </c>
      <c r="B273">
        <v>23.42</v>
      </c>
    </row>
    <row r="274" spans="1:2" x14ac:dyDescent="0.35">
      <c r="A274" s="1">
        <v>26543</v>
      </c>
      <c r="B274">
        <v>22.12</v>
      </c>
    </row>
    <row r="275" spans="1:2" x14ac:dyDescent="0.35">
      <c r="A275" s="1">
        <v>26573</v>
      </c>
      <c r="B275">
        <v>22.58</v>
      </c>
    </row>
    <row r="276" spans="1:2" x14ac:dyDescent="0.35">
      <c r="A276" s="1">
        <v>26604</v>
      </c>
      <c r="B276">
        <v>23.32</v>
      </c>
    </row>
    <row r="277" spans="1:2" x14ac:dyDescent="0.35">
      <c r="A277" s="1">
        <v>26634</v>
      </c>
      <c r="B277">
        <v>24.89</v>
      </c>
    </row>
    <row r="278" spans="1:2" x14ac:dyDescent="0.35">
      <c r="A278" s="1">
        <v>26665</v>
      </c>
      <c r="B278">
        <v>26.03</v>
      </c>
    </row>
    <row r="279" spans="1:2" x14ac:dyDescent="0.35">
      <c r="A279" s="1">
        <v>26696</v>
      </c>
      <c r="B279">
        <v>26.48</v>
      </c>
    </row>
    <row r="280" spans="1:2" x14ac:dyDescent="0.35">
      <c r="A280" s="1">
        <v>26724</v>
      </c>
      <c r="B280">
        <v>26.27</v>
      </c>
    </row>
    <row r="281" spans="1:2" x14ac:dyDescent="0.35">
      <c r="A281" s="1">
        <v>26755</v>
      </c>
      <c r="B281">
        <v>24.87</v>
      </c>
    </row>
    <row r="282" spans="1:2" x14ac:dyDescent="0.35">
      <c r="A282" s="1">
        <v>26785</v>
      </c>
      <c r="B282">
        <v>23.44</v>
      </c>
    </row>
    <row r="283" spans="1:2" x14ac:dyDescent="0.35">
      <c r="A283" s="1">
        <v>26816</v>
      </c>
      <c r="B283">
        <v>21.76</v>
      </c>
    </row>
    <row r="284" spans="1:2" x14ac:dyDescent="0.35">
      <c r="A284" s="1">
        <v>26846</v>
      </c>
      <c r="B284">
        <v>20.84</v>
      </c>
    </row>
    <row r="285" spans="1:2" x14ac:dyDescent="0.35">
      <c r="A285" s="1">
        <v>26877</v>
      </c>
      <c r="B285">
        <v>19.47</v>
      </c>
    </row>
    <row r="286" spans="1:2" x14ac:dyDescent="0.35">
      <c r="A286" s="1">
        <v>26908</v>
      </c>
      <c r="B286">
        <v>19.489999999999998</v>
      </c>
    </row>
    <row r="287" spans="1:2" x14ac:dyDescent="0.35">
      <c r="A287" s="1">
        <v>26938</v>
      </c>
      <c r="B287">
        <v>19.8</v>
      </c>
    </row>
    <row r="288" spans="1:2" x14ac:dyDescent="0.35">
      <c r="A288" s="1">
        <v>26969</v>
      </c>
      <c r="B288">
        <v>20.71</v>
      </c>
    </row>
    <row r="289" spans="1:2" x14ac:dyDescent="0.35">
      <c r="A289" s="1">
        <v>26999</v>
      </c>
      <c r="B289">
        <v>21.74</v>
      </c>
    </row>
    <row r="290" spans="1:2" x14ac:dyDescent="0.35">
      <c r="A290" s="1">
        <v>27030</v>
      </c>
      <c r="B290">
        <v>23.29</v>
      </c>
    </row>
    <row r="291" spans="1:2" x14ac:dyDescent="0.35">
      <c r="A291" s="1">
        <v>27061</v>
      </c>
      <c r="B291">
        <v>24.87</v>
      </c>
    </row>
    <row r="292" spans="1:2" x14ac:dyDescent="0.35">
      <c r="A292" s="1">
        <v>27089</v>
      </c>
      <c r="B292">
        <v>25.69</v>
      </c>
    </row>
    <row r="293" spans="1:2" x14ac:dyDescent="0.35">
      <c r="A293" s="1">
        <v>27120</v>
      </c>
      <c r="B293">
        <v>25.28</v>
      </c>
    </row>
    <row r="294" spans="1:2" x14ac:dyDescent="0.35">
      <c r="A294" s="1">
        <v>27150</v>
      </c>
      <c r="B294">
        <v>24.35</v>
      </c>
    </row>
    <row r="295" spans="1:2" x14ac:dyDescent="0.35">
      <c r="A295" s="1">
        <v>27181</v>
      </c>
      <c r="B295">
        <v>22.48</v>
      </c>
    </row>
    <row r="296" spans="1:2" x14ac:dyDescent="0.35">
      <c r="A296" s="1">
        <v>27211</v>
      </c>
      <c r="B296">
        <v>21.58</v>
      </c>
    </row>
    <row r="297" spans="1:2" x14ac:dyDescent="0.35">
      <c r="A297" s="1">
        <v>27242</v>
      </c>
      <c r="B297">
        <v>20.73</v>
      </c>
    </row>
    <row r="298" spans="1:2" x14ac:dyDescent="0.35">
      <c r="A298" s="1">
        <v>27273</v>
      </c>
      <c r="B298">
        <v>20.149999999999999</v>
      </c>
    </row>
    <row r="299" spans="1:2" x14ac:dyDescent="0.35">
      <c r="A299" s="1">
        <v>27303</v>
      </c>
      <c r="B299">
        <v>19.88</v>
      </c>
    </row>
    <row r="300" spans="1:2" x14ac:dyDescent="0.35">
      <c r="A300" s="1">
        <v>27334</v>
      </c>
      <c r="B300">
        <v>20.68</v>
      </c>
    </row>
    <row r="301" spans="1:2" x14ac:dyDescent="0.35">
      <c r="A301" s="1">
        <v>27364</v>
      </c>
      <c r="B301">
        <v>21.41</v>
      </c>
    </row>
    <row r="302" spans="1:2" x14ac:dyDescent="0.35">
      <c r="A302" s="1">
        <v>27395</v>
      </c>
      <c r="B302">
        <v>23.55</v>
      </c>
    </row>
    <row r="303" spans="1:2" x14ac:dyDescent="0.35">
      <c r="A303" s="1">
        <v>27426</v>
      </c>
      <c r="B303">
        <v>24.95</v>
      </c>
    </row>
    <row r="304" spans="1:2" x14ac:dyDescent="0.35">
      <c r="A304" s="1">
        <v>27454</v>
      </c>
      <c r="B304">
        <v>26.06</v>
      </c>
    </row>
    <row r="305" spans="1:2" x14ac:dyDescent="0.35">
      <c r="A305" s="1">
        <v>27485</v>
      </c>
      <c r="B305">
        <v>25.53</v>
      </c>
    </row>
    <row r="306" spans="1:2" x14ac:dyDescent="0.35">
      <c r="A306" s="1">
        <v>27515</v>
      </c>
      <c r="B306">
        <v>23.71</v>
      </c>
    </row>
    <row r="307" spans="1:2" x14ac:dyDescent="0.35">
      <c r="A307" s="1">
        <v>27546</v>
      </c>
      <c r="B307">
        <v>21.84</v>
      </c>
    </row>
    <row r="308" spans="1:2" x14ac:dyDescent="0.35">
      <c r="A308" s="1">
        <v>27576</v>
      </c>
      <c r="B308">
        <v>21.05</v>
      </c>
    </row>
    <row r="309" spans="1:2" x14ac:dyDescent="0.35">
      <c r="A309" s="1">
        <v>27607</v>
      </c>
      <c r="B309">
        <v>19.97</v>
      </c>
    </row>
    <row r="310" spans="1:2" x14ac:dyDescent="0.35">
      <c r="A310" s="1">
        <v>27638</v>
      </c>
      <c r="B310">
        <v>19.14</v>
      </c>
    </row>
    <row r="311" spans="1:2" x14ac:dyDescent="0.35">
      <c r="A311" s="1">
        <v>27668</v>
      </c>
      <c r="B311">
        <v>19.170000000000002</v>
      </c>
    </row>
    <row r="312" spans="1:2" x14ac:dyDescent="0.35">
      <c r="A312" s="1">
        <v>27699</v>
      </c>
      <c r="B312">
        <v>19.440000000000001</v>
      </c>
    </row>
    <row r="313" spans="1:2" x14ac:dyDescent="0.35">
      <c r="A313" s="1">
        <v>27729</v>
      </c>
      <c r="B313">
        <v>21.05</v>
      </c>
    </row>
    <row r="314" spans="1:2" x14ac:dyDescent="0.35">
      <c r="A314" s="1">
        <v>27760</v>
      </c>
      <c r="B314">
        <v>23.51</v>
      </c>
    </row>
    <row r="315" spans="1:2" x14ac:dyDescent="0.35">
      <c r="A315" s="1">
        <v>27791</v>
      </c>
      <c r="B315">
        <v>25.36</v>
      </c>
    </row>
    <row r="316" spans="1:2" x14ac:dyDescent="0.35">
      <c r="A316" s="1">
        <v>27820</v>
      </c>
      <c r="B316">
        <v>25.88</v>
      </c>
    </row>
    <row r="317" spans="1:2" x14ac:dyDescent="0.35">
      <c r="A317" s="1">
        <v>27851</v>
      </c>
      <c r="B317">
        <v>25.72</v>
      </c>
    </row>
    <row r="318" spans="1:2" x14ac:dyDescent="0.35">
      <c r="A318" s="1">
        <v>27881</v>
      </c>
      <c r="B318">
        <v>25.11</v>
      </c>
    </row>
    <row r="319" spans="1:2" x14ac:dyDescent="0.35">
      <c r="A319" s="1">
        <v>27912</v>
      </c>
      <c r="B319">
        <v>24.46</v>
      </c>
    </row>
    <row r="320" spans="1:2" x14ac:dyDescent="0.35">
      <c r="A320" s="1">
        <v>27942</v>
      </c>
      <c r="B320">
        <v>23.3</v>
      </c>
    </row>
    <row r="321" spans="1:2" x14ac:dyDescent="0.35">
      <c r="A321" s="1">
        <v>27973</v>
      </c>
      <c r="B321">
        <v>21.91</v>
      </c>
    </row>
    <row r="322" spans="1:2" x14ac:dyDescent="0.35">
      <c r="A322" s="1">
        <v>28004</v>
      </c>
      <c r="B322">
        <v>21.56</v>
      </c>
    </row>
    <row r="323" spans="1:2" x14ac:dyDescent="0.35">
      <c r="A323" s="1">
        <v>28034</v>
      </c>
      <c r="B323">
        <v>21.69</v>
      </c>
    </row>
    <row r="324" spans="1:2" x14ac:dyDescent="0.35">
      <c r="A324" s="1">
        <v>28065</v>
      </c>
      <c r="B324">
        <v>22.14</v>
      </c>
    </row>
    <row r="325" spans="1:2" x14ac:dyDescent="0.35">
      <c r="A325" s="1">
        <v>28095</v>
      </c>
      <c r="B325">
        <v>23.29</v>
      </c>
    </row>
    <row r="326" spans="1:2" x14ac:dyDescent="0.35">
      <c r="A326" s="1">
        <v>28126</v>
      </c>
      <c r="B326">
        <v>24.93</v>
      </c>
    </row>
    <row r="327" spans="1:2" x14ac:dyDescent="0.35">
      <c r="A327" s="1">
        <v>28157</v>
      </c>
      <c r="B327">
        <v>25.79</v>
      </c>
    </row>
    <row r="328" spans="1:2" x14ac:dyDescent="0.35">
      <c r="A328" s="1">
        <v>28185</v>
      </c>
      <c r="B328">
        <v>26.13</v>
      </c>
    </row>
    <row r="329" spans="1:2" x14ac:dyDescent="0.35">
      <c r="A329" s="1">
        <v>28216</v>
      </c>
      <c r="B329">
        <v>25.29</v>
      </c>
    </row>
    <row r="330" spans="1:2" x14ac:dyDescent="0.35">
      <c r="A330" s="1">
        <v>28246</v>
      </c>
      <c r="B330">
        <v>23.88</v>
      </c>
    </row>
    <row r="331" spans="1:2" x14ac:dyDescent="0.35">
      <c r="A331" s="1">
        <v>28277</v>
      </c>
      <c r="B331">
        <v>22.7</v>
      </c>
    </row>
    <row r="332" spans="1:2" x14ac:dyDescent="0.35">
      <c r="A332" s="1">
        <v>28307</v>
      </c>
      <c r="B332">
        <v>21.63</v>
      </c>
    </row>
    <row r="333" spans="1:2" x14ac:dyDescent="0.35">
      <c r="A333" s="1">
        <v>28338</v>
      </c>
      <c r="B333">
        <v>20.25</v>
      </c>
    </row>
    <row r="334" spans="1:2" x14ac:dyDescent="0.35">
      <c r="A334" s="1">
        <v>28369</v>
      </c>
      <c r="B334">
        <v>19.82</v>
      </c>
    </row>
    <row r="335" spans="1:2" x14ac:dyDescent="0.35">
      <c r="A335" s="1">
        <v>28399</v>
      </c>
      <c r="B335">
        <v>20.61</v>
      </c>
    </row>
    <row r="336" spans="1:2" x14ac:dyDescent="0.35">
      <c r="A336" s="1">
        <v>28430</v>
      </c>
      <c r="B336">
        <v>21.29</v>
      </c>
    </row>
    <row r="337" spans="1:2" x14ac:dyDescent="0.35">
      <c r="A337" s="1">
        <v>28460</v>
      </c>
      <c r="B337">
        <v>22.47</v>
      </c>
    </row>
    <row r="338" spans="1:2" x14ac:dyDescent="0.35">
      <c r="A338" s="1">
        <v>28491</v>
      </c>
      <c r="B338">
        <v>24.32</v>
      </c>
    </row>
    <row r="339" spans="1:2" x14ac:dyDescent="0.35">
      <c r="A339" s="1">
        <v>28522</v>
      </c>
      <c r="B339">
        <v>25.77</v>
      </c>
    </row>
    <row r="340" spans="1:2" x14ac:dyDescent="0.35">
      <c r="A340" s="1">
        <v>28550</v>
      </c>
      <c r="B340">
        <v>25.39</v>
      </c>
    </row>
    <row r="341" spans="1:2" x14ac:dyDescent="0.35">
      <c r="A341" s="1">
        <v>28581</v>
      </c>
      <c r="B341">
        <v>24.73</v>
      </c>
    </row>
    <row r="342" spans="1:2" x14ac:dyDescent="0.35">
      <c r="A342" s="1">
        <v>28611</v>
      </c>
      <c r="B342">
        <v>23.15</v>
      </c>
    </row>
    <row r="343" spans="1:2" x14ac:dyDescent="0.35">
      <c r="A343" s="1">
        <v>28642</v>
      </c>
      <c r="B343">
        <v>21.89</v>
      </c>
    </row>
    <row r="344" spans="1:2" x14ac:dyDescent="0.35">
      <c r="A344" s="1">
        <v>28672</v>
      </c>
      <c r="B344">
        <v>21.01</v>
      </c>
    </row>
    <row r="345" spans="1:2" x14ac:dyDescent="0.35">
      <c r="A345" s="1">
        <v>28703</v>
      </c>
      <c r="B345">
        <v>19.66</v>
      </c>
    </row>
    <row r="346" spans="1:2" x14ac:dyDescent="0.35">
      <c r="A346" s="1">
        <v>28734</v>
      </c>
      <c r="B346">
        <v>19.98</v>
      </c>
    </row>
    <row r="347" spans="1:2" x14ac:dyDescent="0.35">
      <c r="A347" s="1">
        <v>28764</v>
      </c>
      <c r="B347">
        <v>20.22</v>
      </c>
    </row>
    <row r="348" spans="1:2" x14ac:dyDescent="0.35">
      <c r="A348" s="1">
        <v>28795</v>
      </c>
      <c r="B348">
        <v>21.62</v>
      </c>
    </row>
    <row r="349" spans="1:2" x14ac:dyDescent="0.35">
      <c r="A349" s="1">
        <v>28825</v>
      </c>
      <c r="B349">
        <v>22.94</v>
      </c>
    </row>
    <row r="350" spans="1:2" x14ac:dyDescent="0.35">
      <c r="A350" s="1">
        <v>28856</v>
      </c>
      <c r="B350">
        <v>24.71</v>
      </c>
    </row>
    <row r="351" spans="1:2" x14ac:dyDescent="0.35">
      <c r="A351" s="1">
        <v>28887</v>
      </c>
      <c r="B351">
        <v>25.6</v>
      </c>
    </row>
    <row r="352" spans="1:2" x14ac:dyDescent="0.35">
      <c r="A352" s="1">
        <v>28915</v>
      </c>
      <c r="B352">
        <v>25.93</v>
      </c>
    </row>
    <row r="353" spans="1:2" x14ac:dyDescent="0.35">
      <c r="A353" s="1">
        <v>28946</v>
      </c>
      <c r="B353">
        <v>25.58</v>
      </c>
    </row>
    <row r="354" spans="1:2" x14ac:dyDescent="0.35">
      <c r="A354" s="1">
        <v>28976</v>
      </c>
      <c r="B354">
        <v>24.52</v>
      </c>
    </row>
    <row r="355" spans="1:2" x14ac:dyDescent="0.35">
      <c r="A355" s="1">
        <v>29007</v>
      </c>
      <c r="B355">
        <v>23.28</v>
      </c>
    </row>
    <row r="356" spans="1:2" x14ac:dyDescent="0.35">
      <c r="A356" s="1">
        <v>29037</v>
      </c>
      <c r="B356">
        <v>21.79</v>
      </c>
    </row>
    <row r="357" spans="1:2" x14ac:dyDescent="0.35">
      <c r="A357" s="1">
        <v>29068</v>
      </c>
      <c r="B357">
        <v>21.05</v>
      </c>
    </row>
    <row r="358" spans="1:2" x14ac:dyDescent="0.35">
      <c r="A358" s="1">
        <v>29099</v>
      </c>
      <c r="B358">
        <v>21.15</v>
      </c>
    </row>
    <row r="359" spans="1:2" x14ac:dyDescent="0.35">
      <c r="A359" s="1">
        <v>29129</v>
      </c>
      <c r="B359">
        <v>21.43</v>
      </c>
    </row>
    <row r="360" spans="1:2" x14ac:dyDescent="0.35">
      <c r="A360" s="1">
        <v>29160</v>
      </c>
      <c r="B360">
        <v>21.95</v>
      </c>
    </row>
    <row r="361" spans="1:2" x14ac:dyDescent="0.35">
      <c r="A361" s="1">
        <v>29190</v>
      </c>
      <c r="B361">
        <v>22.97</v>
      </c>
    </row>
    <row r="362" spans="1:2" x14ac:dyDescent="0.35">
      <c r="A362" s="1">
        <v>29221</v>
      </c>
      <c r="B362">
        <v>24.35</v>
      </c>
    </row>
    <row r="363" spans="1:2" x14ac:dyDescent="0.35">
      <c r="A363" s="1">
        <v>29252</v>
      </c>
      <c r="B363">
        <v>25.73</v>
      </c>
    </row>
    <row r="364" spans="1:2" x14ac:dyDescent="0.35">
      <c r="A364" s="1">
        <v>29281</v>
      </c>
      <c r="B364">
        <v>26.46</v>
      </c>
    </row>
    <row r="365" spans="1:2" x14ac:dyDescent="0.35">
      <c r="A365" s="1">
        <v>29312</v>
      </c>
      <c r="B365">
        <v>25.71</v>
      </c>
    </row>
    <row r="366" spans="1:2" x14ac:dyDescent="0.35">
      <c r="A366" s="1">
        <v>29342</v>
      </c>
      <c r="B366">
        <v>24.46</v>
      </c>
    </row>
    <row r="367" spans="1:2" x14ac:dyDescent="0.35">
      <c r="A367" s="1">
        <v>29373</v>
      </c>
      <c r="B367">
        <v>22.88</v>
      </c>
    </row>
    <row r="368" spans="1:2" x14ac:dyDescent="0.35">
      <c r="A368" s="1">
        <v>29403</v>
      </c>
      <c r="B368">
        <v>21.26</v>
      </c>
    </row>
    <row r="369" spans="1:2" x14ac:dyDescent="0.35">
      <c r="A369" s="1">
        <v>29434</v>
      </c>
      <c r="B369">
        <v>20.57</v>
      </c>
    </row>
    <row r="370" spans="1:2" x14ac:dyDescent="0.35">
      <c r="A370" s="1">
        <v>29465</v>
      </c>
      <c r="B370">
        <v>20.45</v>
      </c>
    </row>
    <row r="371" spans="1:2" x14ac:dyDescent="0.35">
      <c r="A371" s="1">
        <v>29495</v>
      </c>
      <c r="B371">
        <v>20.43</v>
      </c>
    </row>
    <row r="372" spans="1:2" x14ac:dyDescent="0.35">
      <c r="A372" s="1">
        <v>29526</v>
      </c>
      <c r="B372">
        <v>21.23</v>
      </c>
    </row>
    <row r="373" spans="1:2" x14ac:dyDescent="0.35">
      <c r="A373" s="1">
        <v>29556</v>
      </c>
      <c r="B373">
        <v>22.34</v>
      </c>
    </row>
    <row r="374" spans="1:2" x14ac:dyDescent="0.35">
      <c r="A374" s="1">
        <v>29587</v>
      </c>
      <c r="B374">
        <v>22.98</v>
      </c>
    </row>
    <row r="375" spans="1:2" x14ac:dyDescent="0.35">
      <c r="A375" s="1">
        <v>29618</v>
      </c>
      <c r="B375">
        <v>24.9</v>
      </c>
    </row>
    <row r="376" spans="1:2" x14ac:dyDescent="0.35">
      <c r="A376" s="1">
        <v>29646</v>
      </c>
      <c r="B376">
        <v>25.94</v>
      </c>
    </row>
    <row r="377" spans="1:2" x14ac:dyDescent="0.35">
      <c r="A377" s="1">
        <v>29677</v>
      </c>
      <c r="B377">
        <v>24.89</v>
      </c>
    </row>
    <row r="378" spans="1:2" x14ac:dyDescent="0.35">
      <c r="A378" s="1">
        <v>29707</v>
      </c>
      <c r="B378">
        <v>23.9</v>
      </c>
    </row>
    <row r="379" spans="1:2" x14ac:dyDescent="0.35">
      <c r="A379" s="1">
        <v>29738</v>
      </c>
      <c r="B379">
        <v>22.57</v>
      </c>
    </row>
    <row r="380" spans="1:2" x14ac:dyDescent="0.35">
      <c r="A380" s="1">
        <v>29768</v>
      </c>
      <c r="B380">
        <v>21.1</v>
      </c>
    </row>
    <row r="381" spans="1:2" x14ac:dyDescent="0.35">
      <c r="A381" s="1">
        <v>29799</v>
      </c>
      <c r="B381">
        <v>20.03</v>
      </c>
    </row>
    <row r="382" spans="1:2" x14ac:dyDescent="0.35">
      <c r="A382" s="1">
        <v>29830</v>
      </c>
      <c r="B382">
        <v>20.09</v>
      </c>
    </row>
    <row r="383" spans="1:2" x14ac:dyDescent="0.35">
      <c r="A383" s="1">
        <v>29860</v>
      </c>
      <c r="B383">
        <v>20.58</v>
      </c>
    </row>
    <row r="384" spans="1:2" x14ac:dyDescent="0.35">
      <c r="A384" s="1">
        <v>29891</v>
      </c>
      <c r="B384">
        <v>21.26</v>
      </c>
    </row>
    <row r="385" spans="1:2" x14ac:dyDescent="0.35">
      <c r="A385" s="1">
        <v>29921</v>
      </c>
      <c r="B385">
        <v>22.6</v>
      </c>
    </row>
    <row r="386" spans="1:2" x14ac:dyDescent="0.35">
      <c r="A386" s="1">
        <v>29952</v>
      </c>
      <c r="B386">
        <v>24.36</v>
      </c>
    </row>
    <row r="387" spans="1:2" x14ac:dyDescent="0.35">
      <c r="A387" s="1">
        <v>29983</v>
      </c>
      <c r="B387">
        <v>25.42</v>
      </c>
    </row>
    <row r="388" spans="1:2" x14ac:dyDescent="0.35">
      <c r="A388" s="1">
        <v>30011</v>
      </c>
      <c r="B388">
        <v>25.4</v>
      </c>
    </row>
    <row r="389" spans="1:2" x14ac:dyDescent="0.35">
      <c r="A389" s="1">
        <v>30042</v>
      </c>
      <c r="B389">
        <v>24.96</v>
      </c>
    </row>
    <row r="390" spans="1:2" x14ac:dyDescent="0.35">
      <c r="A390" s="1">
        <v>30072</v>
      </c>
      <c r="B390">
        <v>24.21</v>
      </c>
    </row>
    <row r="391" spans="1:2" x14ac:dyDescent="0.35">
      <c r="A391" s="1">
        <v>30103</v>
      </c>
      <c r="B391">
        <v>23.35</v>
      </c>
    </row>
    <row r="392" spans="1:2" x14ac:dyDescent="0.35">
      <c r="A392" s="1">
        <v>30133</v>
      </c>
      <c r="B392">
        <v>22.5</v>
      </c>
    </row>
    <row r="393" spans="1:2" x14ac:dyDescent="0.35">
      <c r="A393" s="1">
        <v>30164</v>
      </c>
      <c r="B393">
        <v>21.89</v>
      </c>
    </row>
    <row r="394" spans="1:2" x14ac:dyDescent="0.35">
      <c r="A394" s="1">
        <v>30195</v>
      </c>
      <c r="B394">
        <v>22.04</v>
      </c>
    </row>
    <row r="395" spans="1:2" x14ac:dyDescent="0.35">
      <c r="A395" s="1">
        <v>30225</v>
      </c>
      <c r="B395">
        <v>22.88</v>
      </c>
    </row>
    <row r="396" spans="1:2" x14ac:dyDescent="0.35">
      <c r="A396" s="1">
        <v>30256</v>
      </c>
      <c r="B396">
        <v>24.57</v>
      </c>
    </row>
    <row r="397" spans="1:2" x14ac:dyDescent="0.35">
      <c r="A397" s="1">
        <v>30286</v>
      </c>
      <c r="B397">
        <v>25.89</v>
      </c>
    </row>
    <row r="398" spans="1:2" x14ac:dyDescent="0.35">
      <c r="A398" s="1">
        <v>30317</v>
      </c>
      <c r="B398">
        <v>27.25</v>
      </c>
    </row>
    <row r="399" spans="1:2" x14ac:dyDescent="0.35">
      <c r="A399" s="1">
        <v>30348</v>
      </c>
      <c r="B399">
        <v>28.23</v>
      </c>
    </row>
    <row r="400" spans="1:2" x14ac:dyDescent="0.35">
      <c r="A400" s="1">
        <v>30376</v>
      </c>
      <c r="B400">
        <v>28.85</v>
      </c>
    </row>
    <row r="401" spans="1:2" x14ac:dyDescent="0.35">
      <c r="A401" s="1">
        <v>30407</v>
      </c>
      <c r="B401">
        <v>28.82</v>
      </c>
    </row>
    <row r="402" spans="1:2" x14ac:dyDescent="0.35">
      <c r="A402" s="1">
        <v>30437</v>
      </c>
      <c r="B402">
        <v>28.37</v>
      </c>
    </row>
    <row r="403" spans="1:2" x14ac:dyDescent="0.35">
      <c r="A403" s="1">
        <v>30468</v>
      </c>
      <c r="B403">
        <v>27.43</v>
      </c>
    </row>
    <row r="404" spans="1:2" x14ac:dyDescent="0.35">
      <c r="A404" s="1">
        <v>30498</v>
      </c>
      <c r="B404">
        <v>25.73</v>
      </c>
    </row>
    <row r="405" spans="1:2" x14ac:dyDescent="0.35">
      <c r="A405" s="1">
        <v>30529</v>
      </c>
      <c r="B405">
        <v>23.88</v>
      </c>
    </row>
    <row r="406" spans="1:2" x14ac:dyDescent="0.35">
      <c r="A406" s="1">
        <v>30560</v>
      </c>
      <c r="B406">
        <v>22.26</v>
      </c>
    </row>
    <row r="407" spans="1:2" x14ac:dyDescent="0.35">
      <c r="A407" s="1">
        <v>30590</v>
      </c>
      <c r="B407">
        <v>22.22</v>
      </c>
    </row>
    <row r="408" spans="1:2" x14ac:dyDescent="0.35">
      <c r="A408" s="1">
        <v>30621</v>
      </c>
      <c r="B408">
        <v>22.21</v>
      </c>
    </row>
    <row r="409" spans="1:2" x14ac:dyDescent="0.35">
      <c r="A409" s="1">
        <v>30651</v>
      </c>
      <c r="B409">
        <v>23.19</v>
      </c>
    </row>
    <row r="410" spans="1:2" x14ac:dyDescent="0.35">
      <c r="A410" s="1">
        <v>30682</v>
      </c>
      <c r="B410">
        <v>24.32</v>
      </c>
    </row>
    <row r="411" spans="1:2" x14ac:dyDescent="0.35">
      <c r="A411" s="1">
        <v>30713</v>
      </c>
      <c r="B411">
        <v>25.12</v>
      </c>
    </row>
    <row r="412" spans="1:2" x14ac:dyDescent="0.35">
      <c r="A412" s="1">
        <v>30742</v>
      </c>
      <c r="B412">
        <v>25.75</v>
      </c>
    </row>
    <row r="413" spans="1:2" x14ac:dyDescent="0.35">
      <c r="A413" s="1">
        <v>30773</v>
      </c>
      <c r="B413">
        <v>25.4</v>
      </c>
    </row>
    <row r="414" spans="1:2" x14ac:dyDescent="0.35">
      <c r="A414" s="1">
        <v>30803</v>
      </c>
      <c r="B414">
        <v>23.58</v>
      </c>
    </row>
    <row r="415" spans="1:2" x14ac:dyDescent="0.35">
      <c r="A415" s="1">
        <v>30834</v>
      </c>
      <c r="B415">
        <v>22.3</v>
      </c>
    </row>
    <row r="416" spans="1:2" x14ac:dyDescent="0.35">
      <c r="A416" s="1">
        <v>30864</v>
      </c>
      <c r="B416">
        <v>21.53</v>
      </c>
    </row>
    <row r="417" spans="1:2" x14ac:dyDescent="0.35">
      <c r="A417" s="1">
        <v>30895</v>
      </c>
      <c r="B417">
        <v>20.64</v>
      </c>
    </row>
    <row r="418" spans="1:2" x14ac:dyDescent="0.35">
      <c r="A418" s="1">
        <v>30926</v>
      </c>
      <c r="B418">
        <v>20.73</v>
      </c>
    </row>
    <row r="419" spans="1:2" x14ac:dyDescent="0.35">
      <c r="A419" s="1">
        <v>30956</v>
      </c>
      <c r="B419">
        <v>20.62</v>
      </c>
    </row>
    <row r="420" spans="1:2" x14ac:dyDescent="0.35">
      <c r="A420" s="1">
        <v>30987</v>
      </c>
      <c r="B420">
        <v>21.7</v>
      </c>
    </row>
    <row r="421" spans="1:2" x14ac:dyDescent="0.35">
      <c r="A421" s="1">
        <v>31017</v>
      </c>
      <c r="B421">
        <v>22.47</v>
      </c>
    </row>
    <row r="422" spans="1:2" x14ac:dyDescent="0.35">
      <c r="A422" s="1">
        <v>31048</v>
      </c>
      <c r="B422">
        <v>23.84</v>
      </c>
    </row>
    <row r="423" spans="1:2" x14ac:dyDescent="0.35">
      <c r="A423" s="1">
        <v>31079</v>
      </c>
      <c r="B423">
        <v>24.83</v>
      </c>
    </row>
    <row r="424" spans="1:2" x14ac:dyDescent="0.35">
      <c r="A424" s="1">
        <v>31107</v>
      </c>
      <c r="B424">
        <v>25.6</v>
      </c>
    </row>
    <row r="425" spans="1:2" x14ac:dyDescent="0.35">
      <c r="A425" s="1">
        <v>31138</v>
      </c>
      <c r="B425">
        <v>24.28</v>
      </c>
    </row>
    <row r="426" spans="1:2" x14ac:dyDescent="0.35">
      <c r="A426" s="1">
        <v>31168</v>
      </c>
      <c r="B426">
        <v>22.67</v>
      </c>
    </row>
    <row r="427" spans="1:2" x14ac:dyDescent="0.35">
      <c r="A427" s="1">
        <v>31199</v>
      </c>
      <c r="B427">
        <v>21.84</v>
      </c>
    </row>
    <row r="428" spans="1:2" x14ac:dyDescent="0.35">
      <c r="A428" s="1">
        <v>31229</v>
      </c>
      <c r="B428">
        <v>20.75</v>
      </c>
    </row>
    <row r="429" spans="1:2" x14ac:dyDescent="0.35">
      <c r="A429" s="1">
        <v>31260</v>
      </c>
      <c r="B429">
        <v>19.899999999999999</v>
      </c>
    </row>
    <row r="430" spans="1:2" x14ac:dyDescent="0.35">
      <c r="A430" s="1">
        <v>31291</v>
      </c>
      <c r="B430">
        <v>19.86</v>
      </c>
    </row>
    <row r="431" spans="1:2" x14ac:dyDescent="0.35">
      <c r="A431" s="1">
        <v>31321</v>
      </c>
      <c r="B431">
        <v>20.260000000000002</v>
      </c>
    </row>
    <row r="432" spans="1:2" x14ac:dyDescent="0.35">
      <c r="A432" s="1">
        <v>31352</v>
      </c>
      <c r="B432">
        <v>20.97</v>
      </c>
    </row>
    <row r="433" spans="1:2" x14ac:dyDescent="0.35">
      <c r="A433" s="1">
        <v>31382</v>
      </c>
      <c r="B433">
        <v>22.49</v>
      </c>
    </row>
    <row r="434" spans="1:2" x14ac:dyDescent="0.35">
      <c r="A434" s="1">
        <v>31413</v>
      </c>
      <c r="B434">
        <v>24.31</v>
      </c>
    </row>
    <row r="435" spans="1:2" x14ac:dyDescent="0.35">
      <c r="A435" s="1">
        <v>31444</v>
      </c>
      <c r="B435">
        <v>25.9</v>
      </c>
    </row>
    <row r="436" spans="1:2" x14ac:dyDescent="0.35">
      <c r="A436" s="1">
        <v>31472</v>
      </c>
      <c r="B436">
        <v>25.78</v>
      </c>
    </row>
    <row r="437" spans="1:2" x14ac:dyDescent="0.35">
      <c r="A437" s="1">
        <v>31503</v>
      </c>
      <c r="B437">
        <v>24.86</v>
      </c>
    </row>
    <row r="438" spans="1:2" x14ac:dyDescent="0.35">
      <c r="A438" s="1">
        <v>31533</v>
      </c>
      <c r="B438">
        <v>23.35</v>
      </c>
    </row>
    <row r="439" spans="1:2" x14ac:dyDescent="0.35">
      <c r="A439" s="1">
        <v>31564</v>
      </c>
      <c r="B439">
        <v>22.03</v>
      </c>
    </row>
    <row r="440" spans="1:2" x14ac:dyDescent="0.35">
      <c r="A440" s="1">
        <v>31594</v>
      </c>
      <c r="B440">
        <v>21.64</v>
      </c>
    </row>
    <row r="441" spans="1:2" x14ac:dyDescent="0.35">
      <c r="A441" s="1">
        <v>31625</v>
      </c>
      <c r="B441">
        <v>21.07</v>
      </c>
    </row>
    <row r="442" spans="1:2" x14ac:dyDescent="0.35">
      <c r="A442" s="1">
        <v>31656</v>
      </c>
      <c r="B442">
        <v>21.13</v>
      </c>
    </row>
    <row r="443" spans="1:2" x14ac:dyDescent="0.35">
      <c r="A443" s="1">
        <v>31686</v>
      </c>
      <c r="B443">
        <v>21.46</v>
      </c>
    </row>
    <row r="444" spans="1:2" x14ac:dyDescent="0.35">
      <c r="A444" s="1">
        <v>31717</v>
      </c>
      <c r="B444">
        <v>22.17</v>
      </c>
    </row>
    <row r="445" spans="1:2" x14ac:dyDescent="0.35">
      <c r="A445" s="1">
        <v>31747</v>
      </c>
      <c r="B445">
        <v>23.53</v>
      </c>
    </row>
    <row r="446" spans="1:2" x14ac:dyDescent="0.35">
      <c r="A446" s="1">
        <v>31778</v>
      </c>
      <c r="B446">
        <v>25.6</v>
      </c>
    </row>
    <row r="447" spans="1:2" x14ac:dyDescent="0.35">
      <c r="A447" s="1">
        <v>31809</v>
      </c>
      <c r="B447">
        <v>27.02</v>
      </c>
    </row>
    <row r="448" spans="1:2" x14ac:dyDescent="0.35">
      <c r="A448" s="1">
        <v>31837</v>
      </c>
      <c r="B448">
        <v>27.89</v>
      </c>
    </row>
    <row r="449" spans="1:2" x14ac:dyDescent="0.35">
      <c r="A449" s="1">
        <v>31868</v>
      </c>
      <c r="B449">
        <v>26.95</v>
      </c>
    </row>
    <row r="450" spans="1:2" x14ac:dyDescent="0.35">
      <c r="A450" s="1">
        <v>31898</v>
      </c>
      <c r="B450">
        <v>25.96</v>
      </c>
    </row>
    <row r="451" spans="1:2" x14ac:dyDescent="0.35">
      <c r="A451" s="1">
        <v>31929</v>
      </c>
      <c r="B451">
        <v>24.04</v>
      </c>
    </row>
    <row r="452" spans="1:2" x14ac:dyDescent="0.35">
      <c r="A452" s="1">
        <v>31959</v>
      </c>
      <c r="B452">
        <v>23</v>
      </c>
    </row>
    <row r="453" spans="1:2" x14ac:dyDescent="0.35">
      <c r="A453" s="1">
        <v>31990</v>
      </c>
      <c r="B453">
        <v>21.92</v>
      </c>
    </row>
    <row r="454" spans="1:2" x14ac:dyDescent="0.35">
      <c r="A454" s="1">
        <v>32021</v>
      </c>
      <c r="B454">
        <v>22</v>
      </c>
    </row>
    <row r="455" spans="1:2" x14ac:dyDescent="0.35">
      <c r="A455" s="1">
        <v>32051</v>
      </c>
      <c r="B455">
        <v>22.54</v>
      </c>
    </row>
    <row r="456" spans="1:2" x14ac:dyDescent="0.35">
      <c r="A456" s="1">
        <v>32082</v>
      </c>
      <c r="B456">
        <v>22.84</v>
      </c>
    </row>
    <row r="457" spans="1:2" x14ac:dyDescent="0.35">
      <c r="A457" s="1">
        <v>32112</v>
      </c>
      <c r="B457">
        <v>23.51</v>
      </c>
    </row>
    <row r="458" spans="1:2" x14ac:dyDescent="0.35">
      <c r="A458" s="1">
        <v>32143</v>
      </c>
      <c r="B458">
        <v>24.76</v>
      </c>
    </row>
    <row r="459" spans="1:2" x14ac:dyDescent="0.35">
      <c r="A459" s="1">
        <v>32174</v>
      </c>
      <c r="B459">
        <v>25.74</v>
      </c>
    </row>
    <row r="460" spans="1:2" x14ac:dyDescent="0.35">
      <c r="A460" s="1">
        <v>32203</v>
      </c>
      <c r="B460">
        <v>25.71</v>
      </c>
    </row>
    <row r="461" spans="1:2" x14ac:dyDescent="0.35">
      <c r="A461" s="1">
        <v>32234</v>
      </c>
      <c r="B461">
        <v>24.68</v>
      </c>
    </row>
    <row r="462" spans="1:2" x14ac:dyDescent="0.35">
      <c r="A462" s="1">
        <v>32264</v>
      </c>
      <c r="B462">
        <v>23.18</v>
      </c>
    </row>
    <row r="463" spans="1:2" x14ac:dyDescent="0.35">
      <c r="A463" s="1">
        <v>32295</v>
      </c>
      <c r="B463">
        <v>21.66</v>
      </c>
    </row>
    <row r="464" spans="1:2" x14ac:dyDescent="0.35">
      <c r="A464" s="1">
        <v>32325</v>
      </c>
      <c r="B464">
        <v>20.59</v>
      </c>
    </row>
    <row r="465" spans="1:2" x14ac:dyDescent="0.35">
      <c r="A465" s="1">
        <v>32356</v>
      </c>
      <c r="B465">
        <v>19.63</v>
      </c>
    </row>
    <row r="466" spans="1:2" x14ac:dyDescent="0.35">
      <c r="A466" s="1">
        <v>32387</v>
      </c>
      <c r="B466">
        <v>19.440000000000001</v>
      </c>
    </row>
    <row r="467" spans="1:2" x14ac:dyDescent="0.35">
      <c r="A467" s="1">
        <v>32417</v>
      </c>
      <c r="B467">
        <v>19.829999999999998</v>
      </c>
    </row>
    <row r="468" spans="1:2" x14ac:dyDescent="0.35">
      <c r="A468" s="1">
        <v>32448</v>
      </c>
      <c r="B468">
        <v>20.96</v>
      </c>
    </row>
    <row r="469" spans="1:2" x14ac:dyDescent="0.35">
      <c r="A469" s="1">
        <v>32478</v>
      </c>
      <c r="B469">
        <v>22.25</v>
      </c>
    </row>
    <row r="470" spans="1:2" x14ac:dyDescent="0.35">
      <c r="A470" s="1">
        <v>32509</v>
      </c>
      <c r="B470">
        <v>24.36</v>
      </c>
    </row>
    <row r="471" spans="1:2" x14ac:dyDescent="0.35">
      <c r="A471" s="1">
        <v>32540</v>
      </c>
      <c r="B471">
        <v>26.02</v>
      </c>
    </row>
    <row r="472" spans="1:2" x14ac:dyDescent="0.35">
      <c r="A472" s="1">
        <v>32568</v>
      </c>
      <c r="B472">
        <v>26.21</v>
      </c>
    </row>
    <row r="473" spans="1:2" x14ac:dyDescent="0.35">
      <c r="A473" s="1">
        <v>32599</v>
      </c>
      <c r="B473">
        <v>25.54</v>
      </c>
    </row>
    <row r="474" spans="1:2" x14ac:dyDescent="0.35">
      <c r="A474" s="1">
        <v>32629</v>
      </c>
      <c r="B474">
        <v>23.36</v>
      </c>
    </row>
    <row r="475" spans="1:2" x14ac:dyDescent="0.35">
      <c r="A475" s="1">
        <v>32660</v>
      </c>
      <c r="B475">
        <v>22.14</v>
      </c>
    </row>
    <row r="476" spans="1:2" x14ac:dyDescent="0.35">
      <c r="A476" s="1">
        <v>32690</v>
      </c>
      <c r="B476">
        <v>21.27</v>
      </c>
    </row>
    <row r="477" spans="1:2" x14ac:dyDescent="0.35">
      <c r="A477" s="1">
        <v>32721</v>
      </c>
      <c r="B477">
        <v>20.86</v>
      </c>
    </row>
    <row r="478" spans="1:2" x14ac:dyDescent="0.35">
      <c r="A478" s="1">
        <v>32752</v>
      </c>
      <c r="B478">
        <v>20.170000000000002</v>
      </c>
    </row>
    <row r="479" spans="1:2" x14ac:dyDescent="0.35">
      <c r="A479" s="1">
        <v>32782</v>
      </c>
      <c r="B479">
        <v>20.52</v>
      </c>
    </row>
    <row r="480" spans="1:2" x14ac:dyDescent="0.35">
      <c r="A480" s="1">
        <v>32813</v>
      </c>
      <c r="B480">
        <v>21.44</v>
      </c>
    </row>
    <row r="481" spans="1:2" x14ac:dyDescent="0.35">
      <c r="A481" s="1">
        <v>32843</v>
      </c>
      <c r="B481">
        <v>22.61</v>
      </c>
    </row>
    <row r="482" spans="1:2" x14ac:dyDescent="0.35">
      <c r="A482" s="1">
        <v>32874</v>
      </c>
      <c r="B482">
        <v>24.22</v>
      </c>
    </row>
    <row r="483" spans="1:2" x14ac:dyDescent="0.35">
      <c r="A483" s="1">
        <v>32905</v>
      </c>
      <c r="B483">
        <v>26.17</v>
      </c>
    </row>
    <row r="484" spans="1:2" x14ac:dyDescent="0.35">
      <c r="A484" s="1">
        <v>32933</v>
      </c>
      <c r="B484">
        <v>26.15</v>
      </c>
    </row>
    <row r="485" spans="1:2" x14ac:dyDescent="0.35">
      <c r="A485" s="1">
        <v>32964</v>
      </c>
      <c r="B485">
        <v>25.15</v>
      </c>
    </row>
    <row r="486" spans="1:2" x14ac:dyDescent="0.35">
      <c r="A486" s="1">
        <v>32994</v>
      </c>
      <c r="B486">
        <v>24.14</v>
      </c>
    </row>
    <row r="487" spans="1:2" x14ac:dyDescent="0.35">
      <c r="A487" s="1">
        <v>33025</v>
      </c>
      <c r="B487">
        <v>22.76</v>
      </c>
    </row>
    <row r="488" spans="1:2" x14ac:dyDescent="0.35">
      <c r="A488" s="1">
        <v>33055</v>
      </c>
      <c r="B488">
        <v>21.36</v>
      </c>
    </row>
    <row r="489" spans="1:2" x14ac:dyDescent="0.35">
      <c r="A489" s="1">
        <v>33086</v>
      </c>
      <c r="B489">
        <v>20.7</v>
      </c>
    </row>
    <row r="490" spans="1:2" x14ac:dyDescent="0.35">
      <c r="A490" s="1">
        <v>33117</v>
      </c>
      <c r="B490">
        <v>20.28</v>
      </c>
    </row>
    <row r="491" spans="1:2" x14ac:dyDescent="0.35">
      <c r="A491" s="1">
        <v>33147</v>
      </c>
      <c r="B491">
        <v>20.399999999999999</v>
      </c>
    </row>
    <row r="492" spans="1:2" x14ac:dyDescent="0.35">
      <c r="A492" s="1">
        <v>33178</v>
      </c>
      <c r="B492">
        <v>21.19</v>
      </c>
    </row>
    <row r="493" spans="1:2" x14ac:dyDescent="0.35">
      <c r="A493" s="1">
        <v>33208</v>
      </c>
      <c r="B493">
        <v>22.29</v>
      </c>
    </row>
    <row r="494" spans="1:2" x14ac:dyDescent="0.35">
      <c r="A494" s="1">
        <v>33239</v>
      </c>
      <c r="B494">
        <v>23.99</v>
      </c>
    </row>
    <row r="495" spans="1:2" x14ac:dyDescent="0.35">
      <c r="A495" s="1">
        <v>33270</v>
      </c>
      <c r="B495">
        <v>25.59</v>
      </c>
    </row>
    <row r="496" spans="1:2" x14ac:dyDescent="0.35">
      <c r="A496" s="1">
        <v>33298</v>
      </c>
      <c r="B496">
        <v>26.31</v>
      </c>
    </row>
    <row r="497" spans="1:2" x14ac:dyDescent="0.35">
      <c r="A497" s="1">
        <v>33329</v>
      </c>
      <c r="B497">
        <v>25.15</v>
      </c>
    </row>
    <row r="498" spans="1:2" x14ac:dyDescent="0.35">
      <c r="A498" s="1">
        <v>33359</v>
      </c>
      <c r="B498">
        <v>24.44</v>
      </c>
    </row>
    <row r="499" spans="1:2" x14ac:dyDescent="0.35">
      <c r="A499" s="1">
        <v>33390</v>
      </c>
      <c r="B499">
        <v>23.28</v>
      </c>
    </row>
    <row r="500" spans="1:2" x14ac:dyDescent="0.35">
      <c r="A500" s="1">
        <v>33420</v>
      </c>
      <c r="B500">
        <v>22.39</v>
      </c>
    </row>
    <row r="501" spans="1:2" x14ac:dyDescent="0.35">
      <c r="A501" s="1">
        <v>33451</v>
      </c>
      <c r="B501">
        <v>21.39</v>
      </c>
    </row>
    <row r="502" spans="1:2" x14ac:dyDescent="0.35">
      <c r="A502" s="1">
        <v>33482</v>
      </c>
      <c r="B502">
        <v>21.22</v>
      </c>
    </row>
    <row r="503" spans="1:2" x14ac:dyDescent="0.35">
      <c r="A503" s="1">
        <v>33512</v>
      </c>
      <c r="B503">
        <v>21.73</v>
      </c>
    </row>
    <row r="504" spans="1:2" x14ac:dyDescent="0.35">
      <c r="A504" s="1">
        <v>33543</v>
      </c>
      <c r="B504">
        <v>22.4</v>
      </c>
    </row>
    <row r="505" spans="1:2" x14ac:dyDescent="0.35">
      <c r="A505" s="1">
        <v>33573</v>
      </c>
      <c r="B505">
        <v>23.75</v>
      </c>
    </row>
    <row r="506" spans="1:2" x14ac:dyDescent="0.35">
      <c r="A506" s="1">
        <v>33604</v>
      </c>
      <c r="B506">
        <v>25.02</v>
      </c>
    </row>
    <row r="507" spans="1:2" x14ac:dyDescent="0.35">
      <c r="A507" s="1">
        <v>33635</v>
      </c>
      <c r="B507">
        <v>26.62</v>
      </c>
    </row>
    <row r="508" spans="1:2" x14ac:dyDescent="0.35">
      <c r="A508" s="1">
        <v>33664</v>
      </c>
      <c r="B508">
        <v>27.72</v>
      </c>
    </row>
    <row r="509" spans="1:2" x14ac:dyDescent="0.35">
      <c r="A509" s="1">
        <v>33695</v>
      </c>
      <c r="B509">
        <v>27.58</v>
      </c>
    </row>
    <row r="510" spans="1:2" x14ac:dyDescent="0.35">
      <c r="A510" s="1">
        <v>33725</v>
      </c>
      <c r="B510">
        <v>26.44</v>
      </c>
    </row>
    <row r="511" spans="1:2" x14ac:dyDescent="0.35">
      <c r="A511" s="1">
        <v>33756</v>
      </c>
      <c r="B511">
        <v>23.86</v>
      </c>
    </row>
    <row r="512" spans="1:2" x14ac:dyDescent="0.35">
      <c r="A512" s="1">
        <v>33786</v>
      </c>
      <c r="B512">
        <v>21.84</v>
      </c>
    </row>
    <row r="513" spans="1:2" x14ac:dyDescent="0.35">
      <c r="A513" s="1">
        <v>33817</v>
      </c>
      <c r="B513">
        <v>20.87</v>
      </c>
    </row>
    <row r="514" spans="1:2" x14ac:dyDescent="0.35">
      <c r="A514" s="1">
        <v>33848</v>
      </c>
      <c r="B514">
        <v>20.85</v>
      </c>
    </row>
    <row r="515" spans="1:2" x14ac:dyDescent="0.35">
      <c r="A515" s="1">
        <v>33878</v>
      </c>
      <c r="B515">
        <v>21.15</v>
      </c>
    </row>
    <row r="516" spans="1:2" x14ac:dyDescent="0.35">
      <c r="A516" s="1">
        <v>33909</v>
      </c>
      <c r="B516">
        <v>21.84</v>
      </c>
    </row>
    <row r="517" spans="1:2" x14ac:dyDescent="0.35">
      <c r="A517" s="1">
        <v>33939</v>
      </c>
      <c r="B517">
        <v>22.79</v>
      </c>
    </row>
    <row r="518" spans="1:2" x14ac:dyDescent="0.35">
      <c r="A518" s="1">
        <v>33970</v>
      </c>
      <c r="B518">
        <v>24.68</v>
      </c>
    </row>
    <row r="519" spans="1:2" x14ac:dyDescent="0.35">
      <c r="A519" s="1">
        <v>34001</v>
      </c>
      <c r="B519">
        <v>26.46</v>
      </c>
    </row>
    <row r="520" spans="1:2" x14ac:dyDescent="0.35">
      <c r="A520" s="1">
        <v>34029</v>
      </c>
      <c r="B520">
        <v>27.07</v>
      </c>
    </row>
    <row r="521" spans="1:2" x14ac:dyDescent="0.35">
      <c r="A521" s="1">
        <v>34060</v>
      </c>
      <c r="B521">
        <v>26.84</v>
      </c>
    </row>
    <row r="522" spans="1:2" x14ac:dyDescent="0.35">
      <c r="A522" s="1">
        <v>34090</v>
      </c>
      <c r="B522">
        <v>25.6</v>
      </c>
    </row>
    <row r="523" spans="1:2" x14ac:dyDescent="0.35">
      <c r="A523" s="1">
        <v>34121</v>
      </c>
      <c r="B523">
        <v>24.11</v>
      </c>
    </row>
    <row r="524" spans="1:2" x14ac:dyDescent="0.35">
      <c r="A524" s="1">
        <v>34151</v>
      </c>
      <c r="B524">
        <v>22.61</v>
      </c>
    </row>
    <row r="525" spans="1:2" x14ac:dyDescent="0.35">
      <c r="A525" s="1">
        <v>34182</v>
      </c>
      <c r="B525">
        <v>21.65</v>
      </c>
    </row>
    <row r="526" spans="1:2" x14ac:dyDescent="0.35">
      <c r="A526" s="1">
        <v>34213</v>
      </c>
      <c r="B526">
        <v>21.11</v>
      </c>
    </row>
    <row r="527" spans="1:2" x14ac:dyDescent="0.35">
      <c r="A527" s="1">
        <v>34243</v>
      </c>
      <c r="B527">
        <v>21.71</v>
      </c>
    </row>
    <row r="528" spans="1:2" x14ac:dyDescent="0.35">
      <c r="A528" s="1">
        <v>34274</v>
      </c>
      <c r="B528">
        <v>22.07</v>
      </c>
    </row>
    <row r="529" spans="1:2" x14ac:dyDescent="0.35">
      <c r="A529" s="1">
        <v>34304</v>
      </c>
      <c r="B529">
        <v>22.86</v>
      </c>
    </row>
    <row r="530" spans="1:2" x14ac:dyDescent="0.35">
      <c r="A530" s="1">
        <v>34335</v>
      </c>
      <c r="B530">
        <v>24.56</v>
      </c>
    </row>
    <row r="531" spans="1:2" x14ac:dyDescent="0.35">
      <c r="A531" s="1">
        <v>34366</v>
      </c>
      <c r="B531">
        <v>25.89</v>
      </c>
    </row>
    <row r="532" spans="1:2" x14ac:dyDescent="0.35">
      <c r="A532" s="1">
        <v>34394</v>
      </c>
      <c r="B532">
        <v>25.75</v>
      </c>
    </row>
    <row r="533" spans="1:2" x14ac:dyDescent="0.35">
      <c r="A533" s="1">
        <v>34425</v>
      </c>
      <c r="B533">
        <v>24.49</v>
      </c>
    </row>
    <row r="534" spans="1:2" x14ac:dyDescent="0.35">
      <c r="A534" s="1">
        <v>34455</v>
      </c>
      <c r="B534">
        <v>23.52</v>
      </c>
    </row>
    <row r="535" spans="1:2" x14ac:dyDescent="0.35">
      <c r="A535" s="1">
        <v>34486</v>
      </c>
      <c r="B535">
        <v>22.31</v>
      </c>
    </row>
    <row r="536" spans="1:2" x14ac:dyDescent="0.35">
      <c r="A536" s="1">
        <v>34516</v>
      </c>
      <c r="B536">
        <v>21.17</v>
      </c>
    </row>
    <row r="537" spans="1:2" x14ac:dyDescent="0.35">
      <c r="A537" s="1">
        <v>34547</v>
      </c>
      <c r="B537">
        <v>20.22</v>
      </c>
    </row>
    <row r="538" spans="1:2" x14ac:dyDescent="0.35">
      <c r="A538" s="1">
        <v>34578</v>
      </c>
      <c r="B538">
        <v>20.65</v>
      </c>
    </row>
    <row r="539" spans="1:2" x14ac:dyDescent="0.35">
      <c r="A539" s="1">
        <v>34608</v>
      </c>
      <c r="B539">
        <v>22.04</v>
      </c>
    </row>
    <row r="540" spans="1:2" x14ac:dyDescent="0.35">
      <c r="A540" s="1">
        <v>34639</v>
      </c>
      <c r="B540">
        <v>22.27</v>
      </c>
    </row>
    <row r="541" spans="1:2" x14ac:dyDescent="0.35">
      <c r="A541" s="1">
        <v>34669</v>
      </c>
      <c r="B541">
        <v>23.75</v>
      </c>
    </row>
    <row r="542" spans="1:2" x14ac:dyDescent="0.35">
      <c r="A542" s="1">
        <v>34700</v>
      </c>
      <c r="B542">
        <v>25.48</v>
      </c>
    </row>
    <row r="543" spans="1:2" x14ac:dyDescent="0.35">
      <c r="A543" s="1">
        <v>34731</v>
      </c>
      <c r="B543">
        <v>26.25</v>
      </c>
    </row>
    <row r="544" spans="1:2" x14ac:dyDescent="0.35">
      <c r="A544" s="1">
        <v>34759</v>
      </c>
      <c r="B544">
        <v>26.09</v>
      </c>
    </row>
    <row r="545" spans="1:2" x14ac:dyDescent="0.35">
      <c r="A545" s="1">
        <v>34790</v>
      </c>
      <c r="B545">
        <v>24.32</v>
      </c>
    </row>
    <row r="546" spans="1:2" x14ac:dyDescent="0.35">
      <c r="A546" s="1">
        <v>34820</v>
      </c>
      <c r="B546">
        <v>23.37</v>
      </c>
    </row>
    <row r="547" spans="1:2" x14ac:dyDescent="0.35">
      <c r="A547" s="1">
        <v>34851</v>
      </c>
      <c r="B547">
        <v>22.43</v>
      </c>
    </row>
    <row r="548" spans="1:2" x14ac:dyDescent="0.35">
      <c r="A548" s="1">
        <v>34881</v>
      </c>
      <c r="B548">
        <v>21.42</v>
      </c>
    </row>
    <row r="549" spans="1:2" x14ac:dyDescent="0.35">
      <c r="A549" s="1">
        <v>34912</v>
      </c>
      <c r="B549">
        <v>20.46</v>
      </c>
    </row>
    <row r="550" spans="1:2" x14ac:dyDescent="0.35">
      <c r="A550" s="1">
        <v>34943</v>
      </c>
      <c r="B550">
        <v>20.5</v>
      </c>
    </row>
    <row r="551" spans="1:2" x14ac:dyDescent="0.35">
      <c r="A551" s="1">
        <v>34973</v>
      </c>
      <c r="B551">
        <v>20.62</v>
      </c>
    </row>
    <row r="552" spans="1:2" x14ac:dyDescent="0.35">
      <c r="A552" s="1">
        <v>35004</v>
      </c>
      <c r="B552">
        <v>21.49</v>
      </c>
    </row>
    <row r="553" spans="1:2" x14ac:dyDescent="0.35">
      <c r="A553" s="1">
        <v>35034</v>
      </c>
      <c r="B553">
        <v>22.03</v>
      </c>
    </row>
    <row r="554" spans="1:2" x14ac:dyDescent="0.35">
      <c r="A554" s="1">
        <v>35065</v>
      </c>
      <c r="B554">
        <v>23.81</v>
      </c>
    </row>
    <row r="555" spans="1:2" x14ac:dyDescent="0.35">
      <c r="A555" s="1">
        <v>35096</v>
      </c>
      <c r="B555">
        <v>25.52</v>
      </c>
    </row>
    <row r="556" spans="1:2" x14ac:dyDescent="0.35">
      <c r="A556" s="1">
        <v>35125</v>
      </c>
      <c r="B556">
        <v>26.28</v>
      </c>
    </row>
    <row r="557" spans="1:2" x14ac:dyDescent="0.35">
      <c r="A557" s="1">
        <v>35156</v>
      </c>
      <c r="B557">
        <v>24</v>
      </c>
    </row>
    <row r="558" spans="1:2" x14ac:dyDescent="0.35">
      <c r="A558" s="1">
        <v>35186</v>
      </c>
      <c r="B558">
        <v>23.11</v>
      </c>
    </row>
    <row r="559" spans="1:2" x14ac:dyDescent="0.35">
      <c r="A559" s="1">
        <v>35217</v>
      </c>
      <c r="B559">
        <v>21.66</v>
      </c>
    </row>
    <row r="560" spans="1:2" x14ac:dyDescent="0.35">
      <c r="A560" s="1">
        <v>35247</v>
      </c>
      <c r="B560">
        <v>20.72</v>
      </c>
    </row>
    <row r="561" spans="1:2" x14ac:dyDescent="0.35">
      <c r="A561" s="1">
        <v>35278</v>
      </c>
      <c r="B561">
        <v>20.23</v>
      </c>
    </row>
    <row r="562" spans="1:2" x14ac:dyDescent="0.35">
      <c r="A562" s="1">
        <v>35309</v>
      </c>
      <c r="B562">
        <v>20.43</v>
      </c>
    </row>
    <row r="563" spans="1:2" x14ac:dyDescent="0.35">
      <c r="A563" s="1">
        <v>35339</v>
      </c>
      <c r="B563">
        <v>20.52</v>
      </c>
    </row>
    <row r="564" spans="1:2" x14ac:dyDescent="0.35">
      <c r="A564" s="1">
        <v>35370</v>
      </c>
      <c r="B564">
        <v>20.77</v>
      </c>
    </row>
    <row r="565" spans="1:2" x14ac:dyDescent="0.35">
      <c r="A565" s="1">
        <v>35400</v>
      </c>
      <c r="B565">
        <v>21.68</v>
      </c>
    </row>
    <row r="566" spans="1:2" x14ac:dyDescent="0.35">
      <c r="A566" s="1">
        <v>35431</v>
      </c>
      <c r="B566">
        <v>23.7</v>
      </c>
    </row>
    <row r="567" spans="1:2" x14ac:dyDescent="0.35">
      <c r="A567" s="1">
        <v>35462</v>
      </c>
      <c r="B567">
        <v>26.08</v>
      </c>
    </row>
    <row r="568" spans="1:2" x14ac:dyDescent="0.35">
      <c r="A568" s="1">
        <v>35490</v>
      </c>
      <c r="B568">
        <v>27.17</v>
      </c>
    </row>
    <row r="569" spans="1:2" x14ac:dyDescent="0.35">
      <c r="A569" s="1">
        <v>35521</v>
      </c>
      <c r="B569">
        <v>26.74</v>
      </c>
    </row>
    <row r="570" spans="1:2" x14ac:dyDescent="0.35">
      <c r="A570" s="1">
        <v>35551</v>
      </c>
      <c r="B570">
        <v>26.77</v>
      </c>
    </row>
    <row r="571" spans="1:2" x14ac:dyDescent="0.35">
      <c r="A571" s="1">
        <v>35582</v>
      </c>
      <c r="B571">
        <v>26.15</v>
      </c>
    </row>
    <row r="572" spans="1:2" x14ac:dyDescent="0.35">
      <c r="A572" s="1">
        <v>35612</v>
      </c>
      <c r="B572">
        <v>25.59</v>
      </c>
    </row>
    <row r="573" spans="1:2" x14ac:dyDescent="0.35">
      <c r="A573" s="1">
        <v>35643</v>
      </c>
      <c r="B573">
        <v>24.95</v>
      </c>
    </row>
    <row r="574" spans="1:2" x14ac:dyDescent="0.35">
      <c r="A574" s="1">
        <v>35674</v>
      </c>
      <c r="B574">
        <v>24.69</v>
      </c>
    </row>
    <row r="575" spans="1:2" x14ac:dyDescent="0.35">
      <c r="A575" s="1">
        <v>35704</v>
      </c>
      <c r="B575">
        <v>24.64</v>
      </c>
    </row>
    <row r="576" spans="1:2" x14ac:dyDescent="0.35">
      <c r="A576" s="1">
        <v>35735</v>
      </c>
      <c r="B576">
        <v>25.85</v>
      </c>
    </row>
    <row r="577" spans="1:2" x14ac:dyDescent="0.35">
      <c r="A577" s="1">
        <v>35765</v>
      </c>
      <c r="B577">
        <v>27.08</v>
      </c>
    </row>
    <row r="578" spans="1:2" x14ac:dyDescent="0.35">
      <c r="A578" s="1">
        <v>35796</v>
      </c>
      <c r="B578">
        <v>28.12</v>
      </c>
    </row>
    <row r="579" spans="1:2" x14ac:dyDescent="0.35">
      <c r="A579" s="1">
        <v>35827</v>
      </c>
      <c r="B579">
        <v>28.82</v>
      </c>
    </row>
    <row r="580" spans="1:2" x14ac:dyDescent="0.35">
      <c r="A580" s="1">
        <v>35855</v>
      </c>
      <c r="B580">
        <v>29.24</v>
      </c>
    </row>
    <row r="581" spans="1:2" x14ac:dyDescent="0.35">
      <c r="A581" s="1">
        <v>35886</v>
      </c>
      <c r="B581">
        <v>28.45</v>
      </c>
    </row>
    <row r="582" spans="1:2" x14ac:dyDescent="0.35">
      <c r="A582" s="1">
        <v>35916</v>
      </c>
      <c r="B582">
        <v>27.36</v>
      </c>
    </row>
    <row r="583" spans="1:2" x14ac:dyDescent="0.35">
      <c r="A583" s="1">
        <v>35947</v>
      </c>
      <c r="B583">
        <v>25.19</v>
      </c>
    </row>
    <row r="584" spans="1:2" x14ac:dyDescent="0.35">
      <c r="A584" s="1">
        <v>35977</v>
      </c>
      <c r="B584">
        <v>23.61</v>
      </c>
    </row>
    <row r="585" spans="1:2" x14ac:dyDescent="0.35">
      <c r="A585" s="1">
        <v>36008</v>
      </c>
      <c r="B585">
        <v>22.27</v>
      </c>
    </row>
    <row r="586" spans="1:2" x14ac:dyDescent="0.35">
      <c r="A586" s="1">
        <v>36039</v>
      </c>
      <c r="B586">
        <v>21.31</v>
      </c>
    </row>
    <row r="587" spans="1:2" x14ac:dyDescent="0.35">
      <c r="A587" s="1">
        <v>36069</v>
      </c>
      <c r="B587">
        <v>21.37</v>
      </c>
    </row>
    <row r="588" spans="1:2" x14ac:dyDescent="0.35">
      <c r="A588" s="1">
        <v>36100</v>
      </c>
      <c r="B588">
        <v>21.6</v>
      </c>
    </row>
    <row r="589" spans="1:2" x14ac:dyDescent="0.35">
      <c r="A589" s="1">
        <v>36130</v>
      </c>
      <c r="B589">
        <v>22.81</v>
      </c>
    </row>
    <row r="590" spans="1:2" x14ac:dyDescent="0.35">
      <c r="A590" s="1">
        <v>36161</v>
      </c>
      <c r="B590">
        <v>24.23</v>
      </c>
    </row>
    <row r="591" spans="1:2" x14ac:dyDescent="0.35">
      <c r="A591" s="1">
        <v>36192</v>
      </c>
      <c r="B591">
        <v>25.73</v>
      </c>
    </row>
    <row r="592" spans="1:2" x14ac:dyDescent="0.35">
      <c r="A592" s="1">
        <v>36220</v>
      </c>
      <c r="B592">
        <v>26.47</v>
      </c>
    </row>
    <row r="593" spans="1:2" x14ac:dyDescent="0.35">
      <c r="A593" s="1">
        <v>36251</v>
      </c>
      <c r="B593">
        <v>24.53</v>
      </c>
    </row>
    <row r="594" spans="1:2" x14ac:dyDescent="0.35">
      <c r="A594" s="1">
        <v>36281</v>
      </c>
      <c r="B594">
        <v>23.64</v>
      </c>
    </row>
    <row r="595" spans="1:2" x14ac:dyDescent="0.35">
      <c r="A595" s="1">
        <v>36312</v>
      </c>
      <c r="B595">
        <v>22.09</v>
      </c>
    </row>
    <row r="596" spans="1:2" x14ac:dyDescent="0.35">
      <c r="A596" s="1">
        <v>36342</v>
      </c>
      <c r="B596">
        <v>21.36</v>
      </c>
    </row>
    <row r="597" spans="1:2" x14ac:dyDescent="0.35">
      <c r="A597" s="1">
        <v>36373</v>
      </c>
      <c r="B597">
        <v>20.67</v>
      </c>
    </row>
    <row r="598" spans="1:2" x14ac:dyDescent="0.35">
      <c r="A598" s="1">
        <v>36404</v>
      </c>
      <c r="B598">
        <v>20.079999999999998</v>
      </c>
    </row>
    <row r="599" spans="1:2" x14ac:dyDescent="0.35">
      <c r="A599" s="1">
        <v>36434</v>
      </c>
      <c r="B599">
        <v>20.46</v>
      </c>
    </row>
    <row r="600" spans="1:2" x14ac:dyDescent="0.35">
      <c r="A600" s="1">
        <v>36465</v>
      </c>
      <c r="B600">
        <v>20.62</v>
      </c>
    </row>
    <row r="601" spans="1:2" x14ac:dyDescent="0.35">
      <c r="A601" s="1">
        <v>36495</v>
      </c>
      <c r="B601">
        <v>22.42</v>
      </c>
    </row>
    <row r="602" spans="1:2" x14ac:dyDescent="0.35">
      <c r="A602" s="1">
        <v>36526</v>
      </c>
      <c r="B602">
        <v>24.01</v>
      </c>
    </row>
    <row r="603" spans="1:2" x14ac:dyDescent="0.35">
      <c r="A603" s="1">
        <v>36557</v>
      </c>
      <c r="B603">
        <v>25.38</v>
      </c>
    </row>
    <row r="604" spans="1:2" x14ac:dyDescent="0.35">
      <c r="A604" s="1">
        <v>36586</v>
      </c>
      <c r="B604">
        <v>25.67</v>
      </c>
    </row>
    <row r="605" spans="1:2" x14ac:dyDescent="0.35">
      <c r="A605" s="1">
        <v>36617</v>
      </c>
      <c r="B605">
        <v>25.53</v>
      </c>
    </row>
    <row r="606" spans="1:2" x14ac:dyDescent="0.35">
      <c r="A606" s="1">
        <v>36647</v>
      </c>
      <c r="B606">
        <v>24.27</v>
      </c>
    </row>
    <row r="607" spans="1:2" x14ac:dyDescent="0.35">
      <c r="A607" s="1">
        <v>36678</v>
      </c>
      <c r="B607">
        <v>22.93</v>
      </c>
    </row>
    <row r="608" spans="1:2" x14ac:dyDescent="0.35">
      <c r="A608" s="1">
        <v>36708</v>
      </c>
      <c r="B608">
        <v>21.47</v>
      </c>
    </row>
    <row r="609" spans="1:2" x14ac:dyDescent="0.35">
      <c r="A609" s="1">
        <v>36739</v>
      </c>
      <c r="B609">
        <v>20.07</v>
      </c>
    </row>
    <row r="610" spans="1:2" x14ac:dyDescent="0.35">
      <c r="A610" s="1">
        <v>36770</v>
      </c>
      <c r="B610">
        <v>20.64</v>
      </c>
    </row>
    <row r="611" spans="1:2" x14ac:dyDescent="0.35">
      <c r="A611" s="1">
        <v>36800</v>
      </c>
      <c r="B611">
        <v>20.9</v>
      </c>
    </row>
    <row r="612" spans="1:2" x14ac:dyDescent="0.35">
      <c r="A612" s="1">
        <v>36831</v>
      </c>
      <c r="B612">
        <v>20.67</v>
      </c>
    </row>
    <row r="613" spans="1:2" x14ac:dyDescent="0.35">
      <c r="A613" s="1">
        <v>36861</v>
      </c>
      <c r="B613">
        <v>22.08</v>
      </c>
    </row>
    <row r="614" spans="1:2" x14ac:dyDescent="0.35">
      <c r="A614" s="1">
        <v>36892</v>
      </c>
      <c r="B614">
        <v>24.24</v>
      </c>
    </row>
    <row r="615" spans="1:2" x14ac:dyDescent="0.35">
      <c r="A615" s="1">
        <v>36923</v>
      </c>
      <c r="B615">
        <v>26.11</v>
      </c>
    </row>
    <row r="616" spans="1:2" x14ac:dyDescent="0.35">
      <c r="A616" s="1">
        <v>36951</v>
      </c>
      <c r="B616">
        <v>26.89</v>
      </c>
    </row>
    <row r="617" spans="1:2" x14ac:dyDescent="0.35">
      <c r="A617" s="1">
        <v>36982</v>
      </c>
      <c r="B617">
        <v>25.99</v>
      </c>
    </row>
    <row r="618" spans="1:2" x14ac:dyDescent="0.35">
      <c r="A618" s="1">
        <v>37012</v>
      </c>
      <c r="B618">
        <v>23.98</v>
      </c>
    </row>
    <row r="619" spans="1:2" x14ac:dyDescent="0.35">
      <c r="A619" s="1">
        <v>37043</v>
      </c>
      <c r="B619">
        <v>22.71</v>
      </c>
    </row>
    <row r="620" spans="1:2" x14ac:dyDescent="0.35">
      <c r="A620" s="1">
        <v>37073</v>
      </c>
      <c r="B620">
        <v>21.48</v>
      </c>
    </row>
    <row r="621" spans="1:2" x14ac:dyDescent="0.35">
      <c r="A621" s="1">
        <v>37104</v>
      </c>
      <c r="B621">
        <v>20.239999999999998</v>
      </c>
    </row>
    <row r="622" spans="1:2" x14ac:dyDescent="0.35">
      <c r="A622" s="1">
        <v>37135</v>
      </c>
      <c r="B622">
        <v>19.73</v>
      </c>
    </row>
    <row r="623" spans="1:2" x14ac:dyDescent="0.35">
      <c r="A623" s="1">
        <v>37165</v>
      </c>
      <c r="B623">
        <v>20.14</v>
      </c>
    </row>
    <row r="624" spans="1:2" x14ac:dyDescent="0.35">
      <c r="A624" s="1">
        <v>37196</v>
      </c>
      <c r="B624">
        <v>20.68</v>
      </c>
    </row>
    <row r="625" spans="1:2" x14ac:dyDescent="0.35">
      <c r="A625" s="1">
        <v>37226</v>
      </c>
      <c r="B625">
        <v>21.73</v>
      </c>
    </row>
    <row r="626" spans="1:2" x14ac:dyDescent="0.35">
      <c r="A626" s="1">
        <v>37257</v>
      </c>
      <c r="B626">
        <v>24.09</v>
      </c>
    </row>
    <row r="627" spans="1:2" x14ac:dyDescent="0.35">
      <c r="A627" s="1">
        <v>37288</v>
      </c>
      <c r="B627">
        <v>26.23</v>
      </c>
    </row>
    <row r="628" spans="1:2" x14ac:dyDescent="0.35">
      <c r="A628" s="1">
        <v>37316</v>
      </c>
      <c r="B628">
        <v>27.39</v>
      </c>
    </row>
    <row r="629" spans="1:2" x14ac:dyDescent="0.35">
      <c r="A629" s="1">
        <v>37347</v>
      </c>
      <c r="B629">
        <v>26.44</v>
      </c>
    </row>
    <row r="630" spans="1:2" x14ac:dyDescent="0.35">
      <c r="A630" s="1">
        <v>37377</v>
      </c>
      <c r="B630">
        <v>25.29</v>
      </c>
    </row>
    <row r="631" spans="1:2" x14ac:dyDescent="0.35">
      <c r="A631" s="1">
        <v>37408</v>
      </c>
      <c r="B631">
        <v>23.28</v>
      </c>
    </row>
    <row r="632" spans="1:2" x14ac:dyDescent="0.35">
      <c r="A632" s="1">
        <v>37438</v>
      </c>
      <c r="B632">
        <v>21.64</v>
      </c>
    </row>
    <row r="633" spans="1:2" x14ac:dyDescent="0.35">
      <c r="A633" s="1">
        <v>37469</v>
      </c>
      <c r="B633">
        <v>21.32</v>
      </c>
    </row>
    <row r="634" spans="1:2" x14ac:dyDescent="0.35">
      <c r="A634" s="1">
        <v>37500</v>
      </c>
      <c r="B634">
        <v>21.42</v>
      </c>
    </row>
    <row r="635" spans="1:2" x14ac:dyDescent="0.35">
      <c r="A635" s="1">
        <v>37530</v>
      </c>
      <c r="B635">
        <v>21.85</v>
      </c>
    </row>
    <row r="636" spans="1:2" x14ac:dyDescent="0.35">
      <c r="A636" s="1">
        <v>37561</v>
      </c>
      <c r="B636">
        <v>22.85</v>
      </c>
    </row>
    <row r="637" spans="1:2" x14ac:dyDescent="0.35">
      <c r="A637" s="1">
        <v>37591</v>
      </c>
      <c r="B637">
        <v>24.05</v>
      </c>
    </row>
    <row r="638" spans="1:2" x14ac:dyDescent="0.35">
      <c r="A638" s="1">
        <v>37622</v>
      </c>
      <c r="B638">
        <v>25.01</v>
      </c>
    </row>
    <row r="639" spans="1:2" x14ac:dyDescent="0.35">
      <c r="A639" s="1">
        <v>37653</v>
      </c>
      <c r="B639">
        <v>26.27</v>
      </c>
    </row>
    <row r="640" spans="1:2" x14ac:dyDescent="0.35">
      <c r="A640" s="1">
        <v>37681</v>
      </c>
      <c r="B640">
        <v>26.91</v>
      </c>
    </row>
    <row r="641" spans="1:2" x14ac:dyDescent="0.35">
      <c r="A641" s="1">
        <v>37712</v>
      </c>
      <c r="B641">
        <v>25.41</v>
      </c>
    </row>
    <row r="642" spans="1:2" x14ac:dyDescent="0.35">
      <c r="A642" s="1">
        <v>37742</v>
      </c>
      <c r="B642">
        <v>23.24</v>
      </c>
    </row>
    <row r="643" spans="1:2" x14ac:dyDescent="0.35">
      <c r="A643" s="1">
        <v>37773</v>
      </c>
      <c r="B643">
        <v>22.15</v>
      </c>
    </row>
    <row r="644" spans="1:2" x14ac:dyDescent="0.35">
      <c r="A644" s="1">
        <v>37803</v>
      </c>
      <c r="B644">
        <v>21.5</v>
      </c>
    </row>
    <row r="645" spans="1:2" x14ac:dyDescent="0.35">
      <c r="A645" s="1">
        <v>37834</v>
      </c>
      <c r="B645">
        <v>21.25</v>
      </c>
    </row>
    <row r="646" spans="1:2" x14ac:dyDescent="0.35">
      <c r="A646" s="1">
        <v>37865</v>
      </c>
      <c r="B646">
        <v>20.75</v>
      </c>
    </row>
    <row r="647" spans="1:2" x14ac:dyDescent="0.35">
      <c r="A647" s="1">
        <v>37895</v>
      </c>
      <c r="B647">
        <v>21.7</v>
      </c>
    </row>
    <row r="648" spans="1:2" x14ac:dyDescent="0.35">
      <c r="A648" s="1">
        <v>37926</v>
      </c>
      <c r="B648">
        <v>22.33</v>
      </c>
    </row>
    <row r="649" spans="1:2" x14ac:dyDescent="0.35">
      <c r="A649" s="1">
        <v>37956</v>
      </c>
      <c r="B649">
        <v>23.6</v>
      </c>
    </row>
    <row r="650" spans="1:2" x14ac:dyDescent="0.35">
      <c r="A650" s="1">
        <v>37987</v>
      </c>
      <c r="B650">
        <v>25.09</v>
      </c>
    </row>
    <row r="651" spans="1:2" x14ac:dyDescent="0.35">
      <c r="A651" s="1">
        <v>38018</v>
      </c>
      <c r="B651">
        <v>26.47</v>
      </c>
    </row>
    <row r="652" spans="1:2" x14ac:dyDescent="0.35">
      <c r="A652" s="1">
        <v>38047</v>
      </c>
      <c r="B652">
        <v>26.12</v>
      </c>
    </row>
    <row r="653" spans="1:2" x14ac:dyDescent="0.35">
      <c r="A653" s="1">
        <v>38078</v>
      </c>
      <c r="B653">
        <v>25.27</v>
      </c>
    </row>
    <row r="654" spans="1:2" x14ac:dyDescent="0.35">
      <c r="A654" s="1">
        <v>38108</v>
      </c>
      <c r="B654">
        <v>23.44</v>
      </c>
    </row>
    <row r="655" spans="1:2" x14ac:dyDescent="0.35">
      <c r="A655" s="1">
        <v>38139</v>
      </c>
      <c r="B655">
        <v>22.54</v>
      </c>
    </row>
    <row r="656" spans="1:2" x14ac:dyDescent="0.35">
      <c r="A656" s="1">
        <v>38169</v>
      </c>
      <c r="B656">
        <v>21.26</v>
      </c>
    </row>
    <row r="657" spans="1:2" x14ac:dyDescent="0.35">
      <c r="A657" s="1">
        <v>38200</v>
      </c>
      <c r="B657">
        <v>20.79</v>
      </c>
    </row>
    <row r="658" spans="1:2" x14ac:dyDescent="0.35">
      <c r="A658" s="1">
        <v>38231</v>
      </c>
      <c r="B658">
        <v>20.83</v>
      </c>
    </row>
    <row r="659" spans="1:2" x14ac:dyDescent="0.35">
      <c r="A659" s="1">
        <v>38261</v>
      </c>
      <c r="B659">
        <v>21.56</v>
      </c>
    </row>
    <row r="660" spans="1:2" x14ac:dyDescent="0.35">
      <c r="A660" s="1">
        <v>38292</v>
      </c>
      <c r="B660">
        <v>22.88</v>
      </c>
    </row>
    <row r="661" spans="1:2" x14ac:dyDescent="0.35">
      <c r="A661" s="1">
        <v>38322</v>
      </c>
      <c r="B661">
        <v>23.39</v>
      </c>
    </row>
    <row r="662" spans="1:2" x14ac:dyDescent="0.35">
      <c r="A662" s="1">
        <v>38353</v>
      </c>
      <c r="B662">
        <v>24.61</v>
      </c>
    </row>
    <row r="663" spans="1:2" x14ac:dyDescent="0.35">
      <c r="A663" s="1">
        <v>38384</v>
      </c>
      <c r="B663">
        <v>25.09</v>
      </c>
    </row>
    <row r="664" spans="1:2" x14ac:dyDescent="0.35">
      <c r="A664" s="1">
        <v>38412</v>
      </c>
      <c r="B664">
        <v>25.23</v>
      </c>
    </row>
    <row r="665" spans="1:2" x14ac:dyDescent="0.35">
      <c r="A665" s="1">
        <v>38443</v>
      </c>
      <c r="B665">
        <v>25.21</v>
      </c>
    </row>
    <row r="666" spans="1:2" x14ac:dyDescent="0.35">
      <c r="A666" s="1">
        <v>38473</v>
      </c>
      <c r="B666">
        <v>24.31</v>
      </c>
    </row>
    <row r="667" spans="1:2" x14ac:dyDescent="0.35">
      <c r="A667" s="1">
        <v>38504</v>
      </c>
      <c r="B667">
        <v>22.6</v>
      </c>
    </row>
    <row r="668" spans="1:2" x14ac:dyDescent="0.35">
      <c r="A668" s="1">
        <v>38534</v>
      </c>
      <c r="B668">
        <v>21.61</v>
      </c>
    </row>
    <row r="669" spans="1:2" x14ac:dyDescent="0.35">
      <c r="A669" s="1">
        <v>38565</v>
      </c>
      <c r="B669">
        <v>20.47</v>
      </c>
    </row>
    <row r="670" spans="1:2" x14ac:dyDescent="0.35">
      <c r="A670" s="1">
        <v>38596</v>
      </c>
      <c r="B670">
        <v>20</v>
      </c>
    </row>
    <row r="671" spans="1:2" x14ac:dyDescent="0.35">
      <c r="A671" s="1">
        <v>38626</v>
      </c>
      <c r="B671">
        <v>19.89</v>
      </c>
    </row>
    <row r="672" spans="1:2" x14ac:dyDescent="0.35">
      <c r="A672" s="1">
        <v>38657</v>
      </c>
      <c r="B672">
        <v>20.61</v>
      </c>
    </row>
    <row r="673" spans="1:8" x14ac:dyDescent="0.35">
      <c r="A673" s="1">
        <v>38687</v>
      </c>
      <c r="B673">
        <v>22.2</v>
      </c>
    </row>
    <row r="674" spans="1:8" x14ac:dyDescent="0.35">
      <c r="A674" s="1">
        <v>38718</v>
      </c>
      <c r="B674">
        <v>24.76</v>
      </c>
    </row>
    <row r="675" spans="1:8" x14ac:dyDescent="0.35">
      <c r="A675" s="1">
        <v>38749</v>
      </c>
      <c r="B675">
        <v>26.52</v>
      </c>
    </row>
    <row r="676" spans="1:8" x14ac:dyDescent="0.35">
      <c r="A676" s="1">
        <v>38777</v>
      </c>
      <c r="B676">
        <v>26.22</v>
      </c>
    </row>
    <row r="677" spans="1:8" x14ac:dyDescent="0.35">
      <c r="A677" s="1">
        <v>38808</v>
      </c>
      <c r="B677">
        <v>24.29</v>
      </c>
    </row>
    <row r="678" spans="1:8" x14ac:dyDescent="0.35">
      <c r="A678" s="1">
        <v>38838</v>
      </c>
      <c r="B678">
        <v>23.84</v>
      </c>
    </row>
    <row r="679" spans="1:8" x14ac:dyDescent="0.35">
      <c r="A679" s="1">
        <v>38869</v>
      </c>
      <c r="B679">
        <v>22.82</v>
      </c>
    </row>
    <row r="680" spans="1:8" x14ac:dyDescent="0.35">
      <c r="A680" s="1">
        <v>38899</v>
      </c>
      <c r="B680">
        <v>22.2</v>
      </c>
    </row>
    <row r="681" spans="1:8" x14ac:dyDescent="0.35">
      <c r="A681" s="1">
        <v>38930</v>
      </c>
      <c r="B681">
        <v>21.89</v>
      </c>
    </row>
    <row r="682" spans="1:8" x14ac:dyDescent="0.35">
      <c r="A682" s="1">
        <v>38961</v>
      </c>
      <c r="B682">
        <v>21.93</v>
      </c>
    </row>
    <row r="683" spans="1:8" x14ac:dyDescent="0.35">
      <c r="A683" s="1">
        <v>38991</v>
      </c>
      <c r="B683">
        <v>22.46</v>
      </c>
    </row>
    <row r="684" spans="1:8" x14ac:dyDescent="0.35">
      <c r="A684" s="1">
        <v>39022</v>
      </c>
      <c r="B684">
        <v>22.61</v>
      </c>
    </row>
    <row r="685" spans="1:8" x14ac:dyDescent="0.35">
      <c r="A685" s="1">
        <v>39052</v>
      </c>
      <c r="B685">
        <v>24.15</v>
      </c>
    </row>
    <row r="686" spans="1:8" x14ac:dyDescent="0.35">
      <c r="A686" s="1">
        <v>39083</v>
      </c>
      <c r="B686">
        <v>25.82</v>
      </c>
    </row>
    <row r="687" spans="1:8" x14ac:dyDescent="0.35">
      <c r="A687" s="1">
        <v>39114</v>
      </c>
      <c r="B687">
        <v>26.81</v>
      </c>
      <c r="H687" s="21"/>
    </row>
    <row r="688" spans="1:8" x14ac:dyDescent="0.35">
      <c r="A688" s="1">
        <v>39142</v>
      </c>
      <c r="B688">
        <v>26.41</v>
      </c>
    </row>
    <row r="689" spans="1:17" x14ac:dyDescent="0.35">
      <c r="A689" s="1">
        <v>39173</v>
      </c>
      <c r="B689">
        <v>24.96</v>
      </c>
    </row>
    <row r="690" spans="1:17" x14ac:dyDescent="0.35">
      <c r="A690" s="1">
        <v>39203</v>
      </c>
      <c r="B690">
        <v>23.05</v>
      </c>
    </row>
    <row r="691" spans="1:17" x14ac:dyDescent="0.35">
      <c r="A691" s="1">
        <v>39234</v>
      </c>
      <c r="B691">
        <v>21.61</v>
      </c>
    </row>
    <row r="692" spans="1:17" x14ac:dyDescent="0.35">
      <c r="A692" s="1">
        <v>39264</v>
      </c>
      <c r="B692">
        <v>21.05</v>
      </c>
    </row>
    <row r="693" spans="1:17" x14ac:dyDescent="0.35">
      <c r="A693" s="1">
        <v>39295</v>
      </c>
      <c r="B693">
        <v>19.95</v>
      </c>
    </row>
    <row r="694" spans="1:17" x14ac:dyDescent="0.35">
      <c r="A694" s="1">
        <v>39326</v>
      </c>
      <c r="B694">
        <v>19.850000000000001</v>
      </c>
      <c r="E694" s="7" t="s">
        <v>12</v>
      </c>
    </row>
    <row r="695" spans="1:17" x14ac:dyDescent="0.35">
      <c r="A695" s="1">
        <v>39356</v>
      </c>
      <c r="B695">
        <v>19.309999999999999</v>
      </c>
      <c r="E695" s="7">
        <f>(B697 - B2) / (696 - 1)</f>
        <v>-2.8201438848920878E-3</v>
      </c>
    </row>
    <row r="696" spans="1:17" x14ac:dyDescent="0.35">
      <c r="A696" s="1">
        <v>39387</v>
      </c>
      <c r="B696">
        <v>19.82</v>
      </c>
      <c r="C696" s="5" t="s">
        <v>19</v>
      </c>
      <c r="D696" s="5" t="s">
        <v>18</v>
      </c>
      <c r="E696" s="5" t="s">
        <v>20</v>
      </c>
      <c r="F696" s="6" t="s">
        <v>11</v>
      </c>
      <c r="H696" s="3" t="s">
        <v>14</v>
      </c>
      <c r="I696" s="3" t="s">
        <v>13</v>
      </c>
      <c r="J696" s="8" t="s">
        <v>15</v>
      </c>
      <c r="K696" s="8"/>
      <c r="L696" s="8" t="s">
        <v>21</v>
      </c>
      <c r="M696" s="8"/>
      <c r="N696" s="8" t="s">
        <v>22</v>
      </c>
      <c r="O696" s="8"/>
      <c r="P696" s="8" t="s">
        <v>24</v>
      </c>
      <c r="Q696" s="8"/>
    </row>
    <row r="697" spans="1:17" x14ac:dyDescent="0.35">
      <c r="A697" s="1">
        <v>39417</v>
      </c>
      <c r="B697">
        <v>21.15</v>
      </c>
      <c r="C697">
        <v>21.15</v>
      </c>
      <c r="D697">
        <v>21.15</v>
      </c>
      <c r="E697">
        <v>21.15</v>
      </c>
      <c r="H697" s="3"/>
      <c r="I697" s="3"/>
      <c r="J697" s="4" t="s">
        <v>16</v>
      </c>
      <c r="K697" s="9" t="s">
        <v>17</v>
      </c>
      <c r="L697" s="4" t="s">
        <v>16</v>
      </c>
      <c r="M697" s="10" t="s">
        <v>17</v>
      </c>
      <c r="N697" s="4" t="s">
        <v>16</v>
      </c>
      <c r="O697" s="10" t="s">
        <v>17</v>
      </c>
      <c r="P697" s="4" t="s">
        <v>16</v>
      </c>
      <c r="Q697" s="10" t="s">
        <v>17</v>
      </c>
    </row>
    <row r="698" spans="1:17" x14ac:dyDescent="0.35">
      <c r="A698" s="1">
        <v>39448</v>
      </c>
      <c r="B698">
        <v>24.24</v>
      </c>
      <c r="C698">
        <f ca="1">OFFSET($B$2,COUNT($B$2:$B$697)-1,0,1,1)</f>
        <v>21.15</v>
      </c>
      <c r="D698">
        <f>AVERAGE($B$2:$B$697)</f>
        <v>23.079382183908056</v>
      </c>
      <c r="E698">
        <f>$B$697 + (ROW(A698) - ROW($A$697)) * $E$695</f>
        <v>21.147179856115105</v>
      </c>
      <c r="F698" s="2">
        <f ca="1">C698+I698</f>
        <v>22.555435897435895</v>
      </c>
      <c r="H698">
        <v>1</v>
      </c>
      <c r="I698">
        <v>1.4054358974358971</v>
      </c>
      <c r="J698">
        <f ca="1">ABS(B698-C698)</f>
        <v>3.09</v>
      </c>
      <c r="K698">
        <f ca="1">ABS((B698-C698)/B698)*100</f>
        <v>12.747524752475247</v>
      </c>
      <c r="L698">
        <f>ABS(B698-D698)</f>
        <v>1.1606178160919427</v>
      </c>
      <c r="M698">
        <f>ABS((B698-D698)/B698)*100</f>
        <v>4.7880272941086748</v>
      </c>
      <c r="N698">
        <f>ABS(B698-E698)</f>
        <v>3.092820143884893</v>
      </c>
      <c r="O698">
        <f>ABS((B698-E698)/B698)*100</f>
        <v>12.759159009426128</v>
      </c>
      <c r="P698">
        <f ca="1">ABS(B698-F698)</f>
        <v>1.6845641025641029</v>
      </c>
      <c r="Q698">
        <f ca="1">ABS((B698-F698)/B698)*100</f>
        <v>6.949521875264451</v>
      </c>
    </row>
    <row r="699" spans="1:17" x14ac:dyDescent="0.35">
      <c r="A699" s="1">
        <v>39479</v>
      </c>
      <c r="B699">
        <v>26.39</v>
      </c>
      <c r="C699">
        <f t="shared" ref="C699:C733" ca="1" si="0">OFFSET($B$2,COUNT($B$2:$B$697)-1,0,1,1)</f>
        <v>21.15</v>
      </c>
      <c r="D699">
        <f t="shared" ref="D699:D733" si="1">AVERAGE($B$2:$B$697)</f>
        <v>23.079382183908056</v>
      </c>
      <c r="E699">
        <f t="shared" ref="E699:E733" si="2">$B$697 + (ROW(A699) - ROW($A$697)) * $E$695</f>
        <v>21.144359712230216</v>
      </c>
      <c r="F699" s="2">
        <f t="shared" ref="F699:F733" ca="1" si="3">C699+I699</f>
        <v>24.077846153846153</v>
      </c>
      <c r="H699">
        <v>2</v>
      </c>
      <c r="I699">
        <v>2.9278461538461542</v>
      </c>
      <c r="J699">
        <f t="shared" ref="J699:J733" ca="1" si="4">ABS(B699-C699)</f>
        <v>5.240000000000002</v>
      </c>
      <c r="K699">
        <f t="shared" ref="K699:K733" ca="1" si="5">ABS((B699-C699)/B699)*100</f>
        <v>19.856006062902622</v>
      </c>
      <c r="L699">
        <f t="shared" ref="L699:L733" si="6">ABS(B699-D699)</f>
        <v>3.3106178160919448</v>
      </c>
      <c r="M699">
        <f t="shared" ref="M699:M733" si="7">ABS((B699-D699)/B699)*100</f>
        <v>12.544970883258602</v>
      </c>
      <c r="N699">
        <f t="shared" ref="N699:N733" si="8">ABS(B699-E699)</f>
        <v>5.2456402877697847</v>
      </c>
      <c r="O699">
        <f t="shared" ref="O699:O733" si="9">ABS((B699-E699)/B699)*100</f>
        <v>19.877378885069284</v>
      </c>
      <c r="P699">
        <f t="shared" ref="P699:P733" ca="1" si="10">ABS(B699-F699)</f>
        <v>2.3121538461538478</v>
      </c>
      <c r="Q699">
        <f t="shared" ref="Q699:Q733" ca="1" si="11">ABS((B699-F699)/B699)*100</f>
        <v>8.761477249540917</v>
      </c>
    </row>
    <row r="700" spans="1:17" x14ac:dyDescent="0.35">
      <c r="A700" s="1">
        <v>39508</v>
      </c>
      <c r="B700">
        <v>26.91</v>
      </c>
      <c r="C700">
        <f t="shared" ca="1" si="0"/>
        <v>21.15</v>
      </c>
      <c r="D700">
        <f t="shared" si="1"/>
        <v>23.079382183908056</v>
      </c>
      <c r="E700">
        <f t="shared" si="2"/>
        <v>21.141539568345323</v>
      </c>
      <c r="F700" s="2">
        <f t="shared" ca="1" si="3"/>
        <v>24.494</v>
      </c>
      <c r="H700">
        <v>3</v>
      </c>
      <c r="I700">
        <v>3.3439999999999999</v>
      </c>
      <c r="J700">
        <f t="shared" ca="1" si="4"/>
        <v>5.7600000000000016</v>
      </c>
      <c r="K700">
        <f t="shared" ca="1" si="5"/>
        <v>21.404682274247495</v>
      </c>
      <c r="L700">
        <f t="shared" si="6"/>
        <v>3.8306178160919444</v>
      </c>
      <c r="M700">
        <f t="shared" si="7"/>
        <v>14.234923136722202</v>
      </c>
      <c r="N700">
        <f t="shared" si="8"/>
        <v>5.7684604316546775</v>
      </c>
      <c r="O700">
        <f t="shared" si="9"/>
        <v>21.436122005405714</v>
      </c>
      <c r="P700">
        <f t="shared" ca="1" si="10"/>
        <v>2.4160000000000004</v>
      </c>
      <c r="Q700">
        <f t="shared" ca="1" si="11"/>
        <v>8.9780750650315877</v>
      </c>
    </row>
    <row r="701" spans="1:17" x14ac:dyDescent="0.35">
      <c r="A701" s="1">
        <v>39539</v>
      </c>
      <c r="B701">
        <v>25.68</v>
      </c>
      <c r="C701">
        <f t="shared" ca="1" si="0"/>
        <v>21.15</v>
      </c>
      <c r="D701">
        <f t="shared" si="1"/>
        <v>23.079382183908056</v>
      </c>
      <c r="E701">
        <f t="shared" si="2"/>
        <v>21.13871942446043</v>
      </c>
      <c r="F701" s="2">
        <f t="shared" ca="1" si="3"/>
        <v>23.622846153846154</v>
      </c>
      <c r="H701">
        <v>4</v>
      </c>
      <c r="I701">
        <v>2.4728461538461546</v>
      </c>
      <c r="J701">
        <f t="shared" ca="1" si="4"/>
        <v>4.5300000000000011</v>
      </c>
      <c r="K701">
        <f t="shared" ca="1" si="5"/>
        <v>17.640186915887853</v>
      </c>
      <c r="L701">
        <f t="shared" si="6"/>
        <v>2.600617816091944</v>
      </c>
      <c r="M701">
        <f t="shared" si="7"/>
        <v>10.127016417803521</v>
      </c>
      <c r="N701">
        <f t="shared" si="8"/>
        <v>4.5412805755395702</v>
      </c>
      <c r="O701">
        <f t="shared" si="9"/>
        <v>17.684114390730414</v>
      </c>
      <c r="P701">
        <f t="shared" ca="1" si="10"/>
        <v>2.0571538461538452</v>
      </c>
      <c r="Q701">
        <f t="shared" ca="1" si="11"/>
        <v>8.0107236999760332</v>
      </c>
    </row>
    <row r="702" spans="1:17" x14ac:dyDescent="0.35">
      <c r="A702" s="1">
        <v>39569</v>
      </c>
      <c r="B702">
        <v>24.43</v>
      </c>
      <c r="C702">
        <f t="shared" ca="1" si="0"/>
        <v>21.15</v>
      </c>
      <c r="D702">
        <f t="shared" si="1"/>
        <v>23.079382183908056</v>
      </c>
      <c r="E702">
        <f t="shared" si="2"/>
        <v>21.13589928057554</v>
      </c>
      <c r="F702" s="2">
        <f t="shared" ca="1" si="3"/>
        <v>22.340307692307693</v>
      </c>
      <c r="H702">
        <v>5</v>
      </c>
      <c r="I702">
        <v>1.190307692307693</v>
      </c>
      <c r="J702">
        <f t="shared" ca="1" si="4"/>
        <v>3.2800000000000011</v>
      </c>
      <c r="K702">
        <f t="shared" ca="1" si="5"/>
        <v>13.426115431846094</v>
      </c>
      <c r="L702">
        <f t="shared" si="6"/>
        <v>1.350617816091944</v>
      </c>
      <c r="M702">
        <f t="shared" si="7"/>
        <v>5.5285215558409497</v>
      </c>
      <c r="N702">
        <f t="shared" si="8"/>
        <v>3.2941007194244598</v>
      </c>
      <c r="O702">
        <f t="shared" si="9"/>
        <v>13.483834299731722</v>
      </c>
      <c r="P702">
        <f t="shared" ca="1" si="10"/>
        <v>2.0896923076923066</v>
      </c>
      <c r="Q702">
        <f t="shared" ca="1" si="11"/>
        <v>8.5537957744261419</v>
      </c>
    </row>
    <row r="703" spans="1:17" x14ac:dyDescent="0.35">
      <c r="A703" s="1">
        <v>39600</v>
      </c>
      <c r="B703">
        <v>23.19</v>
      </c>
      <c r="C703">
        <f t="shared" ca="1" si="0"/>
        <v>21.15</v>
      </c>
      <c r="D703">
        <f t="shared" si="1"/>
        <v>23.079382183908056</v>
      </c>
      <c r="E703">
        <f t="shared" si="2"/>
        <v>21.133079136690647</v>
      </c>
      <c r="F703" s="2">
        <f t="shared" ca="1" si="3"/>
        <v>20.924782051282051</v>
      </c>
      <c r="H703">
        <v>6</v>
      </c>
      <c r="I703">
        <v>-0.22521794871794854</v>
      </c>
      <c r="J703">
        <f t="shared" ca="1" si="4"/>
        <v>2.0400000000000027</v>
      </c>
      <c r="K703">
        <f t="shared" ca="1" si="5"/>
        <v>8.7968952134540874</v>
      </c>
      <c r="L703">
        <f t="shared" si="6"/>
        <v>0.11061781609194554</v>
      </c>
      <c r="M703">
        <f t="shared" si="7"/>
        <v>0.47700653769704848</v>
      </c>
      <c r="N703">
        <f t="shared" si="8"/>
        <v>2.0569208633093545</v>
      </c>
      <c r="O703">
        <f t="shared" si="9"/>
        <v>8.8698614200489612</v>
      </c>
      <c r="P703">
        <f t="shared" ca="1" si="10"/>
        <v>2.2652179487179502</v>
      </c>
      <c r="Q703">
        <f t="shared" ca="1" si="11"/>
        <v>9.7680808482878394</v>
      </c>
    </row>
    <row r="704" spans="1:17" x14ac:dyDescent="0.35">
      <c r="A704" s="1">
        <v>39630</v>
      </c>
      <c r="B704">
        <v>23.02</v>
      </c>
      <c r="C704">
        <f t="shared" ca="1" si="0"/>
        <v>21.15</v>
      </c>
      <c r="D704">
        <f t="shared" si="1"/>
        <v>23.079382183908056</v>
      </c>
      <c r="E704">
        <f t="shared" si="2"/>
        <v>21.130258992805754</v>
      </c>
      <c r="F704" s="2">
        <f t="shared" ca="1" si="3"/>
        <v>19.701743379571248</v>
      </c>
      <c r="H704">
        <v>7</v>
      </c>
      <c r="I704">
        <v>-1.4482566204287519</v>
      </c>
      <c r="J704">
        <f t="shared" ca="1" si="4"/>
        <v>1.870000000000001</v>
      </c>
      <c r="K704">
        <f t="shared" ca="1" si="5"/>
        <v>8.1233709817550004</v>
      </c>
      <c r="L704">
        <f t="shared" si="6"/>
        <v>5.9382183908056163E-2</v>
      </c>
      <c r="M704">
        <f t="shared" si="7"/>
        <v>0.25795909603847161</v>
      </c>
      <c r="N704">
        <f t="shared" si="8"/>
        <v>1.889741007194246</v>
      </c>
      <c r="O704">
        <f t="shared" si="9"/>
        <v>8.2091268774728317</v>
      </c>
      <c r="P704">
        <f t="shared" ca="1" si="10"/>
        <v>3.3182566204287518</v>
      </c>
      <c r="Q704">
        <f t="shared" ca="1" si="11"/>
        <v>14.414668203426375</v>
      </c>
    </row>
    <row r="705" spans="1:17" x14ac:dyDescent="0.35">
      <c r="A705" s="1">
        <v>39661</v>
      </c>
      <c r="B705">
        <v>22.14</v>
      </c>
      <c r="C705">
        <f t="shared" ca="1" si="0"/>
        <v>21.15</v>
      </c>
      <c r="D705">
        <f t="shared" si="1"/>
        <v>23.079382183908056</v>
      </c>
      <c r="E705">
        <f t="shared" si="2"/>
        <v>21.12743884892086</v>
      </c>
      <c r="F705" s="2">
        <f t="shared" ca="1" si="3"/>
        <v>18.691476556230654</v>
      </c>
      <c r="H705">
        <v>8</v>
      </c>
      <c r="I705">
        <v>-2.4585234437693453</v>
      </c>
      <c r="J705">
        <f t="shared" ca="1" si="4"/>
        <v>0.99000000000000199</v>
      </c>
      <c r="K705">
        <f t="shared" ca="1" si="5"/>
        <v>4.4715447154471635</v>
      </c>
      <c r="L705">
        <f t="shared" si="6"/>
        <v>0.93938218390805517</v>
      </c>
      <c r="M705">
        <f t="shared" si="7"/>
        <v>4.2429186265043137</v>
      </c>
      <c r="N705">
        <f t="shared" si="8"/>
        <v>1.0125611510791401</v>
      </c>
      <c r="O705">
        <f t="shared" si="9"/>
        <v>4.5734469335101178</v>
      </c>
      <c r="P705">
        <f t="shared" ca="1" si="10"/>
        <v>3.4485234437693464</v>
      </c>
      <c r="Q705">
        <f t="shared" ca="1" si="11"/>
        <v>15.575986647558024</v>
      </c>
    </row>
    <row r="706" spans="1:17" x14ac:dyDescent="0.35">
      <c r="A706" s="1">
        <v>39692</v>
      </c>
      <c r="B706">
        <v>21.6</v>
      </c>
      <c r="C706">
        <f t="shared" ca="1" si="0"/>
        <v>21.15</v>
      </c>
      <c r="D706">
        <f t="shared" si="1"/>
        <v>23.079382183908056</v>
      </c>
      <c r="E706">
        <f t="shared" si="2"/>
        <v>21.124618705035971</v>
      </c>
      <c r="F706" s="2">
        <f t="shared" ca="1" si="3"/>
        <v>18.405847414880199</v>
      </c>
      <c r="H706">
        <v>9</v>
      </c>
      <c r="I706">
        <v>-2.7441525851197981</v>
      </c>
      <c r="J706">
        <f t="shared" ca="1" si="4"/>
        <v>0.45000000000000284</v>
      </c>
      <c r="K706">
        <f t="shared" ca="1" si="5"/>
        <v>2.0833333333333464</v>
      </c>
      <c r="L706">
        <f t="shared" si="6"/>
        <v>1.4793821839080543</v>
      </c>
      <c r="M706">
        <f t="shared" si="7"/>
        <v>6.8489915921669171</v>
      </c>
      <c r="N706">
        <f t="shared" si="8"/>
        <v>0.47538129496403059</v>
      </c>
      <c r="O706">
        <f t="shared" si="9"/>
        <v>2.2008393285371786</v>
      </c>
      <c r="P706">
        <f t="shared" ca="1" si="10"/>
        <v>3.1941525851198023</v>
      </c>
      <c r="Q706">
        <f t="shared" ca="1" si="11"/>
        <v>14.787743449628712</v>
      </c>
    </row>
    <row r="707" spans="1:17" x14ac:dyDescent="0.35">
      <c r="A707" s="1">
        <v>39722</v>
      </c>
      <c r="B707">
        <v>21.39</v>
      </c>
      <c r="C707">
        <f t="shared" ca="1" si="0"/>
        <v>21.15</v>
      </c>
      <c r="D707">
        <f t="shared" si="1"/>
        <v>23.079382183908056</v>
      </c>
      <c r="E707">
        <f t="shared" si="2"/>
        <v>21.121798561151078</v>
      </c>
      <c r="F707" s="2">
        <f t="shared" ca="1" si="3"/>
        <v>18.755010508617065</v>
      </c>
      <c r="H707">
        <v>10</v>
      </c>
      <c r="I707">
        <v>-2.3949894913829333</v>
      </c>
      <c r="J707">
        <f t="shared" ca="1" si="4"/>
        <v>0.24000000000000199</v>
      </c>
      <c r="K707">
        <f t="shared" ca="1" si="5"/>
        <v>1.1220196353436278</v>
      </c>
      <c r="L707">
        <f t="shared" si="6"/>
        <v>1.6893821839080552</v>
      </c>
      <c r="M707">
        <f t="shared" si="7"/>
        <v>7.8979999247688406</v>
      </c>
      <c r="N707">
        <f t="shared" si="8"/>
        <v>0.26820143884892289</v>
      </c>
      <c r="O707">
        <f t="shared" si="9"/>
        <v>1.2538636692329261</v>
      </c>
      <c r="P707">
        <f t="shared" ca="1" si="10"/>
        <v>2.6349894913829353</v>
      </c>
      <c r="Q707">
        <f t="shared" ca="1" si="11"/>
        <v>12.318791451065616</v>
      </c>
    </row>
    <row r="708" spans="1:17" x14ac:dyDescent="0.35">
      <c r="A708" s="1">
        <v>39753</v>
      </c>
      <c r="B708">
        <v>21.54</v>
      </c>
      <c r="C708">
        <f t="shared" ca="1" si="0"/>
        <v>21.15</v>
      </c>
      <c r="D708">
        <f t="shared" si="1"/>
        <v>23.079382183908056</v>
      </c>
      <c r="E708">
        <f t="shared" si="2"/>
        <v>21.118978417266185</v>
      </c>
      <c r="F708" s="2">
        <f t="shared" ca="1" si="3"/>
        <v>19.51574873896595</v>
      </c>
      <c r="H708">
        <v>11</v>
      </c>
      <c r="I708">
        <v>-1.6342512610340478</v>
      </c>
      <c r="J708">
        <f t="shared" ca="1" si="4"/>
        <v>0.39000000000000057</v>
      </c>
      <c r="K708">
        <f t="shared" ca="1" si="5"/>
        <v>1.8105849582172731</v>
      </c>
      <c r="L708">
        <f t="shared" si="6"/>
        <v>1.5393821839080566</v>
      </c>
      <c r="M708">
        <f t="shared" si="7"/>
        <v>7.1466210952091771</v>
      </c>
      <c r="N708">
        <f t="shared" si="8"/>
        <v>0.42102158273381463</v>
      </c>
      <c r="O708">
        <f t="shared" si="9"/>
        <v>1.9546034481606993</v>
      </c>
      <c r="P708">
        <f t="shared" ca="1" si="10"/>
        <v>2.0242512610340491</v>
      </c>
      <c r="Q708">
        <f t="shared" ca="1" si="11"/>
        <v>9.3976381663604869</v>
      </c>
    </row>
    <row r="709" spans="1:17" x14ac:dyDescent="0.35">
      <c r="A709" s="1">
        <v>39783</v>
      </c>
      <c r="B709">
        <v>22.73</v>
      </c>
      <c r="C709">
        <f t="shared" ca="1" si="0"/>
        <v>21.15</v>
      </c>
      <c r="D709">
        <f t="shared" si="1"/>
        <v>23.079382183908056</v>
      </c>
      <c r="E709">
        <f t="shared" si="2"/>
        <v>21.116158273381295</v>
      </c>
      <c r="F709" s="2">
        <f t="shared" ca="1" si="3"/>
        <v>20.791234011889749</v>
      </c>
      <c r="H709">
        <v>12</v>
      </c>
      <c r="I709">
        <v>-0.35876598811025051</v>
      </c>
      <c r="J709">
        <f t="shared" ca="1" si="4"/>
        <v>1.5800000000000018</v>
      </c>
      <c r="K709">
        <f t="shared" ca="1" si="5"/>
        <v>6.951165860096796</v>
      </c>
      <c r="L709">
        <f t="shared" si="6"/>
        <v>0.34938218390805531</v>
      </c>
      <c r="M709">
        <f t="shared" si="7"/>
        <v>1.5370971575365389</v>
      </c>
      <c r="N709">
        <f t="shared" si="8"/>
        <v>1.6138417266187055</v>
      </c>
      <c r="O709">
        <f t="shared" si="9"/>
        <v>7.1000515909313933</v>
      </c>
      <c r="P709">
        <f t="shared" ca="1" si="10"/>
        <v>1.9387659881102515</v>
      </c>
      <c r="Q709">
        <f t="shared" ca="1" si="11"/>
        <v>8.5295468020688574</v>
      </c>
    </row>
    <row r="710" spans="1:17" x14ac:dyDescent="0.35">
      <c r="A710" s="1">
        <v>39814</v>
      </c>
      <c r="B710">
        <v>24.39</v>
      </c>
      <c r="C710">
        <f t="shared" ca="1" si="0"/>
        <v>21.15</v>
      </c>
      <c r="D710">
        <f t="shared" si="1"/>
        <v>23.079382183908056</v>
      </c>
      <c r="E710">
        <f t="shared" si="2"/>
        <v>21.113338129496402</v>
      </c>
      <c r="F710" s="2">
        <f t="shared" ca="1" si="3"/>
        <v>22.555435897435895</v>
      </c>
      <c r="H710">
        <v>1</v>
      </c>
      <c r="I710">
        <v>1.4054358974358971</v>
      </c>
      <c r="J710">
        <f t="shared" ca="1" si="4"/>
        <v>3.240000000000002</v>
      </c>
      <c r="K710">
        <f t="shared" ca="1" si="5"/>
        <v>13.284132841328422</v>
      </c>
      <c r="L710">
        <f t="shared" si="6"/>
        <v>1.3106178160919448</v>
      </c>
      <c r="M710">
        <f t="shared" si="7"/>
        <v>5.373586781844792</v>
      </c>
      <c r="N710">
        <f t="shared" si="8"/>
        <v>3.2766618705035988</v>
      </c>
      <c r="O710">
        <f t="shared" si="9"/>
        <v>13.434448013544889</v>
      </c>
      <c r="P710">
        <f t="shared" ca="1" si="10"/>
        <v>1.8345641025641051</v>
      </c>
      <c r="Q710">
        <f t="shared" ca="1" si="11"/>
        <v>7.5217880383932147</v>
      </c>
    </row>
    <row r="711" spans="1:17" x14ac:dyDescent="0.35">
      <c r="A711" s="1">
        <v>39845</v>
      </c>
      <c r="B711">
        <v>25.53</v>
      </c>
      <c r="C711">
        <f t="shared" ca="1" si="0"/>
        <v>21.15</v>
      </c>
      <c r="D711">
        <f t="shared" si="1"/>
        <v>23.079382183908056</v>
      </c>
      <c r="E711">
        <f t="shared" si="2"/>
        <v>21.110517985611509</v>
      </c>
      <c r="F711" s="2">
        <f t="shared" ca="1" si="3"/>
        <v>24.077846153846153</v>
      </c>
      <c r="H711">
        <v>2</v>
      </c>
      <c r="I711">
        <v>2.9278461538461542</v>
      </c>
      <c r="J711">
        <f t="shared" ca="1" si="4"/>
        <v>4.3800000000000026</v>
      </c>
      <c r="K711">
        <f t="shared" ca="1" si="5"/>
        <v>17.15628672150412</v>
      </c>
      <c r="L711">
        <f t="shared" si="6"/>
        <v>2.4506178160919454</v>
      </c>
      <c r="M711">
        <f t="shared" si="7"/>
        <v>9.5989730360044856</v>
      </c>
      <c r="N711">
        <f t="shared" si="8"/>
        <v>4.4194820143884925</v>
      </c>
      <c r="O711">
        <f t="shared" si="9"/>
        <v>17.310936209904003</v>
      </c>
      <c r="P711">
        <f t="shared" ca="1" si="10"/>
        <v>1.4521538461538483</v>
      </c>
      <c r="Q711">
        <f t="shared" ca="1" si="11"/>
        <v>5.6880291662900442</v>
      </c>
    </row>
    <row r="712" spans="1:17" x14ac:dyDescent="0.35">
      <c r="A712" s="1">
        <v>39873</v>
      </c>
      <c r="B712">
        <v>25.48</v>
      </c>
      <c r="C712">
        <f t="shared" ca="1" si="0"/>
        <v>21.15</v>
      </c>
      <c r="D712">
        <f t="shared" si="1"/>
        <v>23.079382183908056</v>
      </c>
      <c r="E712">
        <f t="shared" si="2"/>
        <v>21.107697841726619</v>
      </c>
      <c r="F712" s="2">
        <f t="shared" ca="1" si="3"/>
        <v>24.494</v>
      </c>
      <c r="H712">
        <v>3</v>
      </c>
      <c r="I712">
        <v>3.3439999999999999</v>
      </c>
      <c r="J712">
        <f t="shared" ca="1" si="4"/>
        <v>4.3300000000000018</v>
      </c>
      <c r="K712">
        <f t="shared" ca="1" si="5"/>
        <v>16.993720565149143</v>
      </c>
      <c r="L712">
        <f t="shared" si="6"/>
        <v>2.4006178160919447</v>
      </c>
      <c r="M712">
        <f t="shared" si="7"/>
        <v>9.4215769862321217</v>
      </c>
      <c r="N712">
        <f t="shared" si="8"/>
        <v>4.3723021582733814</v>
      </c>
      <c r="O712">
        <f t="shared" si="9"/>
        <v>17.15974159447952</v>
      </c>
      <c r="P712">
        <f t="shared" ca="1" si="10"/>
        <v>0.98600000000000065</v>
      </c>
      <c r="Q712">
        <f t="shared" ca="1" si="11"/>
        <v>3.8697017268445864</v>
      </c>
    </row>
    <row r="713" spans="1:17" x14ac:dyDescent="0.35">
      <c r="A713" s="1">
        <v>39904</v>
      </c>
      <c r="B713">
        <v>25.84</v>
      </c>
      <c r="C713">
        <f t="shared" ca="1" si="0"/>
        <v>21.15</v>
      </c>
      <c r="D713">
        <f t="shared" si="1"/>
        <v>23.079382183908056</v>
      </c>
      <c r="E713">
        <f t="shared" si="2"/>
        <v>21.104877697841726</v>
      </c>
      <c r="F713" s="2">
        <f t="shared" ca="1" si="3"/>
        <v>23.622846153846154</v>
      </c>
      <c r="H713">
        <v>4</v>
      </c>
      <c r="I713">
        <v>2.4728461538461546</v>
      </c>
      <c r="J713">
        <f t="shared" ca="1" si="4"/>
        <v>4.6900000000000013</v>
      </c>
      <c r="K713">
        <f t="shared" ca="1" si="5"/>
        <v>18.150154798761616</v>
      </c>
      <c r="L713">
        <f t="shared" si="6"/>
        <v>2.7606178160919441</v>
      </c>
      <c r="M713">
        <f t="shared" si="7"/>
        <v>10.683505480231982</v>
      </c>
      <c r="N713">
        <f t="shared" si="8"/>
        <v>4.735122302158274</v>
      </c>
      <c r="O713">
        <f t="shared" si="9"/>
        <v>18.324776711138831</v>
      </c>
      <c r="P713">
        <f t="shared" ca="1" si="10"/>
        <v>2.2171538461538454</v>
      </c>
      <c r="Q713">
        <f t="shared" ca="1" si="11"/>
        <v>8.580316742081445</v>
      </c>
    </row>
    <row r="714" spans="1:17" x14ac:dyDescent="0.35">
      <c r="A714" s="1">
        <v>39934</v>
      </c>
      <c r="B714">
        <v>24.95</v>
      </c>
      <c r="C714">
        <f t="shared" ca="1" si="0"/>
        <v>21.15</v>
      </c>
      <c r="D714">
        <f t="shared" si="1"/>
        <v>23.079382183908056</v>
      </c>
      <c r="E714">
        <f t="shared" si="2"/>
        <v>21.102057553956833</v>
      </c>
      <c r="F714" s="2">
        <f t="shared" ca="1" si="3"/>
        <v>22.340307692307693</v>
      </c>
      <c r="H714">
        <v>5</v>
      </c>
      <c r="I714">
        <v>1.190307692307693</v>
      </c>
      <c r="J714">
        <f t="shared" ca="1" si="4"/>
        <v>3.8000000000000007</v>
      </c>
      <c r="K714">
        <f t="shared" ca="1" si="5"/>
        <v>15.230460921843692</v>
      </c>
      <c r="L714">
        <f t="shared" si="6"/>
        <v>1.8706178160919436</v>
      </c>
      <c r="M714">
        <f t="shared" si="7"/>
        <v>7.4974661967612972</v>
      </c>
      <c r="N714">
        <f t="shared" si="8"/>
        <v>3.8479424460431666</v>
      </c>
      <c r="O714">
        <f t="shared" si="9"/>
        <v>15.422615014201069</v>
      </c>
      <c r="P714">
        <f t="shared" ca="1" si="10"/>
        <v>2.6096923076923062</v>
      </c>
      <c r="Q714">
        <f t="shared" ca="1" si="11"/>
        <v>10.459688607985196</v>
      </c>
    </row>
    <row r="715" spans="1:17" x14ac:dyDescent="0.35">
      <c r="A715" s="1">
        <v>39965</v>
      </c>
      <c r="B715">
        <v>24.09</v>
      </c>
      <c r="C715">
        <f t="shared" ca="1" si="0"/>
        <v>21.15</v>
      </c>
      <c r="D715">
        <f t="shared" si="1"/>
        <v>23.079382183908056</v>
      </c>
      <c r="E715">
        <f t="shared" si="2"/>
        <v>21.09923741007194</v>
      </c>
      <c r="F715" s="2">
        <f t="shared" ca="1" si="3"/>
        <v>20.924782051282051</v>
      </c>
      <c r="H715">
        <v>6</v>
      </c>
      <c r="I715">
        <v>-0.22521794871794854</v>
      </c>
      <c r="J715">
        <f t="shared" ca="1" si="4"/>
        <v>2.9400000000000013</v>
      </c>
      <c r="K715">
        <f t="shared" ca="1" si="5"/>
        <v>12.204234122042347</v>
      </c>
      <c r="L715">
        <f t="shared" si="6"/>
        <v>1.0106178160919441</v>
      </c>
      <c r="M715">
        <f t="shared" si="7"/>
        <v>4.195175658331026</v>
      </c>
      <c r="N715">
        <f t="shared" si="8"/>
        <v>2.9907625899280603</v>
      </c>
      <c r="O715">
        <f t="shared" si="9"/>
        <v>12.414954711199918</v>
      </c>
      <c r="P715">
        <f t="shared" ca="1" si="10"/>
        <v>3.1652179487179488</v>
      </c>
      <c r="Q715">
        <f t="shared" ca="1" si="11"/>
        <v>13.13913635831444</v>
      </c>
    </row>
    <row r="716" spans="1:17" x14ac:dyDescent="0.35">
      <c r="A716" s="1">
        <v>39995</v>
      </c>
      <c r="B716">
        <v>23.09</v>
      </c>
      <c r="C716">
        <f t="shared" ca="1" si="0"/>
        <v>21.15</v>
      </c>
      <c r="D716">
        <f t="shared" si="1"/>
        <v>23.079382183908056</v>
      </c>
      <c r="E716">
        <f t="shared" si="2"/>
        <v>21.09641726618705</v>
      </c>
      <c r="F716" s="2">
        <f t="shared" ca="1" si="3"/>
        <v>19.701743379571248</v>
      </c>
      <c r="H716">
        <v>7</v>
      </c>
      <c r="I716">
        <v>-1.4482566204287519</v>
      </c>
      <c r="J716">
        <f t="shared" ca="1" si="4"/>
        <v>1.9400000000000013</v>
      </c>
      <c r="K716">
        <f t="shared" ca="1" si="5"/>
        <v>8.4019055868341326</v>
      </c>
      <c r="L716">
        <f t="shared" si="6"/>
        <v>1.0617816091944121E-2</v>
      </c>
      <c r="M716">
        <f t="shared" si="7"/>
        <v>4.5984478527259079E-2</v>
      </c>
      <c r="N716">
        <f t="shared" si="8"/>
        <v>1.9935827338129499</v>
      </c>
      <c r="O716">
        <f t="shared" si="9"/>
        <v>8.6339659324943696</v>
      </c>
      <c r="P716">
        <f t="shared" ca="1" si="10"/>
        <v>3.3882566204287521</v>
      </c>
      <c r="Q716">
        <f t="shared" ca="1" si="11"/>
        <v>14.674130014849512</v>
      </c>
    </row>
    <row r="717" spans="1:17" x14ac:dyDescent="0.35">
      <c r="A717" s="1">
        <v>40026</v>
      </c>
      <c r="B717">
        <v>22.03</v>
      </c>
      <c r="C717">
        <f t="shared" ca="1" si="0"/>
        <v>21.15</v>
      </c>
      <c r="D717">
        <f t="shared" si="1"/>
        <v>23.079382183908056</v>
      </c>
      <c r="E717">
        <f t="shared" si="2"/>
        <v>21.093597122302157</v>
      </c>
      <c r="F717" s="2">
        <f t="shared" ca="1" si="3"/>
        <v>18.691476556230654</v>
      </c>
      <c r="H717">
        <v>8</v>
      </c>
      <c r="I717">
        <v>-2.4585234437693453</v>
      </c>
      <c r="J717">
        <f t="shared" ca="1" si="4"/>
        <v>0.88000000000000256</v>
      </c>
      <c r="K717">
        <f t="shared" ca="1" si="5"/>
        <v>3.994552882433057</v>
      </c>
      <c r="L717">
        <f t="shared" si="6"/>
        <v>1.0493821839080546</v>
      </c>
      <c r="M717">
        <f t="shared" si="7"/>
        <v>4.7634234403452318</v>
      </c>
      <c r="N717">
        <f t="shared" si="8"/>
        <v>0.93640287769784436</v>
      </c>
      <c r="O717">
        <f t="shared" si="9"/>
        <v>4.2505804707119577</v>
      </c>
      <c r="P717">
        <f t="shared" ca="1" si="10"/>
        <v>3.338523443769347</v>
      </c>
      <c r="Q717">
        <f t="shared" ca="1" si="11"/>
        <v>15.154441415203571</v>
      </c>
    </row>
    <row r="718" spans="1:17" x14ac:dyDescent="0.35">
      <c r="A718" s="1">
        <v>40057</v>
      </c>
      <c r="B718">
        <v>21.48</v>
      </c>
      <c r="C718">
        <f t="shared" ca="1" si="0"/>
        <v>21.15</v>
      </c>
      <c r="D718">
        <f t="shared" si="1"/>
        <v>23.079382183908056</v>
      </c>
      <c r="E718">
        <f t="shared" si="2"/>
        <v>21.090776978417264</v>
      </c>
      <c r="F718" s="2">
        <f t="shared" ca="1" si="3"/>
        <v>18.405847414880199</v>
      </c>
      <c r="H718">
        <v>9</v>
      </c>
      <c r="I718">
        <v>-2.7441525851197981</v>
      </c>
      <c r="J718">
        <f t="shared" ca="1" si="4"/>
        <v>0.33000000000000185</v>
      </c>
      <c r="K718">
        <f t="shared" ca="1" si="5"/>
        <v>1.5363128491620197</v>
      </c>
      <c r="L718">
        <f t="shared" si="6"/>
        <v>1.5993821839080553</v>
      </c>
      <c r="M718">
        <f t="shared" si="7"/>
        <v>7.4459133329052847</v>
      </c>
      <c r="N718">
        <f t="shared" si="8"/>
        <v>0.38922302158273681</v>
      </c>
      <c r="O718">
        <f t="shared" si="9"/>
        <v>1.8120252401430952</v>
      </c>
      <c r="P718">
        <f t="shared" ca="1" si="10"/>
        <v>3.0741525851198013</v>
      </c>
      <c r="Q718">
        <f t="shared" ca="1" si="11"/>
        <v>14.31169732364898</v>
      </c>
    </row>
    <row r="719" spans="1:17" x14ac:dyDescent="0.35">
      <c r="A719" s="1">
        <v>40087</v>
      </c>
      <c r="B719">
        <v>21.64</v>
      </c>
      <c r="C719">
        <f t="shared" ca="1" si="0"/>
        <v>21.15</v>
      </c>
      <c r="D719">
        <f t="shared" si="1"/>
        <v>23.079382183908056</v>
      </c>
      <c r="E719">
        <f t="shared" si="2"/>
        <v>21.087956834532374</v>
      </c>
      <c r="F719" s="2">
        <f t="shared" ca="1" si="3"/>
        <v>18.755010508617065</v>
      </c>
      <c r="H719">
        <v>10</v>
      </c>
      <c r="I719">
        <v>-2.3949894913829333</v>
      </c>
      <c r="J719">
        <f t="shared" ca="1" si="4"/>
        <v>0.49000000000000199</v>
      </c>
      <c r="K719">
        <f t="shared" ca="1" si="5"/>
        <v>2.2643253234750556</v>
      </c>
      <c r="L719">
        <f t="shared" si="6"/>
        <v>1.4393821839080552</v>
      </c>
      <c r="M719">
        <f t="shared" si="7"/>
        <v>6.6514888350649501</v>
      </c>
      <c r="N719">
        <f t="shared" si="8"/>
        <v>0.55204316546762655</v>
      </c>
      <c r="O719">
        <f t="shared" si="9"/>
        <v>2.5510312637136159</v>
      </c>
      <c r="P719">
        <f t="shared" ca="1" si="10"/>
        <v>2.8849894913829353</v>
      </c>
      <c r="Q719">
        <f t="shared" ca="1" si="11"/>
        <v>13.331744414893414</v>
      </c>
    </row>
    <row r="720" spans="1:17" x14ac:dyDescent="0.35">
      <c r="A720" s="1">
        <v>40118</v>
      </c>
      <c r="B720">
        <v>21.99</v>
      </c>
      <c r="C720">
        <f t="shared" ca="1" si="0"/>
        <v>21.15</v>
      </c>
      <c r="D720">
        <f t="shared" si="1"/>
        <v>23.079382183908056</v>
      </c>
      <c r="E720">
        <f t="shared" si="2"/>
        <v>21.085136690647481</v>
      </c>
      <c r="F720" s="2">
        <f t="shared" ca="1" si="3"/>
        <v>19.51574873896595</v>
      </c>
      <c r="H720">
        <v>11</v>
      </c>
      <c r="I720">
        <v>-1.6342512610340478</v>
      </c>
      <c r="J720">
        <f t="shared" ca="1" si="4"/>
        <v>0.83999999999999986</v>
      </c>
      <c r="K720">
        <f t="shared" ca="1" si="5"/>
        <v>3.8199181446111869</v>
      </c>
      <c r="L720">
        <f t="shared" si="6"/>
        <v>1.0893821839080573</v>
      </c>
      <c r="M720">
        <f t="shared" si="7"/>
        <v>4.9539890127697017</v>
      </c>
      <c r="N720">
        <f t="shared" si="8"/>
        <v>0.90486330935251758</v>
      </c>
      <c r="O720">
        <f t="shared" si="9"/>
        <v>4.1148854449864372</v>
      </c>
      <c r="P720">
        <f t="shared" ca="1" si="10"/>
        <v>2.4742512610340484</v>
      </c>
      <c r="Q720">
        <f t="shared" ca="1" si="11"/>
        <v>11.251711055179847</v>
      </c>
    </row>
    <row r="721" spans="1:17" x14ac:dyDescent="0.35">
      <c r="A721" s="1">
        <v>40148</v>
      </c>
      <c r="B721">
        <v>23.21</v>
      </c>
      <c r="C721">
        <f t="shared" ca="1" si="0"/>
        <v>21.15</v>
      </c>
      <c r="D721">
        <f t="shared" si="1"/>
        <v>23.079382183908056</v>
      </c>
      <c r="E721">
        <f t="shared" si="2"/>
        <v>21.082316546762588</v>
      </c>
      <c r="F721" s="2">
        <f t="shared" ca="1" si="3"/>
        <v>20.791234011889749</v>
      </c>
      <c r="H721">
        <v>12</v>
      </c>
      <c r="I721">
        <v>-0.35876598811025051</v>
      </c>
      <c r="J721">
        <f t="shared" ca="1" si="4"/>
        <v>2.0600000000000023</v>
      </c>
      <c r="K721">
        <f t="shared" ca="1" si="5"/>
        <v>8.875484704868601</v>
      </c>
      <c r="L721">
        <f t="shared" si="6"/>
        <v>0.13061781609194512</v>
      </c>
      <c r="M721">
        <f t="shared" si="7"/>
        <v>0.56276525675116373</v>
      </c>
      <c r="N721">
        <f t="shared" si="8"/>
        <v>2.1276834532374131</v>
      </c>
      <c r="O721">
        <f t="shared" si="9"/>
        <v>9.1670980320440041</v>
      </c>
      <c r="P721">
        <f t="shared" ca="1" si="10"/>
        <v>2.4187659881102519</v>
      </c>
      <c r="Q721">
        <f t="shared" ca="1" si="11"/>
        <v>10.421223559285876</v>
      </c>
    </row>
    <row r="722" spans="1:17" x14ac:dyDescent="0.35">
      <c r="A722" s="1">
        <v>40179</v>
      </c>
      <c r="B722">
        <v>24.7</v>
      </c>
      <c r="C722">
        <f t="shared" ca="1" si="0"/>
        <v>21.15</v>
      </c>
      <c r="D722">
        <f t="shared" si="1"/>
        <v>23.079382183908056</v>
      </c>
      <c r="E722">
        <f t="shared" si="2"/>
        <v>21.079496402877698</v>
      </c>
      <c r="F722" s="2">
        <f t="shared" ca="1" si="3"/>
        <v>22.555435897435895</v>
      </c>
      <c r="H722">
        <v>1</v>
      </c>
      <c r="I722">
        <v>1.4054358974358971</v>
      </c>
      <c r="J722">
        <f t="shared" ca="1" si="4"/>
        <v>3.5500000000000007</v>
      </c>
      <c r="K722">
        <f t="shared" ca="1" si="5"/>
        <v>14.372469635627533</v>
      </c>
      <c r="L722">
        <f t="shared" si="6"/>
        <v>1.6206178160919436</v>
      </c>
      <c r="M722">
        <f t="shared" si="7"/>
        <v>6.5612057331657629</v>
      </c>
      <c r="N722">
        <f t="shared" si="8"/>
        <v>3.6205035971223012</v>
      </c>
      <c r="O722">
        <f t="shared" si="9"/>
        <v>14.657909300090289</v>
      </c>
      <c r="P722">
        <f t="shared" ca="1" si="10"/>
        <v>2.1445641025641038</v>
      </c>
      <c r="Q722">
        <f t="shared" ca="1" si="11"/>
        <v>8.6824457593688411</v>
      </c>
    </row>
    <row r="723" spans="1:17" x14ac:dyDescent="0.35">
      <c r="A723" s="1">
        <v>40210</v>
      </c>
      <c r="B723">
        <v>26.16</v>
      </c>
      <c r="C723">
        <f t="shared" ca="1" si="0"/>
        <v>21.15</v>
      </c>
      <c r="D723">
        <f t="shared" si="1"/>
        <v>23.079382183908056</v>
      </c>
      <c r="E723">
        <f t="shared" si="2"/>
        <v>21.076676258992805</v>
      </c>
      <c r="F723" s="2">
        <f t="shared" ca="1" si="3"/>
        <v>24.077846153846153</v>
      </c>
      <c r="H723">
        <v>2</v>
      </c>
      <c r="I723">
        <v>2.9278461538461542</v>
      </c>
      <c r="J723">
        <f t="shared" ca="1" si="4"/>
        <v>5.0100000000000016</v>
      </c>
      <c r="K723">
        <f t="shared" ca="1" si="5"/>
        <v>19.151376146788994</v>
      </c>
      <c r="L723">
        <f t="shared" si="6"/>
        <v>3.0806178160919444</v>
      </c>
      <c r="M723">
        <f t="shared" si="7"/>
        <v>11.776061988119054</v>
      </c>
      <c r="N723">
        <f t="shared" si="8"/>
        <v>5.0833237410071952</v>
      </c>
      <c r="O723">
        <f t="shared" si="9"/>
        <v>19.43166567663301</v>
      </c>
      <c r="P723">
        <f t="shared" ca="1" si="10"/>
        <v>2.0821538461538474</v>
      </c>
      <c r="Q723">
        <f t="shared" ca="1" si="11"/>
        <v>7.9593036932486525</v>
      </c>
    </row>
    <row r="724" spans="1:17" x14ac:dyDescent="0.35">
      <c r="A724" s="1">
        <v>40238</v>
      </c>
      <c r="B724">
        <v>26.54</v>
      </c>
      <c r="C724">
        <f t="shared" ca="1" si="0"/>
        <v>21.15</v>
      </c>
      <c r="D724">
        <f t="shared" si="1"/>
        <v>23.079382183908056</v>
      </c>
      <c r="E724">
        <f t="shared" si="2"/>
        <v>21.073856115107912</v>
      </c>
      <c r="F724" s="2">
        <f t="shared" ca="1" si="3"/>
        <v>24.494</v>
      </c>
      <c r="H724">
        <v>3</v>
      </c>
      <c r="I724">
        <v>3.3439999999999999</v>
      </c>
      <c r="J724">
        <f t="shared" ca="1" si="4"/>
        <v>5.3900000000000006</v>
      </c>
      <c r="K724">
        <f t="shared" ca="1" si="5"/>
        <v>20.308967596081391</v>
      </c>
      <c r="L724">
        <f t="shared" si="6"/>
        <v>3.4606178160919434</v>
      </c>
      <c r="M724">
        <f t="shared" si="7"/>
        <v>13.03925326334568</v>
      </c>
      <c r="N724">
        <f t="shared" si="8"/>
        <v>5.4661438848920874</v>
      </c>
      <c r="O724">
        <f t="shared" si="9"/>
        <v>20.59586995061073</v>
      </c>
      <c r="P724">
        <f t="shared" ca="1" si="10"/>
        <v>2.0459999999999994</v>
      </c>
      <c r="Q724">
        <f t="shared" ca="1" si="11"/>
        <v>7.7091183119819124</v>
      </c>
    </row>
    <row r="725" spans="1:17" x14ac:dyDescent="0.35">
      <c r="A725" s="1">
        <v>40269</v>
      </c>
      <c r="B725">
        <v>26.04</v>
      </c>
      <c r="C725">
        <f t="shared" ca="1" si="0"/>
        <v>21.15</v>
      </c>
      <c r="D725">
        <f t="shared" si="1"/>
        <v>23.079382183908056</v>
      </c>
      <c r="E725">
        <f t="shared" si="2"/>
        <v>21.071035971223019</v>
      </c>
      <c r="F725" s="2">
        <f t="shared" ca="1" si="3"/>
        <v>23.622846153846154</v>
      </c>
      <c r="H725">
        <v>4</v>
      </c>
      <c r="I725">
        <v>2.4728461538461546</v>
      </c>
      <c r="J725">
        <f t="shared" ca="1" si="4"/>
        <v>4.8900000000000006</v>
      </c>
      <c r="K725">
        <f t="shared" ca="1" si="5"/>
        <v>18.778801843317975</v>
      </c>
      <c r="L725">
        <f t="shared" si="6"/>
        <v>2.9606178160919434</v>
      </c>
      <c r="M725">
        <f t="shared" si="7"/>
        <v>11.369500061797018</v>
      </c>
      <c r="N725">
        <f t="shared" si="8"/>
        <v>4.9689640287769805</v>
      </c>
      <c r="O725">
        <f t="shared" si="9"/>
        <v>19.082043121263368</v>
      </c>
      <c r="P725">
        <f t="shared" ca="1" si="10"/>
        <v>2.4171538461538447</v>
      </c>
      <c r="Q725">
        <f t="shared" ca="1" si="11"/>
        <v>9.2824648469809699</v>
      </c>
    </row>
    <row r="726" spans="1:17" x14ac:dyDescent="0.35">
      <c r="A726" s="1">
        <v>40299</v>
      </c>
      <c r="B726">
        <v>24.75</v>
      </c>
      <c r="C726">
        <f t="shared" ca="1" si="0"/>
        <v>21.15</v>
      </c>
      <c r="D726">
        <f t="shared" si="1"/>
        <v>23.079382183908056</v>
      </c>
      <c r="E726">
        <f t="shared" si="2"/>
        <v>21.068215827338129</v>
      </c>
      <c r="F726" s="2">
        <f t="shared" ca="1" si="3"/>
        <v>22.340307692307693</v>
      </c>
      <c r="H726">
        <v>5</v>
      </c>
      <c r="I726">
        <v>1.190307692307693</v>
      </c>
      <c r="J726">
        <f t="shared" ca="1" si="4"/>
        <v>3.6000000000000014</v>
      </c>
      <c r="K726">
        <f t="shared" ca="1" si="5"/>
        <v>14.54545454545455</v>
      </c>
      <c r="L726">
        <f t="shared" si="6"/>
        <v>1.6706178160919443</v>
      </c>
      <c r="M726">
        <f t="shared" si="7"/>
        <v>6.7499709741088658</v>
      </c>
      <c r="N726">
        <f t="shared" si="8"/>
        <v>3.681784172661871</v>
      </c>
      <c r="O726">
        <f t="shared" si="9"/>
        <v>14.87589564711867</v>
      </c>
      <c r="P726">
        <f t="shared" ca="1" si="10"/>
        <v>2.4096923076923069</v>
      </c>
      <c r="Q726">
        <f t="shared" ca="1" si="11"/>
        <v>9.736130536130533</v>
      </c>
    </row>
    <row r="727" spans="1:17" x14ac:dyDescent="0.35">
      <c r="A727" s="1">
        <v>40330</v>
      </c>
      <c r="B727">
        <v>23.26</v>
      </c>
      <c r="C727">
        <f t="shared" ca="1" si="0"/>
        <v>21.15</v>
      </c>
      <c r="D727">
        <f t="shared" si="1"/>
        <v>23.079382183908056</v>
      </c>
      <c r="E727">
        <f t="shared" si="2"/>
        <v>21.065395683453236</v>
      </c>
      <c r="F727" s="2">
        <f t="shared" ca="1" si="3"/>
        <v>20.924782051282051</v>
      </c>
      <c r="H727">
        <v>6</v>
      </c>
      <c r="I727">
        <v>-0.22521794871794854</v>
      </c>
      <c r="J727">
        <f t="shared" ca="1" si="4"/>
        <v>2.110000000000003</v>
      </c>
      <c r="K727">
        <f t="shared" ca="1" si="5"/>
        <v>9.0713671539123073</v>
      </c>
      <c r="L727">
        <f t="shared" si="6"/>
        <v>0.18061781609194583</v>
      </c>
      <c r="M727">
        <f t="shared" si="7"/>
        <v>0.77651683616485734</v>
      </c>
      <c r="N727">
        <f t="shared" si="8"/>
        <v>2.1946043165467657</v>
      </c>
      <c r="O727">
        <f t="shared" si="9"/>
        <v>9.4351002431073319</v>
      </c>
      <c r="P727">
        <f t="shared" ca="1" si="10"/>
        <v>2.3352179487179505</v>
      </c>
      <c r="Q727">
        <f t="shared" ca="1" si="11"/>
        <v>10.039630046078893</v>
      </c>
    </row>
    <row r="728" spans="1:17" x14ac:dyDescent="0.35">
      <c r="A728" s="1">
        <v>40360</v>
      </c>
      <c r="B728">
        <v>21.11</v>
      </c>
      <c r="C728">
        <f t="shared" ca="1" si="0"/>
        <v>21.15</v>
      </c>
      <c r="D728">
        <f t="shared" si="1"/>
        <v>23.079382183908056</v>
      </c>
      <c r="E728">
        <f t="shared" si="2"/>
        <v>21.062575539568343</v>
      </c>
      <c r="F728" s="2">
        <f t="shared" ca="1" si="3"/>
        <v>19.701743379571248</v>
      </c>
      <c r="H728">
        <v>7</v>
      </c>
      <c r="I728">
        <v>-1.4482566204287519</v>
      </c>
      <c r="J728">
        <f t="shared" ca="1" si="4"/>
        <v>3.9999999999999147E-2</v>
      </c>
      <c r="K728">
        <f t="shared" ca="1" si="5"/>
        <v>0.18948365703457673</v>
      </c>
      <c r="L728">
        <f t="shared" si="6"/>
        <v>1.9693821839080563</v>
      </c>
      <c r="M728">
        <f t="shared" si="7"/>
        <v>9.3291434576411945</v>
      </c>
      <c r="N728">
        <f t="shared" si="8"/>
        <v>4.7424460431656712E-2</v>
      </c>
      <c r="O728">
        <f t="shared" si="9"/>
        <v>0.22465400488705217</v>
      </c>
      <c r="P728">
        <f t="shared" ca="1" si="10"/>
        <v>1.4082566204287517</v>
      </c>
      <c r="Q728">
        <f t="shared" ca="1" si="11"/>
        <v>6.6710403620499843</v>
      </c>
    </row>
    <row r="729" spans="1:17" x14ac:dyDescent="0.35">
      <c r="A729" s="1">
        <v>40391</v>
      </c>
      <c r="B729">
        <v>19.489999999999998</v>
      </c>
      <c r="C729">
        <f t="shared" ca="1" si="0"/>
        <v>21.15</v>
      </c>
      <c r="D729">
        <f t="shared" si="1"/>
        <v>23.079382183908056</v>
      </c>
      <c r="E729">
        <f t="shared" si="2"/>
        <v>21.059755395683453</v>
      </c>
      <c r="F729" s="2">
        <f t="shared" ca="1" si="3"/>
        <v>18.691476556230654</v>
      </c>
      <c r="H729">
        <v>8</v>
      </c>
      <c r="I729">
        <v>-2.4585234437693453</v>
      </c>
      <c r="J729">
        <f t="shared" ca="1" si="4"/>
        <v>1.6600000000000001</v>
      </c>
      <c r="K729">
        <f t="shared" ca="1" si="5"/>
        <v>8.517188301693178</v>
      </c>
      <c r="L729">
        <f t="shared" si="6"/>
        <v>3.5893821839080573</v>
      </c>
      <c r="M729">
        <f t="shared" si="7"/>
        <v>18.416532498245548</v>
      </c>
      <c r="N729">
        <f t="shared" si="8"/>
        <v>1.5697553956834547</v>
      </c>
      <c r="O729">
        <f t="shared" si="9"/>
        <v>8.054158007611365</v>
      </c>
      <c r="P729">
        <f t="shared" ca="1" si="10"/>
        <v>0.79852344376934425</v>
      </c>
      <c r="Q729">
        <f t="shared" ca="1" si="11"/>
        <v>4.097093092710848</v>
      </c>
    </row>
    <row r="730" spans="1:17" x14ac:dyDescent="0.35">
      <c r="A730" s="1">
        <v>40422</v>
      </c>
      <c r="B730">
        <v>19.28</v>
      </c>
      <c r="C730">
        <f t="shared" ca="1" si="0"/>
        <v>21.15</v>
      </c>
      <c r="D730">
        <f t="shared" si="1"/>
        <v>23.079382183908056</v>
      </c>
      <c r="E730">
        <f t="shared" si="2"/>
        <v>21.05693525179856</v>
      </c>
      <c r="F730" s="2">
        <f t="shared" ca="1" si="3"/>
        <v>18.405847414880199</v>
      </c>
      <c r="H730">
        <v>9</v>
      </c>
      <c r="I730">
        <v>-2.7441525851197981</v>
      </c>
      <c r="J730">
        <f t="shared" ca="1" si="4"/>
        <v>1.8699999999999974</v>
      </c>
      <c r="K730">
        <f t="shared" ca="1" si="5"/>
        <v>9.6991701244813147</v>
      </c>
      <c r="L730">
        <f t="shared" si="6"/>
        <v>3.7993821839080546</v>
      </c>
      <c r="M730">
        <f t="shared" si="7"/>
        <v>19.706339128153811</v>
      </c>
      <c r="N730">
        <f t="shared" si="8"/>
        <v>1.7769352517985588</v>
      </c>
      <c r="O730">
        <f t="shared" si="9"/>
        <v>9.2164691483327736</v>
      </c>
      <c r="P730">
        <f t="shared" ca="1" si="10"/>
        <v>0.87415258511980198</v>
      </c>
      <c r="Q730">
        <f t="shared" ca="1" si="11"/>
        <v>4.5339864373433709</v>
      </c>
    </row>
    <row r="731" spans="1:17" x14ac:dyDescent="0.35">
      <c r="A731" s="1">
        <v>40452</v>
      </c>
      <c r="B731">
        <v>19.73</v>
      </c>
      <c r="C731">
        <f t="shared" ca="1" si="0"/>
        <v>21.15</v>
      </c>
      <c r="D731">
        <f t="shared" si="1"/>
        <v>23.079382183908056</v>
      </c>
      <c r="E731">
        <f t="shared" si="2"/>
        <v>21.054115107913667</v>
      </c>
      <c r="F731" s="2">
        <f t="shared" ca="1" si="3"/>
        <v>18.755010508617065</v>
      </c>
      <c r="H731">
        <v>10</v>
      </c>
      <c r="I731">
        <v>-2.3949894913829333</v>
      </c>
      <c r="J731">
        <f t="shared" ca="1" si="4"/>
        <v>1.4199999999999982</v>
      </c>
      <c r="K731">
        <f t="shared" ca="1" si="5"/>
        <v>7.1971616827166658</v>
      </c>
      <c r="L731">
        <f t="shared" si="6"/>
        <v>3.3493821839080553</v>
      </c>
      <c r="M731">
        <f t="shared" si="7"/>
        <v>16.97608810901194</v>
      </c>
      <c r="N731">
        <f t="shared" si="8"/>
        <v>1.3241151079136664</v>
      </c>
      <c r="O731">
        <f t="shared" si="9"/>
        <v>6.7111764212552787</v>
      </c>
      <c r="P731">
        <f t="shared" ca="1" si="10"/>
        <v>0.97498949138293511</v>
      </c>
      <c r="Q731">
        <f t="shared" ca="1" si="11"/>
        <v>4.9416598650934365</v>
      </c>
    </row>
    <row r="732" spans="1:17" x14ac:dyDescent="0.35">
      <c r="A732" s="1">
        <v>40483</v>
      </c>
      <c r="B732">
        <v>20.440000000000001</v>
      </c>
      <c r="C732">
        <f t="shared" ca="1" si="0"/>
        <v>21.15</v>
      </c>
      <c r="D732">
        <f t="shared" si="1"/>
        <v>23.079382183908056</v>
      </c>
      <c r="E732">
        <f t="shared" si="2"/>
        <v>21.051294964028777</v>
      </c>
      <c r="F732" s="2">
        <f t="shared" ca="1" si="3"/>
        <v>19.51574873896595</v>
      </c>
      <c r="H732">
        <v>11</v>
      </c>
      <c r="I732">
        <v>-1.6342512610340478</v>
      </c>
      <c r="J732">
        <f t="shared" ca="1" si="4"/>
        <v>0.7099999999999973</v>
      </c>
      <c r="K732">
        <f t="shared" ca="1" si="5"/>
        <v>3.4735812133072272</v>
      </c>
      <c r="L732">
        <f t="shared" si="6"/>
        <v>2.6393821839080545</v>
      </c>
      <c r="M732">
        <f t="shared" si="7"/>
        <v>12.912828688395569</v>
      </c>
      <c r="N732">
        <f t="shared" si="8"/>
        <v>0.61129496402877592</v>
      </c>
      <c r="O732">
        <f t="shared" si="9"/>
        <v>2.9906798631544809</v>
      </c>
      <c r="P732">
        <f t="shared" ca="1" si="10"/>
        <v>0.9242512610340512</v>
      </c>
      <c r="Q732">
        <f t="shared" ca="1" si="11"/>
        <v>4.5217772066245168</v>
      </c>
    </row>
    <row r="733" spans="1:17" x14ac:dyDescent="0.35">
      <c r="A733" s="1">
        <v>40513</v>
      </c>
      <c r="B733">
        <v>22.07</v>
      </c>
      <c r="C733">
        <f t="shared" ca="1" si="0"/>
        <v>21.15</v>
      </c>
      <c r="D733">
        <f t="shared" si="1"/>
        <v>23.079382183908056</v>
      </c>
      <c r="E733">
        <f t="shared" si="2"/>
        <v>21.048474820143884</v>
      </c>
      <c r="F733" s="2">
        <f t="shared" ca="1" si="3"/>
        <v>20.791234011889749</v>
      </c>
      <c r="H733">
        <v>12</v>
      </c>
      <c r="I733">
        <v>-0.35876598811025051</v>
      </c>
      <c r="J733">
        <f t="shared" ca="1" si="4"/>
        <v>0.92000000000000171</v>
      </c>
      <c r="K733">
        <f t="shared" ca="1" si="5"/>
        <v>4.1685545990031798</v>
      </c>
      <c r="L733">
        <f t="shared" si="6"/>
        <v>1.0093821839080555</v>
      </c>
      <c r="M733">
        <f t="shared" si="7"/>
        <v>4.5735486357410764</v>
      </c>
      <c r="N733">
        <f t="shared" si="8"/>
        <v>1.0215251798561162</v>
      </c>
      <c r="O733">
        <f t="shared" si="9"/>
        <v>4.6285690070508219</v>
      </c>
      <c r="P733">
        <f t="shared" ca="1" si="10"/>
        <v>1.2787659881102513</v>
      </c>
      <c r="Q733">
        <f t="shared" ca="1" si="11"/>
        <v>5.794136783462851</v>
      </c>
    </row>
    <row r="735" spans="1:17" x14ac:dyDescent="0.35">
      <c r="I735" t="s">
        <v>23</v>
      </c>
      <c r="J735" s="5">
        <f ca="1">AVERAGE(J698:J733)</f>
        <v>2.5152777777777784</v>
      </c>
      <c r="K735" s="5">
        <f ca="1">AVERAGE(K698:K733)</f>
        <v>10.272736002678862</v>
      </c>
      <c r="L735" s="5">
        <f t="shared" ref="L735:Q735" si="12">AVERAGE(L698:L733)</f>
        <v>1.8020130906768825</v>
      </c>
      <c r="M735" s="5">
        <f t="shared" si="12"/>
        <v>7.750358088536526</v>
      </c>
      <c r="N735" s="5">
        <f t="shared" si="12"/>
        <v>2.5442338129496416</v>
      </c>
      <c r="O735" s="5">
        <f t="shared" si="12"/>
        <v>10.386212524664842</v>
      </c>
      <c r="P735" s="5">
        <f t="shared" ca="1" si="12"/>
        <v>2.1922545645383766</v>
      </c>
      <c r="Q735" s="5">
        <f t="shared" ca="1" si="12"/>
        <v>9.4005123499077783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297E8-5ACA-4200-A4A7-BF7BA9187FD9}">
  <dimension ref="B1:XFD1048575"/>
  <sheetViews>
    <sheetView tabSelected="1" topLeftCell="A2" zoomScaleNormal="100" workbookViewId="0">
      <selection activeCell="D10" sqref="D10"/>
    </sheetView>
  </sheetViews>
  <sheetFormatPr defaultRowHeight="14.5" x14ac:dyDescent="0.35"/>
  <cols>
    <col min="2" max="2" width="11.453125" customWidth="1"/>
    <col min="3" max="3" width="9" customWidth="1"/>
    <col min="4" max="4" width="16.6328125" style="2" customWidth="1"/>
    <col min="5" max="5" width="13.6328125" style="2" customWidth="1"/>
    <col min="6" max="6" width="16.08984375" customWidth="1"/>
    <col min="7" max="7" width="22" customWidth="1"/>
    <col min="8" max="8" width="19.6328125" customWidth="1"/>
    <col min="9" max="9" width="11.36328125" customWidth="1"/>
    <col min="10" max="10" width="29.08984375" customWidth="1"/>
    <col min="11" max="11" width="24.453125" customWidth="1"/>
    <col min="13" max="13" width="11.90625" customWidth="1"/>
  </cols>
  <sheetData>
    <row r="1" spans="2:13" ht="15.5" x14ac:dyDescent="0.35">
      <c r="B1" t="s">
        <v>0</v>
      </c>
      <c r="C1" t="s">
        <v>1</v>
      </c>
      <c r="D1" s="22" t="s">
        <v>25</v>
      </c>
      <c r="E1" s="22" t="s">
        <v>26</v>
      </c>
      <c r="F1" s="23" t="s">
        <v>27</v>
      </c>
      <c r="G1" s="24" t="s">
        <v>28</v>
      </c>
      <c r="H1" s="25"/>
      <c r="J1" s="19" t="s">
        <v>29</v>
      </c>
      <c r="K1" s="18" t="s">
        <v>30</v>
      </c>
    </row>
    <row r="2" spans="2:13" ht="16" thickBot="1" x14ac:dyDescent="0.4">
      <c r="B2" s="1">
        <v>21640</v>
      </c>
      <c r="C2">
        <v>0</v>
      </c>
      <c r="D2" s="16">
        <f>H3</f>
        <v>1.2091023977987019</v>
      </c>
      <c r="E2" s="2">
        <f>(D2-C2)^2</f>
        <v>1.4619286083625702</v>
      </c>
      <c r="F2">
        <f>SQRT(E2)</f>
        <v>1.2091023977987019</v>
      </c>
      <c r="G2" s="11" t="s">
        <v>31</v>
      </c>
      <c r="H2" s="12" t="s">
        <v>32</v>
      </c>
      <c r="J2" s="13">
        <f>SUM(E2:E204)</f>
        <v>1085.5062744766587</v>
      </c>
      <c r="K2">
        <f>SUM(F2:F204)</f>
        <v>319.1546775887158</v>
      </c>
      <c r="L2" s="20"/>
      <c r="M2" t="s">
        <v>33</v>
      </c>
    </row>
    <row r="3" spans="2:13" ht="15" thickBot="1" x14ac:dyDescent="0.4">
      <c r="B3" s="1">
        <v>21731</v>
      </c>
      <c r="C3">
        <v>2.34</v>
      </c>
      <c r="D3" s="16">
        <f>$G$3*C2+(1-$G$3)*D2</f>
        <v>0.76316139696402829</v>
      </c>
      <c r="E3" s="2">
        <f t="shared" ref="E3:E66" si="0">(D3-C3)^2</f>
        <v>2.4864199800244342</v>
      </c>
      <c r="F3">
        <f t="shared" ref="F3:F66" si="1">SQRT(E3)</f>
        <v>1.5768386030359716</v>
      </c>
      <c r="G3" s="14">
        <v>0.3688198796450623</v>
      </c>
      <c r="H3" s="15">
        <v>1.2091023977987019</v>
      </c>
      <c r="L3" s="3"/>
      <c r="M3" t="s">
        <v>34</v>
      </c>
    </row>
    <row r="4" spans="2:13" x14ac:dyDescent="0.35">
      <c r="B4" s="1">
        <v>21823</v>
      </c>
      <c r="C4">
        <v>2.74</v>
      </c>
      <c r="D4" s="16">
        <f t="shared" ref="D4:D67" si="2">$G$3*C3+(1-$G$3)*D3</f>
        <v>1.3447308207554434</v>
      </c>
      <c r="E4" s="2">
        <f t="shared" si="0"/>
        <v>1.9467760825497793</v>
      </c>
      <c r="F4">
        <f t="shared" si="1"/>
        <v>1.3952691792445568</v>
      </c>
    </row>
    <row r="5" spans="2:13" x14ac:dyDescent="0.35">
      <c r="B5" s="1">
        <v>21915</v>
      </c>
      <c r="C5">
        <v>0.27</v>
      </c>
      <c r="D5" s="16">
        <f t="shared" si="2"/>
        <v>1.8593338315168857</v>
      </c>
      <c r="E5" s="2">
        <f t="shared" si="0"/>
        <v>2.5259820280041443</v>
      </c>
      <c r="F5">
        <f t="shared" si="1"/>
        <v>1.5893338315168857</v>
      </c>
    </row>
    <row r="6" spans="2:13" x14ac:dyDescent="0.35">
      <c r="B6" s="1">
        <v>22006</v>
      </c>
      <c r="C6">
        <v>2.31</v>
      </c>
      <c r="D6" s="16">
        <f t="shared" si="2"/>
        <v>1.273155919061002</v>
      </c>
      <c r="E6" s="2">
        <f t="shared" si="0"/>
        <v>1.0750456481782356</v>
      </c>
      <c r="F6">
        <f t="shared" si="1"/>
        <v>1.036844080938998</v>
      </c>
    </row>
    <row r="7" spans="2:13" x14ac:dyDescent="0.35">
      <c r="B7" s="1">
        <v>22097</v>
      </c>
      <c r="C7">
        <v>0.14000000000000001</v>
      </c>
      <c r="D7" s="16">
        <f t="shared" si="2"/>
        <v>1.6555646282036185</v>
      </c>
      <c r="E7" s="2">
        <f t="shared" si="0"/>
        <v>2.2969361422619721</v>
      </c>
      <c r="F7">
        <f t="shared" si="1"/>
        <v>1.5155646282036184</v>
      </c>
    </row>
    <row r="8" spans="2:13" x14ac:dyDescent="0.35">
      <c r="B8" s="1">
        <v>22189</v>
      </c>
      <c r="C8">
        <v>2.7</v>
      </c>
      <c r="D8" s="16">
        <f t="shared" si="2"/>
        <v>1.0965942644352462</v>
      </c>
      <c r="E8" s="2">
        <f t="shared" si="0"/>
        <v>2.5709099528419497</v>
      </c>
      <c r="F8">
        <f t="shared" si="1"/>
        <v>1.603405735564754</v>
      </c>
    </row>
    <row r="9" spans="2:13" x14ac:dyDescent="0.35">
      <c r="B9" s="1">
        <v>22281</v>
      </c>
      <c r="C9">
        <v>1.21</v>
      </c>
      <c r="D9" s="16">
        <f t="shared" si="2"/>
        <v>1.6879621748484412</v>
      </c>
      <c r="E9" s="2">
        <f t="shared" si="0"/>
        <v>0.22844784058585196</v>
      </c>
      <c r="F9">
        <f t="shared" si="1"/>
        <v>0.47796217484844128</v>
      </c>
    </row>
    <row r="10" spans="2:13" x14ac:dyDescent="0.35">
      <c r="B10" s="1">
        <v>22371</v>
      </c>
      <c r="C10">
        <v>-0.4</v>
      </c>
      <c r="D10" s="16">
        <f t="shared" si="2"/>
        <v>1.511680223045947</v>
      </c>
      <c r="E10" s="2">
        <f t="shared" si="0"/>
        <v>3.6545212751850018</v>
      </c>
      <c r="F10">
        <f t="shared" si="1"/>
        <v>1.9116802230459471</v>
      </c>
    </row>
    <row r="11" spans="2:13" x14ac:dyDescent="0.35">
      <c r="B11" s="1">
        <v>22462</v>
      </c>
      <c r="C11">
        <v>1.47</v>
      </c>
      <c r="D11" s="16">
        <f t="shared" si="2"/>
        <v>0.80661455326229492</v>
      </c>
      <c r="E11" s="2">
        <f t="shared" si="0"/>
        <v>0.44008025094338449</v>
      </c>
      <c r="F11">
        <f t="shared" si="1"/>
        <v>0.66338544673770505</v>
      </c>
    </row>
    <row r="12" spans="2:13" x14ac:dyDescent="0.35">
      <c r="B12" s="1">
        <v>22554</v>
      </c>
      <c r="C12">
        <v>0.8</v>
      </c>
      <c r="D12" s="16">
        <f t="shared" si="2"/>
        <v>1.0512842938863811</v>
      </c>
      <c r="E12" s="2">
        <f t="shared" si="0"/>
        <v>6.3143796353977127E-2</v>
      </c>
      <c r="F12">
        <f t="shared" si="1"/>
        <v>0.25128429388638107</v>
      </c>
    </row>
    <row r="13" spans="2:13" x14ac:dyDescent="0.35">
      <c r="B13" s="1">
        <v>22646</v>
      </c>
      <c r="C13">
        <v>0.8</v>
      </c>
      <c r="D13" s="16">
        <f t="shared" si="2"/>
        <v>0.95860565085851146</v>
      </c>
      <c r="E13" s="2">
        <f t="shared" si="0"/>
        <v>2.5155752484252024E-2</v>
      </c>
      <c r="F13">
        <f t="shared" si="1"/>
        <v>0.15860565085851142</v>
      </c>
    </row>
    <row r="14" spans="2:13" x14ac:dyDescent="0.35">
      <c r="B14" s="1">
        <v>22736</v>
      </c>
      <c r="C14">
        <v>2.2599999999999998</v>
      </c>
      <c r="D14" s="16">
        <f t="shared" si="2"/>
        <v>0.90010873379784839</v>
      </c>
      <c r="E14" s="2">
        <f t="shared" si="0"/>
        <v>1.8493042558928905</v>
      </c>
      <c r="F14">
        <f t="shared" si="1"/>
        <v>1.3598912662021514</v>
      </c>
    </row>
    <row r="15" spans="2:13" x14ac:dyDescent="0.35">
      <c r="B15" s="1">
        <v>22827</v>
      </c>
      <c r="C15">
        <v>0.13</v>
      </c>
      <c r="D15" s="16">
        <f t="shared" si="2"/>
        <v>1.4016636669288971</v>
      </c>
      <c r="E15" s="2">
        <f t="shared" si="0"/>
        <v>1.6171284817870493</v>
      </c>
      <c r="F15">
        <f t="shared" si="1"/>
        <v>1.2716636669288972</v>
      </c>
    </row>
    <row r="16" spans="2:13" x14ac:dyDescent="0.35">
      <c r="B16" s="1">
        <v>22919</v>
      </c>
      <c r="C16">
        <v>2.11</v>
      </c>
      <c r="D16" s="16">
        <f t="shared" si="2"/>
        <v>0.93264882634318258</v>
      </c>
      <c r="E16" s="2">
        <f t="shared" si="0"/>
        <v>1.3861557861110849</v>
      </c>
      <c r="F16">
        <f t="shared" si="1"/>
        <v>1.1773511736568172</v>
      </c>
    </row>
    <row r="17" spans="2:6" x14ac:dyDescent="0.35">
      <c r="B17" s="1">
        <v>23011</v>
      </c>
      <c r="C17">
        <v>0.79</v>
      </c>
      <c r="D17" s="16">
        <f t="shared" si="2"/>
        <v>1.3668793445112626</v>
      </c>
      <c r="E17" s="2">
        <f t="shared" si="0"/>
        <v>0.33278977812374394</v>
      </c>
      <c r="F17">
        <f t="shared" si="1"/>
        <v>0.57687934451126255</v>
      </c>
    </row>
    <row r="18" spans="2:6" x14ac:dyDescent="0.35">
      <c r="B18" s="1">
        <v>23101</v>
      </c>
      <c r="C18">
        <v>0.53</v>
      </c>
      <c r="D18" s="16">
        <f t="shared" si="2"/>
        <v>1.1541147740988962</v>
      </c>
      <c r="E18" s="2">
        <f t="shared" si="0"/>
        <v>0.38951925124851616</v>
      </c>
      <c r="F18">
        <f t="shared" si="1"/>
        <v>0.62411477409889615</v>
      </c>
    </row>
    <row r="19" spans="2:6" x14ac:dyDescent="0.35">
      <c r="B19" s="1">
        <v>23192</v>
      </c>
      <c r="C19">
        <v>2.75</v>
      </c>
      <c r="D19" s="16">
        <f t="shared" si="2"/>
        <v>0.923928838231036</v>
      </c>
      <c r="E19" s="2">
        <f t="shared" si="0"/>
        <v>3.3345358878442539</v>
      </c>
      <c r="F19">
        <f t="shared" si="1"/>
        <v>1.826071161768964</v>
      </c>
    </row>
    <row r="20" spans="2:6" x14ac:dyDescent="0.35">
      <c r="B20" s="1">
        <v>23284</v>
      </c>
      <c r="C20">
        <v>0.78</v>
      </c>
      <c r="D20" s="16">
        <f t="shared" si="2"/>
        <v>1.5974201843379845</v>
      </c>
      <c r="E20" s="2">
        <f t="shared" si="0"/>
        <v>0.66817575776314453</v>
      </c>
      <c r="F20">
        <f t="shared" si="1"/>
        <v>0.81742018433798447</v>
      </c>
    </row>
    <row r="21" spans="2:6" x14ac:dyDescent="0.35">
      <c r="B21" s="1">
        <v>23376</v>
      </c>
      <c r="C21">
        <v>2.46</v>
      </c>
      <c r="D21" s="16">
        <f t="shared" si="2"/>
        <v>1.2959393703310043</v>
      </c>
      <c r="E21" s="2">
        <f t="shared" si="0"/>
        <v>1.3550371495453788</v>
      </c>
      <c r="F21">
        <f t="shared" si="1"/>
        <v>1.1640606296689957</v>
      </c>
    </row>
    <row r="22" spans="2:6" x14ac:dyDescent="0.35">
      <c r="B22" s="1">
        <v>23467</v>
      </c>
      <c r="C22">
        <v>0.13</v>
      </c>
      <c r="D22" s="16">
        <f t="shared" si="2"/>
        <v>1.7252680716650786</v>
      </c>
      <c r="E22" s="2">
        <f t="shared" si="0"/>
        <v>2.5448802204740186</v>
      </c>
      <c r="F22">
        <f t="shared" si="1"/>
        <v>1.5952680716650787</v>
      </c>
    </row>
    <row r="23" spans="2:6" x14ac:dyDescent="0.35">
      <c r="B23" s="1">
        <v>23558</v>
      </c>
      <c r="C23">
        <v>0.9</v>
      </c>
      <c r="D23" s="16">
        <f t="shared" si="2"/>
        <v>1.1369014934719535</v>
      </c>
      <c r="E23" s="2">
        <f t="shared" si="0"/>
        <v>5.6122317609241995E-2</v>
      </c>
      <c r="F23">
        <f t="shared" si="1"/>
        <v>0.23690149347195344</v>
      </c>
    </row>
    <row r="24" spans="2:6" x14ac:dyDescent="0.35">
      <c r="B24" s="1">
        <v>23650</v>
      </c>
      <c r="C24">
        <v>1.29</v>
      </c>
      <c r="D24" s="16">
        <f t="shared" si="2"/>
        <v>1.049527513161892</v>
      </c>
      <c r="E24" s="2">
        <f t="shared" si="0"/>
        <v>5.7827016926104056E-2</v>
      </c>
      <c r="F24">
        <f t="shared" si="1"/>
        <v>0.24047248683810807</v>
      </c>
    </row>
    <row r="25" spans="2:6" x14ac:dyDescent="0.35">
      <c r="B25" s="1">
        <v>23742</v>
      </c>
      <c r="C25">
        <v>2.0499999999999998</v>
      </c>
      <c r="D25" s="16">
        <f t="shared" si="2"/>
        <v>1.1382185468154717</v>
      </c>
      <c r="E25" s="2">
        <f t="shared" si="0"/>
        <v>0.83134541837128972</v>
      </c>
      <c r="F25">
        <f t="shared" si="1"/>
        <v>0.91178145318452808</v>
      </c>
    </row>
    <row r="26" spans="2:6" x14ac:dyDescent="0.35">
      <c r="B26" s="1">
        <v>23832</v>
      </c>
      <c r="C26">
        <v>1.28</v>
      </c>
      <c r="D26" s="16">
        <f t="shared" si="2"/>
        <v>1.4745016726415894</v>
      </c>
      <c r="E26" s="2">
        <f t="shared" si="0"/>
        <v>3.7830900660375991E-2</v>
      </c>
      <c r="F26">
        <f t="shared" si="1"/>
        <v>0.19450167264158935</v>
      </c>
    </row>
    <row r="27" spans="2:6" x14ac:dyDescent="0.35">
      <c r="B27" s="1">
        <v>23923</v>
      </c>
      <c r="C27">
        <v>2.54</v>
      </c>
      <c r="D27" s="16">
        <f t="shared" si="2"/>
        <v>1.4027655891471551</v>
      </c>
      <c r="E27" s="2">
        <f t="shared" si="0"/>
        <v>1.2933021052278173</v>
      </c>
      <c r="F27">
        <f t="shared" si="1"/>
        <v>1.1372344108528449</v>
      </c>
    </row>
    <row r="28" spans="2:6" x14ac:dyDescent="0.35">
      <c r="B28" s="1">
        <v>24015</v>
      </c>
      <c r="C28">
        <v>0.89</v>
      </c>
      <c r="D28" s="16">
        <f t="shared" si="2"/>
        <v>1.8222002476861245</v>
      </c>
      <c r="E28" s="2">
        <f t="shared" si="0"/>
        <v>0.86899730178607193</v>
      </c>
      <c r="F28">
        <f t="shared" si="1"/>
        <v>0.93220024768612453</v>
      </c>
    </row>
    <row r="29" spans="2:6" x14ac:dyDescent="0.35">
      <c r="B29" s="1">
        <v>24107</v>
      </c>
      <c r="C29">
        <v>2.9</v>
      </c>
      <c r="D29" s="16">
        <f t="shared" si="2"/>
        <v>1.4783862645294308</v>
      </c>
      <c r="E29" s="2">
        <f t="shared" si="0"/>
        <v>2.0209856128785852</v>
      </c>
      <c r="F29">
        <f t="shared" si="1"/>
        <v>1.4216137354705691</v>
      </c>
    </row>
    <row r="30" spans="2:6" x14ac:dyDescent="0.35">
      <c r="B30" s="1">
        <v>24197</v>
      </c>
      <c r="C30">
        <v>4.99</v>
      </c>
      <c r="D30" s="16">
        <f t="shared" si="2"/>
        <v>2.0027056713474534</v>
      </c>
      <c r="E30" s="2">
        <f t="shared" si="0"/>
        <v>8.9239274059996703</v>
      </c>
      <c r="F30">
        <f t="shared" si="1"/>
        <v>2.9872943286525468</v>
      </c>
    </row>
    <row r="31" spans="2:6" x14ac:dyDescent="0.35">
      <c r="B31" s="1">
        <v>24288</v>
      </c>
      <c r="C31">
        <v>2.1</v>
      </c>
      <c r="D31" s="16">
        <f t="shared" si="2"/>
        <v>3.1044792061054629</v>
      </c>
      <c r="E31" s="2">
        <f t="shared" si="0"/>
        <v>1.0089784754982609</v>
      </c>
      <c r="F31">
        <f t="shared" si="1"/>
        <v>1.0044792061054628</v>
      </c>
    </row>
    <row r="32" spans="2:6" x14ac:dyDescent="0.35">
      <c r="B32" s="1">
        <v>24380</v>
      </c>
      <c r="C32">
        <v>4.9000000000000004</v>
      </c>
      <c r="D32" s="16">
        <f t="shared" si="2"/>
        <v>2.7340073062036785</v>
      </c>
      <c r="E32" s="2">
        <f t="shared" si="0"/>
        <v>4.6915243495790468</v>
      </c>
      <c r="F32">
        <f t="shared" si="1"/>
        <v>2.1659926937963219</v>
      </c>
    </row>
    <row r="33" spans="2:6" x14ac:dyDescent="0.35">
      <c r="B33" s="1">
        <v>24472</v>
      </c>
      <c r="C33">
        <v>0.61</v>
      </c>
      <c r="D33" s="16">
        <f t="shared" si="2"/>
        <v>3.5328684708417217</v>
      </c>
      <c r="E33" s="2">
        <f t="shared" si="0"/>
        <v>8.5431600978406248</v>
      </c>
      <c r="F33">
        <f t="shared" si="1"/>
        <v>2.9228684708417219</v>
      </c>
    </row>
    <row r="34" spans="2:6" x14ac:dyDescent="0.35">
      <c r="B34" s="1">
        <v>24562</v>
      </c>
      <c r="C34">
        <v>2.42</v>
      </c>
      <c r="D34" s="16">
        <f t="shared" si="2"/>
        <v>2.4548564732075304</v>
      </c>
      <c r="E34" s="2">
        <f t="shared" si="0"/>
        <v>1.2149737244672911E-3</v>
      </c>
      <c r="F34">
        <f t="shared" si="1"/>
        <v>3.4856473207530492E-2</v>
      </c>
    </row>
    <row r="35" spans="2:6" x14ac:dyDescent="0.35">
      <c r="B35" s="1">
        <v>24653</v>
      </c>
      <c r="C35">
        <v>3.61</v>
      </c>
      <c r="D35" s="16">
        <f t="shared" si="2"/>
        <v>2.4420007129542776</v>
      </c>
      <c r="E35" s="2">
        <f t="shared" si="0"/>
        <v>1.3642223345393156</v>
      </c>
      <c r="F35">
        <f t="shared" si="1"/>
        <v>1.1679992870457223</v>
      </c>
    </row>
    <row r="36" spans="2:6" x14ac:dyDescent="0.35">
      <c r="B36" s="1">
        <v>24745</v>
      </c>
      <c r="C36">
        <v>3.58</v>
      </c>
      <c r="D36" s="16">
        <f t="shared" si="2"/>
        <v>2.8727820694279993</v>
      </c>
      <c r="E36" s="2">
        <f t="shared" si="0"/>
        <v>0.50015720132254327</v>
      </c>
      <c r="F36">
        <f t="shared" si="1"/>
        <v>0.70721793057200077</v>
      </c>
    </row>
    <row r="37" spans="2:6" x14ac:dyDescent="0.35">
      <c r="B37" s="1">
        <v>24837</v>
      </c>
      <c r="C37">
        <v>4.72</v>
      </c>
      <c r="D37" s="16">
        <f t="shared" si="2"/>
        <v>3.1336181014643945</v>
      </c>
      <c r="E37" s="2">
        <f t="shared" si="0"/>
        <v>2.5166075280014315</v>
      </c>
      <c r="F37">
        <f t="shared" si="1"/>
        <v>1.5863818985356053</v>
      </c>
    </row>
    <row r="38" spans="2:6" x14ac:dyDescent="0.35">
      <c r="B38" s="1">
        <v>24928</v>
      </c>
      <c r="C38">
        <v>3.5</v>
      </c>
      <c r="D38" s="16">
        <f t="shared" si="2"/>
        <v>3.7187072823534018</v>
      </c>
      <c r="E38" s="2">
        <f t="shared" si="0"/>
        <v>4.7832875354410602E-2</v>
      </c>
      <c r="F38">
        <f t="shared" si="1"/>
        <v>0.21870728235340176</v>
      </c>
    </row>
    <row r="39" spans="2:6" x14ac:dyDescent="0.35">
      <c r="B39" s="1">
        <v>25019</v>
      </c>
      <c r="C39">
        <v>5.77</v>
      </c>
      <c r="D39" s="16">
        <f t="shared" si="2"/>
        <v>3.6380436887983212</v>
      </c>
      <c r="E39" s="2">
        <f t="shared" si="0"/>
        <v>4.5452377128726678</v>
      </c>
      <c r="F39">
        <f t="shared" si="1"/>
        <v>2.1319563112016784</v>
      </c>
    </row>
    <row r="40" spans="2:6" x14ac:dyDescent="0.35">
      <c r="B40" s="1">
        <v>25111</v>
      </c>
      <c r="C40">
        <v>4.5599999999999996</v>
      </c>
      <c r="D40" s="16">
        <f t="shared" si="2"/>
        <v>4.424351558904255</v>
      </c>
      <c r="E40" s="2">
        <f t="shared" si="0"/>
        <v>1.840049957170569E-2</v>
      </c>
      <c r="F40">
        <f t="shared" si="1"/>
        <v>0.13564844109574459</v>
      </c>
    </row>
    <row r="41" spans="2:6" x14ac:dyDescent="0.35">
      <c r="B41" s="1">
        <v>25203</v>
      </c>
      <c r="C41">
        <v>4.51</v>
      </c>
      <c r="D41" s="16">
        <f t="shared" si="2"/>
        <v>4.4743814006232272</v>
      </c>
      <c r="E41" s="2">
        <f t="shared" si="0"/>
        <v>1.2686846215630245E-3</v>
      </c>
      <c r="F41">
        <f t="shared" si="1"/>
        <v>3.5618599376772586E-2</v>
      </c>
    </row>
    <row r="42" spans="2:6" x14ac:dyDescent="0.35">
      <c r="B42" s="1">
        <v>25293</v>
      </c>
      <c r="C42">
        <v>6.67</v>
      </c>
      <c r="D42" s="16">
        <f t="shared" si="2"/>
        <v>4.4875182481584943</v>
      </c>
      <c r="E42" s="2">
        <f t="shared" si="0"/>
        <v>4.7632265971211671</v>
      </c>
      <c r="F42">
        <f t="shared" si="1"/>
        <v>2.1824817518415056</v>
      </c>
    </row>
    <row r="43" spans="2:6" x14ac:dyDescent="0.35">
      <c r="B43" s="1">
        <v>25384</v>
      </c>
      <c r="C43">
        <v>5.47</v>
      </c>
      <c r="D43" s="16">
        <f t="shared" si="2"/>
        <v>5.2924609052002225</v>
      </c>
      <c r="E43" s="2">
        <f t="shared" si="0"/>
        <v>3.1520130182324295E-2</v>
      </c>
      <c r="F43">
        <f t="shared" si="1"/>
        <v>0.17753909479977725</v>
      </c>
    </row>
    <row r="44" spans="2:6" x14ac:dyDescent="0.35">
      <c r="B44" s="1">
        <v>25476</v>
      </c>
      <c r="C44">
        <v>5.4</v>
      </c>
      <c r="D44" s="16">
        <f t="shared" si="2"/>
        <v>5.3579408527765695</v>
      </c>
      <c r="E44" s="2">
        <f t="shared" si="0"/>
        <v>1.7689718651622307E-3</v>
      </c>
      <c r="F44">
        <f t="shared" si="1"/>
        <v>4.2059147223430848E-2</v>
      </c>
    </row>
    <row r="45" spans="2:6" x14ac:dyDescent="0.35">
      <c r="B45" s="1">
        <v>25568</v>
      </c>
      <c r="C45">
        <v>6.38</v>
      </c>
      <c r="D45" s="16">
        <f t="shared" si="2"/>
        <v>5.3734531023934888</v>
      </c>
      <c r="E45" s="2">
        <f t="shared" si="0"/>
        <v>1.0131366570812923</v>
      </c>
      <c r="F45">
        <f t="shared" si="1"/>
        <v>1.0065468976065111</v>
      </c>
    </row>
    <row r="46" spans="2:6" x14ac:dyDescent="0.35">
      <c r="B46" s="1">
        <v>25658</v>
      </c>
      <c r="C46">
        <v>6.28</v>
      </c>
      <c r="D46" s="16">
        <f t="shared" si="2"/>
        <v>5.7446876080258331</v>
      </c>
      <c r="E46" s="2">
        <f t="shared" si="0"/>
        <v>0.28655935700110435</v>
      </c>
      <c r="F46">
        <f t="shared" si="1"/>
        <v>0.53531239197416713</v>
      </c>
    </row>
    <row r="47" spans="2:6" x14ac:dyDescent="0.35">
      <c r="B47" s="1">
        <v>25749</v>
      </c>
      <c r="C47">
        <v>4.13</v>
      </c>
      <c r="D47" s="16">
        <f t="shared" si="2"/>
        <v>5.9421214600062555</v>
      </c>
      <c r="E47" s="2">
        <f t="shared" si="0"/>
        <v>3.2837841858152035</v>
      </c>
      <c r="F47">
        <f t="shared" si="1"/>
        <v>1.8121214600062556</v>
      </c>
    </row>
    <row r="48" spans="2:6" x14ac:dyDescent="0.35">
      <c r="B48" s="1">
        <v>25841</v>
      </c>
      <c r="C48">
        <v>5.1100000000000003</v>
      </c>
      <c r="D48" s="16">
        <f t="shared" si="2"/>
        <v>5.2737750412245132</v>
      </c>
      <c r="E48" s="2">
        <f t="shared" si="0"/>
        <v>2.6822264128090904E-2</v>
      </c>
      <c r="F48">
        <f t="shared" si="1"/>
        <v>0.16377504122451292</v>
      </c>
    </row>
    <row r="49" spans="2:6" x14ac:dyDescent="0.35">
      <c r="B49" s="1">
        <v>25933</v>
      </c>
      <c r="C49">
        <v>5.04</v>
      </c>
      <c r="D49" s="16">
        <f t="shared" si="2"/>
        <v>5.2133715502312228</v>
      </c>
      <c r="E49" s="2">
        <f t="shared" si="0"/>
        <v>3.0057694429577394E-2</v>
      </c>
      <c r="F49">
        <f t="shared" si="1"/>
        <v>0.17337155023122275</v>
      </c>
    </row>
    <row r="50" spans="2:6" x14ac:dyDescent="0.35">
      <c r="B50" s="1">
        <v>26023</v>
      </c>
      <c r="C50">
        <v>2</v>
      </c>
      <c r="D50" s="16">
        <f t="shared" si="2"/>
        <v>5.1494286759410652</v>
      </c>
      <c r="E50" s="2">
        <f t="shared" si="0"/>
        <v>9.9189009848398921</v>
      </c>
      <c r="F50">
        <f t="shared" si="1"/>
        <v>3.1494286759410652</v>
      </c>
    </row>
    <row r="51" spans="2:6" x14ac:dyDescent="0.35">
      <c r="B51" s="1">
        <v>26114</v>
      </c>
      <c r="C51">
        <v>4.96</v>
      </c>
      <c r="D51" s="16">
        <f t="shared" si="2"/>
        <v>3.9878567707297736</v>
      </c>
      <c r="E51" s="2">
        <f t="shared" si="0"/>
        <v>0.94506245821594381</v>
      </c>
      <c r="F51">
        <f t="shared" si="1"/>
        <v>0.97214322927022634</v>
      </c>
    </row>
    <row r="52" spans="2:6" x14ac:dyDescent="0.35">
      <c r="B52" s="1">
        <v>26206</v>
      </c>
      <c r="C52">
        <v>2.94</v>
      </c>
      <c r="D52" s="16">
        <f t="shared" si="2"/>
        <v>4.34640251954698</v>
      </c>
      <c r="E52" s="2">
        <f t="shared" si="0"/>
        <v>1.9779680469880936</v>
      </c>
      <c r="F52">
        <f t="shared" si="1"/>
        <v>1.40640251954698</v>
      </c>
    </row>
    <row r="53" spans="2:6" x14ac:dyDescent="0.35">
      <c r="B53" s="1">
        <v>26298</v>
      </c>
      <c r="C53">
        <v>2.92</v>
      </c>
      <c r="D53" s="16">
        <f t="shared" si="2"/>
        <v>3.8276933115551506</v>
      </c>
      <c r="E53" s="2">
        <f t="shared" si="0"/>
        <v>0.82390714784195573</v>
      </c>
      <c r="F53">
        <f t="shared" si="1"/>
        <v>0.90769331155515065</v>
      </c>
    </row>
    <row r="54" spans="2:6" x14ac:dyDescent="0.35">
      <c r="B54" s="1">
        <v>26389</v>
      </c>
      <c r="C54">
        <v>2.9</v>
      </c>
      <c r="D54" s="16">
        <f t="shared" si="2"/>
        <v>3.4929179736327516</v>
      </c>
      <c r="E54" s="2">
        <f t="shared" si="0"/>
        <v>0.35155172345676838</v>
      </c>
      <c r="F54">
        <f t="shared" si="1"/>
        <v>0.59291797363275167</v>
      </c>
    </row>
    <row r="55" spans="2:6" x14ac:dyDescent="0.35">
      <c r="B55" s="1">
        <v>26480</v>
      </c>
      <c r="C55">
        <v>2.88</v>
      </c>
      <c r="D55" s="16">
        <f t="shared" si="2"/>
        <v>3.274238037958126</v>
      </c>
      <c r="E55" s="2">
        <f t="shared" si="0"/>
        <v>0.15542363057307285</v>
      </c>
      <c r="F55">
        <f t="shared" si="1"/>
        <v>0.39423803795812606</v>
      </c>
    </row>
    <row r="56" spans="2:6" x14ac:dyDescent="0.35">
      <c r="B56" s="1">
        <v>26572</v>
      </c>
      <c r="C56">
        <v>3.81</v>
      </c>
      <c r="D56" s="16">
        <f t="shared" si="2"/>
        <v>3.1288352122469041</v>
      </c>
      <c r="E56" s="2">
        <f t="shared" si="0"/>
        <v>0.4639854680747203</v>
      </c>
      <c r="F56">
        <f t="shared" si="1"/>
        <v>0.68116478775309597</v>
      </c>
    </row>
    <row r="57" spans="2:6" x14ac:dyDescent="0.35">
      <c r="B57" s="1">
        <v>26664</v>
      </c>
      <c r="C57">
        <v>4.71</v>
      </c>
      <c r="D57" s="16">
        <f t="shared" si="2"/>
        <v>3.3800623272844552</v>
      </c>
      <c r="E57" s="2">
        <f t="shared" si="0"/>
        <v>1.7687342133080395</v>
      </c>
      <c r="F57">
        <f t="shared" si="1"/>
        <v>1.3299376727155447</v>
      </c>
    </row>
    <row r="58" spans="2:6" x14ac:dyDescent="0.35">
      <c r="B58" s="1">
        <v>26754</v>
      </c>
      <c r="C58">
        <v>9.26</v>
      </c>
      <c r="D58" s="16">
        <f t="shared" si="2"/>
        <v>3.8705697796708365</v>
      </c>
      <c r="E58" s="2">
        <f t="shared" si="0"/>
        <v>29.045958099797257</v>
      </c>
      <c r="F58">
        <f t="shared" si="1"/>
        <v>5.3894302203291637</v>
      </c>
    </row>
    <row r="59" spans="2:6" x14ac:dyDescent="0.35">
      <c r="B59" s="1">
        <v>26845</v>
      </c>
      <c r="C59">
        <v>4.55</v>
      </c>
      <c r="D59" s="16">
        <f t="shared" si="2"/>
        <v>5.8582987848880999</v>
      </c>
      <c r="E59" s="2">
        <f t="shared" si="0"/>
        <v>1.711645710539679</v>
      </c>
      <c r="F59">
        <f t="shared" si="1"/>
        <v>1.3082987848881</v>
      </c>
    </row>
    <row r="60" spans="2:6" x14ac:dyDescent="0.35">
      <c r="B60" s="1">
        <v>26937</v>
      </c>
      <c r="C60">
        <v>12.47</v>
      </c>
      <c r="D60" s="16">
        <f t="shared" si="2"/>
        <v>5.3757721845058892</v>
      </c>
      <c r="E60" s="2">
        <f t="shared" si="0"/>
        <v>50.328068298130354</v>
      </c>
      <c r="F60">
        <f t="shared" si="1"/>
        <v>7.0942278154941114</v>
      </c>
    </row>
    <row r="61" spans="2:6" x14ac:dyDescent="0.35">
      <c r="B61" s="1">
        <v>27029</v>
      </c>
      <c r="C61">
        <v>10.39</v>
      </c>
      <c r="D61" s="16">
        <f t="shared" si="2"/>
        <v>7.99226443359108</v>
      </c>
      <c r="E61" s="2">
        <f t="shared" si="0"/>
        <v>5.7491358464223072</v>
      </c>
      <c r="F61">
        <f t="shared" si="1"/>
        <v>2.3977355664089206</v>
      </c>
    </row>
    <row r="62" spans="2:6" x14ac:dyDescent="0.35">
      <c r="B62" s="1">
        <v>27119</v>
      </c>
      <c r="C62">
        <v>10.96</v>
      </c>
      <c r="D62" s="16">
        <f t="shared" si="2"/>
        <v>8.876596976614703</v>
      </c>
      <c r="E62" s="2">
        <f t="shared" si="0"/>
        <v>4.340568157851</v>
      </c>
      <c r="F62">
        <f t="shared" si="1"/>
        <v>2.0834030233852978</v>
      </c>
    </row>
    <row r="63" spans="2:6" x14ac:dyDescent="0.35">
      <c r="B63" s="1">
        <v>27210</v>
      </c>
      <c r="C63">
        <v>9.86</v>
      </c>
      <c r="D63" s="16">
        <f t="shared" si="2"/>
        <v>9.644997428951827</v>
      </c>
      <c r="E63" s="2">
        <f t="shared" si="0"/>
        <v>4.622610555732444E-2</v>
      </c>
      <c r="F63">
        <f t="shared" si="1"/>
        <v>0.21500257104817244</v>
      </c>
    </row>
    <row r="64" spans="2:6" x14ac:dyDescent="0.35">
      <c r="B64" s="1">
        <v>27302</v>
      </c>
      <c r="C64">
        <v>13.56</v>
      </c>
      <c r="D64" s="16">
        <f t="shared" si="2"/>
        <v>9.7242946513291919</v>
      </c>
      <c r="E64" s="2">
        <f t="shared" si="0"/>
        <v>14.712635521821849</v>
      </c>
      <c r="F64">
        <f t="shared" si="1"/>
        <v>3.8357053486708086</v>
      </c>
    </row>
    <row r="65" spans="2:6" x14ac:dyDescent="0.35">
      <c r="B65" s="1">
        <v>27394</v>
      </c>
      <c r="C65">
        <v>10.07</v>
      </c>
      <c r="D65" s="16">
        <f t="shared" si="2"/>
        <v>11.138979036379881</v>
      </c>
      <c r="E65" s="2">
        <f t="shared" si="0"/>
        <v>1.142716180219659</v>
      </c>
      <c r="F65">
        <f t="shared" si="1"/>
        <v>1.068979036379881</v>
      </c>
    </row>
    <row r="66" spans="2:6" x14ac:dyDescent="0.35">
      <c r="B66" s="1">
        <v>27484</v>
      </c>
      <c r="C66">
        <v>5.32</v>
      </c>
      <c r="D66" s="16">
        <f t="shared" si="2"/>
        <v>10.744718316839158</v>
      </c>
      <c r="E66" s="2">
        <f t="shared" si="0"/>
        <v>29.427568817050268</v>
      </c>
      <c r="F66">
        <f t="shared" si="1"/>
        <v>5.4247183168391579</v>
      </c>
    </row>
    <row r="67" spans="2:6" x14ac:dyDescent="0.35">
      <c r="B67" s="1">
        <v>27575</v>
      </c>
      <c r="C67">
        <v>7.48</v>
      </c>
      <c r="D67" s="16">
        <f t="shared" si="2"/>
        <v>8.7439743601141746</v>
      </c>
      <c r="E67" s="2">
        <f t="shared" ref="E67:E130" si="3">(D67-C67)^2</f>
        <v>1.5976311830260361</v>
      </c>
      <c r="F67">
        <f t="shared" ref="F67:F130" si="4">SQRT(E67)</f>
        <v>1.2639743601141742</v>
      </c>
    </row>
    <row r="68" spans="2:6" x14ac:dyDescent="0.35">
      <c r="B68" s="1">
        <v>27667</v>
      </c>
      <c r="C68">
        <v>6.61</v>
      </c>
      <c r="D68" s="16">
        <f t="shared" ref="D68:D131" si="5">$G$3*C67+(1-$G$3)*D67</f>
        <v>8.2777954887424201</v>
      </c>
      <c r="E68" s="2">
        <f t="shared" si="3"/>
        <v>2.7815417922695667</v>
      </c>
      <c r="F68">
        <f t="shared" si="4"/>
        <v>1.6677954887424198</v>
      </c>
    </row>
    <row r="69" spans="2:6" x14ac:dyDescent="0.35">
      <c r="B69" s="1">
        <v>27759</v>
      </c>
      <c r="C69">
        <v>6.5</v>
      </c>
      <c r="D69" s="16">
        <f t="shared" si="5"/>
        <v>7.6626793573118626</v>
      </c>
      <c r="E69" s="2">
        <f t="shared" si="3"/>
        <v>1.3518232879191259</v>
      </c>
      <c r="F69">
        <f t="shared" si="4"/>
        <v>1.1626793573118626</v>
      </c>
    </row>
    <row r="70" spans="2:6" x14ac:dyDescent="0.35">
      <c r="B70" s="1">
        <v>27850</v>
      </c>
      <c r="C70">
        <v>2.14</v>
      </c>
      <c r="D70" s="16">
        <f t="shared" si="5"/>
        <v>7.233860096682303</v>
      </c>
      <c r="E70" s="2">
        <f t="shared" si="3"/>
        <v>25.947410684572237</v>
      </c>
      <c r="F70">
        <f t="shared" si="4"/>
        <v>5.0938600966823024</v>
      </c>
    </row>
    <row r="71" spans="2:6" x14ac:dyDescent="0.35">
      <c r="B71" s="1">
        <v>27941</v>
      </c>
      <c r="C71">
        <v>6.37</v>
      </c>
      <c r="D71" s="16">
        <f t="shared" si="5"/>
        <v>5.3551432288951508</v>
      </c>
      <c r="E71" s="2">
        <f t="shared" si="3"/>
        <v>1.0299342658573605</v>
      </c>
      <c r="F71">
        <f t="shared" si="4"/>
        <v>1.0148567711048493</v>
      </c>
    </row>
    <row r="72" spans="2:6" x14ac:dyDescent="0.35">
      <c r="B72" s="1">
        <v>28033</v>
      </c>
      <c r="C72">
        <v>6.27</v>
      </c>
      <c r="D72" s="16">
        <f t="shared" si="5"/>
        <v>5.7294425810710177</v>
      </c>
      <c r="E72" s="2">
        <f t="shared" si="3"/>
        <v>0.29220232315916284</v>
      </c>
      <c r="F72">
        <f t="shared" si="4"/>
        <v>0.5405574189289819</v>
      </c>
    </row>
    <row r="73" spans="2:6" x14ac:dyDescent="0.35">
      <c r="B73" s="1">
        <v>28125</v>
      </c>
      <c r="C73">
        <v>5.49</v>
      </c>
      <c r="D73" s="16">
        <f t="shared" si="5"/>
        <v>5.9288109032616498</v>
      </c>
      <c r="E73" s="2">
        <f t="shared" si="3"/>
        <v>0.19255500882130483</v>
      </c>
      <c r="F73">
        <f t="shared" si="4"/>
        <v>0.43881090326164962</v>
      </c>
    </row>
    <row r="74" spans="2:6" x14ac:dyDescent="0.35">
      <c r="B74" s="1">
        <v>28215</v>
      </c>
      <c r="C74">
        <v>8.76</v>
      </c>
      <c r="D74" s="16">
        <f t="shared" si="5"/>
        <v>5.7669687187337466</v>
      </c>
      <c r="E74" s="2">
        <f t="shared" si="3"/>
        <v>8.9582362506383095</v>
      </c>
      <c r="F74">
        <f t="shared" si="4"/>
        <v>2.9930312812662532</v>
      </c>
    </row>
    <row r="75" spans="2:6" x14ac:dyDescent="0.35">
      <c r="B75" s="1">
        <v>28306</v>
      </c>
      <c r="C75">
        <v>5.3</v>
      </c>
      <c r="D75" s="16">
        <f t="shared" si="5"/>
        <v>6.8708581556642727</v>
      </c>
      <c r="E75" s="2">
        <f t="shared" si="3"/>
        <v>2.467595345216961</v>
      </c>
      <c r="F75">
        <f t="shared" si="4"/>
        <v>1.5708581556642729</v>
      </c>
    </row>
    <row r="76" spans="2:6" x14ac:dyDescent="0.35">
      <c r="B76" s="1">
        <v>28398</v>
      </c>
      <c r="C76">
        <v>5.23</v>
      </c>
      <c r="D76" s="16">
        <f t="shared" si="5"/>
        <v>6.2914944397527108</v>
      </c>
      <c r="E76" s="2">
        <f t="shared" si="3"/>
        <v>1.1267704456259204</v>
      </c>
      <c r="F76">
        <f t="shared" si="4"/>
        <v>1.0614944397527104</v>
      </c>
    </row>
    <row r="77" spans="2:6" x14ac:dyDescent="0.35">
      <c r="B77" s="1">
        <v>28490</v>
      </c>
      <c r="C77">
        <v>7.08</v>
      </c>
      <c r="D77" s="16">
        <f t="shared" si="5"/>
        <v>5.8999941882392131</v>
      </c>
      <c r="E77" s="2">
        <f t="shared" si="3"/>
        <v>1.3924137157892338</v>
      </c>
      <c r="F77">
        <f t="shared" si="4"/>
        <v>1.180005811760787</v>
      </c>
    </row>
    <row r="78" spans="2:6" x14ac:dyDescent="0.35">
      <c r="B78" s="1">
        <v>28580</v>
      </c>
      <c r="C78">
        <v>7.58</v>
      </c>
      <c r="D78" s="16">
        <f t="shared" si="5"/>
        <v>6.3352037897133009</v>
      </c>
      <c r="E78" s="2">
        <f t="shared" si="3"/>
        <v>1.5495176051441282</v>
      </c>
      <c r="F78">
        <f t="shared" si="4"/>
        <v>1.2447962102866992</v>
      </c>
    </row>
    <row r="79" spans="2:6" x14ac:dyDescent="0.35">
      <c r="B79" s="1">
        <v>28671</v>
      </c>
      <c r="C79">
        <v>9.89</v>
      </c>
      <c r="D79" s="16">
        <f t="shared" si="5"/>
        <v>6.794309378173871</v>
      </c>
      <c r="E79" s="2">
        <f t="shared" si="3"/>
        <v>9.5833004260622481</v>
      </c>
      <c r="F79">
        <f t="shared" si="4"/>
        <v>3.0956906218261295</v>
      </c>
    </row>
    <row r="80" spans="2:6" x14ac:dyDescent="0.35">
      <c r="B80" s="1">
        <v>28763</v>
      </c>
      <c r="C80">
        <v>9.65</v>
      </c>
      <c r="D80" s="16">
        <f t="shared" si="5"/>
        <v>7.9360616207341312</v>
      </c>
      <c r="E80" s="2">
        <f t="shared" si="3"/>
        <v>2.937584767920514</v>
      </c>
      <c r="F80">
        <f t="shared" si="4"/>
        <v>1.7139383792658691</v>
      </c>
    </row>
    <row r="81" spans="2:6" x14ac:dyDescent="0.35">
      <c r="B81" s="1">
        <v>28855</v>
      </c>
      <c r="C81">
        <v>8.26</v>
      </c>
      <c r="D81" s="16">
        <f t="shared" si="5"/>
        <v>8.5681961674940226</v>
      </c>
      <c r="E81" s="2">
        <f t="shared" si="3"/>
        <v>9.4984877658003744E-2</v>
      </c>
      <c r="F81">
        <f t="shared" si="4"/>
        <v>0.30819616749402279</v>
      </c>
    </row>
    <row r="82" spans="2:6" x14ac:dyDescent="0.35">
      <c r="B82" s="1">
        <v>28945</v>
      </c>
      <c r="C82">
        <v>12.08</v>
      </c>
      <c r="D82" s="16">
        <f t="shared" si="5"/>
        <v>8.4545272940918075</v>
      </c>
      <c r="E82" s="2">
        <f t="shared" si="3"/>
        <v>13.144052341285272</v>
      </c>
      <c r="F82">
        <f t="shared" si="4"/>
        <v>3.6254727059081926</v>
      </c>
    </row>
    <row r="83" spans="2:6" x14ac:dyDescent="0.35">
      <c r="B83" s="1">
        <v>29036</v>
      </c>
      <c r="C83">
        <v>13.37</v>
      </c>
      <c r="D83" s="16">
        <f t="shared" si="5"/>
        <v>9.791673701141324</v>
      </c>
      <c r="E83" s="2">
        <f t="shared" si="3"/>
        <v>12.804419101103626</v>
      </c>
      <c r="F83">
        <f t="shared" si="4"/>
        <v>3.5783262988586753</v>
      </c>
    </row>
    <row r="84" spans="2:6" x14ac:dyDescent="0.35">
      <c r="B84" s="1">
        <v>29128</v>
      </c>
      <c r="C84">
        <v>11.88</v>
      </c>
      <c r="D84" s="16">
        <f t="shared" si="5"/>
        <v>11.111431576017141</v>
      </c>
      <c r="E84" s="2">
        <f t="shared" si="3"/>
        <v>0.59069742234349665</v>
      </c>
      <c r="F84">
        <f t="shared" si="4"/>
        <v>0.76856842398285963</v>
      </c>
    </row>
    <row r="85" spans="2:6" x14ac:dyDescent="0.35">
      <c r="B85" s="1">
        <v>29220</v>
      </c>
      <c r="C85">
        <v>14.62</v>
      </c>
      <c r="D85" s="16">
        <f t="shared" si="5"/>
        <v>11.394894889649494</v>
      </c>
      <c r="E85" s="2">
        <f t="shared" si="3"/>
        <v>10.401302972808942</v>
      </c>
      <c r="F85">
        <f t="shared" si="4"/>
        <v>3.2251051103505048</v>
      </c>
    </row>
    <row r="86" spans="2:6" x14ac:dyDescent="0.35">
      <c r="B86" s="1">
        <v>29311</v>
      </c>
      <c r="C86">
        <v>14.6</v>
      </c>
      <c r="D86" s="16">
        <f t="shared" si="5"/>
        <v>12.584377768291642</v>
      </c>
      <c r="E86" s="2">
        <f t="shared" si="3"/>
        <v>4.062732980956981</v>
      </c>
      <c r="F86">
        <f t="shared" si="4"/>
        <v>2.0156222317083579</v>
      </c>
    </row>
    <row r="87" spans="2:6" x14ac:dyDescent="0.35">
      <c r="B87" s="1">
        <v>29402</v>
      </c>
      <c r="C87">
        <v>8.32</v>
      </c>
      <c r="D87" s="16">
        <f t="shared" si="5"/>
        <v>13.327779317200228</v>
      </c>
      <c r="E87" s="2">
        <f t="shared" si="3"/>
        <v>25.077853689778383</v>
      </c>
      <c r="F87">
        <f t="shared" si="4"/>
        <v>5.0077793172002281</v>
      </c>
    </row>
    <row r="88" spans="2:6" x14ac:dyDescent="0.35">
      <c r="B88" s="1">
        <v>29494</v>
      </c>
      <c r="C88">
        <v>10.039999999999999</v>
      </c>
      <c r="D88" s="16">
        <f t="shared" si="5"/>
        <v>11.480810752141407</v>
      </c>
      <c r="E88" s="2">
        <f t="shared" si="3"/>
        <v>2.0759356234862891</v>
      </c>
      <c r="F88">
        <f t="shared" si="4"/>
        <v>1.4408107521414077</v>
      </c>
    </row>
    <row r="89" spans="2:6" x14ac:dyDescent="0.35">
      <c r="B89" s="1">
        <v>29586</v>
      </c>
      <c r="C89">
        <v>11.64</v>
      </c>
      <c r="D89" s="16">
        <f t="shared" si="5"/>
        <v>10.9494111039453</v>
      </c>
      <c r="E89" s="2">
        <f t="shared" si="3"/>
        <v>0.47691302335405011</v>
      </c>
      <c r="F89">
        <f t="shared" si="4"/>
        <v>0.69058889605470064</v>
      </c>
    </row>
    <row r="90" spans="2:6" x14ac:dyDescent="0.35">
      <c r="B90" s="1">
        <v>29676</v>
      </c>
      <c r="C90">
        <v>8.6199999999999992</v>
      </c>
      <c r="D90" s="16">
        <f t="shared" si="5"/>
        <v>11.20411401747241</v>
      </c>
      <c r="E90" s="2">
        <f t="shared" si="3"/>
        <v>6.6776452552974019</v>
      </c>
      <c r="F90">
        <f t="shared" si="4"/>
        <v>2.5841140174724107</v>
      </c>
    </row>
    <row r="91" spans="2:6" x14ac:dyDescent="0.35">
      <c r="B91" s="1">
        <v>29767</v>
      </c>
      <c r="C91">
        <v>10.63</v>
      </c>
      <c r="D91" s="16">
        <f t="shared" si="5"/>
        <v>10.251041396559117</v>
      </c>
      <c r="E91" s="2">
        <f t="shared" si="3"/>
        <v>0.14360962312186507</v>
      </c>
      <c r="F91">
        <f t="shared" si="4"/>
        <v>0.37895860344088383</v>
      </c>
    </row>
    <row r="92" spans="2:6" x14ac:dyDescent="0.35">
      <c r="B92" s="1">
        <v>29859</v>
      </c>
      <c r="C92">
        <v>8.2200000000000006</v>
      </c>
      <c r="D92" s="16">
        <f t="shared" si="5"/>
        <v>10.390808863070644</v>
      </c>
      <c r="E92" s="2">
        <f t="shared" si="3"/>
        <v>4.7124111199860597</v>
      </c>
      <c r="F92">
        <f t="shared" si="4"/>
        <v>2.1708088630706435</v>
      </c>
    </row>
    <row r="93" spans="2:6" x14ac:dyDescent="0.35">
      <c r="B93" s="1">
        <v>29951</v>
      </c>
      <c r="C93">
        <v>4.26</v>
      </c>
      <c r="D93" s="16">
        <f t="shared" si="5"/>
        <v>9.5901713994604947</v>
      </c>
      <c r="E93" s="2">
        <f t="shared" si="3"/>
        <v>28.410727147626652</v>
      </c>
      <c r="F93">
        <f t="shared" si="4"/>
        <v>5.3301713994604949</v>
      </c>
    </row>
    <row r="94" spans="2:6" x14ac:dyDescent="0.35">
      <c r="B94" s="1">
        <v>30041</v>
      </c>
      <c r="C94">
        <v>2.5299999999999998</v>
      </c>
      <c r="D94" s="16">
        <f t="shared" si="5"/>
        <v>7.6242982254239209</v>
      </c>
      <c r="E94" s="2">
        <f t="shared" si="3"/>
        <v>25.951874409557316</v>
      </c>
      <c r="F94">
        <f t="shared" si="4"/>
        <v>5.0942982254239215</v>
      </c>
    </row>
    <row r="95" spans="2:6" x14ac:dyDescent="0.35">
      <c r="B95" s="1">
        <v>30132</v>
      </c>
      <c r="C95">
        <v>10.39</v>
      </c>
      <c r="D95" s="16">
        <f t="shared" si="5"/>
        <v>5.7454197670470153</v>
      </c>
      <c r="E95" s="2">
        <f t="shared" si="3"/>
        <v>21.572125540337606</v>
      </c>
      <c r="F95">
        <f t="shared" si="4"/>
        <v>4.6445802329529853</v>
      </c>
    </row>
    <row r="96" spans="2:6" x14ac:dyDescent="0.35">
      <c r="B96" s="1">
        <v>30224</v>
      </c>
      <c r="C96">
        <v>2.4500000000000002</v>
      </c>
      <c r="D96" s="16">
        <f t="shared" si="5"/>
        <v>7.4584332895665701</v>
      </c>
      <c r="E96" s="2">
        <f t="shared" si="3"/>
        <v>25.084404016038615</v>
      </c>
      <c r="F96">
        <f t="shared" si="4"/>
        <v>5.00843328956657</v>
      </c>
    </row>
    <row r="97" spans="2:6" x14ac:dyDescent="0.35">
      <c r="B97" s="1">
        <v>30316</v>
      </c>
      <c r="C97">
        <v>-0.82</v>
      </c>
      <c r="D97" s="16">
        <f t="shared" si="5"/>
        <v>5.6112235264983035</v>
      </c>
      <c r="E97" s="2">
        <f t="shared" si="3"/>
        <v>41.360636047785277</v>
      </c>
      <c r="F97">
        <f t="shared" si="4"/>
        <v>6.4312235264983038</v>
      </c>
    </row>
    <row r="98" spans="2:6" x14ac:dyDescent="0.35">
      <c r="B98" s="1">
        <v>30406</v>
      </c>
      <c r="C98">
        <v>3.66</v>
      </c>
      <c r="D98" s="16">
        <f t="shared" si="5"/>
        <v>3.2392604394847058</v>
      </c>
      <c r="E98" s="2">
        <f t="shared" si="3"/>
        <v>0.17702177778260306</v>
      </c>
      <c r="F98">
        <f t="shared" si="4"/>
        <v>0.42073956051529438</v>
      </c>
    </row>
    <row r="99" spans="2:6" x14ac:dyDescent="0.35">
      <c r="B99" s="1">
        <v>30497</v>
      </c>
      <c r="C99">
        <v>4.03</v>
      </c>
      <c r="D99" s="16">
        <f t="shared" si="5"/>
        <v>3.3944375535558731</v>
      </c>
      <c r="E99" s="2">
        <f t="shared" si="3"/>
        <v>0.40393962333004402</v>
      </c>
      <c r="F99">
        <f t="shared" si="4"/>
        <v>0.63556244644412718</v>
      </c>
    </row>
    <row r="100" spans="2:6" x14ac:dyDescent="0.35">
      <c r="B100" s="1">
        <v>30589</v>
      </c>
      <c r="C100">
        <v>3.99</v>
      </c>
      <c r="D100" s="16">
        <f t="shared" si="5"/>
        <v>3.6288456185603168</v>
      </c>
      <c r="E100" s="2">
        <f t="shared" si="3"/>
        <v>0.13043248723308032</v>
      </c>
      <c r="F100">
        <f t="shared" si="4"/>
        <v>0.36115438143968337</v>
      </c>
    </row>
    <row r="101" spans="2:6" x14ac:dyDescent="0.35">
      <c r="B101" s="1">
        <v>30681</v>
      </c>
      <c r="C101">
        <v>5.13</v>
      </c>
      <c r="D101" s="16">
        <f t="shared" si="5"/>
        <v>3.7620465340561875</v>
      </c>
      <c r="E101" s="2">
        <f t="shared" si="3"/>
        <v>1.8712966849876891</v>
      </c>
      <c r="F101">
        <f t="shared" si="4"/>
        <v>1.3679534659438124</v>
      </c>
    </row>
    <row r="102" spans="2:6" x14ac:dyDescent="0.35">
      <c r="B102" s="1">
        <v>30772</v>
      </c>
      <c r="C102">
        <v>4.67</v>
      </c>
      <c r="D102" s="16">
        <f t="shared" si="5"/>
        <v>4.2665749667256296</v>
      </c>
      <c r="E102" s="2">
        <f t="shared" si="3"/>
        <v>0.16275175747242679</v>
      </c>
      <c r="F102">
        <f t="shared" si="4"/>
        <v>0.40342503327437029</v>
      </c>
    </row>
    <row r="103" spans="2:6" x14ac:dyDescent="0.35">
      <c r="B103" s="1">
        <v>30863</v>
      </c>
      <c r="C103">
        <v>3.09</v>
      </c>
      <c r="D103" s="16">
        <f t="shared" si="5"/>
        <v>4.4153661389436873</v>
      </c>
      <c r="E103" s="2">
        <f t="shared" si="3"/>
        <v>1.756595402258498</v>
      </c>
      <c r="F103">
        <f t="shared" si="4"/>
        <v>1.3253661389436875</v>
      </c>
    </row>
    <row r="104" spans="2:6" x14ac:dyDescent="0.35">
      <c r="B104" s="1">
        <v>30955</v>
      </c>
      <c r="C104">
        <v>3.82</v>
      </c>
      <c r="D104" s="16">
        <f t="shared" si="5"/>
        <v>3.9265447590928355</v>
      </c>
      <c r="E104" s="2">
        <f t="shared" si="3"/>
        <v>1.135178569015039E-2</v>
      </c>
      <c r="F104">
        <f t="shared" si="4"/>
        <v>0.10654475909283567</v>
      </c>
    </row>
    <row r="105" spans="2:6" x14ac:dyDescent="0.35">
      <c r="B105" s="1">
        <v>31047</v>
      </c>
      <c r="C105">
        <v>2.2799999999999998</v>
      </c>
      <c r="D105" s="16">
        <f t="shared" si="5"/>
        <v>3.8872489338674034</v>
      </c>
      <c r="E105" s="2">
        <f t="shared" si="3"/>
        <v>2.5832491354179057</v>
      </c>
      <c r="F105">
        <f t="shared" si="4"/>
        <v>1.6072489338674036</v>
      </c>
    </row>
    <row r="106" spans="2:6" x14ac:dyDescent="0.35">
      <c r="B106" s="1">
        <v>31137</v>
      </c>
      <c r="C106">
        <v>4.8899999999999997</v>
      </c>
      <c r="D106" s="16">
        <f t="shared" si="5"/>
        <v>3.2944635755187726</v>
      </c>
      <c r="E106" s="2">
        <f t="shared" si="3"/>
        <v>2.5457364818463386</v>
      </c>
      <c r="F106">
        <f t="shared" si="4"/>
        <v>1.5955364244812271</v>
      </c>
    </row>
    <row r="107" spans="2:6" x14ac:dyDescent="0.35">
      <c r="B107" s="1">
        <v>31228</v>
      </c>
      <c r="C107">
        <v>2.61</v>
      </c>
      <c r="D107" s="16">
        <f t="shared" si="5"/>
        <v>3.8829291275652515</v>
      </c>
      <c r="E107" s="2">
        <f t="shared" si="3"/>
        <v>1.6203485638040327</v>
      </c>
      <c r="F107">
        <f t="shared" si="4"/>
        <v>1.2729291275652517</v>
      </c>
    </row>
    <row r="108" spans="2:6" x14ac:dyDescent="0.35">
      <c r="B108" s="1">
        <v>31320</v>
      </c>
      <c r="C108">
        <v>2.96</v>
      </c>
      <c r="D108" s="16">
        <f t="shared" si="5"/>
        <v>3.4134475599399412</v>
      </c>
      <c r="E108" s="2">
        <f t="shared" si="3"/>
        <v>0.2056146896154866</v>
      </c>
      <c r="F108">
        <f t="shared" si="4"/>
        <v>0.45344755993994124</v>
      </c>
    </row>
    <row r="109" spans="2:6" x14ac:dyDescent="0.35">
      <c r="B109" s="1">
        <v>31412</v>
      </c>
      <c r="C109">
        <v>5.13</v>
      </c>
      <c r="D109" s="16">
        <f t="shared" si="5"/>
        <v>3.2462070854575447</v>
      </c>
      <c r="E109" s="2">
        <f t="shared" si="3"/>
        <v>3.5486757448803581</v>
      </c>
      <c r="F109">
        <f t="shared" si="4"/>
        <v>1.8837929145424552</v>
      </c>
    </row>
    <row r="110" spans="2:6" x14ac:dyDescent="0.35">
      <c r="B110" s="1">
        <v>31502</v>
      </c>
      <c r="C110">
        <v>-4.3899999999999997</v>
      </c>
      <c r="D110" s="16">
        <f t="shared" si="5"/>
        <v>3.9409873614753139</v>
      </c>
      <c r="E110" s="2">
        <f t="shared" si="3"/>
        <v>69.405350417061413</v>
      </c>
      <c r="F110">
        <f t="shared" si="4"/>
        <v>8.330987361475314</v>
      </c>
    </row>
    <row r="111" spans="2:6" x14ac:dyDescent="0.35">
      <c r="B111" s="1">
        <v>31593</v>
      </c>
      <c r="C111">
        <v>2.93</v>
      </c>
      <c r="D111" s="16">
        <f t="shared" si="5"/>
        <v>0.86835360549145313</v>
      </c>
      <c r="E111" s="2">
        <f t="shared" si="3"/>
        <v>4.2503858559900927</v>
      </c>
      <c r="F111">
        <f t="shared" si="4"/>
        <v>2.0616463945085473</v>
      </c>
    </row>
    <row r="112" spans="2:6" x14ac:dyDescent="0.35">
      <c r="B112" s="1">
        <v>31685</v>
      </c>
      <c r="C112">
        <v>2.5499999999999998</v>
      </c>
      <c r="D112" s="16">
        <f t="shared" si="5"/>
        <v>1.628729780584772</v>
      </c>
      <c r="E112" s="2">
        <f t="shared" si="3"/>
        <v>0.848738817181382</v>
      </c>
      <c r="F112">
        <f t="shared" si="4"/>
        <v>0.9212702194152278</v>
      </c>
    </row>
    <row r="113" spans="2:6" x14ac:dyDescent="0.35">
      <c r="B113" s="1">
        <v>31777</v>
      </c>
      <c r="C113">
        <v>4.33</v>
      </c>
      <c r="D113" s="16">
        <f t="shared" si="5"/>
        <v>1.9685125520300764</v>
      </c>
      <c r="E113" s="2">
        <f t="shared" si="3"/>
        <v>5.5766229669195031</v>
      </c>
      <c r="F113">
        <f t="shared" si="4"/>
        <v>2.3614874479699237</v>
      </c>
    </row>
    <row r="114" spans="2:6" x14ac:dyDescent="0.35">
      <c r="B114" s="1">
        <v>31867</v>
      </c>
      <c r="C114">
        <v>4.6399999999999997</v>
      </c>
      <c r="D114" s="16">
        <f t="shared" si="5"/>
        <v>2.8394760683736688</v>
      </c>
      <c r="E114" s="2">
        <f t="shared" si="3"/>
        <v>3.2418864283591402</v>
      </c>
      <c r="F114">
        <f t="shared" si="4"/>
        <v>1.8005239316263308</v>
      </c>
    </row>
    <row r="115" spans="2:6" x14ac:dyDescent="0.35">
      <c r="B115" s="1">
        <v>31958</v>
      </c>
      <c r="C115">
        <v>3.89</v>
      </c>
      <c r="D115" s="16">
        <f t="shared" si="5"/>
        <v>3.5035450881341461</v>
      </c>
      <c r="E115" s="2">
        <f t="shared" si="3"/>
        <v>0.14934739890524498</v>
      </c>
      <c r="F115">
        <f t="shared" si="4"/>
        <v>0.38645491186585401</v>
      </c>
    </row>
    <row r="116" spans="2:6" x14ac:dyDescent="0.35">
      <c r="B116" s="1">
        <v>32050</v>
      </c>
      <c r="C116">
        <v>4.2</v>
      </c>
      <c r="D116" s="16">
        <f t="shared" si="5"/>
        <v>3.6460773422167532</v>
      </c>
      <c r="E116" s="2">
        <f t="shared" si="3"/>
        <v>0.3068303108056562</v>
      </c>
      <c r="F116">
        <f t="shared" si="4"/>
        <v>0.55392265778324701</v>
      </c>
    </row>
    <row r="117" spans="2:6" x14ac:dyDescent="0.35">
      <c r="B117" s="1">
        <v>32142</v>
      </c>
      <c r="C117">
        <v>3.46</v>
      </c>
      <c r="D117" s="16">
        <f t="shared" si="5"/>
        <v>3.8503750301930433</v>
      </c>
      <c r="E117" s="2">
        <f t="shared" si="3"/>
        <v>0.15239266419821948</v>
      </c>
      <c r="F117">
        <f t="shared" si="4"/>
        <v>0.39037503019304332</v>
      </c>
    </row>
    <row r="118" spans="2:6" x14ac:dyDescent="0.35">
      <c r="B118" s="1">
        <v>32233</v>
      </c>
      <c r="C118">
        <v>4.12</v>
      </c>
      <c r="D118" s="16">
        <f t="shared" si="5"/>
        <v>3.7063969585408074</v>
      </c>
      <c r="E118" s="2">
        <f t="shared" si="3"/>
        <v>0.17106747590429466</v>
      </c>
      <c r="F118">
        <f t="shared" si="4"/>
        <v>0.41360304145919269</v>
      </c>
    </row>
    <row r="119" spans="2:6" x14ac:dyDescent="0.35">
      <c r="B119" s="1">
        <v>32324</v>
      </c>
      <c r="C119">
        <v>4.41</v>
      </c>
      <c r="D119" s="16">
        <f t="shared" si="5"/>
        <v>3.8589419825126186</v>
      </c>
      <c r="E119" s="2">
        <f t="shared" si="3"/>
        <v>0.30366493863712335</v>
      </c>
      <c r="F119">
        <f t="shared" si="4"/>
        <v>0.55105801748738159</v>
      </c>
    </row>
    <row r="120" spans="2:6" x14ac:dyDescent="0.35">
      <c r="B120" s="1">
        <v>32416</v>
      </c>
      <c r="C120">
        <v>4.7</v>
      </c>
      <c r="D120" s="16">
        <f t="shared" si="5"/>
        <v>4.0621831341997616</v>
      </c>
      <c r="E120" s="2">
        <f t="shared" si="3"/>
        <v>0.40681035429923951</v>
      </c>
      <c r="F120">
        <f t="shared" si="4"/>
        <v>0.63781686580023855</v>
      </c>
    </row>
    <row r="121" spans="2:6" x14ac:dyDescent="0.35">
      <c r="B121" s="1">
        <v>32508</v>
      </c>
      <c r="C121">
        <v>4.3099999999999996</v>
      </c>
      <c r="D121" s="16">
        <f t="shared" si="5"/>
        <v>4.2974226738797965</v>
      </c>
      <c r="E121" s="2">
        <f t="shared" si="3"/>
        <v>1.5818913233394378E-4</v>
      </c>
      <c r="F121">
        <f t="shared" si="4"/>
        <v>1.2577326120203125E-2</v>
      </c>
    </row>
    <row r="122" spans="2:6" x14ac:dyDescent="0.35">
      <c r="B122" s="1">
        <v>32598</v>
      </c>
      <c r="C122">
        <v>6.22</v>
      </c>
      <c r="D122" s="16">
        <f t="shared" si="5"/>
        <v>4.3020614417857068</v>
      </c>
      <c r="E122" s="2">
        <f t="shared" si="3"/>
        <v>3.6784883130851207</v>
      </c>
      <c r="F122">
        <f t="shared" si="4"/>
        <v>1.9179385582142929</v>
      </c>
    </row>
    <row r="123" spans="2:6" x14ac:dyDescent="0.35">
      <c r="B123" s="1">
        <v>32689</v>
      </c>
      <c r="C123">
        <v>4.5199999999999996</v>
      </c>
      <c r="D123" s="16">
        <f t="shared" si="5"/>
        <v>5.0094353099929263</v>
      </c>
      <c r="E123" s="2">
        <f t="shared" si="3"/>
        <v>0.23954692266787228</v>
      </c>
      <c r="F123">
        <f t="shared" si="4"/>
        <v>0.48943530999292673</v>
      </c>
    </row>
    <row r="124" spans="2:6" x14ac:dyDescent="0.35">
      <c r="B124" s="1">
        <v>32781</v>
      </c>
      <c r="C124">
        <v>2.88</v>
      </c>
      <c r="D124" s="16">
        <f t="shared" si="5"/>
        <v>4.8289218378672913</v>
      </c>
      <c r="E124" s="2">
        <f t="shared" si="3"/>
        <v>3.7982963301160209</v>
      </c>
      <c r="F124">
        <f t="shared" si="4"/>
        <v>1.9489218378672915</v>
      </c>
    </row>
    <row r="125" spans="2:6" x14ac:dyDescent="0.35">
      <c r="B125" s="1">
        <v>32873</v>
      </c>
      <c r="C125">
        <v>6.64</v>
      </c>
      <c r="D125" s="16">
        <f t="shared" si="5"/>
        <v>4.1101207201874432</v>
      </c>
      <c r="E125" s="2">
        <f t="shared" si="3"/>
        <v>6.400289170424899</v>
      </c>
      <c r="F125">
        <f t="shared" si="4"/>
        <v>2.5298792798125564</v>
      </c>
    </row>
    <row r="126" spans="2:6" x14ac:dyDescent="0.35">
      <c r="B126" s="1">
        <v>32963</v>
      </c>
      <c r="C126">
        <v>4.37</v>
      </c>
      <c r="D126" s="16">
        <f t="shared" si="5"/>
        <v>5.043190491684447</v>
      </c>
      <c r="E126" s="2">
        <f t="shared" si="3"/>
        <v>0.45318543809434736</v>
      </c>
      <c r="F126">
        <f t="shared" si="4"/>
        <v>0.67319049168444689</v>
      </c>
    </row>
    <row r="127" spans="2:6" x14ac:dyDescent="0.35">
      <c r="B127" s="1">
        <v>33054</v>
      </c>
      <c r="C127">
        <v>4.93</v>
      </c>
      <c r="D127" s="16">
        <f t="shared" si="5"/>
        <v>4.7949044555631888</v>
      </c>
      <c r="E127" s="2">
        <f t="shared" si="3"/>
        <v>1.8250806126678357E-2</v>
      </c>
      <c r="F127">
        <f t="shared" si="4"/>
        <v>0.13509554443681093</v>
      </c>
    </row>
    <row r="128" spans="2:6" x14ac:dyDescent="0.35">
      <c r="B128" s="1">
        <v>33146</v>
      </c>
      <c r="C128">
        <v>8.7899999999999991</v>
      </c>
      <c r="D128" s="16">
        <f t="shared" si="5"/>
        <v>4.8447303780029571</v>
      </c>
      <c r="E128" s="2">
        <f t="shared" si="3"/>
        <v>15.565152390252683</v>
      </c>
      <c r="F128">
        <f t="shared" si="4"/>
        <v>3.945269621997042</v>
      </c>
    </row>
    <row r="129" spans="2:6" x14ac:dyDescent="0.35">
      <c r="B129" s="1">
        <v>33238</v>
      </c>
      <c r="C129">
        <v>3.88</v>
      </c>
      <c r="D129" s="16">
        <f t="shared" si="5"/>
        <v>6.2998242451552269</v>
      </c>
      <c r="E129" s="2">
        <f t="shared" si="3"/>
        <v>5.8555493774410641</v>
      </c>
      <c r="F129">
        <f t="shared" si="4"/>
        <v>2.419824245155227</v>
      </c>
    </row>
    <row r="130" spans="2:6" x14ac:dyDescent="0.35">
      <c r="B130" s="1">
        <v>33328</v>
      </c>
      <c r="C130">
        <v>1.19</v>
      </c>
      <c r="D130" s="16">
        <f t="shared" si="5"/>
        <v>5.4073449582948721</v>
      </c>
      <c r="E130" s="2">
        <f t="shared" si="3"/>
        <v>17.785998497255171</v>
      </c>
      <c r="F130">
        <f t="shared" si="4"/>
        <v>4.2173449582948717</v>
      </c>
    </row>
    <row r="131" spans="2:6" x14ac:dyDescent="0.35">
      <c r="B131" s="1">
        <v>33419</v>
      </c>
      <c r="C131">
        <v>3.24</v>
      </c>
      <c r="D131" s="16">
        <f t="shared" si="5"/>
        <v>3.8519042983548468</v>
      </c>
      <c r="E131" s="2">
        <f t="shared" ref="E131:E194" si="6">(D131-C131)^2</f>
        <v>0.37442687034513711</v>
      </c>
      <c r="F131">
        <f t="shared" ref="F131:F194" si="7">SQRT(E131)</f>
        <v>0.61190429835484661</v>
      </c>
    </row>
    <row r="132" spans="2:6" x14ac:dyDescent="0.35">
      <c r="B132" s="1">
        <v>33511</v>
      </c>
      <c r="C132">
        <v>2.93</v>
      </c>
      <c r="D132" s="16">
        <f t="shared" ref="D132:D195" si="8">$G$3*C131+(1-$G$3)*D131</f>
        <v>3.6262218286813157</v>
      </c>
      <c r="E132" s="2">
        <f t="shared" si="6"/>
        <v>0.48472483473235511</v>
      </c>
      <c r="F132">
        <f t="shared" si="7"/>
        <v>0.69622182868131555</v>
      </c>
    </row>
    <row r="133" spans="2:6" x14ac:dyDescent="0.35">
      <c r="B133" s="1">
        <v>33603</v>
      </c>
      <c r="C133">
        <v>3.19</v>
      </c>
      <c r="D133" s="16">
        <f t="shared" si="8"/>
        <v>3.3694413776208076</v>
      </c>
      <c r="E133" s="2">
        <f t="shared" si="6"/>
        <v>3.2199208002453308E-2</v>
      </c>
      <c r="F133">
        <f t="shared" si="7"/>
        <v>0.1794413776208077</v>
      </c>
    </row>
    <row r="134" spans="2:6" x14ac:dyDescent="0.35">
      <c r="B134" s="1">
        <v>33694</v>
      </c>
      <c r="C134">
        <v>3.17</v>
      </c>
      <c r="D134" s="16">
        <f t="shared" si="8"/>
        <v>3.3032598303233573</v>
      </c>
      <c r="E134" s="2">
        <f t="shared" si="6"/>
        <v>1.775818237781001E-2</v>
      </c>
      <c r="F134">
        <f t="shared" si="7"/>
        <v>0.13325983032335742</v>
      </c>
    </row>
    <row r="135" spans="2:6" x14ac:dyDescent="0.35">
      <c r="B135" s="1">
        <v>33785</v>
      </c>
      <c r="C135">
        <v>3.14</v>
      </c>
      <c r="D135" s="16">
        <f t="shared" si="8"/>
        <v>3.2541109557419752</v>
      </c>
      <c r="E135" s="2">
        <f t="shared" si="6"/>
        <v>1.3021310220346988E-2</v>
      </c>
      <c r="F135">
        <f t="shared" si="7"/>
        <v>0.11411095574197505</v>
      </c>
    </row>
    <row r="136" spans="2:6" x14ac:dyDescent="0.35">
      <c r="B136" s="1">
        <v>33877</v>
      </c>
      <c r="C136">
        <v>3.4</v>
      </c>
      <c r="D136" s="16">
        <f t="shared" si="8"/>
        <v>3.2120245667790366</v>
      </c>
      <c r="E136" s="2">
        <f t="shared" si="6"/>
        <v>3.5334763494608845E-2</v>
      </c>
      <c r="F136">
        <f t="shared" si="7"/>
        <v>0.18797543322096333</v>
      </c>
    </row>
    <row r="137" spans="2:6" x14ac:dyDescent="0.35">
      <c r="B137" s="1">
        <v>33969</v>
      </c>
      <c r="C137">
        <v>3.09</v>
      </c>
      <c r="D137" s="16">
        <f t="shared" si="8"/>
        <v>3.2813536434358204</v>
      </c>
      <c r="E137" s="2">
        <f t="shared" si="6"/>
        <v>3.6616216856163133E-2</v>
      </c>
      <c r="F137">
        <f t="shared" si="7"/>
        <v>0.19135364343582051</v>
      </c>
    </row>
    <row r="138" spans="2:6" x14ac:dyDescent="0.35">
      <c r="B138" s="1">
        <v>34059</v>
      </c>
      <c r="C138">
        <v>2.79</v>
      </c>
      <c r="D138" s="16">
        <f t="shared" si="8"/>
        <v>3.2107786156941769</v>
      </c>
      <c r="E138" s="2">
        <f t="shared" si="6"/>
        <v>0.17705464342550778</v>
      </c>
      <c r="F138">
        <f t="shared" si="7"/>
        <v>0.42077861569417685</v>
      </c>
    </row>
    <row r="139" spans="2:6" x14ac:dyDescent="0.35">
      <c r="B139" s="1">
        <v>34150</v>
      </c>
      <c r="C139">
        <v>1.94</v>
      </c>
      <c r="D139" s="16">
        <f t="shared" si="8"/>
        <v>3.0555870972966348</v>
      </c>
      <c r="E139" s="2">
        <f t="shared" si="6"/>
        <v>1.2445345716547314</v>
      </c>
      <c r="F139">
        <f t="shared" si="7"/>
        <v>1.1155870972966349</v>
      </c>
    </row>
    <row r="140" spans="2:6" x14ac:dyDescent="0.35">
      <c r="B140" s="1">
        <v>34242</v>
      </c>
      <c r="C140">
        <v>3.03</v>
      </c>
      <c r="D140" s="16">
        <f t="shared" si="8"/>
        <v>2.6441363983381052</v>
      </c>
      <c r="E140" s="2">
        <f t="shared" si="6"/>
        <v>0.14889071908748927</v>
      </c>
      <c r="F140">
        <f t="shared" si="7"/>
        <v>0.3858636016618946</v>
      </c>
    </row>
    <row r="141" spans="2:6" x14ac:dyDescent="0.35">
      <c r="B141" s="1">
        <v>34334</v>
      </c>
      <c r="C141">
        <v>1.92</v>
      </c>
      <c r="D141" s="16">
        <f t="shared" si="8"/>
        <v>2.7864505654624554</v>
      </c>
      <c r="E141" s="2">
        <f t="shared" si="6"/>
        <v>0.7507365823902088</v>
      </c>
      <c r="F141">
        <f t="shared" si="7"/>
        <v>0.86645056546245547</v>
      </c>
    </row>
    <row r="142" spans="2:6" x14ac:dyDescent="0.35">
      <c r="B142" s="1">
        <v>34424</v>
      </c>
      <c r="C142">
        <v>2.4500000000000002</v>
      </c>
      <c r="D142" s="16">
        <f t="shared" si="8"/>
        <v>2.4668863721901961</v>
      </c>
      <c r="E142" s="2">
        <f t="shared" si="6"/>
        <v>2.8514956574582324E-4</v>
      </c>
      <c r="F142">
        <f t="shared" si="7"/>
        <v>1.6886372190195953E-2</v>
      </c>
    </row>
    <row r="143" spans="2:6" x14ac:dyDescent="0.35">
      <c r="B143" s="1">
        <v>34515</v>
      </c>
      <c r="C143">
        <v>3.25</v>
      </c>
      <c r="D143" s="16">
        <f t="shared" si="8"/>
        <v>2.4606583424313664</v>
      </c>
      <c r="E143" s="2">
        <f t="shared" si="6"/>
        <v>0.62306025237319806</v>
      </c>
      <c r="F143">
        <f t="shared" si="7"/>
        <v>0.78934165756863361</v>
      </c>
    </row>
    <row r="144" spans="2:6" x14ac:dyDescent="0.35">
      <c r="B144" s="1">
        <v>34607</v>
      </c>
      <c r="C144">
        <v>2.69</v>
      </c>
      <c r="D144" s="16">
        <f t="shared" si="8"/>
        <v>2.7517832375746636</v>
      </c>
      <c r="E144" s="2">
        <f t="shared" si="6"/>
        <v>3.817168445207329E-3</v>
      </c>
      <c r="F144">
        <f t="shared" si="7"/>
        <v>6.1783237574663641E-2</v>
      </c>
    </row>
    <row r="145" spans="2:6" x14ac:dyDescent="0.35">
      <c r="B145" s="1">
        <v>34699</v>
      </c>
      <c r="C145">
        <v>2.93</v>
      </c>
      <c r="D145" s="16">
        <f t="shared" si="8"/>
        <v>2.7289963513282935</v>
      </c>
      <c r="E145" s="2">
        <f t="shared" si="6"/>
        <v>4.0402466779338862E-2</v>
      </c>
      <c r="F145">
        <f t="shared" si="7"/>
        <v>0.20100364867170661</v>
      </c>
    </row>
    <row r="146" spans="2:6" x14ac:dyDescent="0.35">
      <c r="B146" s="1">
        <v>34789</v>
      </c>
      <c r="C146">
        <v>3.44</v>
      </c>
      <c r="D146" s="16">
        <f t="shared" si="8"/>
        <v>2.8031304928396104</v>
      </c>
      <c r="E146" s="2">
        <f t="shared" si="6"/>
        <v>0.40560276915071752</v>
      </c>
      <c r="F146">
        <f t="shared" si="7"/>
        <v>0.63686950716038959</v>
      </c>
    </row>
    <row r="147" spans="2:6" x14ac:dyDescent="0.35">
      <c r="B147" s="1">
        <v>34880</v>
      </c>
      <c r="C147">
        <v>2.1</v>
      </c>
      <c r="D147" s="16">
        <f t="shared" si="8"/>
        <v>3.0380206278201154</v>
      </c>
      <c r="E147" s="2">
        <f t="shared" si="6"/>
        <v>0.87988269821604326</v>
      </c>
      <c r="F147">
        <f t="shared" si="7"/>
        <v>0.9380206278201153</v>
      </c>
    </row>
    <row r="148" spans="2:6" x14ac:dyDescent="0.35">
      <c r="B148" s="1">
        <v>34972</v>
      </c>
      <c r="C148">
        <v>2.35</v>
      </c>
      <c r="D148" s="16">
        <f t="shared" si="8"/>
        <v>2.6920599727629142</v>
      </c>
      <c r="E148" s="2">
        <f t="shared" si="6"/>
        <v>0.11700502496656555</v>
      </c>
      <c r="F148">
        <f t="shared" si="7"/>
        <v>0.34205997276291411</v>
      </c>
    </row>
    <row r="149" spans="2:6" x14ac:dyDescent="0.35">
      <c r="B149" s="1">
        <v>35064</v>
      </c>
      <c r="C149">
        <v>3.11</v>
      </c>
      <c r="D149" s="16">
        <f t="shared" si="8"/>
        <v>2.5659014547771029</v>
      </c>
      <c r="E149" s="2">
        <f t="shared" si="6"/>
        <v>0.29604322691367291</v>
      </c>
      <c r="F149">
        <f t="shared" si="7"/>
        <v>0.54409854522289702</v>
      </c>
    </row>
    <row r="150" spans="2:6" x14ac:dyDescent="0.35">
      <c r="B150" s="1">
        <v>35155</v>
      </c>
      <c r="C150">
        <v>3.6</v>
      </c>
      <c r="D150" s="16">
        <f t="shared" si="8"/>
        <v>2.7665758147412651</v>
      </c>
      <c r="E150" s="2">
        <f t="shared" si="6"/>
        <v>0.6945958725741862</v>
      </c>
      <c r="F150">
        <f t="shared" si="7"/>
        <v>0.83342418525873496</v>
      </c>
    </row>
    <row r="151" spans="2:6" x14ac:dyDescent="0.35">
      <c r="B151" s="1">
        <v>35246</v>
      </c>
      <c r="C151">
        <v>2.2999999999999998</v>
      </c>
      <c r="D151" s="16">
        <f t="shared" si="8"/>
        <v>3.0739592224416761</v>
      </c>
      <c r="E151" s="2">
        <f t="shared" si="6"/>
        <v>0.59901287800252412</v>
      </c>
      <c r="F151">
        <f t="shared" si="7"/>
        <v>0.77395922244167625</v>
      </c>
    </row>
    <row r="152" spans="2:6" x14ac:dyDescent="0.35">
      <c r="B152" s="1">
        <v>35338</v>
      </c>
      <c r="C152">
        <v>3.05</v>
      </c>
      <c r="D152" s="16">
        <f t="shared" si="8"/>
        <v>2.7885076751705511</v>
      </c>
      <c r="E152" s="2">
        <f t="shared" si="6"/>
        <v>6.8378235944709931E-2</v>
      </c>
      <c r="F152">
        <f t="shared" si="7"/>
        <v>0.26149232482944873</v>
      </c>
    </row>
    <row r="153" spans="2:6" x14ac:dyDescent="0.35">
      <c r="B153" s="1">
        <v>35430</v>
      </c>
      <c r="C153">
        <v>3.02</v>
      </c>
      <c r="D153" s="16">
        <f t="shared" si="8"/>
        <v>2.8849512429422557</v>
      </c>
      <c r="E153" s="2">
        <f t="shared" si="6"/>
        <v>1.8238166782841649E-2</v>
      </c>
      <c r="F153">
        <f t="shared" si="7"/>
        <v>0.13504875705774433</v>
      </c>
    </row>
    <row r="154" spans="2:6" x14ac:dyDescent="0.35">
      <c r="B154" s="1">
        <v>35520</v>
      </c>
      <c r="C154">
        <v>1.25</v>
      </c>
      <c r="D154" s="16">
        <f t="shared" si="8"/>
        <v>2.934759909266508</v>
      </c>
      <c r="E154" s="2">
        <f t="shared" si="6"/>
        <v>2.838415951871692</v>
      </c>
      <c r="F154">
        <f t="shared" si="7"/>
        <v>1.684759909266508</v>
      </c>
    </row>
    <row r="155" spans="2:6" x14ac:dyDescent="0.35">
      <c r="B155" s="1">
        <v>35611</v>
      </c>
      <c r="C155">
        <v>1.25</v>
      </c>
      <c r="D155" s="16">
        <f t="shared" si="8"/>
        <v>2.3133869623000085</v>
      </c>
      <c r="E155" s="2">
        <f t="shared" si="6"/>
        <v>1.1307918315896397</v>
      </c>
      <c r="F155">
        <f t="shared" si="7"/>
        <v>1.0633869623000085</v>
      </c>
    </row>
    <row r="156" spans="2:6" x14ac:dyDescent="0.35">
      <c r="B156" s="1">
        <v>35703</v>
      </c>
      <c r="C156">
        <v>2.73</v>
      </c>
      <c r="D156" s="16">
        <f t="shared" si="8"/>
        <v>1.9211887108483907</v>
      </c>
      <c r="E156" s="2">
        <f t="shared" si="6"/>
        <v>0.6541757014590881</v>
      </c>
      <c r="F156">
        <f t="shared" si="7"/>
        <v>0.80881128915160927</v>
      </c>
    </row>
    <row r="157" spans="2:6" x14ac:dyDescent="0.35">
      <c r="B157" s="1">
        <v>35795</v>
      </c>
      <c r="C157">
        <v>1.24</v>
      </c>
      <c r="D157" s="16">
        <f t="shared" si="8"/>
        <v>2.2194943931688549</v>
      </c>
      <c r="E157" s="2">
        <f t="shared" si="6"/>
        <v>0.95940926624922329</v>
      </c>
      <c r="F157">
        <f t="shared" si="7"/>
        <v>0.97949439316885489</v>
      </c>
    </row>
    <row r="158" spans="2:6" x14ac:dyDescent="0.35">
      <c r="B158" s="1">
        <v>35885</v>
      </c>
      <c r="C158">
        <v>0.49</v>
      </c>
      <c r="D158" s="16">
        <f t="shared" si="8"/>
        <v>1.8582373889673045</v>
      </c>
      <c r="E158" s="2">
        <f t="shared" si="6"/>
        <v>1.872073552568067</v>
      </c>
      <c r="F158">
        <f t="shared" si="7"/>
        <v>1.3682373889673045</v>
      </c>
    </row>
    <row r="159" spans="2:6" x14ac:dyDescent="0.35">
      <c r="B159" s="1">
        <v>35976</v>
      </c>
      <c r="C159">
        <v>2.46</v>
      </c>
      <c r="D159" s="16">
        <f t="shared" si="8"/>
        <v>1.3536042398425088</v>
      </c>
      <c r="E159" s="2">
        <f t="shared" si="6"/>
        <v>1.2241115780944727</v>
      </c>
      <c r="F159">
        <f t="shared" si="7"/>
        <v>1.1063957601574912</v>
      </c>
    </row>
    <row r="160" spans="2:6" x14ac:dyDescent="0.35">
      <c r="B160" s="1">
        <v>36068</v>
      </c>
      <c r="C160">
        <v>1.71</v>
      </c>
      <c r="D160" s="16">
        <f t="shared" si="8"/>
        <v>1.761664990943602</v>
      </c>
      <c r="E160" s="2">
        <f t="shared" si="6"/>
        <v>2.6692712892024762E-3</v>
      </c>
      <c r="F160">
        <f t="shared" si="7"/>
        <v>5.1664990943601996E-2</v>
      </c>
    </row>
    <row r="161" spans="2:6" x14ac:dyDescent="0.35">
      <c r="B161" s="1">
        <v>36160</v>
      </c>
      <c r="C161">
        <v>1.95</v>
      </c>
      <c r="D161" s="16">
        <f t="shared" si="8"/>
        <v>1.7426099152019194</v>
      </c>
      <c r="E161" s="2">
        <f t="shared" si="6"/>
        <v>4.3010647272555026E-2</v>
      </c>
      <c r="F161">
        <f t="shared" si="7"/>
        <v>0.20739008479808052</v>
      </c>
    </row>
    <row r="162" spans="2:6" x14ac:dyDescent="0.35">
      <c r="B162" s="1">
        <v>36250</v>
      </c>
      <c r="C162">
        <v>2.9</v>
      </c>
      <c r="D162" s="16">
        <f t="shared" si="8"/>
        <v>1.8190995013167268</v>
      </c>
      <c r="E162" s="2">
        <f t="shared" si="6"/>
        <v>1.1683458880537485</v>
      </c>
      <c r="F162">
        <f t="shared" si="7"/>
        <v>1.0809004986832731</v>
      </c>
    </row>
    <row r="163" spans="2:6" x14ac:dyDescent="0.35">
      <c r="B163" s="1">
        <v>36341</v>
      </c>
      <c r="C163">
        <v>1.92</v>
      </c>
      <c r="D163" s="16">
        <f t="shared" si="8"/>
        <v>2.2177570931493795</v>
      </c>
      <c r="E163" s="2">
        <f t="shared" si="6"/>
        <v>8.8659286520768321E-2</v>
      </c>
      <c r="F163">
        <f t="shared" si="7"/>
        <v>0.29775709314937959</v>
      </c>
    </row>
    <row r="164" spans="2:6" x14ac:dyDescent="0.35">
      <c r="B164" s="1">
        <v>36433</v>
      </c>
      <c r="C164">
        <v>3.35</v>
      </c>
      <c r="D164" s="16">
        <f t="shared" si="8"/>
        <v>2.1079383578905615</v>
      </c>
      <c r="E164" s="2">
        <f t="shared" si="6"/>
        <v>1.5427171227995951</v>
      </c>
      <c r="F164">
        <f t="shared" si="7"/>
        <v>1.2420616421094386</v>
      </c>
    </row>
    <row r="165" spans="2:6" x14ac:dyDescent="0.35">
      <c r="B165" s="1">
        <v>36525</v>
      </c>
      <c r="C165">
        <v>2.85</v>
      </c>
      <c r="D165" s="16">
        <f t="shared" si="8"/>
        <v>2.5660353832451128</v>
      </c>
      <c r="E165" s="2">
        <f t="shared" si="6"/>
        <v>8.063590356875E-2</v>
      </c>
      <c r="F165">
        <f t="shared" si="7"/>
        <v>0.28396461675488727</v>
      </c>
    </row>
    <row r="166" spans="2:6" x14ac:dyDescent="0.35">
      <c r="B166" s="1">
        <v>36616</v>
      </c>
      <c r="C166">
        <v>3.76</v>
      </c>
      <c r="D166" s="16">
        <f t="shared" si="8"/>
        <v>2.6707671790201064</v>
      </c>
      <c r="E166" s="2">
        <f t="shared" si="6"/>
        <v>1.1864281382998165</v>
      </c>
      <c r="F166">
        <f t="shared" si="7"/>
        <v>1.0892328209798934</v>
      </c>
    </row>
    <row r="167" spans="2:6" x14ac:dyDescent="0.35">
      <c r="B167" s="1">
        <v>36707</v>
      </c>
      <c r="C167">
        <v>4.1900000000000004</v>
      </c>
      <c r="D167" s="16">
        <f t="shared" si="8"/>
        <v>3.0724978969593622</v>
      </c>
      <c r="E167" s="2">
        <f t="shared" si="6"/>
        <v>1.2488109503002491</v>
      </c>
      <c r="F167">
        <f t="shared" si="7"/>
        <v>1.1175021030406382</v>
      </c>
    </row>
    <row r="168" spans="2:6" x14ac:dyDescent="0.35">
      <c r="B168" s="1">
        <v>36799</v>
      </c>
      <c r="C168">
        <v>2.77</v>
      </c>
      <c r="D168" s="16">
        <f t="shared" si="8"/>
        <v>3.4846548881059141</v>
      </c>
      <c r="E168" s="2">
        <f t="shared" si="6"/>
        <v>0.51073160909367654</v>
      </c>
      <c r="F168">
        <f t="shared" si="7"/>
        <v>0.71465488810591404</v>
      </c>
    </row>
    <row r="169" spans="2:6" x14ac:dyDescent="0.35">
      <c r="B169" s="1">
        <v>36891</v>
      </c>
      <c r="C169">
        <v>3.89</v>
      </c>
      <c r="D169" s="16">
        <f t="shared" si="8"/>
        <v>3.221075958286935</v>
      </c>
      <c r="E169" s="2">
        <f t="shared" si="6"/>
        <v>0.44745937358174243</v>
      </c>
      <c r="F169">
        <f t="shared" si="7"/>
        <v>0.66892404171306508</v>
      </c>
    </row>
    <row r="170" spans="2:6" x14ac:dyDescent="0.35">
      <c r="B170" s="1">
        <v>36981</v>
      </c>
      <c r="C170">
        <v>1.82</v>
      </c>
      <c r="D170" s="16">
        <f t="shared" si="8"/>
        <v>3.467788442843236</v>
      </c>
      <c r="E170" s="2">
        <f t="shared" si="6"/>
        <v>2.7152067523677359</v>
      </c>
      <c r="F170">
        <f t="shared" si="7"/>
        <v>1.6477884428432359</v>
      </c>
    </row>
    <row r="171" spans="2:6" x14ac:dyDescent="0.35">
      <c r="B171" s="1">
        <v>37072</v>
      </c>
      <c r="C171">
        <v>2.2599999999999998</v>
      </c>
      <c r="D171" s="16">
        <f t="shared" si="8"/>
        <v>2.860051307673269</v>
      </c>
      <c r="E171" s="2">
        <f t="shared" si="6"/>
        <v>0.36006157184040039</v>
      </c>
      <c r="F171">
        <f t="shared" si="7"/>
        <v>0.6000513076732692</v>
      </c>
    </row>
    <row r="172" spans="2:6" x14ac:dyDescent="0.35">
      <c r="B172" s="1">
        <v>37164</v>
      </c>
      <c r="C172">
        <v>0.45</v>
      </c>
      <c r="D172" s="16">
        <f t="shared" si="8"/>
        <v>2.6387404565963513</v>
      </c>
      <c r="E172" s="2">
        <f t="shared" si="6"/>
        <v>4.7905847863416033</v>
      </c>
      <c r="F172">
        <f t="shared" si="7"/>
        <v>2.1887404565963511</v>
      </c>
    </row>
    <row r="173" spans="2:6" x14ac:dyDescent="0.35">
      <c r="B173" s="1">
        <v>37256</v>
      </c>
      <c r="C173">
        <v>0.23</v>
      </c>
      <c r="D173" s="16">
        <f t="shared" si="8"/>
        <v>1.831489464820206</v>
      </c>
      <c r="E173" s="2">
        <f t="shared" si="6"/>
        <v>2.5647685059301102</v>
      </c>
      <c r="F173">
        <f t="shared" si="7"/>
        <v>1.601489464820206</v>
      </c>
    </row>
    <row r="174" spans="2:6" x14ac:dyDescent="0.35">
      <c r="B174" s="1">
        <v>37346</v>
      </c>
      <c r="C174">
        <v>3.59</v>
      </c>
      <c r="D174" s="16">
        <f t="shared" si="8"/>
        <v>1.2408283131523823</v>
      </c>
      <c r="E174" s="2">
        <f t="shared" si="6"/>
        <v>5.5186076142864806</v>
      </c>
      <c r="F174">
        <f t="shared" si="7"/>
        <v>2.3491716868476176</v>
      </c>
    </row>
    <row r="175" spans="2:6" x14ac:dyDescent="0.35">
      <c r="B175" s="1">
        <v>37437</v>
      </c>
      <c r="C175">
        <v>1.56</v>
      </c>
      <c r="D175" s="16">
        <f t="shared" si="8"/>
        <v>2.1072495319611084</v>
      </c>
      <c r="E175" s="2">
        <f t="shared" si="6"/>
        <v>0.2994820502316522</v>
      </c>
      <c r="F175">
        <f t="shared" si="7"/>
        <v>0.54724953196110837</v>
      </c>
    </row>
    <row r="176" spans="2:6" x14ac:dyDescent="0.35">
      <c r="B176" s="1">
        <v>37529</v>
      </c>
      <c r="C176">
        <v>2.66</v>
      </c>
      <c r="D176" s="16">
        <f t="shared" si="8"/>
        <v>1.9054130254473955</v>
      </c>
      <c r="E176" s="2">
        <f t="shared" si="6"/>
        <v>0.56940150216445318</v>
      </c>
      <c r="F176">
        <f t="shared" si="7"/>
        <v>0.75458697455260459</v>
      </c>
    </row>
    <row r="177" spans="2:6" x14ac:dyDescent="0.35">
      <c r="B177" s="1">
        <v>37621</v>
      </c>
      <c r="C177">
        <v>3.08</v>
      </c>
      <c r="D177" s="16">
        <f t="shared" si="8"/>
        <v>2.1837197025836188</v>
      </c>
      <c r="E177" s="2">
        <f t="shared" si="6"/>
        <v>0.80331837153679686</v>
      </c>
      <c r="F177">
        <f t="shared" si="7"/>
        <v>0.89628029741638127</v>
      </c>
    </row>
    <row r="178" spans="2:6" x14ac:dyDescent="0.35">
      <c r="B178" s="1">
        <v>37711</v>
      </c>
      <c r="C178">
        <v>1.31</v>
      </c>
      <c r="D178" s="16">
        <f t="shared" si="8"/>
        <v>2.5142856940049692</v>
      </c>
      <c r="E178" s="2">
        <f t="shared" si="6"/>
        <v>1.4503040327850301</v>
      </c>
      <c r="F178">
        <f t="shared" si="7"/>
        <v>1.2042856940049691</v>
      </c>
    </row>
    <row r="179" spans="2:6" x14ac:dyDescent="0.35">
      <c r="B179" s="1">
        <v>37802</v>
      </c>
      <c r="C179">
        <v>1.0900000000000001</v>
      </c>
      <c r="D179" s="16">
        <f t="shared" si="8"/>
        <v>2.0701211892837859</v>
      </c>
      <c r="E179" s="2">
        <f t="shared" si="6"/>
        <v>0.96063754568306259</v>
      </c>
      <c r="F179">
        <f t="shared" si="7"/>
        <v>0.98012118928378578</v>
      </c>
    </row>
    <row r="180" spans="2:6" x14ac:dyDescent="0.35">
      <c r="B180" s="1">
        <v>37894</v>
      </c>
      <c r="C180">
        <v>2.6</v>
      </c>
      <c r="D180" s="16">
        <f t="shared" si="8"/>
        <v>1.7086330102145646</v>
      </c>
      <c r="E180" s="2">
        <f t="shared" si="6"/>
        <v>0.79453511047914871</v>
      </c>
      <c r="F180">
        <f t="shared" si="7"/>
        <v>0.89136698978543549</v>
      </c>
    </row>
    <row r="181" spans="2:6" x14ac:dyDescent="0.35">
      <c r="B181" s="1">
        <v>37986</v>
      </c>
      <c r="C181">
        <v>3.02</v>
      </c>
      <c r="D181" s="16">
        <f t="shared" si="8"/>
        <v>2.0373868761068104</v>
      </c>
      <c r="E181" s="2">
        <f t="shared" si="6"/>
        <v>0.96552855124713288</v>
      </c>
      <c r="F181">
        <f t="shared" si="7"/>
        <v>0.98261312389318967</v>
      </c>
    </row>
    <row r="182" spans="2:6" x14ac:dyDescent="0.35">
      <c r="B182" s="1">
        <v>38077</v>
      </c>
      <c r="C182">
        <v>2.35</v>
      </c>
      <c r="D182" s="16">
        <f t="shared" si="8"/>
        <v>2.3997941301987549</v>
      </c>
      <c r="E182" s="2">
        <f t="shared" si="6"/>
        <v>2.479455402250543E-3</v>
      </c>
      <c r="F182">
        <f t="shared" si="7"/>
        <v>4.9794130198754782E-2</v>
      </c>
    </row>
    <row r="183" spans="2:6" x14ac:dyDescent="0.35">
      <c r="B183" s="1">
        <v>38168</v>
      </c>
      <c r="C183">
        <v>3.61</v>
      </c>
      <c r="D183" s="16">
        <f t="shared" si="8"/>
        <v>2.3814290650918193</v>
      </c>
      <c r="E183" s="2">
        <f t="shared" si="6"/>
        <v>1.509386542101161</v>
      </c>
      <c r="F183">
        <f t="shared" si="7"/>
        <v>1.2285709349081806</v>
      </c>
    </row>
    <row r="184" spans="2:6" x14ac:dyDescent="0.35">
      <c r="B184" s="1">
        <v>38260</v>
      </c>
      <c r="C184">
        <v>3.58</v>
      </c>
      <c r="D184" s="16">
        <f t="shared" si="8"/>
        <v>2.8345504494400764</v>
      </c>
      <c r="E184" s="2">
        <f t="shared" si="6"/>
        <v>0.55569503242999219</v>
      </c>
      <c r="F184">
        <f t="shared" si="7"/>
        <v>0.74544955055992368</v>
      </c>
    </row>
    <row r="185" spans="2:6" x14ac:dyDescent="0.35">
      <c r="B185" s="1">
        <v>38352</v>
      </c>
      <c r="C185">
        <v>2.09</v>
      </c>
      <c r="D185" s="16">
        <f t="shared" si="8"/>
        <v>3.1094870629590527</v>
      </c>
      <c r="E185" s="2">
        <f t="shared" si="6"/>
        <v>1.0393538715408759</v>
      </c>
      <c r="F185">
        <f t="shared" si="7"/>
        <v>1.0194870629590529</v>
      </c>
    </row>
    <row r="186" spans="2:6" x14ac:dyDescent="0.35">
      <c r="B186" s="1">
        <v>38442</v>
      </c>
      <c r="C186">
        <v>4.1500000000000004</v>
      </c>
      <c r="D186" s="16">
        <f t="shared" si="8"/>
        <v>2.7334799670987966</v>
      </c>
      <c r="E186" s="2">
        <f t="shared" si="6"/>
        <v>2.0065290036104275</v>
      </c>
      <c r="F186">
        <f t="shared" si="7"/>
        <v>1.4165200329012038</v>
      </c>
    </row>
    <row r="187" spans="2:6" x14ac:dyDescent="0.35">
      <c r="B187" s="1">
        <v>38533</v>
      </c>
      <c r="C187">
        <v>1.85</v>
      </c>
      <c r="D187" s="16">
        <f t="shared" si="8"/>
        <v>3.2559207151482381</v>
      </c>
      <c r="E187" s="2">
        <f t="shared" si="6"/>
        <v>1.976613057282933</v>
      </c>
      <c r="F187">
        <f t="shared" si="7"/>
        <v>1.405920715148238</v>
      </c>
    </row>
    <row r="188" spans="2:6" x14ac:dyDescent="0.35">
      <c r="B188" s="1">
        <v>38625</v>
      </c>
      <c r="C188">
        <v>9.14</v>
      </c>
      <c r="D188" s="16">
        <f t="shared" si="8"/>
        <v>2.7373892061967648</v>
      </c>
      <c r="E188" s="2">
        <f t="shared" si="6"/>
        <v>40.993424976925702</v>
      </c>
      <c r="F188">
        <f t="shared" si="7"/>
        <v>6.4026107938032357</v>
      </c>
    </row>
    <row r="189" spans="2:6" x14ac:dyDescent="0.35">
      <c r="B189" s="1">
        <v>38717</v>
      </c>
      <c r="C189">
        <v>0.4</v>
      </c>
      <c r="D189" s="16">
        <f t="shared" si="8"/>
        <v>5.0987993485814513</v>
      </c>
      <c r="E189" s="2">
        <f t="shared" si="6"/>
        <v>22.078715318229467</v>
      </c>
      <c r="F189">
        <f t="shared" si="7"/>
        <v>4.698799348581451</v>
      </c>
    </row>
    <row r="190" spans="2:6" x14ac:dyDescent="0.35">
      <c r="B190" s="1">
        <v>38807</v>
      </c>
      <c r="C190">
        <v>2.6</v>
      </c>
      <c r="D190" s="16">
        <f t="shared" si="8"/>
        <v>3.365788738361343</v>
      </c>
      <c r="E190" s="2">
        <f t="shared" si="6"/>
        <v>0.58643239180105722</v>
      </c>
      <c r="F190">
        <f t="shared" si="7"/>
        <v>0.76578873836134287</v>
      </c>
    </row>
    <row r="191" spans="2:6" x14ac:dyDescent="0.35">
      <c r="B191" s="1">
        <v>38898</v>
      </c>
      <c r="C191">
        <v>3.97</v>
      </c>
      <c r="D191" s="16">
        <f t="shared" si="8"/>
        <v>3.0833506280453684</v>
      </c>
      <c r="E191" s="2">
        <f t="shared" si="6"/>
        <v>0.78614710878754301</v>
      </c>
      <c r="F191">
        <f t="shared" si="7"/>
        <v>0.88664937195463178</v>
      </c>
    </row>
    <row r="192" spans="2:6" x14ac:dyDescent="0.35">
      <c r="B192" s="1">
        <v>38990</v>
      </c>
      <c r="C192">
        <v>-1.58</v>
      </c>
      <c r="D192" s="16">
        <f t="shared" si="8"/>
        <v>3.4103645426970455</v>
      </c>
      <c r="E192" s="2">
        <f t="shared" si="6"/>
        <v>24.903738269007896</v>
      </c>
      <c r="F192">
        <f t="shared" si="7"/>
        <v>4.990364542697046</v>
      </c>
    </row>
    <row r="193" spans="2:8" x14ac:dyDescent="0.35">
      <c r="B193" s="1">
        <v>39082</v>
      </c>
      <c r="C193">
        <v>3.3</v>
      </c>
      <c r="D193" s="16">
        <f t="shared" si="8"/>
        <v>1.5698188926745344</v>
      </c>
      <c r="E193" s="2">
        <f t="shared" si="6"/>
        <v>2.9935266641459735</v>
      </c>
      <c r="F193">
        <f t="shared" si="7"/>
        <v>1.7301811073254654</v>
      </c>
    </row>
    <row r="194" spans="2:8" x14ac:dyDescent="0.35">
      <c r="B194" s="1">
        <v>39172</v>
      </c>
      <c r="C194">
        <v>4.58</v>
      </c>
      <c r="D194" s="16">
        <f t="shared" si="8"/>
        <v>2.207944080442473</v>
      </c>
      <c r="E194" s="2">
        <f t="shared" si="6"/>
        <v>5.6266492855079049</v>
      </c>
      <c r="F194">
        <f t="shared" si="7"/>
        <v>2.372055919557527</v>
      </c>
    </row>
    <row r="195" spans="2:8" x14ac:dyDescent="0.35">
      <c r="B195" s="1">
        <v>39263</v>
      </c>
      <c r="C195">
        <v>2.75</v>
      </c>
      <c r="D195" s="16">
        <f t="shared" si="8"/>
        <v>3.0828054592050376</v>
      </c>
      <c r="E195" s="2">
        <f t="shared" ref="E195:E204" si="9">(D195-C195)^2</f>
        <v>0.11075947367667592</v>
      </c>
      <c r="F195">
        <f t="shared" ref="F195:F204" si="10">SQRT(E195)</f>
        <v>0.33280545920503757</v>
      </c>
    </row>
    <row r="196" spans="2:8" x14ac:dyDescent="0.35">
      <c r="B196" s="1">
        <v>39355</v>
      </c>
      <c r="C196">
        <v>3.45</v>
      </c>
      <c r="D196" s="16">
        <f t="shared" ref="D196:D204" si="11">$G$3*C195+(1-$G$3)*D195</f>
        <v>2.9600601897958159</v>
      </c>
      <c r="E196" s="2">
        <f t="shared" si="9"/>
        <v>0.24004101762291213</v>
      </c>
      <c r="F196">
        <f t="shared" si="10"/>
        <v>0.48993981020418431</v>
      </c>
    </row>
    <row r="197" spans="2:8" x14ac:dyDescent="0.35">
      <c r="B197" s="1">
        <v>39447</v>
      </c>
      <c r="C197">
        <v>6.38</v>
      </c>
      <c r="D197" s="16">
        <f t="shared" si="11"/>
        <v>3.1407597316286475</v>
      </c>
      <c r="E197" s="2">
        <f t="shared" si="9"/>
        <v>10.49267751623851</v>
      </c>
      <c r="F197">
        <f t="shared" si="10"/>
        <v>3.2392402683713524</v>
      </c>
    </row>
    <row r="198" spans="2:8" x14ac:dyDescent="0.35">
      <c r="B198" s="1">
        <v>39538</v>
      </c>
      <c r="C198">
        <v>2.82</v>
      </c>
      <c r="D198" s="16">
        <f t="shared" si="11"/>
        <v>4.335455937550809</v>
      </c>
      <c r="E198" s="2">
        <f t="shared" si="9"/>
        <v>2.2966066986580023</v>
      </c>
      <c r="F198">
        <f t="shared" si="10"/>
        <v>1.5154559375508092</v>
      </c>
    </row>
    <row r="199" spans="2:8" x14ac:dyDescent="0.35">
      <c r="B199" s="1">
        <v>39629</v>
      </c>
      <c r="C199">
        <v>8.5299999999999994</v>
      </c>
      <c r="D199" s="16">
        <f t="shared" si="11"/>
        <v>3.7765256610559241</v>
      </c>
      <c r="E199" s="2">
        <f t="shared" si="9"/>
        <v>22.595518290999813</v>
      </c>
      <c r="F199">
        <f t="shared" si="10"/>
        <v>4.7534743389440752</v>
      </c>
    </row>
    <row r="200" spans="2:8" x14ac:dyDescent="0.35">
      <c r="B200" s="1">
        <v>39721</v>
      </c>
      <c r="C200">
        <v>-3.16</v>
      </c>
      <c r="D200" s="16">
        <f t="shared" si="11"/>
        <v>5.52970149464117</v>
      </c>
      <c r="E200" s="2">
        <f t="shared" si="9"/>
        <v>75.510912065968981</v>
      </c>
      <c r="F200">
        <f t="shared" si="10"/>
        <v>8.6897014946411701</v>
      </c>
      <c r="G200" s="5" t="s">
        <v>16</v>
      </c>
      <c r="H200" s="5" t="s">
        <v>35</v>
      </c>
    </row>
    <row r="201" spans="2:8" x14ac:dyDescent="0.35">
      <c r="B201" s="1">
        <v>39813</v>
      </c>
      <c r="C201">
        <v>-8.7899999999999991</v>
      </c>
      <c r="D201" s="16">
        <f t="shared" si="11"/>
        <v>2.3247668352360957</v>
      </c>
      <c r="E201" s="2">
        <f t="shared" si="9"/>
        <v>123.53804180166419</v>
      </c>
      <c r="F201">
        <f t="shared" si="10"/>
        <v>11.114766835236095</v>
      </c>
      <c r="G201" s="17">
        <f>ABS(D201-C201)</f>
        <v>11.114766835236095</v>
      </c>
      <c r="H201" s="17">
        <f>ABS((D201-C201)/C201)*100</f>
        <v>126.44785933146866</v>
      </c>
    </row>
    <row r="202" spans="2:8" x14ac:dyDescent="0.35">
      <c r="B202" s="1">
        <v>39903</v>
      </c>
      <c r="C202">
        <v>0.94</v>
      </c>
      <c r="D202" s="16">
        <f t="shared" si="11"/>
        <v>-1.7745801312186109</v>
      </c>
      <c r="E202" s="2">
        <f t="shared" si="9"/>
        <v>7.3689452888068505</v>
      </c>
      <c r="F202">
        <f t="shared" si="10"/>
        <v>2.7145801312186109</v>
      </c>
      <c r="G202" s="17">
        <f t="shared" ref="G202:G204" si="12">ABS(D202-C202)</f>
        <v>2.7145801312186109</v>
      </c>
      <c r="H202" s="17">
        <f t="shared" ref="H202:H204" si="13">ABS((D202-C202)/C202)*100</f>
        <v>288.78512034240543</v>
      </c>
    </row>
    <row r="203" spans="2:8" x14ac:dyDescent="0.35">
      <c r="B203" s="1">
        <v>39994</v>
      </c>
      <c r="C203">
        <v>3.37</v>
      </c>
      <c r="D203" s="16">
        <f t="shared" si="11"/>
        <v>-0.77338901393568515</v>
      </c>
      <c r="E203" s="2">
        <f t="shared" si="9"/>
        <v>17.167672520802931</v>
      </c>
      <c r="F203">
        <f t="shared" si="10"/>
        <v>4.1433890139356855</v>
      </c>
      <c r="G203" s="17">
        <f t="shared" si="12"/>
        <v>4.1433890139356855</v>
      </c>
      <c r="H203" s="17">
        <f t="shared" si="13"/>
        <v>122.94922890016871</v>
      </c>
    </row>
    <row r="204" spans="2:8" x14ac:dyDescent="0.35">
      <c r="B204" s="1">
        <v>40086</v>
      </c>
      <c r="C204">
        <v>3.56</v>
      </c>
      <c r="D204" s="16">
        <f t="shared" si="11"/>
        <v>0.75477522350674775</v>
      </c>
      <c r="E204" s="2">
        <f t="shared" si="9"/>
        <v>7.8692860466516175</v>
      </c>
      <c r="F204">
        <f t="shared" si="10"/>
        <v>2.8052247764932523</v>
      </c>
      <c r="G204" s="17">
        <f t="shared" si="12"/>
        <v>2.8052247764932523</v>
      </c>
      <c r="H204" s="17">
        <f t="shared" si="13"/>
        <v>78.798448777900347</v>
      </c>
    </row>
    <row r="205" spans="2:8" x14ac:dyDescent="0.35">
      <c r="F205" s="5" t="s">
        <v>36</v>
      </c>
      <c r="G205" s="17">
        <f>AVERAGE(G201:G204)</f>
        <v>5.1944901892209101</v>
      </c>
      <c r="H205" s="17">
        <f>AVERAGE(H201:H204)</f>
        <v>154.24516433798578</v>
      </c>
    </row>
    <row r="1048550" spans="16384:16384" x14ac:dyDescent="0.35">
      <c r="XFD1048550" t="e">
        <f>solver_pre</f>
        <v>#NAME?</v>
      </c>
    </row>
    <row r="1048551" spans="16384:16384" x14ac:dyDescent="0.35">
      <c r="XFD1048551" t="e">
        <f>solver_scl</f>
        <v>#NAME?</v>
      </c>
    </row>
    <row r="1048552" spans="16384:16384" x14ac:dyDescent="0.35">
      <c r="XFD1048552" t="e">
        <f>solver_rlx</f>
        <v>#NAME?</v>
      </c>
    </row>
    <row r="1048553" spans="16384:16384" x14ac:dyDescent="0.35">
      <c r="XFD1048553" t="e">
        <f>solver_tol</f>
        <v>#NAME?</v>
      </c>
    </row>
    <row r="1048554" spans="16384:16384" x14ac:dyDescent="0.35">
      <c r="XFD1048554" t="e">
        <f>solver_cvg</f>
        <v>#NAME?</v>
      </c>
    </row>
    <row r="1048555" spans="16384:16384" x14ac:dyDescent="0.35">
      <c r="XFD1048555" t="e">
        <f>AREAS(solver_adj1)</f>
        <v>#NAME?</v>
      </c>
    </row>
    <row r="1048556" spans="16384:16384" x14ac:dyDescent="0.35">
      <c r="XFD1048556" t="e">
        <f>solver_ssz</f>
        <v>#NAME?</v>
      </c>
    </row>
    <row r="1048557" spans="16384:16384" x14ac:dyDescent="0.35">
      <c r="XFD1048557" t="e">
        <f>solver_rsd</f>
        <v>#NAME?</v>
      </c>
    </row>
    <row r="1048558" spans="16384:16384" x14ac:dyDescent="0.35">
      <c r="XFD1048558" t="e">
        <f>solver_mrt</f>
        <v>#NAME?</v>
      </c>
    </row>
    <row r="1048559" spans="16384:16384" x14ac:dyDescent="0.35">
      <c r="XFD1048559" t="e">
        <f>solver_mni</f>
        <v>#NAME?</v>
      </c>
    </row>
    <row r="1048560" spans="16384:16384" x14ac:dyDescent="0.35">
      <c r="XFD1048560" t="e">
        <f>solver_rbv</f>
        <v>#NAME?</v>
      </c>
    </row>
    <row r="1048561" spans="16384:16384" x14ac:dyDescent="0.35">
      <c r="XFD1048561" t="e">
        <f>solver_neg</f>
        <v>#NAME?</v>
      </c>
    </row>
    <row r="1048562" spans="16384:16384" x14ac:dyDescent="0.35">
      <c r="XFD1048562" t="e">
        <f>solver_ntr</f>
        <v>#NAME?</v>
      </c>
    </row>
    <row r="1048563" spans="16384:16384" x14ac:dyDescent="0.35">
      <c r="XFD1048563" t="e">
        <f>solver_acc</f>
        <v>#NAME?</v>
      </c>
    </row>
    <row r="1048564" spans="16384:16384" x14ac:dyDescent="0.35">
      <c r="XFD1048564" t="e">
        <f>solver_res</f>
        <v>#NAME?</v>
      </c>
    </row>
    <row r="1048565" spans="16384:16384" x14ac:dyDescent="0.35">
      <c r="XFD1048565" t="e">
        <f>solver_ars</f>
        <v>#NAME?</v>
      </c>
    </row>
    <row r="1048566" spans="16384:16384" x14ac:dyDescent="0.35">
      <c r="XFD1048566" t="e">
        <f>solver_sta</f>
        <v>#NAME?</v>
      </c>
    </row>
    <row r="1048567" spans="16384:16384" x14ac:dyDescent="0.35">
      <c r="XFD1048567" t="e">
        <f>solver_met</f>
        <v>#NAME?</v>
      </c>
    </row>
    <row r="1048568" spans="16384:16384" x14ac:dyDescent="0.35">
      <c r="XFD1048568" t="e">
        <f>solver_soc</f>
        <v>#NAME?</v>
      </c>
    </row>
    <row r="1048569" spans="16384:16384" x14ac:dyDescent="0.35">
      <c r="XFD1048569" t="e">
        <f>solver_lpt</f>
        <v>#NAME?</v>
      </c>
    </row>
    <row r="1048570" spans="16384:16384" x14ac:dyDescent="0.35">
      <c r="XFD1048570" t="e">
        <f>solver_lpp</f>
        <v>#NAME?</v>
      </c>
    </row>
    <row r="1048571" spans="16384:16384" x14ac:dyDescent="0.35">
      <c r="XFD1048571" t="e">
        <f>solver_gap</f>
        <v>#NAME?</v>
      </c>
    </row>
    <row r="1048572" spans="16384:16384" x14ac:dyDescent="0.35">
      <c r="XFD1048572" t="e">
        <f>solver_ips</f>
        <v>#NAME?</v>
      </c>
    </row>
    <row r="1048573" spans="16384:16384" x14ac:dyDescent="0.35">
      <c r="XFD1048573" t="e">
        <f>solver_fea</f>
        <v>#NAME?</v>
      </c>
    </row>
    <row r="1048574" spans="16384:16384" x14ac:dyDescent="0.35">
      <c r="XFD1048574" t="e">
        <f>solver_ipi</f>
        <v>#NAME?</v>
      </c>
    </row>
    <row r="1048575" spans="16384:16384" x14ac:dyDescent="0.35">
      <c r="XFD1048575" t="e">
        <f>solver_ipd</f>
        <v>#NAME?</v>
      </c>
    </row>
  </sheetData>
  <mergeCells count="1">
    <mergeCell ref="G1:H1"/>
  </mergeCells>
  <pageMargins left="0.7" right="0.7" top="0.75" bottom="0.75" header="0.3" footer="0.3"/>
  <pageSetup orientation="portrait" horizontalDpi="300" verticalDpi="300" r:id="rId1"/>
  <drawing r:id="rId2"/>
  <extLst>
    <ext xmlns:x15="http://schemas.microsoft.com/office/spreadsheetml/2010/11/main" uri="{F7C9EE02-42E1-4005-9D12-6889AFFD525C}">
      <x15:webExtensions xmlns:xm="http://schemas.microsoft.com/office/excel/2006/main">
        <x15:webExtension appRef="{3963C96F-334E-4A4A-A4D8-BA6822FA72CC}">
          <xm:f>'Exponential Smoothing'!$G$3:$H$3</xm:f>
        </x15:webExtension>
        <x15:webExtension appRef="{4F98EFFE-7461-4044-A54C-EC1626C8DF1F}">
          <xm:f>'Exponential Smoothing'!1:1048576</xm:f>
        </x15:webExtension>
        <x15:webExtension appRef="{ADD89B3C-B52C-4DE7-A64C-4A6429749F02}">
          <xm:f>'Exponential Smoothing'!XFD1048550:XFD1048575</xm:f>
        </x15:webExtension>
        <x15:webExtension appRef="{C0C0A245-107C-4FAE-B9C5-4E9731999311}">
          <xm:f>'Exponential Smoothing'!$J$2</xm:f>
        </x15:webExtension>
        <x15:webExtension appRef="{FA32560A-D872-4F0E-9856-33E1B2673F43}">
          <xm:f>'Exponential Smoothing'!$G$3:$H$3</xm:f>
        </x15:webExtension>
      </x15:webExtens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Time Series Decomposition Sheet</vt:lpstr>
      <vt:lpstr>Forecasting Sheet</vt:lpstr>
      <vt:lpstr>Exponential Smoothing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</dc:creator>
  <cp:lastModifiedBy>Ayush Chakraborty</cp:lastModifiedBy>
  <dcterms:created xsi:type="dcterms:W3CDTF">2024-06-02T17:27:22Z</dcterms:created>
  <dcterms:modified xsi:type="dcterms:W3CDTF">2024-06-12T10:46:24Z</dcterms:modified>
</cp:coreProperties>
</file>