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aydutt/Desktop/"/>
    </mc:Choice>
  </mc:AlternateContent>
  <xr:revisionPtr revIDLastSave="0" documentId="13_ncr:1_{8352BB85-F773-D04E-8AC2-5046CC71F797}" xr6:coauthVersionLast="47" xr6:coauthVersionMax="47" xr10:uidLastSave="{00000000-0000-0000-0000-000000000000}"/>
  <bookViews>
    <workbookView xWindow="1360" yWindow="860" windowWidth="28040" windowHeight="16920" activeTab="2" xr2:uid="{8A6756F7-9000-B24A-941E-A2962B094BAD}"/>
  </bookViews>
  <sheets>
    <sheet name="Additive_decomposition" sheetId="1" r:id="rId1"/>
    <sheet name="Multiplicative_decomposition" sheetId="2" r:id="rId2"/>
    <sheet name="Forecasting with Decomposi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2" i="2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8" i="2"/>
  <c r="D8" i="2" s="1"/>
  <c r="F669" i="2" l="1"/>
  <c r="F203" i="2"/>
  <c r="F703" i="2"/>
  <c r="F659" i="2"/>
  <c r="F387" i="2"/>
  <c r="F702" i="2"/>
  <c r="F694" i="2"/>
  <c r="F422" i="2"/>
  <c r="F253" i="2"/>
  <c r="F641" i="2"/>
  <c r="F252" i="2"/>
  <c r="F390" i="2"/>
  <c r="F454" i="2"/>
  <c r="F391" i="2"/>
  <c r="F236" i="2"/>
  <c r="F660" i="2"/>
  <c r="F388" i="2"/>
  <c r="F5" i="2"/>
  <c r="F29" i="2"/>
  <c r="F53" i="2"/>
  <c r="F77" i="2"/>
  <c r="F101" i="2"/>
  <c r="F125" i="2"/>
  <c r="F149" i="2"/>
  <c r="F173" i="2"/>
  <c r="F197" i="2"/>
  <c r="F221" i="2"/>
  <c r="F245" i="2"/>
  <c r="F17" i="2"/>
  <c r="F41" i="2"/>
  <c r="F65" i="2"/>
  <c r="F89" i="2"/>
  <c r="F113" i="2"/>
  <c r="F137" i="2"/>
  <c r="F161" i="2"/>
  <c r="F185" i="2"/>
  <c r="F209" i="2"/>
  <c r="F233" i="2"/>
  <c r="F257" i="2"/>
  <c r="F281" i="2"/>
  <c r="F305" i="2"/>
  <c r="F329" i="2"/>
  <c r="F353" i="2"/>
  <c r="F377" i="2"/>
  <c r="F401" i="2"/>
  <c r="F425" i="2"/>
  <c r="F449" i="2"/>
  <c r="F473" i="2"/>
  <c r="F497" i="2"/>
  <c r="F21" i="2"/>
  <c r="F45" i="2"/>
  <c r="F69" i="2"/>
  <c r="F93" i="2"/>
  <c r="F117" i="2"/>
  <c r="F141" i="2"/>
  <c r="F165" i="2"/>
  <c r="F189" i="2"/>
  <c r="F213" i="2"/>
  <c r="F237" i="2"/>
  <c r="F9" i="2"/>
  <c r="F33" i="2"/>
  <c r="F57" i="2"/>
  <c r="F81" i="2"/>
  <c r="F105" i="2"/>
  <c r="F129" i="2"/>
  <c r="F153" i="2"/>
  <c r="F177" i="2"/>
  <c r="F201" i="2"/>
  <c r="F225" i="2"/>
  <c r="F249" i="2"/>
  <c r="F273" i="2"/>
  <c r="F297" i="2"/>
  <c r="F321" i="2"/>
  <c r="F345" i="2"/>
  <c r="F369" i="2"/>
  <c r="F393" i="2"/>
  <c r="F417" i="2"/>
  <c r="F441" i="2"/>
  <c r="F465" i="2"/>
  <c r="F489" i="2"/>
  <c r="F513" i="2"/>
  <c r="F730" i="2"/>
  <c r="F722" i="2"/>
  <c r="F714" i="2"/>
  <c r="F706" i="2"/>
  <c r="F698" i="2"/>
  <c r="F690" i="2"/>
  <c r="F682" i="2"/>
  <c r="F673" i="2"/>
  <c r="F663" i="2"/>
  <c r="F654" i="2"/>
  <c r="F645" i="2"/>
  <c r="F636" i="2"/>
  <c r="F627" i="2"/>
  <c r="F618" i="2"/>
  <c r="F609" i="2"/>
  <c r="F599" i="2"/>
  <c r="F590" i="2"/>
  <c r="F580" i="2"/>
  <c r="F569" i="2"/>
  <c r="F558" i="2"/>
  <c r="F548" i="2"/>
  <c r="F537" i="2"/>
  <c r="F526" i="2"/>
  <c r="F516" i="2"/>
  <c r="F502" i="2"/>
  <c r="F491" i="2"/>
  <c r="F477" i="2"/>
  <c r="F463" i="2"/>
  <c r="F452" i="2"/>
  <c r="F438" i="2"/>
  <c r="F427" i="2"/>
  <c r="F413" i="2"/>
  <c r="F399" i="2"/>
  <c r="F374" i="2"/>
  <c r="F359" i="2"/>
  <c r="F343" i="2"/>
  <c r="F327" i="2"/>
  <c r="F311" i="2"/>
  <c r="F295" i="2"/>
  <c r="F279" i="2"/>
  <c r="F261" i="2"/>
  <c r="F20" i="2"/>
  <c r="F44" i="2"/>
  <c r="F68" i="2"/>
  <c r="F92" i="2"/>
  <c r="F116" i="2"/>
  <c r="F140" i="2"/>
  <c r="F164" i="2"/>
  <c r="F188" i="2"/>
  <c r="F212" i="2"/>
  <c r="F8" i="2"/>
  <c r="F32" i="2"/>
  <c r="F56" i="2"/>
  <c r="F80" i="2"/>
  <c r="F104" i="2"/>
  <c r="F128" i="2"/>
  <c r="F152" i="2"/>
  <c r="F176" i="2"/>
  <c r="F200" i="2"/>
  <c r="F224" i="2"/>
  <c r="F248" i="2"/>
  <c r="F272" i="2"/>
  <c r="F296" i="2"/>
  <c r="F320" i="2"/>
  <c r="F344" i="2"/>
  <c r="F368" i="2"/>
  <c r="F392" i="2"/>
  <c r="F416" i="2"/>
  <c r="F440" i="2"/>
  <c r="F464" i="2"/>
  <c r="F488" i="2"/>
  <c r="F512" i="2"/>
  <c r="F536" i="2"/>
  <c r="F560" i="2"/>
  <c r="F584" i="2"/>
  <c r="F608" i="2"/>
  <c r="F632" i="2"/>
  <c r="F656" i="2"/>
  <c r="F680" i="2"/>
  <c r="F4" i="2"/>
  <c r="F28" i="2"/>
  <c r="F52" i="2"/>
  <c r="F76" i="2"/>
  <c r="F100" i="2"/>
  <c r="F124" i="2"/>
  <c r="F148" i="2"/>
  <c r="F172" i="2"/>
  <c r="F196" i="2"/>
  <c r="F220" i="2"/>
  <c r="F16" i="2"/>
  <c r="F40" i="2"/>
  <c r="F64" i="2"/>
  <c r="F88" i="2"/>
  <c r="F112" i="2"/>
  <c r="F136" i="2"/>
  <c r="F160" i="2"/>
  <c r="F184" i="2"/>
  <c r="F208" i="2"/>
  <c r="F232" i="2"/>
  <c r="F256" i="2"/>
  <c r="F280" i="2"/>
  <c r="F304" i="2"/>
  <c r="F328" i="2"/>
  <c r="F352" i="2"/>
  <c r="F376" i="2"/>
  <c r="F400" i="2"/>
  <c r="F424" i="2"/>
  <c r="F448" i="2"/>
  <c r="F472" i="2"/>
  <c r="F496" i="2"/>
  <c r="F520" i="2"/>
  <c r="F544" i="2"/>
  <c r="F568" i="2"/>
  <c r="F592" i="2"/>
  <c r="F616" i="2"/>
  <c r="F640" i="2"/>
  <c r="F664" i="2"/>
  <c r="F729" i="2"/>
  <c r="F721" i="2"/>
  <c r="F713" i="2"/>
  <c r="F705" i="2"/>
  <c r="F697" i="2"/>
  <c r="F689" i="2"/>
  <c r="F681" i="2"/>
  <c r="F671" i="2"/>
  <c r="F662" i="2"/>
  <c r="F653" i="2"/>
  <c r="F644" i="2"/>
  <c r="F635" i="2"/>
  <c r="F626" i="2"/>
  <c r="F617" i="2"/>
  <c r="F607" i="2"/>
  <c r="F598" i="2"/>
  <c r="F589" i="2"/>
  <c r="F579" i="2"/>
  <c r="F567" i="2"/>
  <c r="F557" i="2"/>
  <c r="F547" i="2"/>
  <c r="F535" i="2"/>
  <c r="F525" i="2"/>
  <c r="F515" i="2"/>
  <c r="F501" i="2"/>
  <c r="F487" i="2"/>
  <c r="F476" i="2"/>
  <c r="F462" i="2"/>
  <c r="F451" i="2"/>
  <c r="F437" i="2"/>
  <c r="F423" i="2"/>
  <c r="F412" i="2"/>
  <c r="F398" i="2"/>
  <c r="F373" i="2"/>
  <c r="F357" i="2"/>
  <c r="F341" i="2"/>
  <c r="F325" i="2"/>
  <c r="F309" i="2"/>
  <c r="F293" i="2"/>
  <c r="F277" i="2"/>
  <c r="F260" i="2"/>
  <c r="F235" i="2"/>
  <c r="F3" i="2"/>
  <c r="F27" i="2"/>
  <c r="F51" i="2"/>
  <c r="F75" i="2"/>
  <c r="F99" i="2"/>
  <c r="F123" i="2"/>
  <c r="F147" i="2"/>
  <c r="F171" i="2"/>
  <c r="F15" i="2"/>
  <c r="F39" i="2"/>
  <c r="F63" i="2"/>
  <c r="F87" i="2"/>
  <c r="F111" i="2"/>
  <c r="F135" i="2"/>
  <c r="F159" i="2"/>
  <c r="F183" i="2"/>
  <c r="F207" i="2"/>
  <c r="F231" i="2"/>
  <c r="F255" i="2"/>
  <c r="F728" i="2"/>
  <c r="F720" i="2"/>
  <c r="F712" i="2"/>
  <c r="F704" i="2"/>
  <c r="F696" i="2"/>
  <c r="F688" i="2"/>
  <c r="F679" i="2"/>
  <c r="F670" i="2"/>
  <c r="F661" i="2"/>
  <c r="F652" i="2"/>
  <c r="F643" i="2"/>
  <c r="F634" i="2"/>
  <c r="F625" i="2"/>
  <c r="F615" i="2"/>
  <c r="F606" i="2"/>
  <c r="F597" i="2"/>
  <c r="F588" i="2"/>
  <c r="F577" i="2"/>
  <c r="F566" i="2"/>
  <c r="F556" i="2"/>
  <c r="F545" i="2"/>
  <c r="F534" i="2"/>
  <c r="F524" i="2"/>
  <c r="F511" i="2"/>
  <c r="F500" i="2"/>
  <c r="F486" i="2"/>
  <c r="F475" i="2"/>
  <c r="F461" i="2"/>
  <c r="F447" i="2"/>
  <c r="F436" i="2"/>
  <c r="F411" i="2"/>
  <c r="F397" i="2"/>
  <c r="F383" i="2"/>
  <c r="F372" i="2"/>
  <c r="F356" i="2"/>
  <c r="F340" i="2"/>
  <c r="F324" i="2"/>
  <c r="F308" i="2"/>
  <c r="F292" i="2"/>
  <c r="F276" i="2"/>
  <c r="F259" i="2"/>
  <c r="F227" i="2"/>
  <c r="F2" i="2"/>
  <c r="F26" i="2"/>
  <c r="F50" i="2"/>
  <c r="F74" i="2"/>
  <c r="F98" i="2"/>
  <c r="F122" i="2"/>
  <c r="F146" i="2"/>
  <c r="F170" i="2"/>
  <c r="F194" i="2"/>
  <c r="F218" i="2"/>
  <c r="F242" i="2"/>
  <c r="F266" i="2"/>
  <c r="F290" i="2"/>
  <c r="F314" i="2"/>
  <c r="F338" i="2"/>
  <c r="F362" i="2"/>
  <c r="F386" i="2"/>
  <c r="F410" i="2"/>
  <c r="F434" i="2"/>
  <c r="F458" i="2"/>
  <c r="F482" i="2"/>
  <c r="F506" i="2"/>
  <c r="F530" i="2"/>
  <c r="F554" i="2"/>
  <c r="F578" i="2"/>
  <c r="F14" i="2"/>
  <c r="F38" i="2"/>
  <c r="F62" i="2"/>
  <c r="F86" i="2"/>
  <c r="F110" i="2"/>
  <c r="F134" i="2"/>
  <c r="F158" i="2"/>
  <c r="F182" i="2"/>
  <c r="F206" i="2"/>
  <c r="F230" i="2"/>
  <c r="F254" i="2"/>
  <c r="F278" i="2"/>
  <c r="F302" i="2"/>
  <c r="F326" i="2"/>
  <c r="F350" i="2"/>
  <c r="F727" i="2"/>
  <c r="F719" i="2"/>
  <c r="F711" i="2"/>
  <c r="F695" i="2"/>
  <c r="F687" i="2"/>
  <c r="F678" i="2"/>
  <c r="F651" i="2"/>
  <c r="F642" i="2"/>
  <c r="F633" i="2"/>
  <c r="F623" i="2"/>
  <c r="F614" i="2"/>
  <c r="F605" i="2"/>
  <c r="F596" i="2"/>
  <c r="F587" i="2"/>
  <c r="F575" i="2"/>
  <c r="F565" i="2"/>
  <c r="F555" i="2"/>
  <c r="F543" i="2"/>
  <c r="F533" i="2"/>
  <c r="F523" i="2"/>
  <c r="F510" i="2"/>
  <c r="F499" i="2"/>
  <c r="F485" i="2"/>
  <c r="F471" i="2"/>
  <c r="F460" i="2"/>
  <c r="F446" i="2"/>
  <c r="F435" i="2"/>
  <c r="F421" i="2"/>
  <c r="F407" i="2"/>
  <c r="F396" i="2"/>
  <c r="F382" i="2"/>
  <c r="F371" i="2"/>
  <c r="F355" i="2"/>
  <c r="F339" i="2"/>
  <c r="F323" i="2"/>
  <c r="F307" i="2"/>
  <c r="F291" i="2"/>
  <c r="F275" i="2"/>
  <c r="F219" i="2"/>
  <c r="F13" i="2"/>
  <c r="F37" i="2"/>
  <c r="F61" i="2"/>
  <c r="F85" i="2"/>
  <c r="F109" i="2"/>
  <c r="F133" i="2"/>
  <c r="F157" i="2"/>
  <c r="F181" i="2"/>
  <c r="F205" i="2"/>
  <c r="F229" i="2"/>
  <c r="F25" i="2"/>
  <c r="F49" i="2"/>
  <c r="F73" i="2"/>
  <c r="F97" i="2"/>
  <c r="F121" i="2"/>
  <c r="F145" i="2"/>
  <c r="F169" i="2"/>
  <c r="F193" i="2"/>
  <c r="F217" i="2"/>
  <c r="F241" i="2"/>
  <c r="F265" i="2"/>
  <c r="F289" i="2"/>
  <c r="F313" i="2"/>
  <c r="F337" i="2"/>
  <c r="F361" i="2"/>
  <c r="F385" i="2"/>
  <c r="F409" i="2"/>
  <c r="F433" i="2"/>
  <c r="F457" i="2"/>
  <c r="F481" i="2"/>
  <c r="F505" i="2"/>
  <c r="F726" i="2"/>
  <c r="F718" i="2"/>
  <c r="F710" i="2"/>
  <c r="F686" i="2"/>
  <c r="F677" i="2"/>
  <c r="F668" i="2"/>
  <c r="F650" i="2"/>
  <c r="F631" i="2"/>
  <c r="F622" i="2"/>
  <c r="F613" i="2"/>
  <c r="F604" i="2"/>
  <c r="F595" i="2"/>
  <c r="F585" i="2"/>
  <c r="F574" i="2"/>
  <c r="F564" i="2"/>
  <c r="F553" i="2"/>
  <c r="F542" i="2"/>
  <c r="F532" i="2"/>
  <c r="F521" i="2"/>
  <c r="F509" i="2"/>
  <c r="F495" i="2"/>
  <c r="F484" i="2"/>
  <c r="F470" i="2"/>
  <c r="F459" i="2"/>
  <c r="F445" i="2"/>
  <c r="F431" i="2"/>
  <c r="F420" i="2"/>
  <c r="F406" i="2"/>
  <c r="F395" i="2"/>
  <c r="F381" i="2"/>
  <c r="F367" i="2"/>
  <c r="F351" i="2"/>
  <c r="F335" i="2"/>
  <c r="F319" i="2"/>
  <c r="F303" i="2"/>
  <c r="F287" i="2"/>
  <c r="F271" i="2"/>
  <c r="F211" i="2"/>
  <c r="F12" i="2"/>
  <c r="F36" i="2"/>
  <c r="F60" i="2"/>
  <c r="F84" i="2"/>
  <c r="F108" i="2"/>
  <c r="F132" i="2"/>
  <c r="F156" i="2"/>
  <c r="F180" i="2"/>
  <c r="F204" i="2"/>
  <c r="F228" i="2"/>
  <c r="F24" i="2"/>
  <c r="F48" i="2"/>
  <c r="F72" i="2"/>
  <c r="F96" i="2"/>
  <c r="F120" i="2"/>
  <c r="F144" i="2"/>
  <c r="F168" i="2"/>
  <c r="F192" i="2"/>
  <c r="F216" i="2"/>
  <c r="F240" i="2"/>
  <c r="F264" i="2"/>
  <c r="F288" i="2"/>
  <c r="F312" i="2"/>
  <c r="F336" i="2"/>
  <c r="F360" i="2"/>
  <c r="F384" i="2"/>
  <c r="F408" i="2"/>
  <c r="F432" i="2"/>
  <c r="F456" i="2"/>
  <c r="F480" i="2"/>
  <c r="F504" i="2"/>
  <c r="F528" i="2"/>
  <c r="F552" i="2"/>
  <c r="F576" i="2"/>
  <c r="F600" i="2"/>
  <c r="F624" i="2"/>
  <c r="F648" i="2"/>
  <c r="F672" i="2"/>
  <c r="F733" i="2"/>
  <c r="F725" i="2"/>
  <c r="F717" i="2"/>
  <c r="F709" i="2"/>
  <c r="F701" i="2"/>
  <c r="F693" i="2"/>
  <c r="F685" i="2"/>
  <c r="F676" i="2"/>
  <c r="F667" i="2"/>
  <c r="F658" i="2"/>
  <c r="F649" i="2"/>
  <c r="F639" i="2"/>
  <c r="F630" i="2"/>
  <c r="F621" i="2"/>
  <c r="F612" i="2"/>
  <c r="F603" i="2"/>
  <c r="F594" i="2"/>
  <c r="F583" i="2"/>
  <c r="F573" i="2"/>
  <c r="F563" i="2"/>
  <c r="F551" i="2"/>
  <c r="F541" i="2"/>
  <c r="F531" i="2"/>
  <c r="F519" i="2"/>
  <c r="F508" i="2"/>
  <c r="F494" i="2"/>
  <c r="F483" i="2"/>
  <c r="F469" i="2"/>
  <c r="F455" i="2"/>
  <c r="F444" i="2"/>
  <c r="F430" i="2"/>
  <c r="F419" i="2"/>
  <c r="F405" i="2"/>
  <c r="F380" i="2"/>
  <c r="F365" i="2"/>
  <c r="F349" i="2"/>
  <c r="F333" i="2"/>
  <c r="F317" i="2"/>
  <c r="F301" i="2"/>
  <c r="F285" i="2"/>
  <c r="F269" i="2"/>
  <c r="F251" i="2"/>
  <c r="F19" i="2"/>
  <c r="F43" i="2"/>
  <c r="F67" i="2"/>
  <c r="F91" i="2"/>
  <c r="F115" i="2"/>
  <c r="F139" i="2"/>
  <c r="F163" i="2"/>
  <c r="F7" i="2"/>
  <c r="F31" i="2"/>
  <c r="F55" i="2"/>
  <c r="F79" i="2"/>
  <c r="F103" i="2"/>
  <c r="F127" i="2"/>
  <c r="F151" i="2"/>
  <c r="F175" i="2"/>
  <c r="F199" i="2"/>
  <c r="F223" i="2"/>
  <c r="F247" i="2"/>
  <c r="F11" i="2"/>
  <c r="F35" i="2"/>
  <c r="F59" i="2"/>
  <c r="F83" i="2"/>
  <c r="F107" i="2"/>
  <c r="F131" i="2"/>
  <c r="F155" i="2"/>
  <c r="F179" i="2"/>
  <c r="F23" i="2"/>
  <c r="F47" i="2"/>
  <c r="F71" i="2"/>
  <c r="F95" i="2"/>
  <c r="F119" i="2"/>
  <c r="F143" i="2"/>
  <c r="F167" i="2"/>
  <c r="F191" i="2"/>
  <c r="F215" i="2"/>
  <c r="F239" i="2"/>
  <c r="F263" i="2"/>
  <c r="F732" i="2"/>
  <c r="F724" i="2"/>
  <c r="F716" i="2"/>
  <c r="F708" i="2"/>
  <c r="F700" i="2"/>
  <c r="F692" i="2"/>
  <c r="F684" i="2"/>
  <c r="F675" i="2"/>
  <c r="F666" i="2"/>
  <c r="F657" i="2"/>
  <c r="F647" i="2"/>
  <c r="F638" i="2"/>
  <c r="F629" i="2"/>
  <c r="F620" i="2"/>
  <c r="F611" i="2"/>
  <c r="F602" i="2"/>
  <c r="F593" i="2"/>
  <c r="F582" i="2"/>
  <c r="F572" i="2"/>
  <c r="F561" i="2"/>
  <c r="F550" i="2"/>
  <c r="F540" i="2"/>
  <c r="F529" i="2"/>
  <c r="F518" i="2"/>
  <c r="F507" i="2"/>
  <c r="F493" i="2"/>
  <c r="F479" i="2"/>
  <c r="F468" i="2"/>
  <c r="F443" i="2"/>
  <c r="F429" i="2"/>
  <c r="F415" i="2"/>
  <c r="F404" i="2"/>
  <c r="F379" i="2"/>
  <c r="F364" i="2"/>
  <c r="F348" i="2"/>
  <c r="F332" i="2"/>
  <c r="F316" i="2"/>
  <c r="F300" i="2"/>
  <c r="F284" i="2"/>
  <c r="F268" i="2"/>
  <c r="F244" i="2"/>
  <c r="F195" i="2"/>
  <c r="F18" i="2"/>
  <c r="F42" i="2"/>
  <c r="F66" i="2"/>
  <c r="F90" i="2"/>
  <c r="F114" i="2"/>
  <c r="F138" i="2"/>
  <c r="F162" i="2"/>
  <c r="F186" i="2"/>
  <c r="F210" i="2"/>
  <c r="F234" i="2"/>
  <c r="F258" i="2"/>
  <c r="F282" i="2"/>
  <c r="F306" i="2"/>
  <c r="F330" i="2"/>
  <c r="F354" i="2"/>
  <c r="F378" i="2"/>
  <c r="F402" i="2"/>
  <c r="F426" i="2"/>
  <c r="F450" i="2"/>
  <c r="F474" i="2"/>
  <c r="F498" i="2"/>
  <c r="F522" i="2"/>
  <c r="F546" i="2"/>
  <c r="F570" i="2"/>
  <c r="F6" i="2"/>
  <c r="F30" i="2"/>
  <c r="F54" i="2"/>
  <c r="F78" i="2"/>
  <c r="F102" i="2"/>
  <c r="F126" i="2"/>
  <c r="F150" i="2"/>
  <c r="F174" i="2"/>
  <c r="F198" i="2"/>
  <c r="F222" i="2"/>
  <c r="F246" i="2"/>
  <c r="F270" i="2"/>
  <c r="F294" i="2"/>
  <c r="F318" i="2"/>
  <c r="F342" i="2"/>
  <c r="F366" i="2"/>
  <c r="F10" i="2"/>
  <c r="F34" i="2"/>
  <c r="F58" i="2"/>
  <c r="F82" i="2"/>
  <c r="F106" i="2"/>
  <c r="F130" i="2"/>
  <c r="F154" i="2"/>
  <c r="F178" i="2"/>
  <c r="F202" i="2"/>
  <c r="F226" i="2"/>
  <c r="F250" i="2"/>
  <c r="F274" i="2"/>
  <c r="F298" i="2"/>
  <c r="F322" i="2"/>
  <c r="F346" i="2"/>
  <c r="F370" i="2"/>
  <c r="F394" i="2"/>
  <c r="F418" i="2"/>
  <c r="F442" i="2"/>
  <c r="F466" i="2"/>
  <c r="F490" i="2"/>
  <c r="F514" i="2"/>
  <c r="F538" i="2"/>
  <c r="F562" i="2"/>
  <c r="F586" i="2"/>
  <c r="F22" i="2"/>
  <c r="F46" i="2"/>
  <c r="F70" i="2"/>
  <c r="F94" i="2"/>
  <c r="F118" i="2"/>
  <c r="F142" i="2"/>
  <c r="F166" i="2"/>
  <c r="F190" i="2"/>
  <c r="F214" i="2"/>
  <c r="F238" i="2"/>
  <c r="F262" i="2"/>
  <c r="F286" i="2"/>
  <c r="F310" i="2"/>
  <c r="F334" i="2"/>
  <c r="F358" i="2"/>
  <c r="F731" i="2"/>
  <c r="F723" i="2"/>
  <c r="F715" i="2"/>
  <c r="F707" i="2"/>
  <c r="F699" i="2"/>
  <c r="F691" i="2"/>
  <c r="F683" i="2"/>
  <c r="F674" i="2"/>
  <c r="F665" i="2"/>
  <c r="F655" i="2"/>
  <c r="F646" i="2"/>
  <c r="F637" i="2"/>
  <c r="F628" i="2"/>
  <c r="F619" i="2"/>
  <c r="F610" i="2"/>
  <c r="F601" i="2"/>
  <c r="F591" i="2"/>
  <c r="F581" i="2"/>
  <c r="F571" i="2"/>
  <c r="F559" i="2"/>
  <c r="F549" i="2"/>
  <c r="F539" i="2"/>
  <c r="F527" i="2"/>
  <c r="F517" i="2"/>
  <c r="F503" i="2"/>
  <c r="F492" i="2"/>
  <c r="F478" i="2"/>
  <c r="F467" i="2"/>
  <c r="F453" i="2"/>
  <c r="F439" i="2"/>
  <c r="F428" i="2"/>
  <c r="F414" i="2"/>
  <c r="F403" i="2"/>
  <c r="F389" i="2"/>
  <c r="F375" i="2"/>
  <c r="F363" i="2"/>
  <c r="F347" i="2"/>
  <c r="F331" i="2"/>
  <c r="F315" i="2"/>
  <c r="F299" i="2"/>
  <c r="F283" i="2"/>
  <c r="F267" i="2"/>
  <c r="F243" i="2"/>
  <c r="F187" i="2"/>
  <c r="G331" i="2" l="1"/>
  <c r="H331" i="2" s="1"/>
  <c r="G439" i="2"/>
  <c r="H439" i="2" s="1"/>
  <c r="G539" i="2"/>
  <c r="H539" i="2" s="1"/>
  <c r="G619" i="2"/>
  <c r="H619" i="2" s="1"/>
  <c r="G691" i="2"/>
  <c r="H691" i="2" s="1"/>
  <c r="G310" i="2"/>
  <c r="H310" i="2" s="1"/>
  <c r="G118" i="2"/>
  <c r="H118" i="2" s="1"/>
  <c r="G322" i="2"/>
  <c r="H322" i="2" s="1"/>
  <c r="G299" i="2"/>
  <c r="H299" i="2" s="1"/>
  <c r="G315" i="2"/>
  <c r="H315" i="2" s="1"/>
  <c r="G428" i="2"/>
  <c r="H428" i="2" s="1"/>
  <c r="G527" i="2"/>
  <c r="H527" i="2" s="1"/>
  <c r="G610" i="2"/>
  <c r="H610" i="2" s="1"/>
  <c r="G683" i="2"/>
  <c r="H683" i="2" s="1"/>
  <c r="G334" i="2"/>
  <c r="H334" i="2" s="1"/>
  <c r="G142" i="2"/>
  <c r="H142" i="2" s="1"/>
  <c r="G538" i="2"/>
  <c r="H538" i="2" s="1"/>
  <c r="G346" i="2"/>
  <c r="H346" i="2" s="1"/>
  <c r="G154" i="2"/>
  <c r="H154" i="2" s="1"/>
  <c r="G342" i="2"/>
  <c r="H342" i="2" s="1"/>
  <c r="G150" i="2"/>
  <c r="H150" i="2" s="1"/>
  <c r="G546" i="2"/>
  <c r="H546" i="2" s="1"/>
  <c r="G354" i="2"/>
  <c r="H354" i="2" s="1"/>
  <c r="G162" i="2"/>
  <c r="H162" i="2" s="1"/>
  <c r="G244" i="2"/>
  <c r="H244" i="2" s="1"/>
  <c r="G379" i="2"/>
  <c r="H379" i="2" s="1"/>
  <c r="G507" i="2"/>
  <c r="H507" i="2" s="1"/>
  <c r="G514" i="2"/>
  <c r="H514" i="2" s="1"/>
  <c r="G130" i="2"/>
  <c r="H130" i="2" s="1"/>
  <c r="G318" i="2"/>
  <c r="H318" i="2" s="1"/>
  <c r="G347" i="2"/>
  <c r="H347" i="2" s="1"/>
  <c r="G453" i="2"/>
  <c r="H453" i="2" s="1"/>
  <c r="G593" i="2"/>
  <c r="H593" i="2" s="1"/>
  <c r="G666" i="2"/>
  <c r="H666" i="2" s="1"/>
  <c r="G732" i="2"/>
  <c r="G126" i="2"/>
  <c r="H126" i="2" s="1"/>
  <c r="G522" i="2"/>
  <c r="H522" i="2" s="1"/>
  <c r="G330" i="2"/>
  <c r="H330" i="2" s="1"/>
  <c r="G138" i="2"/>
  <c r="H138" i="2" s="1"/>
  <c r="G268" i="2"/>
  <c r="H268" i="2" s="1"/>
  <c r="G404" i="2"/>
  <c r="H404" i="2" s="1"/>
  <c r="G518" i="2"/>
  <c r="H518" i="2" s="1"/>
  <c r="G602" i="2"/>
  <c r="H602" i="2" s="1"/>
  <c r="G675" i="2"/>
  <c r="H675" i="2" s="1"/>
  <c r="G263" i="2"/>
  <c r="H263" i="2" s="1"/>
  <c r="G71" i="2"/>
  <c r="H71" i="2" s="1"/>
  <c r="G95" i="2"/>
  <c r="H95" i="2" s="1"/>
  <c r="G83" i="2"/>
  <c r="H83" i="2" s="1"/>
  <c r="G151" i="2"/>
  <c r="H151" i="2" s="1"/>
  <c r="G139" i="2"/>
  <c r="H139" i="2" s="1"/>
  <c r="G285" i="2"/>
  <c r="H285" i="2" s="1"/>
  <c r="G419" i="2"/>
  <c r="H419" i="2" s="1"/>
  <c r="G519" i="2"/>
  <c r="H519" i="2" s="1"/>
  <c r="G603" i="2"/>
  <c r="H603" i="2" s="1"/>
  <c r="G676" i="2"/>
  <c r="H676" i="2" s="1"/>
  <c r="G672" i="2"/>
  <c r="H672" i="2" s="1"/>
  <c r="G480" i="2"/>
  <c r="H480" i="2" s="1"/>
  <c r="G288" i="2"/>
  <c r="H288" i="2" s="1"/>
  <c r="G96" i="2"/>
  <c r="H96" i="2" s="1"/>
  <c r="G132" i="2"/>
  <c r="H132" i="2" s="1"/>
  <c r="G287" i="2"/>
  <c r="H287" i="2" s="1"/>
  <c r="G406" i="2"/>
  <c r="H406" i="2" s="1"/>
  <c r="G509" i="2"/>
  <c r="H509" i="2" s="1"/>
  <c r="G595" i="2"/>
  <c r="H595" i="2" s="1"/>
  <c r="G686" i="2"/>
  <c r="H686" i="2" s="1"/>
  <c r="G409" i="2"/>
  <c r="H409" i="2" s="1"/>
  <c r="G217" i="2"/>
  <c r="H217" i="2" s="1"/>
  <c r="G25" i="2"/>
  <c r="H25" i="2" s="1"/>
  <c r="G61" i="2"/>
  <c r="H61" i="2" s="1"/>
  <c r="G339" i="2"/>
  <c r="H339" i="2" s="1"/>
  <c r="G446" i="2"/>
  <c r="H446" i="2" s="1"/>
  <c r="G59" i="2"/>
  <c r="H59" i="2" s="1"/>
  <c r="G127" i="2"/>
  <c r="H127" i="2" s="1"/>
  <c r="G115" i="2"/>
  <c r="H115" i="2" s="1"/>
  <c r="G301" i="2"/>
  <c r="H301" i="2" s="1"/>
  <c r="G430" i="2"/>
  <c r="H430" i="2" s="1"/>
  <c r="G531" i="2"/>
  <c r="H531" i="2" s="1"/>
  <c r="G612" i="2"/>
  <c r="H612" i="2" s="1"/>
  <c r="G685" i="2"/>
  <c r="H685" i="2" s="1"/>
  <c r="G648" i="2"/>
  <c r="H648" i="2" s="1"/>
  <c r="G456" i="2"/>
  <c r="H456" i="2" s="1"/>
  <c r="G264" i="2"/>
  <c r="H264" i="2" s="1"/>
  <c r="G72" i="2"/>
  <c r="H72" i="2" s="1"/>
  <c r="G108" i="2"/>
  <c r="H108" i="2" s="1"/>
  <c r="G303" i="2"/>
  <c r="H303" i="2" s="1"/>
  <c r="G420" i="2"/>
  <c r="H420" i="2" s="1"/>
  <c r="G521" i="2"/>
  <c r="H521" i="2" s="1"/>
  <c r="G604" i="2"/>
  <c r="H604" i="2" s="1"/>
  <c r="G710" i="2"/>
  <c r="H710" i="2" s="1"/>
  <c r="G385" i="2"/>
  <c r="H385" i="2" s="1"/>
  <c r="G193" i="2"/>
  <c r="H193" i="2" s="1"/>
  <c r="G229" i="2"/>
  <c r="H229" i="2" s="1"/>
  <c r="G37" i="2"/>
  <c r="H37" i="2" s="1"/>
  <c r="G355" i="2"/>
  <c r="H355" i="2" s="1"/>
  <c r="G460" i="2"/>
  <c r="H460" i="2" s="1"/>
  <c r="G549" i="2"/>
  <c r="H549" i="2" s="1"/>
  <c r="G628" i="2"/>
  <c r="H628" i="2" s="1"/>
  <c r="G699" i="2"/>
  <c r="H699" i="2" s="1"/>
  <c r="G286" i="2"/>
  <c r="H286" i="2" s="1"/>
  <c r="G94" i="2"/>
  <c r="H94" i="2" s="1"/>
  <c r="G490" i="2"/>
  <c r="H490" i="2" s="1"/>
  <c r="G298" i="2"/>
  <c r="H298" i="2" s="1"/>
  <c r="G106" i="2"/>
  <c r="H106" i="2" s="1"/>
  <c r="G294" i="2"/>
  <c r="H294" i="2" s="1"/>
  <c r="G102" i="2"/>
  <c r="H102" i="2" s="1"/>
  <c r="G498" i="2"/>
  <c r="H498" i="2" s="1"/>
  <c r="G306" i="2"/>
  <c r="H306" i="2" s="1"/>
  <c r="G114" i="2"/>
  <c r="H114" i="2" s="1"/>
  <c r="G543" i="2"/>
  <c r="H543" i="2" s="1"/>
  <c r="G623" i="2"/>
  <c r="H623" i="2" s="1"/>
  <c r="G719" i="2"/>
  <c r="H719" i="2" s="1"/>
  <c r="G206" i="2"/>
  <c r="H206" i="2" s="1"/>
  <c r="G14" i="2"/>
  <c r="H14" i="2" s="1"/>
  <c r="G410" i="2"/>
  <c r="H410" i="2" s="1"/>
  <c r="G218" i="2"/>
  <c r="H218" i="2" s="1"/>
  <c r="G26" i="2"/>
  <c r="H26" i="2" s="1"/>
  <c r="G555" i="2"/>
  <c r="H555" i="2" s="1"/>
  <c r="G633" i="2"/>
  <c r="H633" i="2" s="1"/>
  <c r="G727" i="2"/>
  <c r="H727" i="2" s="1"/>
  <c r="G182" i="2"/>
  <c r="H182" i="2" s="1"/>
  <c r="G578" i="2"/>
  <c r="H578" i="2" s="1"/>
  <c r="G386" i="2"/>
  <c r="H386" i="2" s="1"/>
  <c r="G194" i="2"/>
  <c r="H194" i="2" s="1"/>
  <c r="G529" i="2"/>
  <c r="H529" i="2" s="1"/>
  <c r="G47" i="2"/>
  <c r="H47" i="2" s="1"/>
  <c r="G444" i="2"/>
  <c r="H444" i="2" s="1"/>
  <c r="G363" i="2"/>
  <c r="H363" i="2" s="1"/>
  <c r="G637" i="2"/>
  <c r="H637" i="2" s="1"/>
  <c r="G70" i="2"/>
  <c r="H70" i="2" s="1"/>
  <c r="G82" i="2"/>
  <c r="H82" i="2" s="1"/>
  <c r="G474" i="2"/>
  <c r="H474" i="2" s="1"/>
  <c r="G300" i="2"/>
  <c r="H300" i="2" s="1"/>
  <c r="G620" i="2"/>
  <c r="H620" i="2" s="1"/>
  <c r="G23" i="2"/>
  <c r="H23" i="2" s="1"/>
  <c r="G67" i="2"/>
  <c r="H67" i="2" s="1"/>
  <c r="G551" i="2"/>
  <c r="H551" i="2" s="1"/>
  <c r="G600" i="2"/>
  <c r="H600" i="2" s="1"/>
  <c r="G24" i="2"/>
  <c r="H24" i="2" s="1"/>
  <c r="G445" i="2"/>
  <c r="H445" i="2" s="1"/>
  <c r="G622" i="2"/>
  <c r="H622" i="2" s="1"/>
  <c r="G145" i="2"/>
  <c r="H145" i="2" s="1"/>
  <c r="G382" i="2"/>
  <c r="H382" i="2" s="1"/>
  <c r="G134" i="2"/>
  <c r="H134" i="2" s="1"/>
  <c r="G267" i="2"/>
  <c r="H267" i="2" s="1"/>
  <c r="G389" i="2"/>
  <c r="H389" i="2" s="1"/>
  <c r="G492" i="2"/>
  <c r="H492" i="2" s="1"/>
  <c r="G581" i="2"/>
  <c r="H581" i="2" s="1"/>
  <c r="G655" i="2"/>
  <c r="H655" i="2" s="1"/>
  <c r="G723" i="2"/>
  <c r="H723" i="2" s="1"/>
  <c r="G214" i="2"/>
  <c r="H214" i="2" s="1"/>
  <c r="G22" i="2"/>
  <c r="H22" i="2" s="1"/>
  <c r="G283" i="2"/>
  <c r="H283" i="2" s="1"/>
  <c r="G403" i="2"/>
  <c r="H403" i="2" s="1"/>
  <c r="G503" i="2"/>
  <c r="H503" i="2" s="1"/>
  <c r="G591" i="2"/>
  <c r="H591" i="2" s="1"/>
  <c r="G665" i="2"/>
  <c r="H665" i="2" s="1"/>
  <c r="G731" i="2"/>
  <c r="G190" i="2"/>
  <c r="H190" i="2" s="1"/>
  <c r="G414" i="2"/>
  <c r="H414" i="2" s="1"/>
  <c r="G517" i="2"/>
  <c r="H517" i="2" s="1"/>
  <c r="G601" i="2"/>
  <c r="H601" i="2" s="1"/>
  <c r="G674" i="2"/>
  <c r="H674" i="2" s="1"/>
  <c r="G358" i="2"/>
  <c r="H358" i="2" s="1"/>
  <c r="G166" i="2"/>
  <c r="H166" i="2" s="1"/>
  <c r="G562" i="2"/>
  <c r="H562" i="2" s="1"/>
  <c r="G370" i="2"/>
  <c r="H370" i="2" s="1"/>
  <c r="G340" i="2"/>
  <c r="H340" i="2" s="1"/>
  <c r="G461" i="2"/>
  <c r="H461" i="2" s="1"/>
  <c r="G556" i="2"/>
  <c r="H556" i="2" s="1"/>
  <c r="G634" i="2"/>
  <c r="H634" i="2" s="1"/>
  <c r="G704" i="2"/>
  <c r="H704" i="2" s="1"/>
  <c r="G159" i="2"/>
  <c r="H159" i="2" s="1"/>
  <c r="G147" i="2"/>
  <c r="H147" i="2" s="1"/>
  <c r="G260" i="2"/>
  <c r="H260" i="2" s="1"/>
  <c r="G2" i="2"/>
  <c r="G669" i="2"/>
  <c r="H669" i="2" s="1"/>
  <c r="G203" i="2"/>
  <c r="H203" i="2" s="1"/>
  <c r="G356" i="2"/>
  <c r="H356" i="2" s="1"/>
  <c r="G475" i="2"/>
  <c r="H475" i="2" s="1"/>
  <c r="G566" i="2"/>
  <c r="H566" i="2" s="1"/>
  <c r="G643" i="2"/>
  <c r="H643" i="2" s="1"/>
  <c r="G712" i="2"/>
  <c r="H712" i="2" s="1"/>
  <c r="G135" i="2"/>
  <c r="H135" i="2" s="1"/>
  <c r="G123" i="2"/>
  <c r="H123" i="2" s="1"/>
  <c r="G277" i="2"/>
  <c r="H277" i="2" s="1"/>
  <c r="G611" i="2"/>
  <c r="H611" i="2" s="1"/>
  <c r="G35" i="2"/>
  <c r="H35" i="2" s="1"/>
  <c r="G91" i="2"/>
  <c r="H91" i="2" s="1"/>
  <c r="G541" i="2"/>
  <c r="H541" i="2" s="1"/>
  <c r="G693" i="2"/>
  <c r="H693" i="2" s="1"/>
  <c r="G624" i="2"/>
  <c r="H624" i="2" s="1"/>
  <c r="G432" i="2"/>
  <c r="H432" i="2" s="1"/>
  <c r="G240" i="2"/>
  <c r="H240" i="2" s="1"/>
  <c r="G48" i="2"/>
  <c r="H48" i="2" s="1"/>
  <c r="G84" i="2"/>
  <c r="H84" i="2" s="1"/>
  <c r="G319" i="2"/>
  <c r="H319" i="2" s="1"/>
  <c r="G431" i="2"/>
  <c r="H431" i="2" s="1"/>
  <c r="G532" i="2"/>
  <c r="H532" i="2" s="1"/>
  <c r="G613" i="2"/>
  <c r="H613" i="2" s="1"/>
  <c r="G718" i="2"/>
  <c r="H718" i="2" s="1"/>
  <c r="G361" i="2"/>
  <c r="H361" i="2" s="1"/>
  <c r="G169" i="2"/>
  <c r="H169" i="2" s="1"/>
  <c r="G205" i="2"/>
  <c r="H205" i="2" s="1"/>
  <c r="G13" i="2"/>
  <c r="H13" i="2" s="1"/>
  <c r="G371" i="2"/>
  <c r="H371" i="2" s="1"/>
  <c r="G471" i="2"/>
  <c r="H471" i="2" s="1"/>
  <c r="G565" i="2"/>
  <c r="H565" i="2" s="1"/>
  <c r="G642" i="2"/>
  <c r="H642" i="2" s="1"/>
  <c r="G350" i="2"/>
  <c r="H350" i="2" s="1"/>
  <c r="G158" i="2"/>
  <c r="H158" i="2" s="1"/>
  <c r="G554" i="2"/>
  <c r="H554" i="2" s="1"/>
  <c r="G362" i="2"/>
  <c r="H362" i="2" s="1"/>
  <c r="G170" i="2"/>
  <c r="H170" i="2" s="1"/>
  <c r="G227" i="2"/>
  <c r="H227" i="2" s="1"/>
  <c r="G372" i="2"/>
  <c r="H372" i="2" s="1"/>
  <c r="G486" i="2"/>
  <c r="H486" i="2" s="1"/>
  <c r="G577" i="2"/>
  <c r="H577" i="2" s="1"/>
  <c r="G652" i="2"/>
  <c r="H652" i="2" s="1"/>
  <c r="G720" i="2"/>
  <c r="H720" i="2" s="1"/>
  <c r="G111" i="2"/>
  <c r="H111" i="2" s="1"/>
  <c r="G99" i="2"/>
  <c r="H99" i="2" s="1"/>
  <c r="G293" i="2"/>
  <c r="H293" i="2" s="1"/>
  <c r="G415" i="2"/>
  <c r="H415" i="2" s="1"/>
  <c r="G239" i="2"/>
  <c r="H239" i="2" s="1"/>
  <c r="G103" i="2"/>
  <c r="H103" i="2" s="1"/>
  <c r="G621" i="2"/>
  <c r="H621" i="2" s="1"/>
  <c r="G467" i="2"/>
  <c r="H467" i="2" s="1"/>
  <c r="G707" i="2"/>
  <c r="H707" i="2" s="1"/>
  <c r="G466" i="2"/>
  <c r="H466" i="2" s="1"/>
  <c r="G270" i="2"/>
  <c r="H270" i="2" s="1"/>
  <c r="G282" i="2"/>
  <c r="H282" i="2" s="1"/>
  <c r="G429" i="2"/>
  <c r="H429" i="2" s="1"/>
  <c r="G692" i="2"/>
  <c r="H692" i="2" s="1"/>
  <c r="G11" i="2"/>
  <c r="H11" i="2" s="1"/>
  <c r="G333" i="2"/>
  <c r="H333" i="2" s="1"/>
  <c r="G630" i="2"/>
  <c r="H630" i="2" s="1"/>
  <c r="G408" i="2"/>
  <c r="H408" i="2" s="1"/>
  <c r="G60" i="2"/>
  <c r="H60" i="2" s="1"/>
  <c r="G542" i="2"/>
  <c r="H542" i="2" s="1"/>
  <c r="G337" i="2"/>
  <c r="H337" i="2" s="1"/>
  <c r="G219" i="2"/>
  <c r="H219" i="2" s="1"/>
  <c r="G485" i="2"/>
  <c r="H485" i="2" s="1"/>
  <c r="G575" i="2"/>
  <c r="H575" i="2" s="1"/>
  <c r="G326" i="2"/>
  <c r="H326" i="2" s="1"/>
  <c r="G530" i="2"/>
  <c r="H530" i="2" s="1"/>
  <c r="G338" i="2"/>
  <c r="H338" i="2" s="1"/>
  <c r="G146" i="2"/>
  <c r="H146" i="2" s="1"/>
  <c r="G259" i="2"/>
  <c r="H259" i="2" s="1"/>
  <c r="G383" i="2"/>
  <c r="H383" i="2" s="1"/>
  <c r="G500" i="2"/>
  <c r="H500" i="2" s="1"/>
  <c r="G588" i="2"/>
  <c r="H588" i="2" s="1"/>
  <c r="G661" i="2"/>
  <c r="H661" i="2" s="1"/>
  <c r="G728" i="2"/>
  <c r="G87" i="2"/>
  <c r="H87" i="2" s="1"/>
  <c r="G75" i="2"/>
  <c r="H75" i="2" s="1"/>
  <c r="G309" i="2"/>
  <c r="H309" i="2" s="1"/>
  <c r="G284" i="2"/>
  <c r="H284" i="2" s="1"/>
  <c r="G684" i="2"/>
  <c r="H684" i="2" s="1"/>
  <c r="G317" i="2"/>
  <c r="H317" i="2" s="1"/>
  <c r="G187" i="2"/>
  <c r="H187" i="2" s="1"/>
  <c r="G559" i="2"/>
  <c r="H559" i="2" s="1"/>
  <c r="G262" i="2"/>
  <c r="H262" i="2" s="1"/>
  <c r="G274" i="2"/>
  <c r="H274" i="2" s="1"/>
  <c r="G78" i="2"/>
  <c r="H78" i="2" s="1"/>
  <c r="G90" i="2"/>
  <c r="H90" i="2" s="1"/>
  <c r="G540" i="2"/>
  <c r="H540" i="2" s="1"/>
  <c r="G215" i="2"/>
  <c r="H215" i="2" s="1"/>
  <c r="G79" i="2"/>
  <c r="H79" i="2" s="1"/>
  <c r="G455" i="2"/>
  <c r="H455" i="2" s="1"/>
  <c r="G701" i="2"/>
  <c r="H701" i="2" s="1"/>
  <c r="G216" i="2"/>
  <c r="H216" i="2" s="1"/>
  <c r="G335" i="2"/>
  <c r="H335" i="2" s="1"/>
  <c r="G726" i="2"/>
  <c r="H726" i="2" s="1"/>
  <c r="G181" i="2"/>
  <c r="H181" i="2" s="1"/>
  <c r="G651" i="2"/>
  <c r="H651" i="2" s="1"/>
  <c r="G243" i="2"/>
  <c r="H243" i="2" s="1"/>
  <c r="G375" i="2"/>
  <c r="H375" i="2" s="1"/>
  <c r="G478" i="2"/>
  <c r="H478" i="2" s="1"/>
  <c r="G571" i="2"/>
  <c r="H571" i="2" s="1"/>
  <c r="G646" i="2"/>
  <c r="H646" i="2" s="1"/>
  <c r="G715" i="2"/>
  <c r="H715" i="2" s="1"/>
  <c r="G238" i="2"/>
  <c r="H238" i="2" s="1"/>
  <c r="G178" i="2"/>
  <c r="H178" i="2" s="1"/>
  <c r="G366" i="2"/>
  <c r="H366" i="2" s="1"/>
  <c r="G174" i="2"/>
  <c r="H174" i="2" s="1"/>
  <c r="G570" i="2"/>
  <c r="H570" i="2" s="1"/>
  <c r="G378" i="2"/>
  <c r="H378" i="2" s="1"/>
  <c r="G186" i="2"/>
  <c r="H186" i="2" s="1"/>
  <c r="G195" i="2"/>
  <c r="H195" i="2" s="1"/>
  <c r="G364" i="2"/>
  <c r="H364" i="2" s="1"/>
  <c r="G493" i="2"/>
  <c r="H493" i="2" s="1"/>
  <c r="G582" i="2"/>
  <c r="H582" i="2" s="1"/>
  <c r="G657" i="2"/>
  <c r="H657" i="2" s="1"/>
  <c r="G724" i="2"/>
  <c r="H724" i="2" s="1"/>
  <c r="G119" i="2"/>
  <c r="H119" i="2" s="1"/>
  <c r="G107" i="2"/>
  <c r="H107" i="2" s="1"/>
  <c r="G175" i="2"/>
  <c r="H175" i="2" s="1"/>
  <c r="G163" i="2"/>
  <c r="H163" i="2" s="1"/>
  <c r="G269" i="2"/>
  <c r="H269" i="2" s="1"/>
  <c r="G405" i="2"/>
  <c r="H405" i="2" s="1"/>
  <c r="G508" i="2"/>
  <c r="H508" i="2" s="1"/>
  <c r="G594" i="2"/>
  <c r="H594" i="2" s="1"/>
  <c r="G667" i="2"/>
  <c r="H667" i="2" s="1"/>
  <c r="G733" i="2"/>
  <c r="G504" i="2"/>
  <c r="H504" i="2" s="1"/>
  <c r="G312" i="2"/>
  <c r="H312" i="2" s="1"/>
  <c r="G120" i="2"/>
  <c r="H120" i="2" s="1"/>
  <c r="G156" i="2"/>
  <c r="H156" i="2" s="1"/>
  <c r="G271" i="2"/>
  <c r="H271" i="2" s="1"/>
  <c r="G395" i="2"/>
  <c r="H395" i="2" s="1"/>
  <c r="G495" i="2"/>
  <c r="H495" i="2" s="1"/>
  <c r="G585" i="2"/>
  <c r="H585" i="2" s="1"/>
  <c r="G677" i="2"/>
  <c r="H677" i="2" s="1"/>
  <c r="G433" i="2"/>
  <c r="H433" i="2" s="1"/>
  <c r="G241" i="2"/>
  <c r="H241" i="2" s="1"/>
  <c r="G49" i="2"/>
  <c r="H49" i="2" s="1"/>
  <c r="G85" i="2"/>
  <c r="H85" i="2" s="1"/>
  <c r="G323" i="2"/>
  <c r="H323" i="2" s="1"/>
  <c r="G435" i="2"/>
  <c r="H435" i="2" s="1"/>
  <c r="G533" i="2"/>
  <c r="H533" i="2" s="1"/>
  <c r="G614" i="2"/>
  <c r="H614" i="2" s="1"/>
  <c r="G711" i="2"/>
  <c r="H711" i="2" s="1"/>
  <c r="G230" i="2"/>
  <c r="H230" i="2" s="1"/>
  <c r="G38" i="2"/>
  <c r="H38" i="2" s="1"/>
  <c r="G434" i="2"/>
  <c r="H434" i="2" s="1"/>
  <c r="G242" i="2"/>
  <c r="H242" i="2" s="1"/>
  <c r="G50" i="2"/>
  <c r="H50" i="2" s="1"/>
  <c r="G324" i="2"/>
  <c r="H324" i="2" s="1"/>
  <c r="G447" i="2"/>
  <c r="H447" i="2" s="1"/>
  <c r="G545" i="2"/>
  <c r="H545" i="2" s="1"/>
  <c r="G625" i="2"/>
  <c r="H625" i="2" s="1"/>
  <c r="G696" i="2"/>
  <c r="H696" i="2" s="1"/>
  <c r="G183" i="2"/>
  <c r="H183" i="2" s="1"/>
  <c r="G171" i="2"/>
  <c r="H171" i="2" s="1"/>
  <c r="G235" i="2"/>
  <c r="H235" i="2" s="1"/>
  <c r="G373" i="2"/>
  <c r="H373" i="2" s="1"/>
  <c r="G487" i="2"/>
  <c r="H487" i="2" s="1"/>
  <c r="G579" i="2"/>
  <c r="H579" i="2" s="1"/>
  <c r="G653" i="2"/>
  <c r="H653" i="2" s="1"/>
  <c r="G721" i="2"/>
  <c r="H721" i="2" s="1"/>
  <c r="G520" i="2"/>
  <c r="H520" i="2" s="1"/>
  <c r="G328" i="2"/>
  <c r="H328" i="2" s="1"/>
  <c r="G136" i="2"/>
  <c r="H136" i="2" s="1"/>
  <c r="G172" i="2"/>
  <c r="H172" i="2" s="1"/>
  <c r="G680" i="2"/>
  <c r="H680" i="2" s="1"/>
  <c r="G488" i="2"/>
  <c r="H488" i="2" s="1"/>
  <c r="G296" i="2"/>
  <c r="H296" i="2" s="1"/>
  <c r="G104" i="2"/>
  <c r="H104" i="2" s="1"/>
  <c r="G140" i="2"/>
  <c r="H140" i="2" s="1"/>
  <c r="G295" i="2"/>
  <c r="H295" i="2" s="1"/>
  <c r="G427" i="2"/>
  <c r="H427" i="2" s="1"/>
  <c r="G526" i="2"/>
  <c r="H526" i="2" s="1"/>
  <c r="G609" i="2"/>
  <c r="H609" i="2" s="1"/>
  <c r="G682" i="2"/>
  <c r="H682" i="2" s="1"/>
  <c r="G489" i="2"/>
  <c r="H489" i="2" s="1"/>
  <c r="G297" i="2"/>
  <c r="H297" i="2" s="1"/>
  <c r="G105" i="2"/>
  <c r="H105" i="2" s="1"/>
  <c r="G165" i="2"/>
  <c r="H165" i="2" s="1"/>
  <c r="G473" i="2"/>
  <c r="H473" i="2" s="1"/>
  <c r="G281" i="2"/>
  <c r="H281" i="2" s="1"/>
  <c r="G89" i="2"/>
  <c r="H89" i="2" s="1"/>
  <c r="G149" i="2"/>
  <c r="H149" i="2" s="1"/>
  <c r="G660" i="2"/>
  <c r="H660" i="2" s="1"/>
  <c r="G253" i="2"/>
  <c r="H253" i="2" s="1"/>
  <c r="G398" i="2"/>
  <c r="H398" i="2" s="1"/>
  <c r="G501" i="2"/>
  <c r="H501" i="2" s="1"/>
  <c r="G589" i="2"/>
  <c r="H589" i="2" s="1"/>
  <c r="G662" i="2"/>
  <c r="H662" i="2" s="1"/>
  <c r="G729" i="2"/>
  <c r="G496" i="2"/>
  <c r="H496" i="2" s="1"/>
  <c r="G304" i="2"/>
  <c r="H304" i="2" s="1"/>
  <c r="G112" i="2"/>
  <c r="H112" i="2" s="1"/>
  <c r="G148" i="2"/>
  <c r="H148" i="2" s="1"/>
  <c r="G656" i="2"/>
  <c r="H656" i="2" s="1"/>
  <c r="G464" i="2"/>
  <c r="H464" i="2" s="1"/>
  <c r="G272" i="2"/>
  <c r="H272" i="2" s="1"/>
  <c r="G80" i="2"/>
  <c r="H80" i="2" s="1"/>
  <c r="G116" i="2"/>
  <c r="H116" i="2" s="1"/>
  <c r="G311" i="2"/>
  <c r="H311" i="2" s="1"/>
  <c r="G438" i="2"/>
  <c r="H438" i="2" s="1"/>
  <c r="G537" i="2"/>
  <c r="H537" i="2" s="1"/>
  <c r="G618" i="2"/>
  <c r="H618" i="2" s="1"/>
  <c r="G690" i="2"/>
  <c r="H690" i="2" s="1"/>
  <c r="G465" i="2"/>
  <c r="H465" i="2" s="1"/>
  <c r="G273" i="2"/>
  <c r="H273" i="2" s="1"/>
  <c r="G81" i="2"/>
  <c r="H81" i="2" s="1"/>
  <c r="G141" i="2"/>
  <c r="H141" i="2" s="1"/>
  <c r="G449" i="2"/>
  <c r="H449" i="2" s="1"/>
  <c r="G257" i="2"/>
  <c r="H257" i="2" s="1"/>
  <c r="G65" i="2"/>
  <c r="H65" i="2" s="1"/>
  <c r="G125" i="2"/>
  <c r="H125" i="2" s="1"/>
  <c r="G236" i="2"/>
  <c r="H236" i="2" s="1"/>
  <c r="G422" i="2"/>
  <c r="H422" i="2" s="1"/>
  <c r="G412" i="2"/>
  <c r="H412" i="2" s="1"/>
  <c r="G515" i="2"/>
  <c r="H515" i="2" s="1"/>
  <c r="G598" i="2"/>
  <c r="H598" i="2" s="1"/>
  <c r="G671" i="2"/>
  <c r="H671" i="2" s="1"/>
  <c r="G664" i="2"/>
  <c r="H664" i="2" s="1"/>
  <c r="G472" i="2"/>
  <c r="H472" i="2" s="1"/>
  <c r="G280" i="2"/>
  <c r="H280" i="2" s="1"/>
  <c r="G88" i="2"/>
  <c r="H88" i="2" s="1"/>
  <c r="G124" i="2"/>
  <c r="H124" i="2" s="1"/>
  <c r="G632" i="2"/>
  <c r="H632" i="2" s="1"/>
  <c r="G440" i="2"/>
  <c r="H440" i="2" s="1"/>
  <c r="G248" i="2"/>
  <c r="H248" i="2" s="1"/>
  <c r="G56" i="2"/>
  <c r="H56" i="2" s="1"/>
  <c r="G92" i="2"/>
  <c r="H92" i="2" s="1"/>
  <c r="G327" i="2"/>
  <c r="H327" i="2" s="1"/>
  <c r="G452" i="2"/>
  <c r="H452" i="2" s="1"/>
  <c r="G548" i="2"/>
  <c r="H548" i="2" s="1"/>
  <c r="G627" i="2"/>
  <c r="H627" i="2" s="1"/>
  <c r="G698" i="2"/>
  <c r="H698" i="2" s="1"/>
  <c r="G441" i="2"/>
  <c r="H441" i="2" s="1"/>
  <c r="G249" i="2"/>
  <c r="H249" i="2" s="1"/>
  <c r="G57" i="2"/>
  <c r="H57" i="2" s="1"/>
  <c r="G117" i="2"/>
  <c r="H117" i="2" s="1"/>
  <c r="G425" i="2"/>
  <c r="H425" i="2" s="1"/>
  <c r="G233" i="2"/>
  <c r="H233" i="2" s="1"/>
  <c r="G41" i="2"/>
  <c r="H41" i="2" s="1"/>
  <c r="G101" i="2"/>
  <c r="H101" i="2" s="1"/>
  <c r="G391" i="2"/>
  <c r="H391" i="2" s="1"/>
  <c r="G694" i="2"/>
  <c r="H694" i="2" s="1"/>
  <c r="G423" i="2"/>
  <c r="H423" i="2" s="1"/>
  <c r="G525" i="2"/>
  <c r="H525" i="2" s="1"/>
  <c r="G607" i="2"/>
  <c r="H607" i="2" s="1"/>
  <c r="G681" i="2"/>
  <c r="H681" i="2" s="1"/>
  <c r="G640" i="2"/>
  <c r="H640" i="2" s="1"/>
  <c r="G448" i="2"/>
  <c r="H448" i="2" s="1"/>
  <c r="G256" i="2"/>
  <c r="H256" i="2" s="1"/>
  <c r="G64" i="2"/>
  <c r="H64" i="2" s="1"/>
  <c r="G100" i="2"/>
  <c r="H100" i="2" s="1"/>
  <c r="G608" i="2"/>
  <c r="H608" i="2" s="1"/>
  <c r="G416" i="2"/>
  <c r="H416" i="2" s="1"/>
  <c r="G224" i="2"/>
  <c r="H224" i="2" s="1"/>
  <c r="G32" i="2"/>
  <c r="H32" i="2" s="1"/>
  <c r="G68" i="2"/>
  <c r="H68" i="2" s="1"/>
  <c r="G343" i="2"/>
  <c r="H343" i="2" s="1"/>
  <c r="G463" i="2"/>
  <c r="H463" i="2" s="1"/>
  <c r="G558" i="2"/>
  <c r="H558" i="2" s="1"/>
  <c r="G636" i="2"/>
  <c r="H636" i="2" s="1"/>
  <c r="G706" i="2"/>
  <c r="H706" i="2" s="1"/>
  <c r="G417" i="2"/>
  <c r="H417" i="2" s="1"/>
  <c r="G225" i="2"/>
  <c r="H225" i="2" s="1"/>
  <c r="G33" i="2"/>
  <c r="H33" i="2" s="1"/>
  <c r="G93" i="2"/>
  <c r="H93" i="2" s="1"/>
  <c r="G401" i="2"/>
  <c r="H401" i="2" s="1"/>
  <c r="G209" i="2"/>
  <c r="H209" i="2" s="1"/>
  <c r="G17" i="2"/>
  <c r="H17" i="2" s="1"/>
  <c r="G77" i="2"/>
  <c r="H77" i="2" s="1"/>
  <c r="G454" i="2"/>
  <c r="H454" i="2" s="1"/>
  <c r="G702" i="2"/>
  <c r="H702" i="2" s="1"/>
  <c r="G437" i="2"/>
  <c r="H437" i="2" s="1"/>
  <c r="G535" i="2"/>
  <c r="H535" i="2" s="1"/>
  <c r="G617" i="2"/>
  <c r="H617" i="2" s="1"/>
  <c r="G689" i="2"/>
  <c r="H689" i="2" s="1"/>
  <c r="G616" i="2"/>
  <c r="H616" i="2" s="1"/>
  <c r="G424" i="2"/>
  <c r="H424" i="2" s="1"/>
  <c r="G232" i="2"/>
  <c r="H232" i="2" s="1"/>
  <c r="G40" i="2"/>
  <c r="H40" i="2" s="1"/>
  <c r="G76" i="2"/>
  <c r="H76" i="2" s="1"/>
  <c r="G584" i="2"/>
  <c r="H584" i="2" s="1"/>
  <c r="G392" i="2"/>
  <c r="H392" i="2" s="1"/>
  <c r="G200" i="2"/>
  <c r="H200" i="2" s="1"/>
  <c r="G8" i="2"/>
  <c r="H8" i="2" s="1"/>
  <c r="G44" i="2"/>
  <c r="H44" i="2" s="1"/>
  <c r="G359" i="2"/>
  <c r="H359" i="2" s="1"/>
  <c r="G477" i="2"/>
  <c r="H477" i="2" s="1"/>
  <c r="G569" i="2"/>
  <c r="H569" i="2" s="1"/>
  <c r="G645" i="2"/>
  <c r="H645" i="2" s="1"/>
  <c r="G714" i="2"/>
  <c r="H714" i="2" s="1"/>
  <c r="G393" i="2"/>
  <c r="H393" i="2" s="1"/>
  <c r="G201" i="2"/>
  <c r="H201" i="2" s="1"/>
  <c r="G9" i="2"/>
  <c r="H9" i="2" s="1"/>
  <c r="G69" i="2"/>
  <c r="H69" i="2" s="1"/>
  <c r="G377" i="2"/>
  <c r="H377" i="2" s="1"/>
  <c r="G185" i="2"/>
  <c r="H185" i="2" s="1"/>
  <c r="G245" i="2"/>
  <c r="H245" i="2" s="1"/>
  <c r="G53" i="2"/>
  <c r="H53" i="2" s="1"/>
  <c r="G390" i="2"/>
  <c r="H390" i="2" s="1"/>
  <c r="G387" i="2"/>
  <c r="H387" i="2" s="1"/>
  <c r="G46" i="2"/>
  <c r="H46" i="2" s="1"/>
  <c r="G442" i="2"/>
  <c r="H442" i="2" s="1"/>
  <c r="G250" i="2"/>
  <c r="H250" i="2" s="1"/>
  <c r="G58" i="2"/>
  <c r="H58" i="2" s="1"/>
  <c r="G246" i="2"/>
  <c r="H246" i="2" s="1"/>
  <c r="G54" i="2"/>
  <c r="H54" i="2" s="1"/>
  <c r="G450" i="2"/>
  <c r="H450" i="2" s="1"/>
  <c r="G258" i="2"/>
  <c r="H258" i="2" s="1"/>
  <c r="G66" i="2"/>
  <c r="H66" i="2" s="1"/>
  <c r="G316" i="2"/>
  <c r="H316" i="2" s="1"/>
  <c r="G443" i="2"/>
  <c r="H443" i="2" s="1"/>
  <c r="G550" i="2"/>
  <c r="H550" i="2" s="1"/>
  <c r="G629" i="2"/>
  <c r="H629" i="2" s="1"/>
  <c r="G700" i="2"/>
  <c r="H700" i="2" s="1"/>
  <c r="G191" i="2"/>
  <c r="H191" i="2" s="1"/>
  <c r="G179" i="2"/>
  <c r="H179" i="2" s="1"/>
  <c r="G247" i="2"/>
  <c r="H247" i="2" s="1"/>
  <c r="G55" i="2"/>
  <c r="H55" i="2" s="1"/>
  <c r="G43" i="2"/>
  <c r="H43" i="2" s="1"/>
  <c r="G349" i="2"/>
  <c r="H349" i="2" s="1"/>
  <c r="G469" i="2"/>
  <c r="H469" i="2" s="1"/>
  <c r="G563" i="2"/>
  <c r="H563" i="2" s="1"/>
  <c r="G639" i="2"/>
  <c r="H639" i="2" s="1"/>
  <c r="G709" i="2"/>
  <c r="H709" i="2" s="1"/>
  <c r="G576" i="2"/>
  <c r="H576" i="2" s="1"/>
  <c r="G384" i="2"/>
  <c r="H384" i="2" s="1"/>
  <c r="G192" i="2"/>
  <c r="H192" i="2" s="1"/>
  <c r="G228" i="2"/>
  <c r="H228" i="2" s="1"/>
  <c r="G36" i="2"/>
  <c r="H36" i="2" s="1"/>
  <c r="G351" i="2"/>
  <c r="H351" i="2" s="1"/>
  <c r="G459" i="2"/>
  <c r="H459" i="2" s="1"/>
  <c r="G553" i="2"/>
  <c r="H553" i="2" s="1"/>
  <c r="G631" i="2"/>
  <c r="H631" i="2" s="1"/>
  <c r="G505" i="2"/>
  <c r="H505" i="2" s="1"/>
  <c r="G313" i="2"/>
  <c r="H313" i="2" s="1"/>
  <c r="G121" i="2"/>
  <c r="H121" i="2" s="1"/>
  <c r="G157" i="2"/>
  <c r="H157" i="2" s="1"/>
  <c r="G275" i="2"/>
  <c r="H275" i="2" s="1"/>
  <c r="G396" i="2"/>
  <c r="H396" i="2" s="1"/>
  <c r="G499" i="2"/>
  <c r="H499" i="2" s="1"/>
  <c r="G587" i="2"/>
  <c r="H587" i="2" s="1"/>
  <c r="G678" i="2"/>
  <c r="H678" i="2" s="1"/>
  <c r="G302" i="2"/>
  <c r="H302" i="2" s="1"/>
  <c r="G110" i="2"/>
  <c r="H110" i="2" s="1"/>
  <c r="G506" i="2"/>
  <c r="H506" i="2" s="1"/>
  <c r="G314" i="2"/>
  <c r="H314" i="2" s="1"/>
  <c r="G122" i="2"/>
  <c r="H122" i="2" s="1"/>
  <c r="G276" i="2"/>
  <c r="H276" i="2" s="1"/>
  <c r="G397" i="2"/>
  <c r="H397" i="2" s="1"/>
  <c r="G511" i="2"/>
  <c r="H511" i="2" s="1"/>
  <c r="G597" i="2"/>
  <c r="H597" i="2" s="1"/>
  <c r="G670" i="2"/>
  <c r="H670" i="2" s="1"/>
  <c r="G255" i="2"/>
  <c r="H255" i="2" s="1"/>
  <c r="G63" i="2"/>
  <c r="H63" i="2" s="1"/>
  <c r="G51" i="2"/>
  <c r="H51" i="2" s="1"/>
  <c r="G325" i="2"/>
  <c r="H325" i="2" s="1"/>
  <c r="G451" i="2"/>
  <c r="H451" i="2" s="1"/>
  <c r="G547" i="2"/>
  <c r="H547" i="2" s="1"/>
  <c r="G626" i="2"/>
  <c r="H626" i="2" s="1"/>
  <c r="G697" i="2"/>
  <c r="H697" i="2" s="1"/>
  <c r="G592" i="2"/>
  <c r="H592" i="2" s="1"/>
  <c r="G400" i="2"/>
  <c r="H400" i="2" s="1"/>
  <c r="G208" i="2"/>
  <c r="H208" i="2" s="1"/>
  <c r="G16" i="2"/>
  <c r="H16" i="2" s="1"/>
  <c r="G52" i="2"/>
  <c r="H52" i="2" s="1"/>
  <c r="G560" i="2"/>
  <c r="H560" i="2" s="1"/>
  <c r="G368" i="2"/>
  <c r="H368" i="2" s="1"/>
  <c r="G176" i="2"/>
  <c r="H176" i="2" s="1"/>
  <c r="G212" i="2"/>
  <c r="H212" i="2" s="1"/>
  <c r="G20" i="2"/>
  <c r="H20" i="2" s="1"/>
  <c r="G374" i="2"/>
  <c r="H374" i="2" s="1"/>
  <c r="G491" i="2"/>
  <c r="H491" i="2" s="1"/>
  <c r="G580" i="2"/>
  <c r="H580" i="2" s="1"/>
  <c r="G654" i="2"/>
  <c r="H654" i="2" s="1"/>
  <c r="G722" i="2"/>
  <c r="H722" i="2" s="1"/>
  <c r="G369" i="2"/>
  <c r="H369" i="2" s="1"/>
  <c r="G177" i="2"/>
  <c r="H177" i="2" s="1"/>
  <c r="G237" i="2"/>
  <c r="H237" i="2" s="1"/>
  <c r="G45" i="2"/>
  <c r="H45" i="2" s="1"/>
  <c r="G353" i="2"/>
  <c r="H353" i="2" s="1"/>
  <c r="G161" i="2"/>
  <c r="H161" i="2" s="1"/>
  <c r="G221" i="2"/>
  <c r="H221" i="2" s="1"/>
  <c r="G29" i="2"/>
  <c r="H29" i="2" s="1"/>
  <c r="G659" i="2"/>
  <c r="H659" i="2" s="1"/>
  <c r="G418" i="2"/>
  <c r="H418" i="2" s="1"/>
  <c r="G226" i="2"/>
  <c r="H226" i="2" s="1"/>
  <c r="G34" i="2"/>
  <c r="H34" i="2" s="1"/>
  <c r="G222" i="2"/>
  <c r="H222" i="2" s="1"/>
  <c r="G30" i="2"/>
  <c r="H30" i="2" s="1"/>
  <c r="G426" i="2"/>
  <c r="H426" i="2" s="1"/>
  <c r="G234" i="2"/>
  <c r="H234" i="2" s="1"/>
  <c r="G42" i="2"/>
  <c r="H42" i="2" s="1"/>
  <c r="G332" i="2"/>
  <c r="H332" i="2" s="1"/>
  <c r="G468" i="2"/>
  <c r="H468" i="2" s="1"/>
  <c r="G561" i="2"/>
  <c r="H561" i="2" s="1"/>
  <c r="G638" i="2"/>
  <c r="H638" i="2" s="1"/>
  <c r="G708" i="2"/>
  <c r="H708" i="2" s="1"/>
  <c r="G167" i="2"/>
  <c r="H167" i="2" s="1"/>
  <c r="G155" i="2"/>
  <c r="H155" i="2" s="1"/>
  <c r="G223" i="2"/>
  <c r="H223" i="2" s="1"/>
  <c r="G31" i="2"/>
  <c r="H31" i="2" s="1"/>
  <c r="G19" i="2"/>
  <c r="H19" i="2" s="1"/>
  <c r="G365" i="2"/>
  <c r="H365" i="2" s="1"/>
  <c r="G483" i="2"/>
  <c r="H483" i="2" s="1"/>
  <c r="G573" i="2"/>
  <c r="H573" i="2" s="1"/>
  <c r="G649" i="2"/>
  <c r="H649" i="2" s="1"/>
  <c r="G717" i="2"/>
  <c r="H717" i="2" s="1"/>
  <c r="G552" i="2"/>
  <c r="H552" i="2" s="1"/>
  <c r="G360" i="2"/>
  <c r="H360" i="2" s="1"/>
  <c r="G168" i="2"/>
  <c r="H168" i="2" s="1"/>
  <c r="G204" i="2"/>
  <c r="H204" i="2" s="1"/>
  <c r="G12" i="2"/>
  <c r="H12" i="2" s="1"/>
  <c r="G367" i="2"/>
  <c r="H367" i="2" s="1"/>
  <c r="G470" i="2"/>
  <c r="H470" i="2" s="1"/>
  <c r="G564" i="2"/>
  <c r="H564" i="2" s="1"/>
  <c r="G650" i="2"/>
  <c r="H650" i="2" s="1"/>
  <c r="G481" i="2"/>
  <c r="H481" i="2" s="1"/>
  <c r="G289" i="2"/>
  <c r="H289" i="2" s="1"/>
  <c r="G97" i="2"/>
  <c r="H97" i="2" s="1"/>
  <c r="G133" i="2"/>
  <c r="H133" i="2" s="1"/>
  <c r="G291" i="2"/>
  <c r="H291" i="2" s="1"/>
  <c r="G407" i="2"/>
  <c r="H407" i="2" s="1"/>
  <c r="G510" i="2"/>
  <c r="H510" i="2" s="1"/>
  <c r="G596" i="2"/>
  <c r="H596" i="2" s="1"/>
  <c r="G687" i="2"/>
  <c r="H687" i="2" s="1"/>
  <c r="G278" i="2"/>
  <c r="H278" i="2" s="1"/>
  <c r="G86" i="2"/>
  <c r="H86" i="2" s="1"/>
  <c r="G482" i="2"/>
  <c r="H482" i="2" s="1"/>
  <c r="G290" i="2"/>
  <c r="H290" i="2" s="1"/>
  <c r="G98" i="2"/>
  <c r="H98" i="2" s="1"/>
  <c r="G292" i="2"/>
  <c r="H292" i="2" s="1"/>
  <c r="G411" i="2"/>
  <c r="H411" i="2" s="1"/>
  <c r="G524" i="2"/>
  <c r="H524" i="2" s="1"/>
  <c r="G606" i="2"/>
  <c r="H606" i="2" s="1"/>
  <c r="G679" i="2"/>
  <c r="H679" i="2" s="1"/>
  <c r="G231" i="2"/>
  <c r="H231" i="2" s="1"/>
  <c r="G39" i="2"/>
  <c r="H39" i="2" s="1"/>
  <c r="G27" i="2"/>
  <c r="H27" i="2" s="1"/>
  <c r="G341" i="2"/>
  <c r="H341" i="2" s="1"/>
  <c r="G462" i="2"/>
  <c r="H462" i="2" s="1"/>
  <c r="G557" i="2"/>
  <c r="H557" i="2" s="1"/>
  <c r="G635" i="2"/>
  <c r="H635" i="2" s="1"/>
  <c r="G705" i="2"/>
  <c r="H705" i="2" s="1"/>
  <c r="G568" i="2"/>
  <c r="H568" i="2" s="1"/>
  <c r="G376" i="2"/>
  <c r="H376" i="2" s="1"/>
  <c r="G184" i="2"/>
  <c r="H184" i="2" s="1"/>
  <c r="G220" i="2"/>
  <c r="H220" i="2" s="1"/>
  <c r="G28" i="2"/>
  <c r="H28" i="2" s="1"/>
  <c r="G536" i="2"/>
  <c r="H536" i="2" s="1"/>
  <c r="G344" i="2"/>
  <c r="H344" i="2" s="1"/>
  <c r="G152" i="2"/>
  <c r="H152" i="2" s="1"/>
  <c r="G188" i="2"/>
  <c r="H188" i="2" s="1"/>
  <c r="G261" i="2"/>
  <c r="H261" i="2" s="1"/>
  <c r="G399" i="2"/>
  <c r="H399" i="2" s="1"/>
  <c r="G502" i="2"/>
  <c r="H502" i="2" s="1"/>
  <c r="G590" i="2"/>
  <c r="H590" i="2" s="1"/>
  <c r="G663" i="2"/>
  <c r="H663" i="2" s="1"/>
  <c r="G730" i="2"/>
  <c r="G345" i="2"/>
  <c r="H345" i="2" s="1"/>
  <c r="G153" i="2"/>
  <c r="H153" i="2" s="1"/>
  <c r="G213" i="2"/>
  <c r="H213" i="2" s="1"/>
  <c r="G21" i="2"/>
  <c r="H21" i="2" s="1"/>
  <c r="G329" i="2"/>
  <c r="H329" i="2" s="1"/>
  <c r="G137" i="2"/>
  <c r="H137" i="2" s="1"/>
  <c r="G197" i="2"/>
  <c r="H197" i="2" s="1"/>
  <c r="G5" i="2"/>
  <c r="G252" i="2"/>
  <c r="H252" i="2" s="1"/>
  <c r="G703" i="2"/>
  <c r="H703" i="2" s="1"/>
  <c r="G586" i="2"/>
  <c r="H586" i="2" s="1"/>
  <c r="G394" i="2"/>
  <c r="H394" i="2" s="1"/>
  <c r="G202" i="2"/>
  <c r="H202" i="2" s="1"/>
  <c r="G10" i="2"/>
  <c r="H10" i="2" s="1"/>
  <c r="G198" i="2"/>
  <c r="H198" i="2" s="1"/>
  <c r="G6" i="2"/>
  <c r="G402" i="2"/>
  <c r="H402" i="2" s="1"/>
  <c r="G210" i="2"/>
  <c r="H210" i="2" s="1"/>
  <c r="G18" i="2"/>
  <c r="H18" i="2" s="1"/>
  <c r="G348" i="2"/>
  <c r="H348" i="2" s="1"/>
  <c r="G479" i="2"/>
  <c r="H479" i="2" s="1"/>
  <c r="G572" i="2"/>
  <c r="H572" i="2" s="1"/>
  <c r="G647" i="2"/>
  <c r="H647" i="2" s="1"/>
  <c r="G716" i="2"/>
  <c r="H716" i="2" s="1"/>
  <c r="G143" i="2"/>
  <c r="H143" i="2" s="1"/>
  <c r="G131" i="2"/>
  <c r="H131" i="2" s="1"/>
  <c r="G199" i="2"/>
  <c r="H199" i="2" s="1"/>
  <c r="G7" i="2"/>
  <c r="G251" i="2"/>
  <c r="H251" i="2" s="1"/>
  <c r="G380" i="2"/>
  <c r="H380" i="2" s="1"/>
  <c r="G494" i="2"/>
  <c r="H494" i="2" s="1"/>
  <c r="G583" i="2"/>
  <c r="H583" i="2" s="1"/>
  <c r="G658" i="2"/>
  <c r="H658" i="2" s="1"/>
  <c r="G725" i="2"/>
  <c r="H725" i="2" s="1"/>
  <c r="G528" i="2"/>
  <c r="H528" i="2" s="1"/>
  <c r="G336" i="2"/>
  <c r="H336" i="2" s="1"/>
  <c r="G144" i="2"/>
  <c r="H144" i="2" s="1"/>
  <c r="G180" i="2"/>
  <c r="H180" i="2" s="1"/>
  <c r="G211" i="2"/>
  <c r="H211" i="2" s="1"/>
  <c r="G381" i="2"/>
  <c r="H381" i="2" s="1"/>
  <c r="G484" i="2"/>
  <c r="H484" i="2" s="1"/>
  <c r="G574" i="2"/>
  <c r="H574" i="2" s="1"/>
  <c r="G668" i="2"/>
  <c r="H668" i="2" s="1"/>
  <c r="G457" i="2"/>
  <c r="H457" i="2" s="1"/>
  <c r="G265" i="2"/>
  <c r="H265" i="2" s="1"/>
  <c r="G73" i="2"/>
  <c r="H73" i="2" s="1"/>
  <c r="G109" i="2"/>
  <c r="H109" i="2" s="1"/>
  <c r="G307" i="2"/>
  <c r="H307" i="2" s="1"/>
  <c r="G421" i="2"/>
  <c r="H421" i="2" s="1"/>
  <c r="G523" i="2"/>
  <c r="H523" i="2" s="1"/>
  <c r="G605" i="2"/>
  <c r="H605" i="2" s="1"/>
  <c r="G695" i="2"/>
  <c r="H695" i="2" s="1"/>
  <c r="G254" i="2"/>
  <c r="H254" i="2" s="1"/>
  <c r="G62" i="2"/>
  <c r="H62" i="2" s="1"/>
  <c r="G458" i="2"/>
  <c r="H458" i="2" s="1"/>
  <c r="G266" i="2"/>
  <c r="H266" i="2" s="1"/>
  <c r="G74" i="2"/>
  <c r="H74" i="2" s="1"/>
  <c r="G308" i="2"/>
  <c r="H308" i="2" s="1"/>
  <c r="G436" i="2"/>
  <c r="H436" i="2" s="1"/>
  <c r="G534" i="2"/>
  <c r="H534" i="2" s="1"/>
  <c r="G615" i="2"/>
  <c r="H615" i="2" s="1"/>
  <c r="G688" i="2"/>
  <c r="H688" i="2" s="1"/>
  <c r="G207" i="2"/>
  <c r="H207" i="2" s="1"/>
  <c r="G15" i="2"/>
  <c r="H15" i="2" s="1"/>
  <c r="G3" i="2"/>
  <c r="G357" i="2"/>
  <c r="H357" i="2" s="1"/>
  <c r="G476" i="2"/>
  <c r="H476" i="2" s="1"/>
  <c r="G567" i="2"/>
  <c r="H567" i="2" s="1"/>
  <c r="G644" i="2"/>
  <c r="H644" i="2" s="1"/>
  <c r="G713" i="2"/>
  <c r="H713" i="2" s="1"/>
  <c r="G544" i="2"/>
  <c r="H544" i="2" s="1"/>
  <c r="G352" i="2"/>
  <c r="H352" i="2" s="1"/>
  <c r="G160" i="2"/>
  <c r="H160" i="2" s="1"/>
  <c r="G196" i="2"/>
  <c r="H196" i="2" s="1"/>
  <c r="G4" i="2"/>
  <c r="G512" i="2"/>
  <c r="H512" i="2" s="1"/>
  <c r="G320" i="2"/>
  <c r="H320" i="2" s="1"/>
  <c r="G128" i="2"/>
  <c r="H128" i="2" s="1"/>
  <c r="G164" i="2"/>
  <c r="H164" i="2" s="1"/>
  <c r="G279" i="2"/>
  <c r="H279" i="2" s="1"/>
  <c r="G413" i="2"/>
  <c r="H413" i="2" s="1"/>
  <c r="G516" i="2"/>
  <c r="H516" i="2" s="1"/>
  <c r="G599" i="2"/>
  <c r="H599" i="2" s="1"/>
  <c r="G673" i="2"/>
  <c r="H673" i="2" s="1"/>
  <c r="G513" i="2"/>
  <c r="H513" i="2" s="1"/>
  <c r="G321" i="2"/>
  <c r="H321" i="2" s="1"/>
  <c r="G129" i="2"/>
  <c r="H129" i="2" s="1"/>
  <c r="G189" i="2"/>
  <c r="H189" i="2" s="1"/>
  <c r="G497" i="2"/>
  <c r="H497" i="2" s="1"/>
  <c r="G305" i="2"/>
  <c r="H305" i="2" s="1"/>
  <c r="G113" i="2"/>
  <c r="H113" i="2" s="1"/>
  <c r="G173" i="2"/>
  <c r="H173" i="2" s="1"/>
  <c r="G388" i="2"/>
  <c r="H388" i="2" s="1"/>
  <c r="G641" i="2"/>
  <c r="H641" i="2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2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8" i="1"/>
  <c r="E730" i="3"/>
  <c r="E731" i="3"/>
  <c r="E732" i="3"/>
  <c r="E73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2" i="3"/>
  <c r="D729" i="3"/>
  <c r="E729" i="3" s="1"/>
  <c r="D728" i="3"/>
  <c r="E72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E566" i="3" s="1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 s="1"/>
  <c r="D607" i="3"/>
  <c r="E607" i="3" s="1"/>
  <c r="D608" i="3"/>
  <c r="E608" i="3" s="1"/>
  <c r="D609" i="3"/>
  <c r="E609" i="3" s="1"/>
  <c r="D610" i="3"/>
  <c r="E610" i="3" s="1"/>
  <c r="D611" i="3"/>
  <c r="E611" i="3" s="1"/>
  <c r="D612" i="3"/>
  <c r="E612" i="3" s="1"/>
  <c r="D613" i="3"/>
  <c r="E613" i="3" s="1"/>
  <c r="D614" i="3"/>
  <c r="E614" i="3" s="1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 s="1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E639" i="3" s="1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 s="1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 s="1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 s="1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E688" i="3" s="1"/>
  <c r="D689" i="3"/>
  <c r="E689" i="3" s="1"/>
  <c r="D690" i="3"/>
  <c r="E690" i="3" s="1"/>
  <c r="D691" i="3"/>
  <c r="E691" i="3" s="1"/>
  <c r="D692" i="3"/>
  <c r="E692" i="3" s="1"/>
  <c r="D693" i="3"/>
  <c r="E693" i="3" s="1"/>
  <c r="D694" i="3"/>
  <c r="E694" i="3" s="1"/>
  <c r="D695" i="3"/>
  <c r="E695" i="3" s="1"/>
  <c r="D696" i="3"/>
  <c r="E696" i="3" s="1"/>
  <c r="D697" i="3"/>
  <c r="E697" i="3" s="1"/>
  <c r="D698" i="3"/>
  <c r="E698" i="3" s="1"/>
  <c r="D699" i="3"/>
  <c r="E699" i="3" s="1"/>
  <c r="D700" i="3"/>
  <c r="E700" i="3" s="1"/>
  <c r="D701" i="3"/>
  <c r="E701" i="3" s="1"/>
  <c r="D702" i="3"/>
  <c r="E702" i="3" s="1"/>
  <c r="D703" i="3"/>
  <c r="E703" i="3" s="1"/>
  <c r="D704" i="3"/>
  <c r="E704" i="3" s="1"/>
  <c r="D705" i="3"/>
  <c r="E705" i="3" s="1"/>
  <c r="D706" i="3"/>
  <c r="E706" i="3" s="1"/>
  <c r="D707" i="3"/>
  <c r="E707" i="3" s="1"/>
  <c r="D708" i="3"/>
  <c r="E708" i="3" s="1"/>
  <c r="D709" i="3"/>
  <c r="E709" i="3" s="1"/>
  <c r="D710" i="3"/>
  <c r="E710" i="3" s="1"/>
  <c r="D711" i="3"/>
  <c r="E711" i="3" s="1"/>
  <c r="D712" i="3"/>
  <c r="E712" i="3" s="1"/>
  <c r="D713" i="3"/>
  <c r="E713" i="3" s="1"/>
  <c r="D714" i="3"/>
  <c r="E714" i="3" s="1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E720" i="3" s="1"/>
  <c r="D721" i="3"/>
  <c r="E721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8" i="3"/>
  <c r="E8" i="3" s="1"/>
  <c r="D7" i="3"/>
  <c r="D2" i="3"/>
  <c r="D8" i="1" l="1"/>
  <c r="F699" i="1"/>
  <c r="F487" i="1"/>
  <c r="F486" i="1"/>
  <c r="F346" i="1"/>
  <c r="F697" i="1"/>
  <c r="F497" i="1"/>
  <c r="F345" i="1"/>
  <c r="F708" i="1"/>
  <c r="F436" i="1"/>
  <c r="F519" i="1"/>
  <c r="F518" i="1"/>
  <c r="F433" i="1"/>
  <c r="F12" i="1"/>
  <c r="F36" i="1"/>
  <c r="F60" i="1"/>
  <c r="F84" i="1"/>
  <c r="F108" i="1"/>
  <c r="F132" i="1"/>
  <c r="F156" i="1"/>
  <c r="F180" i="1"/>
  <c r="F24" i="1"/>
  <c r="F48" i="1"/>
  <c r="F72" i="1"/>
  <c r="F96" i="1"/>
  <c r="F120" i="1"/>
  <c r="F144" i="1"/>
  <c r="F168" i="1"/>
  <c r="F192" i="1"/>
  <c r="F216" i="1"/>
  <c r="F240" i="1"/>
  <c r="F264" i="1"/>
  <c r="F288" i="1"/>
  <c r="F312" i="1"/>
  <c r="F336" i="1"/>
  <c r="F360" i="1"/>
  <c r="F384" i="1"/>
  <c r="F408" i="1"/>
  <c r="F432" i="1"/>
  <c r="F456" i="1"/>
  <c r="F480" i="1"/>
  <c r="F504" i="1"/>
  <c r="F733" i="1"/>
  <c r="F725" i="1"/>
  <c r="F717" i="1"/>
  <c r="F709" i="1"/>
  <c r="F701" i="1"/>
  <c r="F693" i="1"/>
  <c r="F685" i="1"/>
  <c r="F676" i="1"/>
  <c r="F667" i="1"/>
  <c r="F658" i="1"/>
  <c r="F649" i="1"/>
  <c r="F640" i="1"/>
  <c r="F631" i="1"/>
  <c r="F622" i="1"/>
  <c r="F612" i="1"/>
  <c r="F603" i="1"/>
  <c r="F594" i="1"/>
  <c r="F585" i="1"/>
  <c r="F576" i="1"/>
  <c r="F567" i="1"/>
  <c r="F558" i="1"/>
  <c r="F546" i="1"/>
  <c r="F526" i="1"/>
  <c r="F513" i="1"/>
  <c r="F474" i="1"/>
  <c r="F458" i="1"/>
  <c r="F442" i="1"/>
  <c r="F426" i="1"/>
  <c r="F410" i="1"/>
  <c r="F388" i="1"/>
  <c r="F369" i="1"/>
  <c r="F324" i="1"/>
  <c r="F19" i="1"/>
  <c r="F43" i="1"/>
  <c r="F67" i="1"/>
  <c r="F91" i="1"/>
  <c r="F115" i="1"/>
  <c r="F139" i="1"/>
  <c r="F163" i="1"/>
  <c r="F187" i="1"/>
  <c r="F211" i="1"/>
  <c r="F235" i="1"/>
  <c r="F259" i="1"/>
  <c r="F283" i="1"/>
  <c r="F307" i="1"/>
  <c r="F331" i="1"/>
  <c r="F355" i="1"/>
  <c r="F379" i="1"/>
  <c r="F403" i="1"/>
  <c r="F427" i="1"/>
  <c r="F451" i="1"/>
  <c r="F475" i="1"/>
  <c r="F499" i="1"/>
  <c r="F523" i="1"/>
  <c r="F547" i="1"/>
  <c r="F7" i="1"/>
  <c r="F31" i="1"/>
  <c r="F55" i="1"/>
  <c r="F79" i="1"/>
  <c r="F103" i="1"/>
  <c r="F127" i="1"/>
  <c r="F151" i="1"/>
  <c r="F175" i="1"/>
  <c r="F199" i="1"/>
  <c r="F223" i="1"/>
  <c r="F247" i="1"/>
  <c r="F271" i="1"/>
  <c r="F295" i="1"/>
  <c r="F319" i="1"/>
  <c r="F343" i="1"/>
  <c r="F367" i="1"/>
  <c r="F391" i="1"/>
  <c r="F415" i="1"/>
  <c r="F439" i="1"/>
  <c r="F463" i="1"/>
  <c r="F11" i="1"/>
  <c r="F35" i="1"/>
  <c r="F59" i="1"/>
  <c r="F83" i="1"/>
  <c r="F107" i="1"/>
  <c r="F131" i="1"/>
  <c r="F155" i="1"/>
  <c r="F179" i="1"/>
  <c r="F203" i="1"/>
  <c r="F227" i="1"/>
  <c r="F251" i="1"/>
  <c r="F275" i="1"/>
  <c r="F299" i="1"/>
  <c r="F323" i="1"/>
  <c r="F347" i="1"/>
  <c r="F371" i="1"/>
  <c r="F395" i="1"/>
  <c r="F419" i="1"/>
  <c r="F443" i="1"/>
  <c r="F467" i="1"/>
  <c r="F491" i="1"/>
  <c r="F515" i="1"/>
  <c r="F539" i="1"/>
  <c r="F23" i="1"/>
  <c r="F47" i="1"/>
  <c r="F71" i="1"/>
  <c r="F95" i="1"/>
  <c r="F119" i="1"/>
  <c r="F143" i="1"/>
  <c r="F167" i="1"/>
  <c r="F191" i="1"/>
  <c r="F215" i="1"/>
  <c r="F239" i="1"/>
  <c r="F263" i="1"/>
  <c r="F287" i="1"/>
  <c r="F311" i="1"/>
  <c r="F335" i="1"/>
  <c r="F359" i="1"/>
  <c r="F383" i="1"/>
  <c r="F407" i="1"/>
  <c r="F431" i="1"/>
  <c r="F455" i="1"/>
  <c r="F732" i="1"/>
  <c r="F724" i="1"/>
  <c r="F700" i="1"/>
  <c r="F684" i="1"/>
  <c r="F675" i="1"/>
  <c r="F666" i="1"/>
  <c r="F657" i="1"/>
  <c r="F648" i="1"/>
  <c r="F639" i="1"/>
  <c r="F630" i="1"/>
  <c r="F611" i="1"/>
  <c r="F602" i="1"/>
  <c r="F593" i="1"/>
  <c r="F575" i="1"/>
  <c r="F566" i="1"/>
  <c r="F556" i="1"/>
  <c r="F545" i="1"/>
  <c r="F535" i="1"/>
  <c r="F511" i="1"/>
  <c r="F498" i="1"/>
  <c r="F473" i="1"/>
  <c r="F457" i="1"/>
  <c r="F441" i="1"/>
  <c r="F425" i="1"/>
  <c r="F409" i="1"/>
  <c r="F386" i="1"/>
  <c r="F364" i="1"/>
  <c r="F316" i="1"/>
  <c r="F252" i="1"/>
  <c r="F2" i="1"/>
  <c r="F6" i="1"/>
  <c r="F30" i="1"/>
  <c r="F54" i="1"/>
  <c r="F78" i="1"/>
  <c r="F102" i="1"/>
  <c r="F126" i="1"/>
  <c r="F150" i="1"/>
  <c r="F174" i="1"/>
  <c r="F198" i="1"/>
  <c r="F222" i="1"/>
  <c r="F246" i="1"/>
  <c r="F270" i="1"/>
  <c r="F294" i="1"/>
  <c r="F318" i="1"/>
  <c r="F342" i="1"/>
  <c r="F366" i="1"/>
  <c r="F390" i="1"/>
  <c r="F18" i="1"/>
  <c r="F42" i="1"/>
  <c r="F66" i="1"/>
  <c r="F90" i="1"/>
  <c r="F114" i="1"/>
  <c r="F138" i="1"/>
  <c r="F162" i="1"/>
  <c r="F186" i="1"/>
  <c r="F210" i="1"/>
  <c r="F234" i="1"/>
  <c r="F258" i="1"/>
  <c r="F282" i="1"/>
  <c r="F306" i="1"/>
  <c r="F22" i="1"/>
  <c r="F46" i="1"/>
  <c r="F70" i="1"/>
  <c r="F94" i="1"/>
  <c r="F118" i="1"/>
  <c r="F142" i="1"/>
  <c r="F166" i="1"/>
  <c r="F190" i="1"/>
  <c r="F214" i="1"/>
  <c r="F238" i="1"/>
  <c r="F262" i="1"/>
  <c r="F286" i="1"/>
  <c r="F310" i="1"/>
  <c r="F334" i="1"/>
  <c r="F358" i="1"/>
  <c r="F382" i="1"/>
  <c r="F406" i="1"/>
  <c r="F10" i="1"/>
  <c r="F34" i="1"/>
  <c r="F58" i="1"/>
  <c r="F82" i="1"/>
  <c r="F106" i="1"/>
  <c r="F130" i="1"/>
  <c r="F154" i="1"/>
  <c r="F178" i="1"/>
  <c r="F202" i="1"/>
  <c r="F226" i="1"/>
  <c r="F250" i="1"/>
  <c r="F274" i="1"/>
  <c r="F298" i="1"/>
  <c r="F322" i="1"/>
  <c r="F731" i="1"/>
  <c r="F723" i="1"/>
  <c r="F715" i="1"/>
  <c r="F707" i="1"/>
  <c r="F691" i="1"/>
  <c r="F683" i="1"/>
  <c r="F674" i="1"/>
  <c r="F665" i="1"/>
  <c r="F647" i="1"/>
  <c r="F638" i="1"/>
  <c r="F628" i="1"/>
  <c r="F619" i="1"/>
  <c r="F610" i="1"/>
  <c r="F601" i="1"/>
  <c r="F592" i="1"/>
  <c r="F583" i="1"/>
  <c r="F574" i="1"/>
  <c r="F564" i="1"/>
  <c r="F554" i="1"/>
  <c r="F544" i="1"/>
  <c r="F534" i="1"/>
  <c r="F522" i="1"/>
  <c r="F510" i="1"/>
  <c r="F484" i="1"/>
  <c r="F470" i="1"/>
  <c r="F454" i="1"/>
  <c r="F438" i="1"/>
  <c r="F422" i="1"/>
  <c r="F385" i="1"/>
  <c r="F362" i="1"/>
  <c r="F340" i="1"/>
  <c r="F244" i="1"/>
  <c r="F5" i="1"/>
  <c r="F29" i="1"/>
  <c r="F53" i="1"/>
  <c r="F77" i="1"/>
  <c r="F101" i="1"/>
  <c r="F125" i="1"/>
  <c r="F149" i="1"/>
  <c r="F173" i="1"/>
  <c r="F197" i="1"/>
  <c r="F221" i="1"/>
  <c r="F245" i="1"/>
  <c r="F269" i="1"/>
  <c r="F293" i="1"/>
  <c r="F317" i="1"/>
  <c r="F341" i="1"/>
  <c r="F365" i="1"/>
  <c r="F389" i="1"/>
  <c r="F413" i="1"/>
  <c r="F437" i="1"/>
  <c r="F461" i="1"/>
  <c r="F485" i="1"/>
  <c r="F509" i="1"/>
  <c r="F533" i="1"/>
  <c r="F557" i="1"/>
  <c r="F581" i="1"/>
  <c r="F605" i="1"/>
  <c r="F629" i="1"/>
  <c r="F653" i="1"/>
  <c r="F677" i="1"/>
  <c r="F17" i="1"/>
  <c r="F41" i="1"/>
  <c r="F65" i="1"/>
  <c r="F89" i="1"/>
  <c r="F113" i="1"/>
  <c r="F137" i="1"/>
  <c r="F161" i="1"/>
  <c r="F185" i="1"/>
  <c r="F209" i="1"/>
  <c r="F233" i="1"/>
  <c r="F257" i="1"/>
  <c r="F281" i="1"/>
  <c r="F305" i="1"/>
  <c r="F21" i="1"/>
  <c r="F45" i="1"/>
  <c r="F69" i="1"/>
  <c r="F93" i="1"/>
  <c r="F117" i="1"/>
  <c r="F141" i="1"/>
  <c r="F165" i="1"/>
  <c r="F189" i="1"/>
  <c r="F213" i="1"/>
  <c r="F237" i="1"/>
  <c r="F261" i="1"/>
  <c r="F285" i="1"/>
  <c r="F309" i="1"/>
  <c r="F333" i="1"/>
  <c r="F357" i="1"/>
  <c r="F381" i="1"/>
  <c r="F405" i="1"/>
  <c r="F429" i="1"/>
  <c r="F453" i="1"/>
  <c r="F477" i="1"/>
  <c r="F501" i="1"/>
  <c r="F525" i="1"/>
  <c r="F549" i="1"/>
  <c r="F573" i="1"/>
  <c r="F597" i="1"/>
  <c r="F621" i="1"/>
  <c r="F645" i="1"/>
  <c r="F669" i="1"/>
  <c r="F9" i="1"/>
  <c r="F33" i="1"/>
  <c r="F57" i="1"/>
  <c r="F81" i="1"/>
  <c r="F105" i="1"/>
  <c r="F129" i="1"/>
  <c r="F153" i="1"/>
  <c r="F177" i="1"/>
  <c r="F201" i="1"/>
  <c r="F225" i="1"/>
  <c r="F249" i="1"/>
  <c r="F273" i="1"/>
  <c r="F297" i="1"/>
  <c r="F321" i="1"/>
  <c r="F730" i="1"/>
  <c r="F722" i="1"/>
  <c r="F714" i="1"/>
  <c r="F706" i="1"/>
  <c r="F698" i="1"/>
  <c r="F690" i="1"/>
  <c r="F682" i="1"/>
  <c r="F673" i="1"/>
  <c r="F664" i="1"/>
  <c r="F655" i="1"/>
  <c r="F646" i="1"/>
  <c r="F636" i="1"/>
  <c r="F627" i="1"/>
  <c r="F618" i="1"/>
  <c r="F609" i="1"/>
  <c r="F600" i="1"/>
  <c r="F591" i="1"/>
  <c r="F582" i="1"/>
  <c r="F563" i="1"/>
  <c r="F553" i="1"/>
  <c r="F543" i="1"/>
  <c r="F532" i="1"/>
  <c r="F521" i="1"/>
  <c r="F508" i="1"/>
  <c r="F495" i="1"/>
  <c r="F482" i="1"/>
  <c r="F468" i="1"/>
  <c r="F420" i="1"/>
  <c r="F402" i="1"/>
  <c r="F361" i="1"/>
  <c r="F338" i="1"/>
  <c r="F300" i="1"/>
  <c r="F4" i="1"/>
  <c r="F28" i="1"/>
  <c r="F52" i="1"/>
  <c r="F76" i="1"/>
  <c r="F100" i="1"/>
  <c r="F124" i="1"/>
  <c r="F148" i="1"/>
  <c r="F172" i="1"/>
  <c r="F196" i="1"/>
  <c r="F16" i="1"/>
  <c r="F40" i="1"/>
  <c r="F64" i="1"/>
  <c r="F88" i="1"/>
  <c r="F112" i="1"/>
  <c r="F136" i="1"/>
  <c r="F160" i="1"/>
  <c r="F184" i="1"/>
  <c r="F208" i="1"/>
  <c r="F232" i="1"/>
  <c r="F256" i="1"/>
  <c r="F280" i="1"/>
  <c r="F304" i="1"/>
  <c r="F328" i="1"/>
  <c r="F352" i="1"/>
  <c r="F376" i="1"/>
  <c r="F400" i="1"/>
  <c r="F424" i="1"/>
  <c r="F448" i="1"/>
  <c r="F472" i="1"/>
  <c r="F496" i="1"/>
  <c r="F520" i="1"/>
  <c r="F729" i="1"/>
  <c r="F721" i="1"/>
  <c r="F713" i="1"/>
  <c r="F705" i="1"/>
  <c r="F689" i="1"/>
  <c r="F681" i="1"/>
  <c r="F672" i="1"/>
  <c r="F663" i="1"/>
  <c r="F654" i="1"/>
  <c r="F635" i="1"/>
  <c r="F626" i="1"/>
  <c r="F617" i="1"/>
  <c r="F599" i="1"/>
  <c r="F590" i="1"/>
  <c r="F580" i="1"/>
  <c r="F571" i="1"/>
  <c r="F562" i="1"/>
  <c r="F552" i="1"/>
  <c r="F542" i="1"/>
  <c r="F530" i="1"/>
  <c r="F506" i="1"/>
  <c r="F494" i="1"/>
  <c r="F481" i="1"/>
  <c r="F466" i="1"/>
  <c r="F450" i="1"/>
  <c r="F434" i="1"/>
  <c r="F418" i="1"/>
  <c r="F401" i="1"/>
  <c r="F378" i="1"/>
  <c r="F337" i="1"/>
  <c r="F292" i="1"/>
  <c r="F228" i="1"/>
  <c r="F3" i="1"/>
  <c r="F27" i="1"/>
  <c r="F51" i="1"/>
  <c r="F75" i="1"/>
  <c r="F99" i="1"/>
  <c r="F123" i="1"/>
  <c r="F147" i="1"/>
  <c r="F171" i="1"/>
  <c r="F195" i="1"/>
  <c r="F219" i="1"/>
  <c r="F243" i="1"/>
  <c r="F267" i="1"/>
  <c r="F291" i="1"/>
  <c r="F315" i="1"/>
  <c r="F339" i="1"/>
  <c r="F363" i="1"/>
  <c r="F387" i="1"/>
  <c r="F411" i="1"/>
  <c r="F435" i="1"/>
  <c r="F459" i="1"/>
  <c r="F483" i="1"/>
  <c r="F507" i="1"/>
  <c r="F531" i="1"/>
  <c r="F555" i="1"/>
  <c r="F15" i="1"/>
  <c r="F39" i="1"/>
  <c r="F63" i="1"/>
  <c r="F87" i="1"/>
  <c r="F111" i="1"/>
  <c r="F135" i="1"/>
  <c r="F159" i="1"/>
  <c r="F183" i="1"/>
  <c r="F207" i="1"/>
  <c r="F231" i="1"/>
  <c r="F255" i="1"/>
  <c r="F279" i="1"/>
  <c r="F303" i="1"/>
  <c r="F327" i="1"/>
  <c r="F351" i="1"/>
  <c r="F375" i="1"/>
  <c r="F399" i="1"/>
  <c r="F423" i="1"/>
  <c r="F447" i="1"/>
  <c r="F471" i="1"/>
  <c r="F720" i="1"/>
  <c r="F712" i="1"/>
  <c r="F696" i="1"/>
  <c r="F688" i="1"/>
  <c r="F671" i="1"/>
  <c r="F662" i="1"/>
  <c r="F652" i="1"/>
  <c r="F643" i="1"/>
  <c r="F634" i="1"/>
  <c r="F625" i="1"/>
  <c r="F616" i="1"/>
  <c r="F607" i="1"/>
  <c r="F598" i="1"/>
  <c r="F588" i="1"/>
  <c r="F579" i="1"/>
  <c r="F570" i="1"/>
  <c r="F561" i="1"/>
  <c r="F551" i="1"/>
  <c r="F540" i="1"/>
  <c r="F529" i="1"/>
  <c r="F505" i="1"/>
  <c r="F492" i="1"/>
  <c r="F479" i="1"/>
  <c r="F465" i="1"/>
  <c r="F449" i="1"/>
  <c r="F417" i="1"/>
  <c r="F396" i="1"/>
  <c r="F377" i="1"/>
  <c r="F354" i="1"/>
  <c r="F220" i="1"/>
  <c r="F14" i="1"/>
  <c r="F38" i="1"/>
  <c r="F62" i="1"/>
  <c r="F86" i="1"/>
  <c r="F110" i="1"/>
  <c r="F134" i="1"/>
  <c r="F158" i="1"/>
  <c r="F182" i="1"/>
  <c r="F206" i="1"/>
  <c r="F230" i="1"/>
  <c r="F254" i="1"/>
  <c r="F278" i="1"/>
  <c r="F302" i="1"/>
  <c r="F326" i="1"/>
  <c r="F350" i="1"/>
  <c r="F374" i="1"/>
  <c r="F398" i="1"/>
  <c r="F26" i="1"/>
  <c r="F50" i="1"/>
  <c r="F74" i="1"/>
  <c r="F98" i="1"/>
  <c r="F122" i="1"/>
  <c r="F146" i="1"/>
  <c r="F170" i="1"/>
  <c r="F194" i="1"/>
  <c r="F218" i="1"/>
  <c r="F242" i="1"/>
  <c r="F266" i="1"/>
  <c r="F290" i="1"/>
  <c r="F314" i="1"/>
  <c r="F727" i="1"/>
  <c r="F719" i="1"/>
  <c r="F711" i="1"/>
  <c r="F703" i="1"/>
  <c r="F695" i="1"/>
  <c r="F687" i="1"/>
  <c r="F679" i="1"/>
  <c r="F670" i="1"/>
  <c r="F660" i="1"/>
  <c r="F651" i="1"/>
  <c r="F642" i="1"/>
  <c r="F633" i="1"/>
  <c r="F624" i="1"/>
  <c r="F615" i="1"/>
  <c r="F606" i="1"/>
  <c r="F587" i="1"/>
  <c r="F578" i="1"/>
  <c r="F569" i="1"/>
  <c r="F550" i="1"/>
  <c r="F538" i="1"/>
  <c r="F528" i="1"/>
  <c r="F516" i="1"/>
  <c r="F503" i="1"/>
  <c r="F490" i="1"/>
  <c r="F478" i="1"/>
  <c r="F462" i="1"/>
  <c r="F446" i="1"/>
  <c r="F430" i="1"/>
  <c r="F414" i="1"/>
  <c r="F394" i="1"/>
  <c r="F372" i="1"/>
  <c r="F353" i="1"/>
  <c r="F330" i="1"/>
  <c r="F276" i="1"/>
  <c r="F13" i="1"/>
  <c r="F37" i="1"/>
  <c r="F61" i="1"/>
  <c r="F85" i="1"/>
  <c r="F109" i="1"/>
  <c r="F133" i="1"/>
  <c r="F157" i="1"/>
  <c r="F181" i="1"/>
  <c r="F205" i="1"/>
  <c r="F229" i="1"/>
  <c r="F253" i="1"/>
  <c r="F277" i="1"/>
  <c r="F301" i="1"/>
  <c r="F325" i="1"/>
  <c r="F349" i="1"/>
  <c r="F373" i="1"/>
  <c r="F397" i="1"/>
  <c r="F421" i="1"/>
  <c r="F445" i="1"/>
  <c r="F469" i="1"/>
  <c r="F493" i="1"/>
  <c r="F517" i="1"/>
  <c r="F541" i="1"/>
  <c r="F565" i="1"/>
  <c r="F589" i="1"/>
  <c r="F613" i="1"/>
  <c r="F637" i="1"/>
  <c r="F661" i="1"/>
  <c r="F25" i="1"/>
  <c r="F49" i="1"/>
  <c r="F73" i="1"/>
  <c r="F97" i="1"/>
  <c r="F121" i="1"/>
  <c r="F145" i="1"/>
  <c r="F169" i="1"/>
  <c r="F193" i="1"/>
  <c r="F217" i="1"/>
  <c r="F241" i="1"/>
  <c r="F265" i="1"/>
  <c r="F289" i="1"/>
  <c r="F313" i="1"/>
  <c r="F726" i="1"/>
  <c r="F718" i="1"/>
  <c r="F710" i="1"/>
  <c r="F702" i="1"/>
  <c r="F694" i="1"/>
  <c r="F686" i="1"/>
  <c r="F678" i="1"/>
  <c r="F659" i="1"/>
  <c r="F650" i="1"/>
  <c r="F641" i="1"/>
  <c r="F623" i="1"/>
  <c r="F614" i="1"/>
  <c r="F604" i="1"/>
  <c r="F595" i="1"/>
  <c r="F586" i="1"/>
  <c r="F577" i="1"/>
  <c r="F568" i="1"/>
  <c r="F559" i="1"/>
  <c r="F537" i="1"/>
  <c r="F527" i="1"/>
  <c r="F514" i="1"/>
  <c r="F502" i="1"/>
  <c r="F489" i="1"/>
  <c r="F460" i="1"/>
  <c r="F444" i="1"/>
  <c r="F412" i="1"/>
  <c r="F393" i="1"/>
  <c r="F370" i="1"/>
  <c r="F348" i="1"/>
  <c r="F329" i="1"/>
  <c r="F268" i="1"/>
  <c r="F204" i="1"/>
  <c r="F632" i="3"/>
  <c r="F664" i="3"/>
  <c r="F362" i="3"/>
  <c r="F697" i="3"/>
  <c r="F487" i="3"/>
  <c r="F455" i="3"/>
  <c r="F450" i="3"/>
  <c r="F394" i="3"/>
  <c r="F665" i="3"/>
  <c r="F693" i="3"/>
  <c r="F471" i="3"/>
  <c r="F12" i="3"/>
  <c r="F36" i="3"/>
  <c r="F60" i="3"/>
  <c r="F84" i="3"/>
  <c r="F108" i="3"/>
  <c r="F132" i="3"/>
  <c r="F156" i="3"/>
  <c r="F180" i="3"/>
  <c r="F204" i="3"/>
  <c r="F228" i="3"/>
  <c r="F252" i="3"/>
  <c r="F276" i="3"/>
  <c r="F300" i="3"/>
  <c r="F324" i="3"/>
  <c r="F348" i="3"/>
  <c r="F372" i="3"/>
  <c r="F396" i="3"/>
  <c r="F420" i="3"/>
  <c r="F444" i="3"/>
  <c r="F468" i="3"/>
  <c r="F492" i="3"/>
  <c r="F516" i="3"/>
  <c r="F540" i="3"/>
  <c r="F564" i="3"/>
  <c r="F588" i="3"/>
  <c r="F612" i="3"/>
  <c r="F24" i="3"/>
  <c r="F48" i="3"/>
  <c r="F72" i="3"/>
  <c r="F96" i="3"/>
  <c r="F120" i="3"/>
  <c r="F144" i="3"/>
  <c r="F168" i="3"/>
  <c r="F192" i="3"/>
  <c r="F216" i="3"/>
  <c r="F240" i="3"/>
  <c r="F264" i="3"/>
  <c r="F288" i="3"/>
  <c r="F312" i="3"/>
  <c r="F336" i="3"/>
  <c r="F360" i="3"/>
  <c r="F384" i="3"/>
  <c r="F408" i="3"/>
  <c r="F432" i="3"/>
  <c r="F456" i="3"/>
  <c r="F480" i="3"/>
  <c r="F504" i="3"/>
  <c r="F528" i="3"/>
  <c r="F552" i="3"/>
  <c r="F576" i="3"/>
  <c r="F600" i="3"/>
  <c r="F733" i="3"/>
  <c r="F725" i="3"/>
  <c r="F717" i="3"/>
  <c r="F709" i="3"/>
  <c r="F701" i="3"/>
  <c r="F685" i="3"/>
  <c r="F675" i="3"/>
  <c r="F652" i="3"/>
  <c r="F636" i="3"/>
  <c r="F615" i="3"/>
  <c r="F583" i="3"/>
  <c r="F551" i="3"/>
  <c r="F519" i="3"/>
  <c r="F402" i="3"/>
  <c r="F19" i="3"/>
  <c r="F43" i="3"/>
  <c r="F67" i="3"/>
  <c r="F91" i="3"/>
  <c r="F115" i="3"/>
  <c r="F139" i="3"/>
  <c r="F163" i="3"/>
  <c r="F187" i="3"/>
  <c r="F211" i="3"/>
  <c r="F235" i="3"/>
  <c r="F259" i="3"/>
  <c r="F283" i="3"/>
  <c r="F307" i="3"/>
  <c r="F331" i="3"/>
  <c r="F355" i="3"/>
  <c r="F379" i="3"/>
  <c r="F403" i="3"/>
  <c r="F427" i="3"/>
  <c r="F451" i="3"/>
  <c r="F475" i="3"/>
  <c r="F499" i="3"/>
  <c r="F523" i="3"/>
  <c r="F547" i="3"/>
  <c r="F571" i="3"/>
  <c r="F595" i="3"/>
  <c r="F619" i="3"/>
  <c r="F643" i="3"/>
  <c r="F7" i="3"/>
  <c r="F31" i="3"/>
  <c r="F55" i="3"/>
  <c r="F79" i="3"/>
  <c r="F103" i="3"/>
  <c r="F127" i="3"/>
  <c r="F151" i="3"/>
  <c r="F175" i="3"/>
  <c r="F199" i="3"/>
  <c r="F223" i="3"/>
  <c r="F247" i="3"/>
  <c r="F271" i="3"/>
  <c r="F295" i="3"/>
  <c r="F319" i="3"/>
  <c r="F343" i="3"/>
  <c r="F367" i="3"/>
  <c r="F391" i="3"/>
  <c r="F415" i="3"/>
  <c r="F439" i="3"/>
  <c r="F11" i="3"/>
  <c r="F35" i="3"/>
  <c r="F59" i="3"/>
  <c r="F83" i="3"/>
  <c r="F107" i="3"/>
  <c r="F131" i="3"/>
  <c r="F155" i="3"/>
  <c r="F179" i="3"/>
  <c r="F203" i="3"/>
  <c r="F227" i="3"/>
  <c r="F251" i="3"/>
  <c r="F275" i="3"/>
  <c r="F299" i="3"/>
  <c r="F323" i="3"/>
  <c r="F347" i="3"/>
  <c r="F371" i="3"/>
  <c r="F395" i="3"/>
  <c r="F419" i="3"/>
  <c r="F443" i="3"/>
  <c r="F467" i="3"/>
  <c r="F491" i="3"/>
  <c r="F515" i="3"/>
  <c r="F539" i="3"/>
  <c r="F563" i="3"/>
  <c r="F587" i="3"/>
  <c r="F611" i="3"/>
  <c r="F635" i="3"/>
  <c r="F659" i="3"/>
  <c r="F23" i="3"/>
  <c r="F47" i="3"/>
  <c r="F71" i="3"/>
  <c r="F95" i="3"/>
  <c r="F119" i="3"/>
  <c r="F143" i="3"/>
  <c r="F167" i="3"/>
  <c r="F191" i="3"/>
  <c r="F215" i="3"/>
  <c r="F239" i="3"/>
  <c r="F263" i="3"/>
  <c r="F287" i="3"/>
  <c r="F311" i="3"/>
  <c r="F335" i="3"/>
  <c r="F359" i="3"/>
  <c r="F383" i="3"/>
  <c r="F407" i="3"/>
  <c r="F431" i="3"/>
  <c r="F732" i="3"/>
  <c r="F724" i="3"/>
  <c r="F716" i="3"/>
  <c r="F708" i="3"/>
  <c r="F700" i="3"/>
  <c r="F692" i="3"/>
  <c r="F684" i="3"/>
  <c r="F674" i="3"/>
  <c r="F650" i="3"/>
  <c r="F634" i="3"/>
  <c r="F610" i="3"/>
  <c r="F578" i="3"/>
  <c r="F546" i="3"/>
  <c r="F514" i="3"/>
  <c r="F482" i="3"/>
  <c r="F18" i="3"/>
  <c r="F42" i="3"/>
  <c r="F66" i="3"/>
  <c r="F90" i="3"/>
  <c r="F114" i="3"/>
  <c r="F138" i="3"/>
  <c r="F162" i="3"/>
  <c r="F186" i="3"/>
  <c r="F210" i="3"/>
  <c r="F234" i="3"/>
  <c r="F258" i="3"/>
  <c r="F282" i="3"/>
  <c r="F306" i="3"/>
  <c r="F330" i="3"/>
  <c r="F6" i="3"/>
  <c r="F30" i="3"/>
  <c r="F54" i="3"/>
  <c r="F78" i="3"/>
  <c r="F102" i="3"/>
  <c r="F126" i="3"/>
  <c r="F150" i="3"/>
  <c r="F174" i="3"/>
  <c r="F198" i="3"/>
  <c r="F222" i="3"/>
  <c r="F246" i="3"/>
  <c r="F270" i="3"/>
  <c r="F294" i="3"/>
  <c r="F318" i="3"/>
  <c r="F342" i="3"/>
  <c r="F366" i="3"/>
  <c r="F390" i="3"/>
  <c r="F414" i="3"/>
  <c r="F438" i="3"/>
  <c r="F462" i="3"/>
  <c r="F486" i="3"/>
  <c r="F510" i="3"/>
  <c r="F534" i="3"/>
  <c r="F558" i="3"/>
  <c r="F582" i="3"/>
  <c r="F606" i="3"/>
  <c r="F630" i="3"/>
  <c r="F654" i="3"/>
  <c r="F678" i="3"/>
  <c r="F10" i="3"/>
  <c r="F34" i="3"/>
  <c r="F58" i="3"/>
  <c r="F82" i="3"/>
  <c r="F106" i="3"/>
  <c r="F130" i="3"/>
  <c r="F154" i="3"/>
  <c r="F178" i="3"/>
  <c r="F202" i="3"/>
  <c r="F226" i="3"/>
  <c r="F250" i="3"/>
  <c r="F274" i="3"/>
  <c r="F298" i="3"/>
  <c r="F322" i="3"/>
  <c r="F22" i="3"/>
  <c r="F46" i="3"/>
  <c r="F70" i="3"/>
  <c r="F94" i="3"/>
  <c r="F118" i="3"/>
  <c r="F142" i="3"/>
  <c r="F166" i="3"/>
  <c r="F190" i="3"/>
  <c r="F214" i="3"/>
  <c r="F238" i="3"/>
  <c r="F262" i="3"/>
  <c r="F286" i="3"/>
  <c r="F310" i="3"/>
  <c r="F334" i="3"/>
  <c r="F358" i="3"/>
  <c r="F382" i="3"/>
  <c r="F406" i="3"/>
  <c r="F430" i="3"/>
  <c r="F454" i="3"/>
  <c r="F478" i="3"/>
  <c r="F502" i="3"/>
  <c r="F526" i="3"/>
  <c r="F550" i="3"/>
  <c r="F574" i="3"/>
  <c r="F598" i="3"/>
  <c r="F622" i="3"/>
  <c r="F646" i="3"/>
  <c r="F670" i="3"/>
  <c r="F731" i="3"/>
  <c r="F723" i="3"/>
  <c r="F715" i="3"/>
  <c r="F707" i="3"/>
  <c r="F699" i="3"/>
  <c r="F691" i="3"/>
  <c r="F683" i="3"/>
  <c r="F673" i="3"/>
  <c r="F663" i="3"/>
  <c r="F648" i="3"/>
  <c r="F607" i="3"/>
  <c r="F575" i="3"/>
  <c r="F543" i="3"/>
  <c r="F511" i="3"/>
  <c r="F479" i="3"/>
  <c r="F447" i="3"/>
  <c r="F386" i="3"/>
  <c r="F5" i="3"/>
  <c r="F29" i="3"/>
  <c r="F53" i="3"/>
  <c r="F77" i="3"/>
  <c r="F101" i="3"/>
  <c r="F125" i="3"/>
  <c r="F149" i="3"/>
  <c r="F173" i="3"/>
  <c r="F197" i="3"/>
  <c r="F221" i="3"/>
  <c r="F245" i="3"/>
  <c r="F269" i="3"/>
  <c r="F293" i="3"/>
  <c r="F317" i="3"/>
  <c r="F341" i="3"/>
  <c r="F365" i="3"/>
  <c r="F389" i="3"/>
  <c r="F413" i="3"/>
  <c r="F437" i="3"/>
  <c r="F461" i="3"/>
  <c r="F485" i="3"/>
  <c r="F509" i="3"/>
  <c r="F533" i="3"/>
  <c r="F557" i="3"/>
  <c r="F581" i="3"/>
  <c r="F605" i="3"/>
  <c r="F629" i="3"/>
  <c r="F653" i="3"/>
  <c r="F677" i="3"/>
  <c r="F17" i="3"/>
  <c r="F41" i="3"/>
  <c r="F65" i="3"/>
  <c r="F89" i="3"/>
  <c r="F113" i="3"/>
  <c r="F137" i="3"/>
  <c r="F161" i="3"/>
  <c r="F185" i="3"/>
  <c r="F209" i="3"/>
  <c r="F233" i="3"/>
  <c r="F257" i="3"/>
  <c r="F281" i="3"/>
  <c r="F305" i="3"/>
  <c r="F329" i="3"/>
  <c r="F353" i="3"/>
  <c r="F377" i="3"/>
  <c r="F401" i="3"/>
  <c r="F425" i="3"/>
  <c r="F449" i="3"/>
  <c r="F473" i="3"/>
  <c r="F497" i="3"/>
  <c r="F521" i="3"/>
  <c r="F545" i="3"/>
  <c r="F569" i="3"/>
  <c r="F593" i="3"/>
  <c r="F617" i="3"/>
  <c r="F641" i="3"/>
  <c r="F21" i="3"/>
  <c r="F45" i="3"/>
  <c r="F69" i="3"/>
  <c r="F93" i="3"/>
  <c r="F117" i="3"/>
  <c r="F141" i="3"/>
  <c r="F165" i="3"/>
  <c r="F189" i="3"/>
  <c r="F213" i="3"/>
  <c r="F237" i="3"/>
  <c r="F261" i="3"/>
  <c r="F285" i="3"/>
  <c r="F309" i="3"/>
  <c r="F333" i="3"/>
  <c r="F357" i="3"/>
  <c r="F381" i="3"/>
  <c r="F405" i="3"/>
  <c r="F429" i="3"/>
  <c r="F453" i="3"/>
  <c r="F477" i="3"/>
  <c r="F501" i="3"/>
  <c r="F525" i="3"/>
  <c r="F549" i="3"/>
  <c r="F573" i="3"/>
  <c r="F597" i="3"/>
  <c r="F621" i="3"/>
  <c r="F645" i="3"/>
  <c r="F669" i="3"/>
  <c r="F9" i="3"/>
  <c r="F33" i="3"/>
  <c r="F57" i="3"/>
  <c r="F81" i="3"/>
  <c r="F105" i="3"/>
  <c r="F129" i="3"/>
  <c r="F153" i="3"/>
  <c r="F177" i="3"/>
  <c r="F201" i="3"/>
  <c r="F225" i="3"/>
  <c r="F249" i="3"/>
  <c r="F273" i="3"/>
  <c r="F297" i="3"/>
  <c r="F321" i="3"/>
  <c r="F345" i="3"/>
  <c r="F369" i="3"/>
  <c r="F393" i="3"/>
  <c r="F417" i="3"/>
  <c r="F441" i="3"/>
  <c r="F465" i="3"/>
  <c r="F489" i="3"/>
  <c r="F513" i="3"/>
  <c r="F537" i="3"/>
  <c r="F561" i="3"/>
  <c r="F585" i="3"/>
  <c r="F609" i="3"/>
  <c r="F633" i="3"/>
  <c r="F730" i="3"/>
  <c r="F722" i="3"/>
  <c r="F714" i="3"/>
  <c r="F706" i="3"/>
  <c r="F698" i="3"/>
  <c r="F690" i="3"/>
  <c r="F682" i="3"/>
  <c r="F672" i="3"/>
  <c r="F660" i="3"/>
  <c r="F647" i="3"/>
  <c r="F631" i="3"/>
  <c r="F602" i="3"/>
  <c r="F570" i="3"/>
  <c r="F538" i="3"/>
  <c r="F506" i="3"/>
  <c r="F474" i="3"/>
  <c r="F442" i="3"/>
  <c r="F378" i="3"/>
  <c r="F20" i="3"/>
  <c r="F44" i="3"/>
  <c r="F68" i="3"/>
  <c r="F92" i="3"/>
  <c r="F116" i="3"/>
  <c r="F140" i="3"/>
  <c r="F164" i="3"/>
  <c r="F188" i="3"/>
  <c r="F212" i="3"/>
  <c r="F236" i="3"/>
  <c r="F260" i="3"/>
  <c r="F284" i="3"/>
  <c r="F308" i="3"/>
  <c r="F332" i="3"/>
  <c r="F356" i="3"/>
  <c r="F380" i="3"/>
  <c r="F404" i="3"/>
  <c r="F428" i="3"/>
  <c r="F452" i="3"/>
  <c r="F476" i="3"/>
  <c r="F500" i="3"/>
  <c r="F524" i="3"/>
  <c r="F548" i="3"/>
  <c r="F572" i="3"/>
  <c r="F596" i="3"/>
  <c r="F620" i="3"/>
  <c r="F8" i="3"/>
  <c r="F32" i="3"/>
  <c r="F56" i="3"/>
  <c r="F80" i="3"/>
  <c r="F104" i="3"/>
  <c r="F128" i="3"/>
  <c r="F152" i="3"/>
  <c r="F176" i="3"/>
  <c r="F200" i="3"/>
  <c r="F224" i="3"/>
  <c r="F248" i="3"/>
  <c r="F272" i="3"/>
  <c r="F296" i="3"/>
  <c r="F320" i="3"/>
  <c r="F344" i="3"/>
  <c r="F368" i="3"/>
  <c r="F392" i="3"/>
  <c r="F416" i="3"/>
  <c r="F440" i="3"/>
  <c r="F464" i="3"/>
  <c r="F488" i="3"/>
  <c r="F512" i="3"/>
  <c r="F536" i="3"/>
  <c r="F560" i="3"/>
  <c r="F584" i="3"/>
  <c r="F608" i="3"/>
  <c r="F4" i="3"/>
  <c r="F28" i="3"/>
  <c r="F52" i="3"/>
  <c r="F76" i="3"/>
  <c r="F100" i="3"/>
  <c r="F124" i="3"/>
  <c r="F148" i="3"/>
  <c r="F172" i="3"/>
  <c r="F196" i="3"/>
  <c r="F220" i="3"/>
  <c r="F244" i="3"/>
  <c r="F268" i="3"/>
  <c r="F292" i="3"/>
  <c r="F316" i="3"/>
  <c r="F340" i="3"/>
  <c r="F364" i="3"/>
  <c r="F388" i="3"/>
  <c r="F412" i="3"/>
  <c r="F436" i="3"/>
  <c r="F460" i="3"/>
  <c r="F484" i="3"/>
  <c r="F508" i="3"/>
  <c r="F532" i="3"/>
  <c r="F556" i="3"/>
  <c r="F580" i="3"/>
  <c r="F604" i="3"/>
  <c r="F628" i="3"/>
  <c r="F16" i="3"/>
  <c r="F40" i="3"/>
  <c r="F64" i="3"/>
  <c r="F88" i="3"/>
  <c r="F112" i="3"/>
  <c r="F136" i="3"/>
  <c r="F160" i="3"/>
  <c r="F184" i="3"/>
  <c r="F208" i="3"/>
  <c r="F232" i="3"/>
  <c r="F256" i="3"/>
  <c r="F280" i="3"/>
  <c r="F304" i="3"/>
  <c r="F328" i="3"/>
  <c r="F352" i="3"/>
  <c r="F376" i="3"/>
  <c r="F400" i="3"/>
  <c r="F424" i="3"/>
  <c r="F448" i="3"/>
  <c r="F472" i="3"/>
  <c r="F496" i="3"/>
  <c r="F520" i="3"/>
  <c r="F544" i="3"/>
  <c r="F568" i="3"/>
  <c r="F592" i="3"/>
  <c r="F616" i="3"/>
  <c r="F729" i="3"/>
  <c r="F721" i="3"/>
  <c r="F713" i="3"/>
  <c r="F705" i="3"/>
  <c r="F689" i="3"/>
  <c r="F681" i="3"/>
  <c r="F671" i="3"/>
  <c r="F658" i="3"/>
  <c r="F644" i="3"/>
  <c r="F626" i="3"/>
  <c r="F599" i="3"/>
  <c r="F567" i="3"/>
  <c r="F535" i="3"/>
  <c r="F503" i="3"/>
  <c r="F434" i="3"/>
  <c r="F370" i="3"/>
  <c r="F3" i="3"/>
  <c r="F27" i="3"/>
  <c r="F51" i="3"/>
  <c r="F75" i="3"/>
  <c r="F99" i="3"/>
  <c r="F123" i="3"/>
  <c r="F147" i="3"/>
  <c r="F171" i="3"/>
  <c r="F195" i="3"/>
  <c r="F219" i="3"/>
  <c r="F243" i="3"/>
  <c r="F267" i="3"/>
  <c r="F291" i="3"/>
  <c r="F315" i="3"/>
  <c r="F339" i="3"/>
  <c r="F363" i="3"/>
  <c r="F387" i="3"/>
  <c r="F411" i="3"/>
  <c r="F435" i="3"/>
  <c r="F459" i="3"/>
  <c r="F483" i="3"/>
  <c r="F507" i="3"/>
  <c r="F531" i="3"/>
  <c r="F555" i="3"/>
  <c r="F579" i="3"/>
  <c r="F603" i="3"/>
  <c r="F627" i="3"/>
  <c r="F651" i="3"/>
  <c r="F15" i="3"/>
  <c r="F39" i="3"/>
  <c r="F63" i="3"/>
  <c r="F87" i="3"/>
  <c r="F111" i="3"/>
  <c r="F135" i="3"/>
  <c r="F159" i="3"/>
  <c r="F183" i="3"/>
  <c r="F207" i="3"/>
  <c r="F231" i="3"/>
  <c r="F255" i="3"/>
  <c r="F279" i="3"/>
  <c r="F303" i="3"/>
  <c r="F327" i="3"/>
  <c r="F351" i="3"/>
  <c r="F375" i="3"/>
  <c r="F399" i="3"/>
  <c r="F423" i="3"/>
  <c r="F728" i="3"/>
  <c r="F720" i="3"/>
  <c r="F712" i="3"/>
  <c r="F704" i="3"/>
  <c r="F696" i="3"/>
  <c r="F688" i="3"/>
  <c r="F680" i="3"/>
  <c r="F668" i="3"/>
  <c r="F657" i="3"/>
  <c r="F642" i="3"/>
  <c r="F624" i="3"/>
  <c r="F594" i="3"/>
  <c r="F562" i="3"/>
  <c r="F530" i="3"/>
  <c r="F498" i="3"/>
  <c r="F466" i="3"/>
  <c r="F426" i="3"/>
  <c r="F2" i="3"/>
  <c r="F26" i="3"/>
  <c r="F50" i="3"/>
  <c r="F74" i="3"/>
  <c r="F98" i="3"/>
  <c r="F122" i="3"/>
  <c r="F146" i="3"/>
  <c r="F170" i="3"/>
  <c r="F194" i="3"/>
  <c r="F218" i="3"/>
  <c r="F242" i="3"/>
  <c r="F266" i="3"/>
  <c r="F290" i="3"/>
  <c r="F314" i="3"/>
  <c r="F338" i="3"/>
  <c r="F14" i="3"/>
  <c r="F38" i="3"/>
  <c r="F62" i="3"/>
  <c r="F86" i="3"/>
  <c r="F110" i="3"/>
  <c r="F134" i="3"/>
  <c r="F158" i="3"/>
  <c r="F182" i="3"/>
  <c r="F206" i="3"/>
  <c r="F230" i="3"/>
  <c r="F254" i="3"/>
  <c r="F278" i="3"/>
  <c r="F302" i="3"/>
  <c r="F326" i="3"/>
  <c r="F350" i="3"/>
  <c r="F374" i="3"/>
  <c r="F398" i="3"/>
  <c r="F422" i="3"/>
  <c r="F446" i="3"/>
  <c r="F470" i="3"/>
  <c r="F494" i="3"/>
  <c r="F518" i="3"/>
  <c r="F542" i="3"/>
  <c r="F566" i="3"/>
  <c r="F590" i="3"/>
  <c r="F614" i="3"/>
  <c r="F638" i="3"/>
  <c r="F662" i="3"/>
  <c r="F727" i="3"/>
  <c r="F719" i="3"/>
  <c r="F711" i="3"/>
  <c r="F703" i="3"/>
  <c r="F695" i="3"/>
  <c r="F687" i="3"/>
  <c r="F679" i="3"/>
  <c r="F667" i="3"/>
  <c r="F656" i="3"/>
  <c r="F640" i="3"/>
  <c r="F623" i="3"/>
  <c r="F591" i="3"/>
  <c r="F559" i="3"/>
  <c r="F527" i="3"/>
  <c r="F495" i="3"/>
  <c r="F463" i="3"/>
  <c r="F418" i="3"/>
  <c r="F354" i="3"/>
  <c r="F13" i="3"/>
  <c r="F37" i="3"/>
  <c r="F61" i="3"/>
  <c r="F85" i="3"/>
  <c r="F109" i="3"/>
  <c r="F133" i="3"/>
  <c r="F157" i="3"/>
  <c r="F181" i="3"/>
  <c r="F205" i="3"/>
  <c r="F229" i="3"/>
  <c r="F253" i="3"/>
  <c r="F277" i="3"/>
  <c r="F301" i="3"/>
  <c r="F325" i="3"/>
  <c r="F349" i="3"/>
  <c r="F373" i="3"/>
  <c r="F397" i="3"/>
  <c r="F421" i="3"/>
  <c r="F445" i="3"/>
  <c r="F469" i="3"/>
  <c r="F493" i="3"/>
  <c r="F517" i="3"/>
  <c r="F541" i="3"/>
  <c r="F565" i="3"/>
  <c r="F589" i="3"/>
  <c r="F613" i="3"/>
  <c r="F637" i="3"/>
  <c r="F661" i="3"/>
  <c r="F25" i="3"/>
  <c r="F49" i="3"/>
  <c r="F73" i="3"/>
  <c r="F97" i="3"/>
  <c r="F121" i="3"/>
  <c r="F145" i="3"/>
  <c r="F169" i="3"/>
  <c r="F193" i="3"/>
  <c r="F217" i="3"/>
  <c r="F241" i="3"/>
  <c r="F265" i="3"/>
  <c r="F289" i="3"/>
  <c r="F313" i="3"/>
  <c r="F337" i="3"/>
  <c r="F361" i="3"/>
  <c r="F385" i="3"/>
  <c r="F409" i="3"/>
  <c r="F433" i="3"/>
  <c r="F457" i="3"/>
  <c r="F481" i="3"/>
  <c r="F505" i="3"/>
  <c r="F529" i="3"/>
  <c r="F553" i="3"/>
  <c r="F577" i="3"/>
  <c r="F601" i="3"/>
  <c r="F625" i="3"/>
  <c r="F649" i="3"/>
  <c r="F726" i="3"/>
  <c r="F718" i="3"/>
  <c r="F710" i="3"/>
  <c r="F702" i="3"/>
  <c r="F694" i="3"/>
  <c r="F686" i="3"/>
  <c r="F676" i="3"/>
  <c r="F666" i="3"/>
  <c r="F655" i="3"/>
  <c r="F639" i="3"/>
  <c r="F618" i="3"/>
  <c r="F586" i="3"/>
  <c r="F554" i="3"/>
  <c r="F522" i="3"/>
  <c r="F490" i="3"/>
  <c r="F458" i="3"/>
  <c r="F410" i="3"/>
  <c r="F346" i="3"/>
  <c r="F20" i="1" l="1"/>
  <c r="F44" i="1"/>
  <c r="F68" i="1"/>
  <c r="F92" i="1"/>
  <c r="F116" i="1"/>
  <c r="F140" i="1"/>
  <c r="F164" i="1"/>
  <c r="F188" i="1"/>
  <c r="F8" i="1"/>
  <c r="G633" i="1" s="1"/>
  <c r="F32" i="1"/>
  <c r="F56" i="1"/>
  <c r="F80" i="1"/>
  <c r="F104" i="1"/>
  <c r="F128" i="1"/>
  <c r="F152" i="1"/>
  <c r="G152" i="1" s="1"/>
  <c r="F176" i="1"/>
  <c r="F200" i="1"/>
  <c r="G200" i="1" s="1"/>
  <c r="F224" i="1"/>
  <c r="G224" i="1" s="1"/>
  <c r="F248" i="1"/>
  <c r="G248" i="1" s="1"/>
  <c r="F272" i="1"/>
  <c r="F296" i="1"/>
  <c r="F320" i="1"/>
  <c r="F344" i="1"/>
  <c r="G344" i="1" s="1"/>
  <c r="F368" i="1"/>
  <c r="F392" i="1"/>
  <c r="G392" i="1" s="1"/>
  <c r="F416" i="1"/>
  <c r="G416" i="1" s="1"/>
  <c r="F440" i="1"/>
  <c r="G440" i="1" s="1"/>
  <c r="F464" i="1"/>
  <c r="F488" i="1"/>
  <c r="F512" i="1"/>
  <c r="F428" i="1"/>
  <c r="G428" i="1" s="1"/>
  <c r="F476" i="1"/>
  <c r="F548" i="1"/>
  <c r="G548" i="1" s="1"/>
  <c r="F632" i="1"/>
  <c r="G632" i="1" s="1"/>
  <c r="H632" i="1" s="1"/>
  <c r="F668" i="1"/>
  <c r="G668" i="1" s="1"/>
  <c r="F212" i="1"/>
  <c r="G212" i="1" s="1"/>
  <c r="F560" i="1"/>
  <c r="G560" i="1" s="1"/>
  <c r="F596" i="1"/>
  <c r="G596" i="1" s="1"/>
  <c r="F284" i="1"/>
  <c r="G284" i="1" s="1"/>
  <c r="F332" i="1"/>
  <c r="G332" i="1" s="1"/>
  <c r="F680" i="1"/>
  <c r="G680" i="1" s="1"/>
  <c r="F704" i="1"/>
  <c r="G704" i="1" s="1"/>
  <c r="F728" i="1"/>
  <c r="G728" i="1" s="1"/>
  <c r="F356" i="1"/>
  <c r="G356" i="1" s="1"/>
  <c r="F608" i="1"/>
  <c r="G608" i="1" s="1"/>
  <c r="F644" i="1"/>
  <c r="G644" i="1" s="1"/>
  <c r="F236" i="1"/>
  <c r="G236" i="1" s="1"/>
  <c r="F380" i="1"/>
  <c r="G380" i="1" s="1"/>
  <c r="F452" i="1"/>
  <c r="G452" i="1" s="1"/>
  <c r="F572" i="1"/>
  <c r="G572" i="1" s="1"/>
  <c r="F308" i="1"/>
  <c r="G308" i="1" s="1"/>
  <c r="F404" i="1"/>
  <c r="G404" i="1" s="1"/>
  <c r="F656" i="1"/>
  <c r="G656" i="1" s="1"/>
  <c r="F524" i="1"/>
  <c r="G524" i="1" s="1"/>
  <c r="F584" i="1"/>
  <c r="G584" i="1" s="1"/>
  <c r="F620" i="1"/>
  <c r="G620" i="1" s="1"/>
  <c r="F692" i="1"/>
  <c r="G692" i="1" s="1"/>
  <c r="F716" i="1"/>
  <c r="G716" i="1" s="1"/>
  <c r="F260" i="1"/>
  <c r="G260" i="1" s="1"/>
  <c r="F500" i="1"/>
  <c r="G500" i="1" s="1"/>
  <c r="F536" i="1"/>
  <c r="G536" i="1" s="1"/>
  <c r="G193" i="3"/>
  <c r="G277" i="3"/>
  <c r="G554" i="3"/>
  <c r="G385" i="3"/>
  <c r="G469" i="3"/>
  <c r="G85" i="3"/>
  <c r="G577" i="3"/>
  <c r="G694" i="3"/>
  <c r="J694" i="3" s="1"/>
  <c r="G661" i="3"/>
  <c r="G527" i="3"/>
  <c r="G687" i="3"/>
  <c r="G614" i="3"/>
  <c r="G422" i="3"/>
  <c r="G230" i="3"/>
  <c r="G38" i="3"/>
  <c r="G194" i="3"/>
  <c r="G2" i="3"/>
  <c r="G642" i="3"/>
  <c r="G424" i="3"/>
  <c r="G720" i="3"/>
  <c r="J720" i="3" s="1"/>
  <c r="G171" i="3"/>
  <c r="G292" i="3"/>
  <c r="G404" i="3"/>
  <c r="G361" i="3"/>
  <c r="G61" i="3"/>
  <c r="G14" i="3"/>
  <c r="G255" i="3"/>
  <c r="G400" i="3"/>
  <c r="G458" i="3"/>
  <c r="G73" i="3"/>
  <c r="G676" i="3"/>
  <c r="G433" i="3"/>
  <c r="G49" i="3"/>
  <c r="G325" i="3"/>
  <c r="G463" i="3"/>
  <c r="G662" i="3"/>
  <c r="G278" i="3"/>
  <c r="G242" i="3"/>
  <c r="G594" i="3"/>
  <c r="G327" i="3"/>
  <c r="G603" i="3"/>
  <c r="G219" i="3"/>
  <c r="G626" i="3"/>
  <c r="G472" i="3"/>
  <c r="G88" i="3"/>
  <c r="G584" i="3"/>
  <c r="G522" i="3"/>
  <c r="G686" i="3"/>
  <c r="G601" i="3"/>
  <c r="G409" i="3"/>
  <c r="G217" i="3"/>
  <c r="G25" i="3"/>
  <c r="G493" i="3"/>
  <c r="G301" i="3"/>
  <c r="G109" i="3"/>
  <c r="G495" i="3"/>
  <c r="G363" i="3"/>
  <c r="G344" i="3"/>
  <c r="G212" i="3"/>
  <c r="G631" i="3"/>
  <c r="G714" i="3"/>
  <c r="J714" i="3" s="1"/>
  <c r="G513" i="3"/>
  <c r="G321" i="3"/>
  <c r="G129" i="3"/>
  <c r="G621" i="3"/>
  <c r="G429" i="3"/>
  <c r="G237" i="3"/>
  <c r="G45" i="3"/>
  <c r="G497" i="3"/>
  <c r="G305" i="3"/>
  <c r="G113" i="3"/>
  <c r="G605" i="3"/>
  <c r="G413" i="3"/>
  <c r="G221" i="3"/>
  <c r="G553" i="3"/>
  <c r="G206" i="3"/>
  <c r="G147" i="3"/>
  <c r="G268" i="3"/>
  <c r="G320" i="3"/>
  <c r="G380" i="3"/>
  <c r="G489" i="3"/>
  <c r="G597" i="3"/>
  <c r="G213" i="3"/>
  <c r="G21" i="3"/>
  <c r="G473" i="3"/>
  <c r="G281" i="3"/>
  <c r="G89" i="3"/>
  <c r="G581" i="3"/>
  <c r="G232" i="3"/>
  <c r="G702" i="3"/>
  <c r="J702" i="3" s="1"/>
  <c r="G398" i="3"/>
  <c r="G339" i="3"/>
  <c r="G460" i="3"/>
  <c r="G647" i="3"/>
  <c r="G710" i="3"/>
  <c r="J710" i="3" s="1"/>
  <c r="G337" i="3"/>
  <c r="G145" i="3"/>
  <c r="G613" i="3"/>
  <c r="G40" i="3"/>
  <c r="G253" i="3"/>
  <c r="G728" i="3"/>
  <c r="G592" i="3"/>
  <c r="G722" i="3"/>
  <c r="J722" i="3" s="1"/>
  <c r="G505" i="3"/>
  <c r="G122" i="3"/>
  <c r="G87" i="3"/>
  <c r="G658" i="3"/>
  <c r="G100" i="3"/>
  <c r="G596" i="3"/>
  <c r="G637" i="3"/>
  <c r="G590" i="3"/>
  <c r="G657" i="3"/>
  <c r="G531" i="3"/>
  <c r="G671" i="3"/>
  <c r="G16" i="3"/>
  <c r="G76" i="3"/>
  <c r="G512" i="3"/>
  <c r="G128" i="3"/>
  <c r="G572" i="3"/>
  <c r="G188" i="3"/>
  <c r="G378" i="3"/>
  <c r="G297" i="3"/>
  <c r="G105" i="3"/>
  <c r="G405" i="3"/>
  <c r="G618" i="3"/>
  <c r="G529" i="3"/>
  <c r="G346" i="3"/>
  <c r="G639" i="3"/>
  <c r="G718" i="3"/>
  <c r="J718" i="3" s="1"/>
  <c r="G313" i="3"/>
  <c r="G121" i="3"/>
  <c r="G589" i="3"/>
  <c r="G397" i="3"/>
  <c r="G205" i="3"/>
  <c r="G13" i="3"/>
  <c r="G623" i="3"/>
  <c r="G711" i="3"/>
  <c r="J711" i="3" s="1"/>
  <c r="G542" i="3"/>
  <c r="G350" i="3"/>
  <c r="G158" i="3"/>
  <c r="G314" i="3"/>
  <c r="G410" i="3"/>
  <c r="G279" i="3"/>
  <c r="G370" i="3"/>
  <c r="G484" i="3"/>
  <c r="G152" i="3"/>
  <c r="G586" i="3"/>
  <c r="G445" i="3"/>
  <c r="G695" i="3"/>
  <c r="J695" i="3" s="1"/>
  <c r="G426" i="3"/>
  <c r="G434" i="3"/>
  <c r="G649" i="3"/>
  <c r="G457" i="3"/>
  <c r="G541" i="3"/>
  <c r="G349" i="3"/>
  <c r="G157" i="3"/>
  <c r="G418" i="3"/>
  <c r="G656" i="3"/>
  <c r="G727" i="3"/>
  <c r="J727" i="3" s="1"/>
  <c r="G494" i="3"/>
  <c r="G302" i="3"/>
  <c r="G110" i="3"/>
  <c r="G266" i="3"/>
  <c r="G74" i="3"/>
  <c r="G562" i="3"/>
  <c r="G696" i="3"/>
  <c r="J696" i="3" s="1"/>
  <c r="G351" i="3"/>
  <c r="G159" i="3"/>
  <c r="G627" i="3"/>
  <c r="G435" i="3"/>
  <c r="G243" i="3"/>
  <c r="G51" i="3"/>
  <c r="G599" i="3"/>
  <c r="G713" i="3"/>
  <c r="J713" i="3" s="1"/>
  <c r="G496" i="3"/>
  <c r="G304" i="3"/>
  <c r="G112" i="3"/>
  <c r="G556" i="3"/>
  <c r="G364" i="3"/>
  <c r="G172" i="3"/>
  <c r="G608" i="3"/>
  <c r="G416" i="3"/>
  <c r="G224" i="3"/>
  <c r="G32" i="3"/>
  <c r="G476" i="3"/>
  <c r="G284" i="3"/>
  <c r="G92" i="3"/>
  <c r="G538" i="3"/>
  <c r="G555" i="3"/>
  <c r="G616" i="3"/>
  <c r="G536" i="3"/>
  <c r="G20" i="3"/>
  <c r="G169" i="3"/>
  <c r="G559" i="3"/>
  <c r="G170" i="3"/>
  <c r="G63" i="3"/>
  <c r="G208" i="3"/>
  <c r="G666" i="3"/>
  <c r="G265" i="3"/>
  <c r="G490" i="3"/>
  <c r="G625" i="3"/>
  <c r="G241" i="3"/>
  <c r="G517" i="3"/>
  <c r="G133" i="3"/>
  <c r="G667" i="3"/>
  <c r="G470" i="3"/>
  <c r="G86" i="3"/>
  <c r="G50" i="3"/>
  <c r="G704" i="3"/>
  <c r="J704" i="3" s="1"/>
  <c r="G135" i="3"/>
  <c r="G411" i="3"/>
  <c r="G27" i="3"/>
  <c r="G721" i="3"/>
  <c r="J721" i="3" s="1"/>
  <c r="G280" i="3"/>
  <c r="G532" i="3"/>
  <c r="G340" i="3"/>
  <c r="G148" i="3"/>
  <c r="G392" i="3"/>
  <c r="G200" i="3"/>
  <c r="G8" i="3"/>
  <c r="G452" i="3"/>
  <c r="G260" i="3"/>
  <c r="G68" i="3"/>
  <c r="G570" i="3"/>
  <c r="G698" i="3"/>
  <c r="J698" i="3" s="1"/>
  <c r="G561" i="3"/>
  <c r="G369" i="3"/>
  <c r="G177" i="3"/>
  <c r="G669" i="3"/>
  <c r="G477" i="3"/>
  <c r="G285" i="3"/>
  <c r="G679" i="3"/>
  <c r="G638" i="3"/>
  <c r="G446" i="3"/>
  <c r="G254" i="3"/>
  <c r="G62" i="3"/>
  <c r="G218" i="3"/>
  <c r="G26" i="3"/>
  <c r="G624" i="3"/>
  <c r="G712" i="3"/>
  <c r="J712" i="3" s="1"/>
  <c r="G303" i="3"/>
  <c r="G111" i="3"/>
  <c r="G579" i="3"/>
  <c r="G387" i="3"/>
  <c r="G195" i="3"/>
  <c r="G3" i="3"/>
  <c r="G644" i="3"/>
  <c r="G729" i="3"/>
  <c r="G448" i="3"/>
  <c r="G256" i="3"/>
  <c r="G64" i="3"/>
  <c r="G508" i="3"/>
  <c r="G316" i="3"/>
  <c r="G124" i="3"/>
  <c r="G560" i="3"/>
  <c r="G368" i="3"/>
  <c r="G176" i="3"/>
  <c r="G620" i="3"/>
  <c r="G428" i="3"/>
  <c r="G236" i="3"/>
  <c r="G44" i="3"/>
  <c r="G602" i="3"/>
  <c r="G706" i="3"/>
  <c r="J706" i="3" s="1"/>
  <c r="G537" i="3"/>
  <c r="G345" i="3"/>
  <c r="G153" i="3"/>
  <c r="G645" i="3"/>
  <c r="G453" i="3"/>
  <c r="G261" i="3"/>
  <c r="G69" i="3"/>
  <c r="G521" i="3"/>
  <c r="G329" i="3"/>
  <c r="G137" i="3"/>
  <c r="G629" i="3"/>
  <c r="G437" i="3"/>
  <c r="G245" i="3"/>
  <c r="G53" i="3"/>
  <c r="G575" i="3"/>
  <c r="G707" i="3"/>
  <c r="J707" i="3" s="1"/>
  <c r="G574" i="3"/>
  <c r="G382" i="3"/>
  <c r="G190" i="3"/>
  <c r="G322" i="3"/>
  <c r="G130" i="3"/>
  <c r="G630" i="3"/>
  <c r="G438" i="3"/>
  <c r="G246" i="3"/>
  <c r="G54" i="3"/>
  <c r="G210" i="3"/>
  <c r="G18" i="3"/>
  <c r="G674" i="3"/>
  <c r="G431" i="3"/>
  <c r="G239" i="3"/>
  <c r="G47" i="3"/>
  <c r="G515" i="3"/>
  <c r="G323" i="3"/>
  <c r="G131" i="3"/>
  <c r="G391" i="3"/>
  <c r="G199" i="3"/>
  <c r="G7" i="3"/>
  <c r="G475" i="3"/>
  <c r="G283" i="3"/>
  <c r="G91" i="3"/>
  <c r="G615" i="3"/>
  <c r="G725" i="3"/>
  <c r="J725" i="3" s="1"/>
  <c r="G456" i="3"/>
  <c r="G264" i="3"/>
  <c r="G72" i="3"/>
  <c r="G492" i="3"/>
  <c r="G300" i="3"/>
  <c r="G108" i="3"/>
  <c r="G394" i="3"/>
  <c r="G29" i="3"/>
  <c r="G607" i="3"/>
  <c r="G715" i="3"/>
  <c r="J715" i="3" s="1"/>
  <c r="G550" i="3"/>
  <c r="G358" i="3"/>
  <c r="G166" i="3"/>
  <c r="G298" i="3"/>
  <c r="G106" i="3"/>
  <c r="G606" i="3"/>
  <c r="G414" i="3"/>
  <c r="G222" i="3"/>
  <c r="G30" i="3"/>
  <c r="G186" i="3"/>
  <c r="G482" i="3"/>
  <c r="G684" i="3"/>
  <c r="G407" i="3"/>
  <c r="G215" i="3"/>
  <c r="G23" i="3"/>
  <c r="G491" i="3"/>
  <c r="G299" i="3"/>
  <c r="G107" i="3"/>
  <c r="G367" i="3"/>
  <c r="G175" i="3"/>
  <c r="G643" i="3"/>
  <c r="G451" i="3"/>
  <c r="G259" i="3"/>
  <c r="G67" i="3"/>
  <c r="G636" i="3"/>
  <c r="G733" i="3"/>
  <c r="G432" i="3"/>
  <c r="G240" i="3"/>
  <c r="G48" i="3"/>
  <c r="G468" i="3"/>
  <c r="G276" i="3"/>
  <c r="G84" i="3"/>
  <c r="G450" i="3"/>
  <c r="G389" i="3"/>
  <c r="G197" i="3"/>
  <c r="G5" i="3"/>
  <c r="G648" i="3"/>
  <c r="G723" i="3"/>
  <c r="J723" i="3" s="1"/>
  <c r="G526" i="3"/>
  <c r="G334" i="3"/>
  <c r="G142" i="3"/>
  <c r="G274" i="3"/>
  <c r="G82" i="3"/>
  <c r="G582" i="3"/>
  <c r="G390" i="3"/>
  <c r="G198" i="3"/>
  <c r="G6" i="3"/>
  <c r="G162" i="3"/>
  <c r="G514" i="3"/>
  <c r="G692" i="3"/>
  <c r="J692" i="3" s="1"/>
  <c r="G383" i="3"/>
  <c r="G191" i="3"/>
  <c r="G659" i="3"/>
  <c r="G467" i="3"/>
  <c r="G275" i="3"/>
  <c r="G83" i="3"/>
  <c r="G343" i="3"/>
  <c r="G151" i="3"/>
  <c r="G619" i="3"/>
  <c r="G427" i="3"/>
  <c r="G235" i="3"/>
  <c r="G43" i="3"/>
  <c r="G652" i="3"/>
  <c r="G600" i="3"/>
  <c r="G408" i="3"/>
  <c r="G216" i="3"/>
  <c r="G24" i="3"/>
  <c r="G444" i="3"/>
  <c r="G252" i="3"/>
  <c r="G60" i="3"/>
  <c r="G455" i="3"/>
  <c r="G421" i="3"/>
  <c r="G229" i="3"/>
  <c r="G37" i="3"/>
  <c r="G591" i="3"/>
  <c r="G703" i="3"/>
  <c r="J703" i="3" s="1"/>
  <c r="G566" i="3"/>
  <c r="G374" i="3"/>
  <c r="G182" i="3"/>
  <c r="G338" i="3"/>
  <c r="G146" i="3"/>
  <c r="G466" i="3"/>
  <c r="G668" i="3"/>
  <c r="G423" i="3"/>
  <c r="G231" i="3"/>
  <c r="G39" i="3"/>
  <c r="G507" i="3"/>
  <c r="G315" i="3"/>
  <c r="G123" i="3"/>
  <c r="G503" i="3"/>
  <c r="G681" i="3"/>
  <c r="G568" i="3"/>
  <c r="G376" i="3"/>
  <c r="G184" i="3"/>
  <c r="G628" i="3"/>
  <c r="G436" i="3"/>
  <c r="G244" i="3"/>
  <c r="G52" i="3"/>
  <c r="G488" i="3"/>
  <c r="G296" i="3"/>
  <c r="G104" i="3"/>
  <c r="G548" i="3"/>
  <c r="G356" i="3"/>
  <c r="G164" i="3"/>
  <c r="G442" i="3"/>
  <c r="G660" i="3"/>
  <c r="G730" i="3"/>
  <c r="G465" i="3"/>
  <c r="G273" i="3"/>
  <c r="G81" i="3"/>
  <c r="G573" i="3"/>
  <c r="G381" i="3"/>
  <c r="G189" i="3"/>
  <c r="G641" i="3"/>
  <c r="G449" i="3"/>
  <c r="G257" i="3"/>
  <c r="G65" i="3"/>
  <c r="G557" i="3"/>
  <c r="G365" i="3"/>
  <c r="G173" i="3"/>
  <c r="G386" i="3"/>
  <c r="G663" i="3"/>
  <c r="G731" i="3"/>
  <c r="G502" i="3"/>
  <c r="G310" i="3"/>
  <c r="G118" i="3"/>
  <c r="G250" i="3"/>
  <c r="G58" i="3"/>
  <c r="G558" i="3"/>
  <c r="G366" i="3"/>
  <c r="G174" i="3"/>
  <c r="G330" i="3"/>
  <c r="G138" i="3"/>
  <c r="G546" i="3"/>
  <c r="G700" i="3"/>
  <c r="J700" i="3" s="1"/>
  <c r="G359" i="3"/>
  <c r="G167" i="3"/>
  <c r="G635" i="3"/>
  <c r="G443" i="3"/>
  <c r="G251" i="3"/>
  <c r="G59" i="3"/>
  <c r="G319" i="3"/>
  <c r="G127" i="3"/>
  <c r="G595" i="3"/>
  <c r="G403" i="3"/>
  <c r="G211" i="3"/>
  <c r="G19" i="3"/>
  <c r="G675" i="3"/>
  <c r="G576" i="3"/>
  <c r="G384" i="3"/>
  <c r="G192" i="3"/>
  <c r="G612" i="3"/>
  <c r="G420" i="3"/>
  <c r="G228" i="3"/>
  <c r="G36" i="3"/>
  <c r="G487" i="3"/>
  <c r="G498" i="3"/>
  <c r="G680" i="3"/>
  <c r="G399" i="3"/>
  <c r="G207" i="3"/>
  <c r="G15" i="3"/>
  <c r="G483" i="3"/>
  <c r="G291" i="3"/>
  <c r="G99" i="3"/>
  <c r="G535" i="3"/>
  <c r="G689" i="3"/>
  <c r="G544" i="3"/>
  <c r="G352" i="3"/>
  <c r="G160" i="3"/>
  <c r="G604" i="3"/>
  <c r="G412" i="3"/>
  <c r="G220" i="3"/>
  <c r="G28" i="3"/>
  <c r="G464" i="3"/>
  <c r="G272" i="3"/>
  <c r="G80" i="3"/>
  <c r="G524" i="3"/>
  <c r="G332" i="3"/>
  <c r="G140" i="3"/>
  <c r="G474" i="3"/>
  <c r="G672" i="3"/>
  <c r="G633" i="3"/>
  <c r="G441" i="3"/>
  <c r="G249" i="3"/>
  <c r="G57" i="3"/>
  <c r="G549" i="3"/>
  <c r="G357" i="3"/>
  <c r="G165" i="3"/>
  <c r="G617" i="3"/>
  <c r="G425" i="3"/>
  <c r="G233" i="3"/>
  <c r="G41" i="3"/>
  <c r="G533" i="3"/>
  <c r="G341" i="3"/>
  <c r="G149" i="3"/>
  <c r="G447" i="3"/>
  <c r="G673" i="3"/>
  <c r="G670" i="3"/>
  <c r="G478" i="3"/>
  <c r="G286" i="3"/>
  <c r="G94" i="3"/>
  <c r="G226" i="3"/>
  <c r="G34" i="3"/>
  <c r="G534" i="3"/>
  <c r="G342" i="3"/>
  <c r="G150" i="3"/>
  <c r="G306" i="3"/>
  <c r="G114" i="3"/>
  <c r="G578" i="3"/>
  <c r="G708" i="3"/>
  <c r="J708" i="3" s="1"/>
  <c r="G335" i="3"/>
  <c r="G143" i="3"/>
  <c r="G611" i="3"/>
  <c r="G419" i="3"/>
  <c r="G227" i="3"/>
  <c r="G35" i="3"/>
  <c r="G295" i="3"/>
  <c r="G103" i="3"/>
  <c r="G571" i="3"/>
  <c r="G379" i="3"/>
  <c r="G187" i="3"/>
  <c r="G402" i="3"/>
  <c r="G685" i="3"/>
  <c r="G552" i="3"/>
  <c r="G360" i="3"/>
  <c r="G168" i="3"/>
  <c r="G588" i="3"/>
  <c r="G396" i="3"/>
  <c r="G204" i="3"/>
  <c r="G12" i="3"/>
  <c r="G697" i="3"/>
  <c r="J697" i="3" s="1"/>
  <c r="G655" i="3"/>
  <c r="G726" i="3"/>
  <c r="J726" i="3" s="1"/>
  <c r="G481" i="3"/>
  <c r="G289" i="3"/>
  <c r="G97" i="3"/>
  <c r="G565" i="3"/>
  <c r="G373" i="3"/>
  <c r="G181" i="3"/>
  <c r="G354" i="3"/>
  <c r="G640" i="3"/>
  <c r="G719" i="3"/>
  <c r="J719" i="3" s="1"/>
  <c r="G518" i="3"/>
  <c r="G326" i="3"/>
  <c r="G134" i="3"/>
  <c r="G290" i="3"/>
  <c r="G98" i="3"/>
  <c r="G530" i="3"/>
  <c r="G688" i="3"/>
  <c r="G375" i="3"/>
  <c r="G183" i="3"/>
  <c r="G651" i="3"/>
  <c r="G459" i="3"/>
  <c r="G267" i="3"/>
  <c r="G75" i="3"/>
  <c r="G567" i="3"/>
  <c r="G705" i="3"/>
  <c r="J705" i="3" s="1"/>
  <c r="G520" i="3"/>
  <c r="G328" i="3"/>
  <c r="G136" i="3"/>
  <c r="G580" i="3"/>
  <c r="G388" i="3"/>
  <c r="G196" i="3"/>
  <c r="G4" i="3"/>
  <c r="G440" i="3"/>
  <c r="G248" i="3"/>
  <c r="G56" i="3"/>
  <c r="G500" i="3"/>
  <c r="G308" i="3"/>
  <c r="G116" i="3"/>
  <c r="G506" i="3"/>
  <c r="G682" i="3"/>
  <c r="G609" i="3"/>
  <c r="G417" i="3"/>
  <c r="G225" i="3"/>
  <c r="G33" i="3"/>
  <c r="G525" i="3"/>
  <c r="G333" i="3"/>
  <c r="G141" i="3"/>
  <c r="G593" i="3"/>
  <c r="G401" i="3"/>
  <c r="G209" i="3"/>
  <c r="G17" i="3"/>
  <c r="G509" i="3"/>
  <c r="G317" i="3"/>
  <c r="G125" i="3"/>
  <c r="G479" i="3"/>
  <c r="G683" i="3"/>
  <c r="G646" i="3"/>
  <c r="G454" i="3"/>
  <c r="G262" i="3"/>
  <c r="G70" i="3"/>
  <c r="G202" i="3"/>
  <c r="G10" i="3"/>
  <c r="G510" i="3"/>
  <c r="G318" i="3"/>
  <c r="G126" i="3"/>
  <c r="G282" i="3"/>
  <c r="G90" i="3"/>
  <c r="G610" i="3"/>
  <c r="G716" i="3"/>
  <c r="J716" i="3" s="1"/>
  <c r="G311" i="3"/>
  <c r="G119" i="3"/>
  <c r="G587" i="3"/>
  <c r="G395" i="3"/>
  <c r="G203" i="3"/>
  <c r="G11" i="3"/>
  <c r="G271" i="3"/>
  <c r="G79" i="3"/>
  <c r="G547" i="3"/>
  <c r="G355" i="3"/>
  <c r="G163" i="3"/>
  <c r="G519" i="3"/>
  <c r="G701" i="3"/>
  <c r="J701" i="3" s="1"/>
  <c r="G528" i="3"/>
  <c r="G336" i="3"/>
  <c r="G144" i="3"/>
  <c r="G564" i="3"/>
  <c r="G372" i="3"/>
  <c r="G180" i="3"/>
  <c r="G471" i="3"/>
  <c r="G362" i="3"/>
  <c r="G690" i="3"/>
  <c r="G585" i="3"/>
  <c r="G393" i="3"/>
  <c r="G201" i="3"/>
  <c r="G9" i="3"/>
  <c r="G501" i="3"/>
  <c r="G309" i="3"/>
  <c r="G117" i="3"/>
  <c r="G569" i="3"/>
  <c r="G377" i="3"/>
  <c r="G185" i="3"/>
  <c r="G677" i="3"/>
  <c r="G485" i="3"/>
  <c r="G293" i="3"/>
  <c r="G101" i="3"/>
  <c r="G511" i="3"/>
  <c r="G691" i="3"/>
  <c r="G622" i="3"/>
  <c r="G430" i="3"/>
  <c r="G238" i="3"/>
  <c r="G46" i="3"/>
  <c r="G178" i="3"/>
  <c r="G678" i="3"/>
  <c r="G486" i="3"/>
  <c r="G294" i="3"/>
  <c r="G102" i="3"/>
  <c r="G258" i="3"/>
  <c r="G66" i="3"/>
  <c r="G634" i="3"/>
  <c r="G724" i="3"/>
  <c r="J724" i="3" s="1"/>
  <c r="G287" i="3"/>
  <c r="G95" i="3"/>
  <c r="G563" i="3"/>
  <c r="G371" i="3"/>
  <c r="G179" i="3"/>
  <c r="G439" i="3"/>
  <c r="G247" i="3"/>
  <c r="G55" i="3"/>
  <c r="G523" i="3"/>
  <c r="G331" i="3"/>
  <c r="G139" i="3"/>
  <c r="G551" i="3"/>
  <c r="G709" i="3"/>
  <c r="J709" i="3" s="1"/>
  <c r="G504" i="3"/>
  <c r="G312" i="3"/>
  <c r="G120" i="3"/>
  <c r="G540" i="3"/>
  <c r="G348" i="3"/>
  <c r="G156" i="3"/>
  <c r="G693" i="3"/>
  <c r="J693" i="3" s="1"/>
  <c r="G664" i="3"/>
  <c r="G93" i="3"/>
  <c r="G545" i="3"/>
  <c r="G353" i="3"/>
  <c r="G161" i="3"/>
  <c r="G653" i="3"/>
  <c r="G461" i="3"/>
  <c r="G269" i="3"/>
  <c r="G77" i="3"/>
  <c r="G543" i="3"/>
  <c r="G699" i="3"/>
  <c r="J699" i="3" s="1"/>
  <c r="G598" i="3"/>
  <c r="G406" i="3"/>
  <c r="G214" i="3"/>
  <c r="G22" i="3"/>
  <c r="G154" i="3"/>
  <c r="G654" i="3"/>
  <c r="G462" i="3"/>
  <c r="G270" i="3"/>
  <c r="G78" i="3"/>
  <c r="G234" i="3"/>
  <c r="G42" i="3"/>
  <c r="G650" i="3"/>
  <c r="G732" i="3"/>
  <c r="G263" i="3"/>
  <c r="G71" i="3"/>
  <c r="G539" i="3"/>
  <c r="G347" i="3"/>
  <c r="G155" i="3"/>
  <c r="G415" i="3"/>
  <c r="G223" i="3"/>
  <c r="G31" i="3"/>
  <c r="G499" i="3"/>
  <c r="G307" i="3"/>
  <c r="G115" i="3"/>
  <c r="G583" i="3"/>
  <c r="G717" i="3"/>
  <c r="J717" i="3" s="1"/>
  <c r="G480" i="3"/>
  <c r="G288" i="3"/>
  <c r="G96" i="3"/>
  <c r="G516" i="3"/>
  <c r="G324" i="3"/>
  <c r="G132" i="3"/>
  <c r="G665" i="3"/>
  <c r="G632" i="3"/>
  <c r="G512" i="1" l="1"/>
  <c r="G320" i="1"/>
  <c r="G128" i="1"/>
  <c r="G488" i="1"/>
  <c r="G296" i="1"/>
  <c r="G104" i="1"/>
  <c r="G464" i="1"/>
  <c r="G272" i="1"/>
  <c r="G80" i="1"/>
  <c r="G56" i="1"/>
  <c r="G68" i="1"/>
  <c r="G164" i="1"/>
  <c r="G436" i="1"/>
  <c r="G324" i="1"/>
  <c r="G143" i="1"/>
  <c r="G90" i="1"/>
  <c r="G484" i="1"/>
  <c r="G333" i="1"/>
  <c r="G76" i="1"/>
  <c r="G99" i="1"/>
  <c r="G449" i="1"/>
  <c r="G414" i="1"/>
  <c r="G559" i="1"/>
  <c r="H559" i="1" s="1"/>
  <c r="G486" i="1"/>
  <c r="G458" i="1"/>
  <c r="G347" i="1"/>
  <c r="G150" i="1"/>
  <c r="G638" i="1"/>
  <c r="G305" i="1"/>
  <c r="G532" i="1"/>
  <c r="G481" i="1"/>
  <c r="G616" i="1"/>
  <c r="G606" i="1"/>
  <c r="G702" i="1"/>
  <c r="G384" i="1"/>
  <c r="G79" i="1"/>
  <c r="H79" i="1" s="1"/>
  <c r="G666" i="1"/>
  <c r="G10" i="1"/>
  <c r="G437" i="1"/>
  <c r="G297" i="1"/>
  <c r="G520" i="1"/>
  <c r="G183" i="1"/>
  <c r="G122" i="1"/>
  <c r="G517" i="1"/>
  <c r="G12" i="1"/>
  <c r="G91" i="1"/>
  <c r="G47" i="1"/>
  <c r="G186" i="1"/>
  <c r="G422" i="1"/>
  <c r="G429" i="1"/>
  <c r="G172" i="1"/>
  <c r="G387" i="1"/>
  <c r="G158" i="1"/>
  <c r="G157" i="1"/>
  <c r="H157" i="1" s="1"/>
  <c r="G329" i="1"/>
  <c r="G432" i="1"/>
  <c r="G127" i="1"/>
  <c r="H127" i="1" s="1"/>
  <c r="G648" i="1"/>
  <c r="G286" i="1"/>
  <c r="G293" i="1"/>
  <c r="G153" i="1"/>
  <c r="G721" i="1"/>
  <c r="G231" i="1"/>
  <c r="G170" i="1"/>
  <c r="G565" i="1"/>
  <c r="G84" i="1"/>
  <c r="G163" i="1"/>
  <c r="H163" i="1" s="1"/>
  <c r="G119" i="1"/>
  <c r="G66" i="1"/>
  <c r="G510" i="1"/>
  <c r="G424" i="1"/>
  <c r="G19" i="1"/>
  <c r="G318" i="1"/>
  <c r="G357" i="1"/>
  <c r="G123" i="1"/>
  <c r="G516" i="1"/>
  <c r="H516" i="1" s="1"/>
  <c r="G403" i="1"/>
  <c r="H403" i="1" s="1"/>
  <c r="G190" i="1"/>
  <c r="G249" i="1"/>
  <c r="G327" i="1"/>
  <c r="G661" i="1"/>
  <c r="G409" i="1"/>
  <c r="G208" i="1"/>
  <c r="G233" i="1"/>
  <c r="G145" i="1"/>
  <c r="G655" i="1"/>
  <c r="H655" i="1" s="1"/>
  <c r="G460" i="1"/>
  <c r="G72" i="1"/>
  <c r="G362" i="1"/>
  <c r="G479" i="1"/>
  <c r="G52" i="1"/>
  <c r="G264" i="1"/>
  <c r="G601" i="1"/>
  <c r="G447" i="1"/>
  <c r="G468" i="1"/>
  <c r="H468" i="1" s="1"/>
  <c r="G140" i="1"/>
  <c r="G108" i="1"/>
  <c r="G187" i="1"/>
  <c r="G335" i="1"/>
  <c r="G282" i="1"/>
  <c r="G244" i="1"/>
  <c r="G525" i="1"/>
  <c r="G64" i="1"/>
  <c r="G291" i="1"/>
  <c r="H291" i="1" s="1"/>
  <c r="G62" i="1"/>
  <c r="G61" i="1"/>
  <c r="H61" i="1" s="1"/>
  <c r="G412" i="1"/>
  <c r="G518" i="1"/>
  <c r="G43" i="1"/>
  <c r="G539" i="1"/>
  <c r="H539" i="1" s="1"/>
  <c r="G342" i="1"/>
  <c r="G564" i="1"/>
  <c r="H564" i="1" s="1"/>
  <c r="G189" i="1"/>
  <c r="G361" i="1"/>
  <c r="H361" i="1" s="1"/>
  <c r="G292" i="1"/>
  <c r="H292" i="1" s="1"/>
  <c r="G540" i="1"/>
  <c r="G503" i="1"/>
  <c r="G614" i="1"/>
  <c r="G717" i="1"/>
  <c r="G271" i="1"/>
  <c r="H271" i="1" s="1"/>
  <c r="G575" i="1"/>
  <c r="G202" i="1"/>
  <c r="G629" i="1"/>
  <c r="G682" i="1"/>
  <c r="G663" i="1"/>
  <c r="G375" i="1"/>
  <c r="G314" i="1"/>
  <c r="G49" i="1"/>
  <c r="G24" i="1"/>
  <c r="G283" i="1"/>
  <c r="H283" i="1" s="1"/>
  <c r="G239" i="1"/>
  <c r="G70" i="1"/>
  <c r="G77" i="1"/>
  <c r="G621" i="1"/>
  <c r="G160" i="1"/>
  <c r="G15" i="1"/>
  <c r="G350" i="1"/>
  <c r="G349" i="1"/>
  <c r="H349" i="1" s="1"/>
  <c r="G345" i="1"/>
  <c r="G701" i="1"/>
  <c r="G319" i="1"/>
  <c r="H319" i="1" s="1"/>
  <c r="G556" i="1"/>
  <c r="G58" i="1"/>
  <c r="G485" i="1"/>
  <c r="H485" i="1" s="1"/>
  <c r="G730" i="1"/>
  <c r="G635" i="1"/>
  <c r="G423" i="1"/>
  <c r="G719" i="1"/>
  <c r="G97" i="1"/>
  <c r="G96" i="1"/>
  <c r="H96" i="1" s="1"/>
  <c r="G355" i="1"/>
  <c r="H355" i="1" s="1"/>
  <c r="G311" i="1"/>
  <c r="G258" i="1"/>
  <c r="G340" i="1"/>
  <c r="G75" i="1"/>
  <c r="H75" i="1" s="1"/>
  <c r="G31" i="1"/>
  <c r="G306" i="1"/>
  <c r="G57" i="1"/>
  <c r="G507" i="1"/>
  <c r="G85" i="1"/>
  <c r="G223" i="1"/>
  <c r="H223" i="1" s="1"/>
  <c r="G154" i="1"/>
  <c r="G627" i="1"/>
  <c r="G625" i="1"/>
  <c r="G710" i="1"/>
  <c r="G234" i="1"/>
  <c r="G51" i="1"/>
  <c r="H51" i="1" s="1"/>
  <c r="G563" i="1"/>
  <c r="H563" i="1" s="1"/>
  <c r="G622" i="1"/>
  <c r="G16" i="1"/>
  <c r="G501" i="1"/>
  <c r="G388" i="1"/>
  <c r="G509" i="1"/>
  <c r="H509" i="1" s="1"/>
  <c r="G398" i="1"/>
  <c r="G617" i="1"/>
  <c r="G139" i="1"/>
  <c r="H139" i="1" s="1"/>
  <c r="G317" i="1"/>
  <c r="H317" i="1" s="1"/>
  <c r="G14" i="1"/>
  <c r="G705" i="1"/>
  <c r="G116" i="1"/>
  <c r="G120" i="1"/>
  <c r="G379" i="1"/>
  <c r="H379" i="1" s="1"/>
  <c r="G700" i="1"/>
  <c r="H700" i="1" s="1"/>
  <c r="G166" i="1"/>
  <c r="G173" i="1"/>
  <c r="G33" i="1"/>
  <c r="G256" i="1"/>
  <c r="G483" i="1"/>
  <c r="H483" i="1" s="1"/>
  <c r="G254" i="1"/>
  <c r="G253" i="1"/>
  <c r="H253" i="1" s="1"/>
  <c r="G519" i="1"/>
  <c r="H519" i="1" s="1"/>
  <c r="G156" i="1"/>
  <c r="H156" i="1" s="1"/>
  <c r="G235" i="1"/>
  <c r="H235" i="1" s="1"/>
  <c r="G191" i="1"/>
  <c r="G138" i="1"/>
  <c r="G454" i="1"/>
  <c r="G381" i="1"/>
  <c r="G124" i="1"/>
  <c r="G147" i="1"/>
  <c r="G396" i="1"/>
  <c r="G372" i="1"/>
  <c r="G527" i="1"/>
  <c r="G649" i="1"/>
  <c r="G463" i="1"/>
  <c r="H463" i="1" s="1"/>
  <c r="G457" i="1"/>
  <c r="H457" i="1" s="1"/>
  <c r="G715" i="1"/>
  <c r="H715" i="1" s="1"/>
  <c r="G137" i="1"/>
  <c r="H137" i="1" s="1"/>
  <c r="G609" i="1"/>
  <c r="G571" i="1"/>
  <c r="H571" i="1" s="1"/>
  <c r="G688" i="1"/>
  <c r="G670" i="1"/>
  <c r="G241" i="1"/>
  <c r="G216" i="1"/>
  <c r="G475" i="1"/>
  <c r="G431" i="1"/>
  <c r="H431" i="1" s="1"/>
  <c r="G262" i="1"/>
  <c r="G269" i="1"/>
  <c r="G129" i="1"/>
  <c r="G352" i="1"/>
  <c r="G207" i="1"/>
  <c r="H207" i="1" s="1"/>
  <c r="G146" i="1"/>
  <c r="G541" i="1"/>
  <c r="G456" i="1"/>
  <c r="H456" i="1" s="1"/>
  <c r="G631" i="1"/>
  <c r="H631" i="1" s="1"/>
  <c r="G35" i="1"/>
  <c r="G425" i="1"/>
  <c r="G250" i="1"/>
  <c r="G677" i="1"/>
  <c r="G664" i="1"/>
  <c r="G552" i="1"/>
  <c r="G662" i="1"/>
  <c r="H662" i="1" s="1"/>
  <c r="G651" i="1"/>
  <c r="G289" i="1"/>
  <c r="G288" i="1"/>
  <c r="H288" i="1" s="1"/>
  <c r="G547" i="1"/>
  <c r="H547" i="1" s="1"/>
  <c r="G724" i="1"/>
  <c r="G142" i="1"/>
  <c r="H142" i="1" s="1"/>
  <c r="G149" i="1"/>
  <c r="H149" i="1" s="1"/>
  <c r="G279" i="1"/>
  <c r="G415" i="1"/>
  <c r="H415" i="1" s="1"/>
  <c r="G382" i="1"/>
  <c r="G698" i="1"/>
  <c r="G135" i="1"/>
  <c r="G469" i="1"/>
  <c r="G131" i="1"/>
  <c r="G647" i="1"/>
  <c r="G402" i="1"/>
  <c r="H402" i="1" s="1"/>
  <c r="G417" i="1"/>
  <c r="H416" i="1" s="1"/>
  <c r="G537" i="1"/>
  <c r="H536" i="1" s="1"/>
  <c r="G274" i="1"/>
  <c r="G255" i="1"/>
  <c r="H255" i="1" s="1"/>
  <c r="G232" i="1"/>
  <c r="H232" i="1" s="1"/>
  <c r="G443" i="1"/>
  <c r="G626" i="1"/>
  <c r="G40" i="1"/>
  <c r="G331" i="1"/>
  <c r="H331" i="1" s="1"/>
  <c r="G285" i="1"/>
  <c r="H285" i="1" s="1"/>
  <c r="G642" i="1"/>
  <c r="G459" i="1"/>
  <c r="H459" i="1" s="1"/>
  <c r="G151" i="1"/>
  <c r="H151" i="1" s="1"/>
  <c r="G93" i="1"/>
  <c r="G711" i="1"/>
  <c r="G267" i="1"/>
  <c r="G92" i="1"/>
  <c r="H92" i="1" s="1"/>
  <c r="G312" i="1"/>
  <c r="G199" i="1"/>
  <c r="H199" i="1" s="1"/>
  <c r="G611" i="1"/>
  <c r="G358" i="1"/>
  <c r="G365" i="1"/>
  <c r="G225" i="1"/>
  <c r="H224" i="1" s="1"/>
  <c r="G448" i="1"/>
  <c r="H448" i="1" s="1"/>
  <c r="G111" i="1"/>
  <c r="G50" i="1"/>
  <c r="G445" i="1"/>
  <c r="G132" i="1"/>
  <c r="G168" i="1"/>
  <c r="G427" i="1"/>
  <c r="H427" i="1" s="1"/>
  <c r="G383" i="1"/>
  <c r="H383" i="1" s="1"/>
  <c r="G22" i="1"/>
  <c r="G29" i="1"/>
  <c r="G573" i="1"/>
  <c r="G112" i="1"/>
  <c r="G339" i="1"/>
  <c r="G110" i="1"/>
  <c r="G109" i="1"/>
  <c r="H109" i="1" s="1"/>
  <c r="G370" i="1"/>
  <c r="G576" i="1"/>
  <c r="G179" i="1"/>
  <c r="H179" i="1" s="1"/>
  <c r="G174" i="1"/>
  <c r="G628" i="1"/>
  <c r="H628" i="1" s="1"/>
  <c r="G21" i="1"/>
  <c r="G521" i="1"/>
  <c r="G466" i="1"/>
  <c r="G607" i="1"/>
  <c r="H607" i="1" s="1"/>
  <c r="G587" i="1"/>
  <c r="H587" i="1" s="1"/>
  <c r="G694" i="1"/>
  <c r="G408" i="1"/>
  <c r="H408" i="1" s="1"/>
  <c r="G103" i="1"/>
  <c r="H103" i="1" s="1"/>
  <c r="G657" i="1"/>
  <c r="G34" i="1"/>
  <c r="G461" i="1"/>
  <c r="G321" i="1"/>
  <c r="G729" i="1"/>
  <c r="G399" i="1"/>
  <c r="G727" i="1"/>
  <c r="H727" i="1" s="1"/>
  <c r="G73" i="1"/>
  <c r="G693" i="1"/>
  <c r="G558" i="1"/>
  <c r="H558" i="1" s="1"/>
  <c r="G227" i="1"/>
  <c r="G30" i="1"/>
  <c r="H30" i="1" s="1"/>
  <c r="G691" i="1"/>
  <c r="H691" i="1" s="1"/>
  <c r="G185" i="1"/>
  <c r="H185" i="1" s="1"/>
  <c r="G591" i="1"/>
  <c r="G434" i="1"/>
  <c r="G588" i="1"/>
  <c r="G569" i="1"/>
  <c r="G678" i="1"/>
  <c r="G480" i="1"/>
  <c r="H480" i="1" s="1"/>
  <c r="G175" i="1"/>
  <c r="H175" i="1" s="1"/>
  <c r="G630" i="1"/>
  <c r="H630" i="1" s="1"/>
  <c r="G334" i="1"/>
  <c r="H334" i="1" s="1"/>
  <c r="G341" i="1"/>
  <c r="H341" i="1" s="1"/>
  <c r="G26" i="1"/>
  <c r="G323" i="1"/>
  <c r="H323" i="1" s="1"/>
  <c r="G731" i="1"/>
  <c r="G543" i="1"/>
  <c r="G712" i="1"/>
  <c r="G193" i="1"/>
  <c r="G515" i="1"/>
  <c r="H515" i="1" s="1"/>
  <c r="G574" i="1"/>
  <c r="H574" i="1" s="1"/>
  <c r="G88" i="1"/>
  <c r="G278" i="1"/>
  <c r="G60" i="1"/>
  <c r="G522" i="1"/>
  <c r="G579" i="1"/>
  <c r="G530" i="1"/>
  <c r="G639" i="1"/>
  <c r="G243" i="1"/>
  <c r="H243" i="1" s="1"/>
  <c r="G401" i="1"/>
  <c r="G343" i="1"/>
  <c r="H343" i="1" s="1"/>
  <c r="G722" i="1"/>
  <c r="G397" i="1"/>
  <c r="H397" i="1" s="1"/>
  <c r="G570" i="1"/>
  <c r="H570" i="1" s="1"/>
  <c r="G251" i="1"/>
  <c r="H251" i="1" s="1"/>
  <c r="G177" i="1"/>
  <c r="G13" i="1"/>
  <c r="H13" i="1" s="1"/>
  <c r="G471" i="1"/>
  <c r="G504" i="1"/>
  <c r="G391" i="1"/>
  <c r="H391" i="1" s="1"/>
  <c r="G511" i="1"/>
  <c r="H511" i="1" s="1"/>
  <c r="G130" i="1"/>
  <c r="H130" i="1" s="1"/>
  <c r="G557" i="1"/>
  <c r="H557" i="1" s="1"/>
  <c r="G706" i="1"/>
  <c r="G689" i="1"/>
  <c r="G303" i="1"/>
  <c r="G242" i="1"/>
  <c r="G637" i="1"/>
  <c r="H637" i="1" s="1"/>
  <c r="G144" i="1"/>
  <c r="H144" i="1" s="1"/>
  <c r="G360" i="1"/>
  <c r="H360" i="1" s="1"/>
  <c r="G55" i="1"/>
  <c r="H55" i="1" s="1"/>
  <c r="G675" i="1"/>
  <c r="G214" i="1"/>
  <c r="G221" i="1"/>
  <c r="G81" i="1"/>
  <c r="H80" i="1" s="1"/>
  <c r="G304" i="1"/>
  <c r="H304" i="1" s="1"/>
  <c r="G531" i="1"/>
  <c r="H531" i="1" s="1"/>
  <c r="G302" i="1"/>
  <c r="H302" i="1" s="1"/>
  <c r="G301" i="1"/>
  <c r="G346" i="1"/>
  <c r="H346" i="1" s="1"/>
  <c r="G442" i="1"/>
  <c r="G371" i="1"/>
  <c r="G366" i="1"/>
  <c r="G554" i="1"/>
  <c r="G213" i="1"/>
  <c r="G338" i="1"/>
  <c r="H338" i="1" s="1"/>
  <c r="G228" i="1"/>
  <c r="G529" i="1"/>
  <c r="G490" i="1"/>
  <c r="G604" i="1"/>
  <c r="G709" i="1"/>
  <c r="H709" i="1" s="1"/>
  <c r="G295" i="1"/>
  <c r="H295" i="1" s="1"/>
  <c r="G566" i="1"/>
  <c r="G226" i="1"/>
  <c r="H226" i="1" s="1"/>
  <c r="G653" i="1"/>
  <c r="G673" i="1"/>
  <c r="G654" i="1"/>
  <c r="H654" i="1" s="1"/>
  <c r="G671" i="1"/>
  <c r="G660" i="1"/>
  <c r="H660" i="1" s="1"/>
  <c r="G265" i="1"/>
  <c r="G497" i="1"/>
  <c r="G410" i="1"/>
  <c r="G419" i="1"/>
  <c r="H419" i="1" s="1"/>
  <c r="G222" i="1"/>
  <c r="H222" i="1" s="1"/>
  <c r="G610" i="1"/>
  <c r="H610" i="1" s="1"/>
  <c r="G69" i="1"/>
  <c r="H69" i="1" s="1"/>
  <c r="G495" i="1"/>
  <c r="G27" i="1"/>
  <c r="G492" i="1"/>
  <c r="G462" i="1"/>
  <c r="H462" i="1" s="1"/>
  <c r="G586" i="1"/>
  <c r="H586" i="1" s="1"/>
  <c r="G685" i="1"/>
  <c r="G367" i="1"/>
  <c r="G535" i="1"/>
  <c r="H535" i="1" s="1"/>
  <c r="G106" i="1"/>
  <c r="G533" i="1"/>
  <c r="G37" i="1"/>
  <c r="G167" i="1"/>
  <c r="H167" i="1" s="1"/>
  <c r="G470" i="1"/>
  <c r="H470" i="1" s="1"/>
  <c r="G100" i="1"/>
  <c r="G551" i="1"/>
  <c r="H551" i="1" s="1"/>
  <c r="G623" i="1"/>
  <c r="G359" i="1"/>
  <c r="G389" i="1"/>
  <c r="G472" i="1"/>
  <c r="G266" i="1"/>
  <c r="H266" i="1" s="1"/>
  <c r="G546" i="1"/>
  <c r="H546" i="1" s="1"/>
  <c r="G17" i="1"/>
  <c r="G206" i="1"/>
  <c r="H206" i="1" s="1"/>
  <c r="G87" i="1"/>
  <c r="H87" i="1" s="1"/>
  <c r="G118" i="1"/>
  <c r="H118" i="1" s="1"/>
  <c r="G652" i="1"/>
  <c r="G643" i="1"/>
  <c r="H643" i="1" s="1"/>
  <c r="G95" i="1"/>
  <c r="H95" i="1" s="1"/>
  <c r="G482" i="1"/>
  <c r="H482" i="1" s="1"/>
  <c r="G659" i="1"/>
  <c r="H659" i="1" s="1"/>
  <c r="G230" i="1"/>
  <c r="H230" i="1" s="1"/>
  <c r="G732" i="1"/>
  <c r="G28" i="1"/>
  <c r="G121" i="1"/>
  <c r="H121" i="1" s="1"/>
  <c r="G38" i="1"/>
  <c r="G32" i="1"/>
  <c r="H32" i="1" s="1"/>
  <c r="G44" i="1"/>
  <c r="G676" i="1"/>
  <c r="H676" i="1" s="1"/>
  <c r="G107" i="1"/>
  <c r="H107" i="1" s="1"/>
  <c r="G364" i="1"/>
  <c r="G322" i="1"/>
  <c r="H322" i="1" s="1"/>
  <c r="G65" i="1"/>
  <c r="H65" i="1" s="1"/>
  <c r="G636" i="1"/>
  <c r="H636" i="1" s="1"/>
  <c r="G599" i="1"/>
  <c r="H599" i="1" s="1"/>
  <c r="G720" i="1"/>
  <c r="H720" i="1" s="1"/>
  <c r="G695" i="1"/>
  <c r="G169" i="1"/>
  <c r="H169" i="1" s="1"/>
  <c r="G336" i="1"/>
  <c r="G725" i="1"/>
  <c r="G247" i="1"/>
  <c r="H247" i="1" s="1"/>
  <c r="G593" i="1"/>
  <c r="G406" i="1"/>
  <c r="G413" i="1"/>
  <c r="H413" i="1" s="1"/>
  <c r="G273" i="1"/>
  <c r="H273" i="1" s="1"/>
  <c r="G496" i="1"/>
  <c r="G159" i="1"/>
  <c r="H159" i="1" s="1"/>
  <c r="G98" i="1"/>
  <c r="H98" i="1" s="1"/>
  <c r="G493" i="1"/>
  <c r="G433" i="1"/>
  <c r="G67" i="1"/>
  <c r="H67" i="1" s="1"/>
  <c r="G23" i="1"/>
  <c r="H23" i="1" s="1"/>
  <c r="G162" i="1"/>
  <c r="H162" i="1" s="1"/>
  <c r="G438" i="1"/>
  <c r="G405" i="1"/>
  <c r="G148" i="1"/>
  <c r="G171" i="1"/>
  <c r="H171" i="1" s="1"/>
  <c r="G377" i="1"/>
  <c r="G353" i="1"/>
  <c r="G514" i="1"/>
  <c r="H514" i="1" s="1"/>
  <c r="G640" i="1"/>
  <c r="G11" i="1"/>
  <c r="H11" i="1" s="1"/>
  <c r="G441" i="1"/>
  <c r="G707" i="1"/>
  <c r="G161" i="1"/>
  <c r="G600" i="1"/>
  <c r="H600" i="1" s="1"/>
  <c r="G562" i="1"/>
  <c r="H562" i="1" s="1"/>
  <c r="G598" i="1"/>
  <c r="H598" i="1" s="1"/>
  <c r="G578" i="1"/>
  <c r="G686" i="1"/>
  <c r="G36" i="1"/>
  <c r="G115" i="1"/>
  <c r="H115" i="1" s="1"/>
  <c r="G71" i="1"/>
  <c r="H71" i="1" s="1"/>
  <c r="G18" i="1"/>
  <c r="H18" i="1" s="1"/>
  <c r="G534" i="1"/>
  <c r="H534" i="1" s="1"/>
  <c r="G261" i="1"/>
  <c r="H261" i="1" s="1"/>
  <c r="G196" i="1"/>
  <c r="G219" i="1"/>
  <c r="H219" i="1" s="1"/>
  <c r="G220" i="1"/>
  <c r="H220" i="1" s="1"/>
  <c r="G276" i="1"/>
  <c r="G489" i="1"/>
  <c r="G612" i="1"/>
  <c r="G83" i="1"/>
  <c r="H83" i="1" s="1"/>
  <c r="G386" i="1"/>
  <c r="H386" i="1" s="1"/>
  <c r="G298" i="1"/>
  <c r="G309" i="1"/>
  <c r="G568" i="1"/>
  <c r="H568" i="1" s="1"/>
  <c r="G684" i="1"/>
  <c r="G197" i="1"/>
  <c r="G280" i="1"/>
  <c r="G86" i="1"/>
  <c r="H86" i="1" s="1"/>
  <c r="G393" i="1"/>
  <c r="G602" i="1"/>
  <c r="G89" i="1"/>
  <c r="H89" i="1" s="1"/>
  <c r="G590" i="1"/>
  <c r="G615" i="1"/>
  <c r="H615" i="1" s="1"/>
  <c r="G523" i="1"/>
  <c r="H523" i="1" s="1"/>
  <c r="G209" i="1"/>
  <c r="G550" i="1"/>
  <c r="G465" i="1"/>
  <c r="H465" i="1" s="1"/>
  <c r="G683" i="1"/>
  <c r="H683" i="1" s="1"/>
  <c r="G194" i="1"/>
  <c r="G703" i="1"/>
  <c r="H703" i="1" s="1"/>
  <c r="G545" i="1"/>
  <c r="G713" i="1"/>
  <c r="G204" i="1"/>
  <c r="G538" i="1"/>
  <c r="H538" i="1" s="1"/>
  <c r="G54" i="1"/>
  <c r="H54" i="1" s="1"/>
  <c r="G400" i="1"/>
  <c r="H400" i="1" s="1"/>
  <c r="G577" i="1"/>
  <c r="H577" i="1" s="1"/>
  <c r="G2" i="1"/>
  <c r="G8" i="1"/>
  <c r="G20" i="1"/>
  <c r="H20" i="1" s="1"/>
  <c r="G603" i="1"/>
  <c r="G299" i="1"/>
  <c r="H299" i="1" s="1"/>
  <c r="G102" i="1"/>
  <c r="G665" i="1"/>
  <c r="H665" i="1" s="1"/>
  <c r="G257" i="1"/>
  <c r="H257" i="1" s="1"/>
  <c r="G553" i="1"/>
  <c r="G506" i="1"/>
  <c r="H506" i="1" s="1"/>
  <c r="G634" i="1"/>
  <c r="H634" i="1" s="1"/>
  <c r="G624" i="1"/>
  <c r="H624" i="1" s="1"/>
  <c r="G718" i="1"/>
  <c r="H718" i="1" s="1"/>
  <c r="G733" i="1"/>
  <c r="G658" i="1"/>
  <c r="H658" i="1" s="1"/>
  <c r="G439" i="1"/>
  <c r="H439" i="1" s="1"/>
  <c r="G473" i="1"/>
  <c r="G178" i="1"/>
  <c r="G605" i="1"/>
  <c r="H605" i="1" s="1"/>
  <c r="G690" i="1"/>
  <c r="G672" i="1"/>
  <c r="H672" i="1" s="1"/>
  <c r="G351" i="1"/>
  <c r="H351" i="1" s="1"/>
  <c r="G290" i="1"/>
  <c r="H290" i="1" s="1"/>
  <c r="G25" i="1"/>
  <c r="H25" i="1" s="1"/>
  <c r="G180" i="1"/>
  <c r="G259" i="1"/>
  <c r="H259" i="1" s="1"/>
  <c r="G215" i="1"/>
  <c r="H215" i="1" s="1"/>
  <c r="G46" i="1"/>
  <c r="H46" i="1" s="1"/>
  <c r="G53" i="1"/>
  <c r="H53" i="1" s="1"/>
  <c r="G597" i="1"/>
  <c r="H597" i="1" s="1"/>
  <c r="G136" i="1"/>
  <c r="H136" i="1" s="1"/>
  <c r="G363" i="1"/>
  <c r="H363" i="1" s="1"/>
  <c r="G134" i="1"/>
  <c r="H134" i="1" s="1"/>
  <c r="G133" i="1"/>
  <c r="G348" i="1"/>
  <c r="H348" i="1" s="1"/>
  <c r="G567" i="1"/>
  <c r="G203" i="1"/>
  <c r="H203" i="1" s="1"/>
  <c r="G198" i="1"/>
  <c r="H198" i="1" s="1"/>
  <c r="G619" i="1"/>
  <c r="H619" i="1" s="1"/>
  <c r="G45" i="1"/>
  <c r="G508" i="1"/>
  <c r="H508" i="1" s="1"/>
  <c r="G450" i="1"/>
  <c r="G505" i="1"/>
  <c r="H505" i="1" s="1"/>
  <c r="G478" i="1"/>
  <c r="H478" i="1" s="1"/>
  <c r="G595" i="1"/>
  <c r="H595" i="1" s="1"/>
  <c r="G48" i="1"/>
  <c r="H48" i="1" s="1"/>
  <c r="G307" i="1"/>
  <c r="H307" i="1" s="1"/>
  <c r="G263" i="1"/>
  <c r="H263" i="1" s="1"/>
  <c r="G210" i="1"/>
  <c r="G385" i="1"/>
  <c r="G453" i="1"/>
  <c r="H453" i="1" s="1"/>
  <c r="G184" i="1"/>
  <c r="G411" i="1"/>
  <c r="H411" i="1" s="1"/>
  <c r="G182" i="1"/>
  <c r="H182" i="1" s="1"/>
  <c r="G181" i="1"/>
  <c r="G268" i="1"/>
  <c r="H268" i="1" s="1"/>
  <c r="G526" i="1"/>
  <c r="H526" i="1" s="1"/>
  <c r="G275" i="1"/>
  <c r="H275" i="1" s="1"/>
  <c r="G78" i="1"/>
  <c r="H78" i="1" s="1"/>
  <c r="G674" i="1"/>
  <c r="G9" i="1"/>
  <c r="H9" i="1" s="1"/>
  <c r="G667" i="1"/>
  <c r="H667" i="1" s="1"/>
  <c r="G498" i="1"/>
  <c r="G581" i="1"/>
  <c r="H581" i="1" s="1"/>
  <c r="G681" i="1"/>
  <c r="H681" i="1" s="1"/>
  <c r="G74" i="1"/>
  <c r="H74" i="1" s="1"/>
  <c r="G594" i="1"/>
  <c r="G316" i="1"/>
  <c r="H316" i="1" s="1"/>
  <c r="G165" i="1"/>
  <c r="H165" i="1" s="1"/>
  <c r="G337" i="1"/>
  <c r="H337" i="1" s="1"/>
  <c r="G394" i="1"/>
  <c r="G59" i="1"/>
  <c r="H59" i="1" s="1"/>
  <c r="G669" i="1"/>
  <c r="H669" i="1" s="1"/>
  <c r="G205" i="1"/>
  <c r="G218" i="1"/>
  <c r="G125" i="1"/>
  <c r="G446" i="1"/>
  <c r="H446" i="1" s="1"/>
  <c r="G229" i="1"/>
  <c r="G246" i="1"/>
  <c r="G418" i="1"/>
  <c r="G41" i="1"/>
  <c r="G613" i="1"/>
  <c r="H613" i="1" s="1"/>
  <c r="G42" i="1"/>
  <c r="H42" i="1" s="1"/>
  <c r="G542" i="1"/>
  <c r="H542" i="1" s="1"/>
  <c r="G117" i="1"/>
  <c r="H117" i="1" s="1"/>
  <c r="G421" i="1"/>
  <c r="H421" i="1" s="1"/>
  <c r="G476" i="1"/>
  <c r="G368" i="1"/>
  <c r="H368" i="1" s="1"/>
  <c r="G176" i="1"/>
  <c r="G188" i="1"/>
  <c r="H188" i="1" s="1"/>
  <c r="G699" i="1"/>
  <c r="G513" i="1"/>
  <c r="H512" i="1" s="1"/>
  <c r="G491" i="1"/>
  <c r="H491" i="1" s="1"/>
  <c r="G294" i="1"/>
  <c r="H294" i="1" s="1"/>
  <c r="G583" i="1"/>
  <c r="H583" i="1" s="1"/>
  <c r="G141" i="1"/>
  <c r="H141" i="1" s="1"/>
  <c r="G420" i="1"/>
  <c r="G378" i="1"/>
  <c r="H378" i="1" s="1"/>
  <c r="G561" i="1"/>
  <c r="H560" i="1" s="1"/>
  <c r="G528" i="1"/>
  <c r="G641" i="1"/>
  <c r="H641" i="1" s="1"/>
  <c r="G487" i="1"/>
  <c r="H487" i="1" s="1"/>
  <c r="G585" i="1"/>
  <c r="G155" i="1"/>
  <c r="H155" i="1" s="1"/>
  <c r="G252" i="1"/>
  <c r="H252" i="1" s="1"/>
  <c r="G723" i="1"/>
  <c r="H723" i="1" s="1"/>
  <c r="G113" i="1"/>
  <c r="G618" i="1"/>
  <c r="G580" i="1"/>
  <c r="G696" i="1"/>
  <c r="H696" i="1" s="1"/>
  <c r="G679" i="1"/>
  <c r="H679" i="1" s="1"/>
  <c r="G217" i="1"/>
  <c r="G192" i="1"/>
  <c r="G451" i="1"/>
  <c r="H451" i="1" s="1"/>
  <c r="G407" i="1"/>
  <c r="G238" i="1"/>
  <c r="H238" i="1" s="1"/>
  <c r="G245" i="1"/>
  <c r="H245" i="1" s="1"/>
  <c r="G105" i="1"/>
  <c r="H105" i="1" s="1"/>
  <c r="G328" i="1"/>
  <c r="H328" i="1" s="1"/>
  <c r="G555" i="1"/>
  <c r="H555" i="1" s="1"/>
  <c r="G326" i="1"/>
  <c r="H326" i="1" s="1"/>
  <c r="G325" i="1"/>
  <c r="G697" i="1"/>
  <c r="G426" i="1"/>
  <c r="H426" i="1" s="1"/>
  <c r="G395" i="1"/>
  <c r="H395" i="1" s="1"/>
  <c r="G390" i="1"/>
  <c r="H390" i="1" s="1"/>
  <c r="G544" i="1"/>
  <c r="H544" i="1" s="1"/>
  <c r="G237" i="1"/>
  <c r="G300" i="1"/>
  <c r="G195" i="1"/>
  <c r="G354" i="1"/>
  <c r="H354" i="1" s="1"/>
  <c r="G330" i="1"/>
  <c r="G502" i="1"/>
  <c r="H502" i="1" s="1"/>
  <c r="G240" i="1"/>
  <c r="H240" i="1" s="1"/>
  <c r="G499" i="1"/>
  <c r="H499" i="1" s="1"/>
  <c r="G455" i="1"/>
  <c r="H455" i="1" s="1"/>
  <c r="G94" i="1"/>
  <c r="G101" i="1"/>
  <c r="G645" i="1"/>
  <c r="H644" i="1" s="1"/>
  <c r="G376" i="1"/>
  <c r="H376" i="1" s="1"/>
  <c r="G39" i="1"/>
  <c r="H39" i="1" s="1"/>
  <c r="G374" i="1"/>
  <c r="H374" i="1" s="1"/>
  <c r="G373" i="1"/>
  <c r="G708" i="1"/>
  <c r="H708" i="1" s="1"/>
  <c r="G369" i="1"/>
  <c r="H369" i="1" s="1"/>
  <c r="G467" i="1"/>
  <c r="H467" i="1" s="1"/>
  <c r="G270" i="1"/>
  <c r="H270" i="1" s="1"/>
  <c r="G592" i="1"/>
  <c r="H592" i="1" s="1"/>
  <c r="G714" i="1"/>
  <c r="H714" i="1" s="1"/>
  <c r="G474" i="1"/>
  <c r="H474" i="1" s="1"/>
  <c r="G126" i="1"/>
  <c r="H126" i="1" s="1"/>
  <c r="G281" i="1"/>
  <c r="H281" i="1" s="1"/>
  <c r="G494" i="1"/>
  <c r="H494" i="1" s="1"/>
  <c r="G687" i="1"/>
  <c r="H687" i="1" s="1"/>
  <c r="G211" i="1"/>
  <c r="H211" i="1" s="1"/>
  <c r="G114" i="1"/>
  <c r="H114" i="1" s="1"/>
  <c r="G549" i="1"/>
  <c r="H549" i="1" s="1"/>
  <c r="G315" i="1"/>
  <c r="H315" i="1" s="1"/>
  <c r="G277" i="1"/>
  <c r="H277" i="1" s="1"/>
  <c r="G287" i="1"/>
  <c r="H287" i="1" s="1"/>
  <c r="G582" i="1"/>
  <c r="G313" i="1"/>
  <c r="H313" i="1" s="1"/>
  <c r="G430" i="1"/>
  <c r="G477" i="1"/>
  <c r="H477" i="1" s="1"/>
  <c r="G589" i="1"/>
  <c r="H589" i="1" s="1"/>
  <c r="G444" i="1"/>
  <c r="H444" i="1" s="1"/>
  <c r="G82" i="1"/>
  <c r="G63" i="1"/>
  <c r="H63" i="1" s="1"/>
  <c r="G646" i="1"/>
  <c r="H646" i="1" s="1"/>
  <c r="G650" i="1"/>
  <c r="G310" i="1"/>
  <c r="H310" i="1" s="1"/>
  <c r="G435" i="1"/>
  <c r="H435" i="1" s="1"/>
  <c r="G201" i="1"/>
  <c r="H201" i="1" s="1"/>
  <c r="G726" i="1"/>
  <c r="H726" i="1" s="1"/>
  <c r="G7" i="1"/>
  <c r="G5" i="1"/>
  <c r="G6" i="1"/>
  <c r="G3" i="1"/>
  <c r="G4" i="1"/>
  <c r="H31" i="3"/>
  <c r="I31" i="3" s="1"/>
  <c r="H156" i="3"/>
  <c r="I156" i="3" s="1"/>
  <c r="H480" i="3"/>
  <c r="I480" i="3" s="1"/>
  <c r="H42" i="3"/>
  <c r="I42" i="3" s="1"/>
  <c r="H214" i="3"/>
  <c r="I214" i="3" s="1"/>
  <c r="H331" i="3"/>
  <c r="I331" i="3" s="1"/>
  <c r="H362" i="3"/>
  <c r="I362" i="3" s="1"/>
  <c r="H717" i="3"/>
  <c r="H406" i="3"/>
  <c r="I406" i="3" s="1"/>
  <c r="H678" i="3"/>
  <c r="I678" i="3" s="1"/>
  <c r="H395" i="3"/>
  <c r="I395" i="3" s="1"/>
  <c r="H295" i="3"/>
  <c r="I295" i="3" s="1"/>
  <c r="H244" i="3"/>
  <c r="I244" i="3" s="1"/>
  <c r="H516" i="3"/>
  <c r="I516" i="3" s="1"/>
  <c r="H499" i="3"/>
  <c r="I499" i="3" s="1"/>
  <c r="H263" i="3"/>
  <c r="I263" i="3" s="1"/>
  <c r="H654" i="3"/>
  <c r="I654" i="3" s="1"/>
  <c r="H77" i="3"/>
  <c r="I77" i="3" s="1"/>
  <c r="H664" i="3"/>
  <c r="I664" i="3" s="1"/>
  <c r="H709" i="3"/>
  <c r="M721" i="3" s="1"/>
  <c r="H179" i="3"/>
  <c r="I179" i="3" s="1"/>
  <c r="H258" i="3"/>
  <c r="I258" i="3" s="1"/>
  <c r="H430" i="3"/>
  <c r="I430" i="3" s="1"/>
  <c r="H185" i="3"/>
  <c r="I185" i="3" s="1"/>
  <c r="H393" i="3"/>
  <c r="I393" i="3" s="1"/>
  <c r="H144" i="3"/>
  <c r="I144" i="3" s="1"/>
  <c r="H79" i="3"/>
  <c r="I79" i="3" s="1"/>
  <c r="H716" i="3"/>
  <c r="H202" i="3"/>
  <c r="I202" i="3" s="1"/>
  <c r="H317" i="3"/>
  <c r="I317" i="3" s="1"/>
  <c r="H525" i="3"/>
  <c r="I525" i="3" s="1"/>
  <c r="H308" i="3"/>
  <c r="I308" i="3" s="1"/>
  <c r="H580" i="3"/>
  <c r="I580" i="3" s="1"/>
  <c r="H459" i="3"/>
  <c r="I459" i="3" s="1"/>
  <c r="H134" i="3"/>
  <c r="I134" i="3" s="1"/>
  <c r="H565" i="3"/>
  <c r="I565" i="3" s="1"/>
  <c r="H204" i="3"/>
  <c r="I204" i="3" s="1"/>
  <c r="H187" i="3"/>
  <c r="I187" i="3" s="1"/>
  <c r="H611" i="3"/>
  <c r="I611" i="3" s="1"/>
  <c r="H342" i="3"/>
  <c r="I342" i="3" s="1"/>
  <c r="H673" i="3"/>
  <c r="I673" i="3" s="1"/>
  <c r="H617" i="3"/>
  <c r="I617" i="3" s="1"/>
  <c r="H672" i="3"/>
  <c r="I672" i="3" s="1"/>
  <c r="H28" i="3"/>
  <c r="I28" i="3" s="1"/>
  <c r="H535" i="3"/>
  <c r="I535" i="3" s="1"/>
  <c r="H498" i="3"/>
  <c r="I498" i="3" s="1"/>
  <c r="H576" i="3"/>
  <c r="I576" i="3" s="1"/>
  <c r="H59" i="3"/>
  <c r="I59" i="3" s="1"/>
  <c r="H138" i="3"/>
  <c r="I138" i="3" s="1"/>
  <c r="H310" i="3"/>
  <c r="I310" i="3" s="1"/>
  <c r="H65" i="3"/>
  <c r="I65" i="3" s="1"/>
  <c r="H273" i="3"/>
  <c r="I273" i="3" s="1"/>
  <c r="H104" i="3"/>
  <c r="I104" i="3" s="1"/>
  <c r="H376" i="3"/>
  <c r="I376" i="3" s="1"/>
  <c r="H231" i="3"/>
  <c r="I231" i="3" s="1"/>
  <c r="H566" i="3"/>
  <c r="I566" i="3" s="1"/>
  <c r="H252" i="3"/>
  <c r="I252" i="3" s="1"/>
  <c r="H235" i="3"/>
  <c r="I235" i="3" s="1"/>
  <c r="H659" i="3"/>
  <c r="I659" i="3" s="1"/>
  <c r="H390" i="3"/>
  <c r="I390" i="3" s="1"/>
  <c r="H648" i="3"/>
  <c r="I648" i="3" s="1"/>
  <c r="H48" i="3"/>
  <c r="I48" i="3" s="1"/>
  <c r="H643" i="3"/>
  <c r="I643" i="3" s="1"/>
  <c r="H407" i="3"/>
  <c r="I407" i="3" s="1"/>
  <c r="H106" i="3"/>
  <c r="I106" i="3" s="1"/>
  <c r="H394" i="3"/>
  <c r="I394" i="3" s="1"/>
  <c r="H615" i="3"/>
  <c r="I615" i="3" s="1"/>
  <c r="H323" i="3"/>
  <c r="I323" i="3" s="1"/>
  <c r="H54" i="3"/>
  <c r="I54" i="3" s="1"/>
  <c r="H574" i="3"/>
  <c r="I574" i="3" s="1"/>
  <c r="H329" i="3"/>
  <c r="I329" i="3" s="1"/>
  <c r="H537" i="3"/>
  <c r="I537" i="3" s="1"/>
  <c r="H368" i="3"/>
  <c r="I368" i="3" s="1"/>
  <c r="H712" i="3"/>
  <c r="M724" i="3" s="1"/>
  <c r="H679" i="3"/>
  <c r="I679" i="3" s="1"/>
  <c r="H570" i="3"/>
  <c r="I570" i="3" s="1"/>
  <c r="H340" i="3"/>
  <c r="I340" i="3" s="1"/>
  <c r="H50" i="3"/>
  <c r="I50" i="3" s="1"/>
  <c r="H490" i="3"/>
  <c r="I490" i="3" s="1"/>
  <c r="H20" i="3"/>
  <c r="I20" i="3" s="1"/>
  <c r="H32" i="3"/>
  <c r="I32" i="3" s="1"/>
  <c r="H304" i="3"/>
  <c r="I304" i="3" s="1"/>
  <c r="H159" i="3"/>
  <c r="I159" i="3" s="1"/>
  <c r="H494" i="3"/>
  <c r="I494" i="3" s="1"/>
  <c r="H649" i="3"/>
  <c r="I649" i="3" s="1"/>
  <c r="H370" i="3"/>
  <c r="I370" i="3" s="1"/>
  <c r="H623" i="3"/>
  <c r="I623" i="3" s="1"/>
  <c r="H639" i="3"/>
  <c r="I639" i="3" s="1"/>
  <c r="H188" i="3"/>
  <c r="I188" i="3" s="1"/>
  <c r="H657" i="3"/>
  <c r="I657" i="3" s="1"/>
  <c r="H505" i="3"/>
  <c r="I505" i="3" s="1"/>
  <c r="H337" i="3"/>
  <c r="I337" i="3" s="1"/>
  <c r="H581" i="3"/>
  <c r="I581" i="3" s="1"/>
  <c r="H380" i="3"/>
  <c r="I380" i="3" s="1"/>
  <c r="H605" i="3"/>
  <c r="I605" i="3" s="1"/>
  <c r="H129" i="3"/>
  <c r="I129" i="3" s="1"/>
  <c r="H495" i="3"/>
  <c r="I495" i="3" s="1"/>
  <c r="H686" i="3"/>
  <c r="M698" i="3" s="1"/>
  <c r="H327" i="3"/>
  <c r="I327" i="3" s="1"/>
  <c r="H433" i="3"/>
  <c r="I433" i="3" s="1"/>
  <c r="H361" i="3"/>
  <c r="I361" i="3" s="1"/>
  <c r="H194" i="3"/>
  <c r="I194" i="3" s="1"/>
  <c r="H694" i="3"/>
  <c r="M706" i="3" s="1"/>
  <c r="H96" i="3"/>
  <c r="I96" i="3" s="1"/>
  <c r="H154" i="3"/>
  <c r="I154" i="3" s="1"/>
  <c r="H269" i="3"/>
  <c r="I269" i="3" s="1"/>
  <c r="H693" i="3"/>
  <c r="M705" i="3" s="1"/>
  <c r="H551" i="3"/>
  <c r="I551" i="3" s="1"/>
  <c r="H371" i="3"/>
  <c r="I371" i="3" s="1"/>
  <c r="H102" i="3"/>
  <c r="I102" i="3" s="1"/>
  <c r="H622" i="3"/>
  <c r="I622" i="3" s="1"/>
  <c r="H377" i="3"/>
  <c r="I377" i="3" s="1"/>
  <c r="H585" i="3"/>
  <c r="I585" i="3" s="1"/>
  <c r="H336" i="3"/>
  <c r="I336" i="3" s="1"/>
  <c r="H271" i="3"/>
  <c r="I271" i="3" s="1"/>
  <c r="H610" i="3"/>
  <c r="I610" i="3" s="1"/>
  <c r="H70" i="3"/>
  <c r="I70" i="3" s="1"/>
  <c r="H509" i="3"/>
  <c r="I509" i="3" s="1"/>
  <c r="H33" i="3"/>
  <c r="I33" i="3" s="1"/>
  <c r="H500" i="3"/>
  <c r="I500" i="3" s="1"/>
  <c r="H136" i="3"/>
  <c r="I136" i="3" s="1"/>
  <c r="H651" i="3"/>
  <c r="I651" i="3" s="1"/>
  <c r="H326" i="3"/>
  <c r="I326" i="3" s="1"/>
  <c r="H97" i="3"/>
  <c r="I97" i="3" s="1"/>
  <c r="H396" i="3"/>
  <c r="I396" i="3" s="1"/>
  <c r="H379" i="3"/>
  <c r="I379" i="3" s="1"/>
  <c r="H143" i="3"/>
  <c r="I143" i="3" s="1"/>
  <c r="H534" i="3"/>
  <c r="I534" i="3" s="1"/>
  <c r="H447" i="3"/>
  <c r="I447" i="3" s="1"/>
  <c r="H165" i="3"/>
  <c r="I165" i="3" s="1"/>
  <c r="H474" i="3"/>
  <c r="I474" i="3" s="1"/>
  <c r="H220" i="3"/>
  <c r="I220" i="3" s="1"/>
  <c r="H99" i="3"/>
  <c r="I99" i="3" s="1"/>
  <c r="H487" i="3"/>
  <c r="I487" i="3" s="1"/>
  <c r="H675" i="3"/>
  <c r="I675" i="3" s="1"/>
  <c r="H251" i="3"/>
  <c r="I251" i="3" s="1"/>
  <c r="H330" i="3"/>
  <c r="I330" i="3" s="1"/>
  <c r="H502" i="3"/>
  <c r="I502" i="3" s="1"/>
  <c r="H257" i="3"/>
  <c r="I257" i="3" s="1"/>
  <c r="H465" i="3"/>
  <c r="I465" i="3" s="1"/>
  <c r="H296" i="3"/>
  <c r="I296" i="3" s="1"/>
  <c r="H568" i="3"/>
  <c r="I568" i="3" s="1"/>
  <c r="H423" i="3"/>
  <c r="I423" i="3" s="1"/>
  <c r="H703" i="3"/>
  <c r="M715" i="3" s="1"/>
  <c r="H444" i="3"/>
  <c r="I444" i="3" s="1"/>
  <c r="H427" i="3"/>
  <c r="I427" i="3" s="1"/>
  <c r="H191" i="3"/>
  <c r="I191" i="3" s="1"/>
  <c r="H582" i="3"/>
  <c r="I582" i="3" s="1"/>
  <c r="H240" i="3"/>
  <c r="I240" i="3" s="1"/>
  <c r="H175" i="3"/>
  <c r="I175" i="3" s="1"/>
  <c r="H684" i="3"/>
  <c r="M696" i="3" s="1"/>
  <c r="H298" i="3"/>
  <c r="I298" i="3" s="1"/>
  <c r="H108" i="3"/>
  <c r="I108" i="3" s="1"/>
  <c r="H91" i="3"/>
  <c r="I91" i="3" s="1"/>
  <c r="H515" i="3"/>
  <c r="I515" i="3" s="1"/>
  <c r="H246" i="3"/>
  <c r="I246" i="3" s="1"/>
  <c r="H707" i="3"/>
  <c r="M719" i="3" s="1"/>
  <c r="H521" i="3"/>
  <c r="I521" i="3" s="1"/>
  <c r="H706" i="3"/>
  <c r="M718" i="3" s="1"/>
  <c r="H560" i="3"/>
  <c r="I560" i="3" s="1"/>
  <c r="H644" i="3"/>
  <c r="I644" i="3" s="1"/>
  <c r="H624" i="3"/>
  <c r="I624" i="3" s="1"/>
  <c r="H285" i="3"/>
  <c r="I285" i="3" s="1"/>
  <c r="H68" i="3"/>
  <c r="I68" i="3" s="1"/>
  <c r="H532" i="3"/>
  <c r="I532" i="3" s="1"/>
  <c r="H86" i="3"/>
  <c r="I86" i="3" s="1"/>
  <c r="H265" i="3"/>
  <c r="I265" i="3" s="1"/>
  <c r="H536" i="3"/>
  <c r="I536" i="3" s="1"/>
  <c r="H224" i="3"/>
  <c r="I224" i="3" s="1"/>
  <c r="H496" i="3"/>
  <c r="I496" i="3" s="1"/>
  <c r="H351" i="3"/>
  <c r="I351" i="3" s="1"/>
  <c r="H727" i="3"/>
  <c r="H434" i="3"/>
  <c r="I434" i="3" s="1"/>
  <c r="H279" i="3"/>
  <c r="I279" i="3" s="1"/>
  <c r="H13" i="3"/>
  <c r="I13" i="3" s="1"/>
  <c r="H346" i="3"/>
  <c r="I346" i="3" s="1"/>
  <c r="H572" i="3"/>
  <c r="I572" i="3" s="1"/>
  <c r="H590" i="3"/>
  <c r="I590" i="3" s="1"/>
  <c r="H722" i="3"/>
  <c r="H710" i="3"/>
  <c r="M722" i="3" s="1"/>
  <c r="H89" i="3"/>
  <c r="I89" i="3" s="1"/>
  <c r="H320" i="3"/>
  <c r="I320" i="3" s="1"/>
  <c r="H113" i="3"/>
  <c r="I113" i="3" s="1"/>
  <c r="H321" i="3"/>
  <c r="I321" i="3" s="1"/>
  <c r="H109" i="3"/>
  <c r="I109" i="3" s="1"/>
  <c r="H522" i="3"/>
  <c r="I522" i="3" s="1"/>
  <c r="H594" i="3"/>
  <c r="I594" i="3" s="1"/>
  <c r="H676" i="3"/>
  <c r="I676" i="3" s="1"/>
  <c r="H404" i="3"/>
  <c r="I404" i="3" s="1"/>
  <c r="H38" i="3"/>
  <c r="I38" i="3" s="1"/>
  <c r="H577" i="3"/>
  <c r="I577" i="3" s="1"/>
  <c r="H294" i="3"/>
  <c r="I294" i="3" s="1"/>
  <c r="H691" i="3"/>
  <c r="M703" i="3" s="1"/>
  <c r="H569" i="3"/>
  <c r="I569" i="3" s="1"/>
  <c r="H690" i="3"/>
  <c r="M702" i="3" s="1"/>
  <c r="H528" i="3"/>
  <c r="I528" i="3" s="1"/>
  <c r="H11" i="3"/>
  <c r="I11" i="3" s="1"/>
  <c r="H90" i="3"/>
  <c r="I90" i="3" s="1"/>
  <c r="H262" i="3"/>
  <c r="I262" i="3" s="1"/>
  <c r="H17" i="3"/>
  <c r="I17" i="3" s="1"/>
  <c r="H225" i="3"/>
  <c r="I225" i="3" s="1"/>
  <c r="H56" i="3"/>
  <c r="I56" i="3" s="1"/>
  <c r="H328" i="3"/>
  <c r="I328" i="3" s="1"/>
  <c r="H183" i="3"/>
  <c r="I183" i="3" s="1"/>
  <c r="H518" i="3"/>
  <c r="I518" i="3" s="1"/>
  <c r="H289" i="3"/>
  <c r="I289" i="3" s="1"/>
  <c r="H588" i="3"/>
  <c r="I588" i="3" s="1"/>
  <c r="H571" i="3"/>
  <c r="I571" i="3" s="1"/>
  <c r="H335" i="3"/>
  <c r="I335" i="3" s="1"/>
  <c r="H34" i="3"/>
  <c r="I34" i="3" s="1"/>
  <c r="H149" i="3"/>
  <c r="I149" i="3" s="1"/>
  <c r="H357" i="3"/>
  <c r="I357" i="3" s="1"/>
  <c r="H140" i="3"/>
  <c r="I140" i="3" s="1"/>
  <c r="H412" i="3"/>
  <c r="I412" i="3" s="1"/>
  <c r="H291" i="3"/>
  <c r="I291" i="3" s="1"/>
  <c r="H36" i="3"/>
  <c r="I36" i="3" s="1"/>
  <c r="H19" i="3"/>
  <c r="I19" i="3" s="1"/>
  <c r="H443" i="3"/>
  <c r="I443" i="3" s="1"/>
  <c r="H174" i="3"/>
  <c r="I174" i="3" s="1"/>
  <c r="H449" i="3"/>
  <c r="I449" i="3" s="1"/>
  <c r="H488" i="3"/>
  <c r="I488" i="3" s="1"/>
  <c r="H681" i="3"/>
  <c r="M693" i="3" s="1"/>
  <c r="H668" i="3"/>
  <c r="I668" i="3" s="1"/>
  <c r="H591" i="3"/>
  <c r="I591" i="3" s="1"/>
  <c r="H24" i="3"/>
  <c r="I24" i="3" s="1"/>
  <c r="H619" i="3"/>
  <c r="I619" i="3" s="1"/>
  <c r="H383" i="3"/>
  <c r="I383" i="3" s="1"/>
  <c r="H82" i="3"/>
  <c r="I82" i="3" s="1"/>
  <c r="H197" i="3"/>
  <c r="I197" i="3" s="1"/>
  <c r="H432" i="3"/>
  <c r="I432" i="3" s="1"/>
  <c r="H367" i="3"/>
  <c r="I367" i="3" s="1"/>
  <c r="H482" i="3"/>
  <c r="I482" i="3" s="1"/>
  <c r="H166" i="3"/>
  <c r="I166" i="3" s="1"/>
  <c r="H300" i="3"/>
  <c r="I300" i="3" s="1"/>
  <c r="H283" i="3"/>
  <c r="I283" i="3" s="1"/>
  <c r="H47" i="3"/>
  <c r="I47" i="3" s="1"/>
  <c r="H438" i="3"/>
  <c r="I438" i="3" s="1"/>
  <c r="H575" i="3"/>
  <c r="I575" i="3" s="1"/>
  <c r="H69" i="3"/>
  <c r="I69" i="3" s="1"/>
  <c r="H602" i="3"/>
  <c r="I602" i="3" s="1"/>
  <c r="H124" i="3"/>
  <c r="I124" i="3" s="1"/>
  <c r="H26" i="3"/>
  <c r="I26" i="3" s="1"/>
  <c r="H477" i="3"/>
  <c r="I477" i="3" s="1"/>
  <c r="H260" i="3"/>
  <c r="I260" i="3" s="1"/>
  <c r="H280" i="3"/>
  <c r="I280" i="3" s="1"/>
  <c r="H470" i="3"/>
  <c r="I470" i="3" s="1"/>
  <c r="H666" i="3"/>
  <c r="I666" i="3" s="1"/>
  <c r="H616" i="3"/>
  <c r="I616" i="3" s="1"/>
  <c r="H416" i="3"/>
  <c r="I416" i="3" s="1"/>
  <c r="H713" i="3"/>
  <c r="M725" i="3" s="1"/>
  <c r="H696" i="3"/>
  <c r="M708" i="3" s="1"/>
  <c r="H656" i="3"/>
  <c r="I656" i="3" s="1"/>
  <c r="H426" i="3"/>
  <c r="I426" i="3" s="1"/>
  <c r="H410" i="3"/>
  <c r="I410" i="3" s="1"/>
  <c r="H205" i="3"/>
  <c r="I205" i="3" s="1"/>
  <c r="H529" i="3"/>
  <c r="I529" i="3" s="1"/>
  <c r="H128" i="3"/>
  <c r="I128" i="3" s="1"/>
  <c r="H637" i="3"/>
  <c r="I637" i="3" s="1"/>
  <c r="H592" i="3"/>
  <c r="I592" i="3" s="1"/>
  <c r="H647" i="3"/>
  <c r="I647" i="3" s="1"/>
  <c r="H281" i="3"/>
  <c r="I281" i="3" s="1"/>
  <c r="H268" i="3"/>
  <c r="I268" i="3" s="1"/>
  <c r="H305" i="3"/>
  <c r="I305" i="3" s="1"/>
  <c r="H513" i="3"/>
  <c r="I513" i="3" s="1"/>
  <c r="H301" i="3"/>
  <c r="I301" i="3" s="1"/>
  <c r="H584" i="3"/>
  <c r="I584" i="3" s="1"/>
  <c r="H242" i="3"/>
  <c r="I242" i="3" s="1"/>
  <c r="H73" i="3"/>
  <c r="I73" i="3" s="1"/>
  <c r="H292" i="3"/>
  <c r="I292" i="3" s="1"/>
  <c r="H230" i="3"/>
  <c r="I230" i="3" s="1"/>
  <c r="H85" i="3"/>
  <c r="I85" i="3" s="1"/>
  <c r="H348" i="3"/>
  <c r="I348" i="3" s="1"/>
  <c r="H203" i="3"/>
  <c r="I203" i="3" s="1"/>
  <c r="H282" i="3"/>
  <c r="I282" i="3" s="1"/>
  <c r="H454" i="3"/>
  <c r="I454" i="3" s="1"/>
  <c r="H209" i="3"/>
  <c r="I209" i="3" s="1"/>
  <c r="H417" i="3"/>
  <c r="I417" i="3" s="1"/>
  <c r="H248" i="3"/>
  <c r="I248" i="3" s="1"/>
  <c r="H520" i="3"/>
  <c r="I520" i="3" s="1"/>
  <c r="H375" i="3"/>
  <c r="I375" i="3" s="1"/>
  <c r="H719" i="3"/>
  <c r="H481" i="3"/>
  <c r="I481" i="3" s="1"/>
  <c r="H168" i="3"/>
  <c r="I168" i="3" s="1"/>
  <c r="H103" i="3"/>
  <c r="I103" i="3" s="1"/>
  <c r="H708" i="3"/>
  <c r="M720" i="3" s="1"/>
  <c r="H226" i="3"/>
  <c r="I226" i="3" s="1"/>
  <c r="H341" i="3"/>
  <c r="I341" i="3" s="1"/>
  <c r="H549" i="3"/>
  <c r="I549" i="3" s="1"/>
  <c r="H332" i="3"/>
  <c r="I332" i="3" s="1"/>
  <c r="H604" i="3"/>
  <c r="I604" i="3" s="1"/>
  <c r="H483" i="3"/>
  <c r="I483" i="3" s="1"/>
  <c r="H228" i="3"/>
  <c r="I228" i="3" s="1"/>
  <c r="H211" i="3"/>
  <c r="I211" i="3" s="1"/>
  <c r="H635" i="3"/>
  <c r="I635" i="3" s="1"/>
  <c r="H366" i="3"/>
  <c r="I366" i="3" s="1"/>
  <c r="H663" i="3"/>
  <c r="I663" i="3" s="1"/>
  <c r="H641" i="3"/>
  <c r="I641" i="3" s="1"/>
  <c r="H660" i="3"/>
  <c r="I660" i="3" s="1"/>
  <c r="H52" i="3"/>
  <c r="I52" i="3" s="1"/>
  <c r="H503" i="3"/>
  <c r="I503" i="3" s="1"/>
  <c r="H466" i="3"/>
  <c r="I466" i="3" s="1"/>
  <c r="H37" i="3"/>
  <c r="I37" i="3" s="1"/>
  <c r="H216" i="3"/>
  <c r="I216" i="3" s="1"/>
  <c r="H151" i="3"/>
  <c r="I151" i="3" s="1"/>
  <c r="H692" i="3"/>
  <c r="M704" i="3" s="1"/>
  <c r="H274" i="3"/>
  <c r="I274" i="3" s="1"/>
  <c r="H389" i="3"/>
  <c r="I389" i="3" s="1"/>
  <c r="H107" i="3"/>
  <c r="I107" i="3" s="1"/>
  <c r="H186" i="3"/>
  <c r="I186" i="3" s="1"/>
  <c r="H358" i="3"/>
  <c r="I358" i="3" s="1"/>
  <c r="H492" i="3"/>
  <c r="I492" i="3" s="1"/>
  <c r="H475" i="3"/>
  <c r="I475" i="3" s="1"/>
  <c r="H239" i="3"/>
  <c r="I239" i="3" s="1"/>
  <c r="H630" i="3"/>
  <c r="I630" i="3" s="1"/>
  <c r="H53" i="3"/>
  <c r="I53" i="3" s="1"/>
  <c r="H261" i="3"/>
  <c r="I261" i="3" s="1"/>
  <c r="H44" i="3"/>
  <c r="I44" i="3" s="1"/>
  <c r="H316" i="3"/>
  <c r="I316" i="3" s="1"/>
  <c r="H195" i="3"/>
  <c r="I195" i="3" s="1"/>
  <c r="H218" i="3"/>
  <c r="I218" i="3" s="1"/>
  <c r="H669" i="3"/>
  <c r="I669" i="3" s="1"/>
  <c r="H452" i="3"/>
  <c r="I452" i="3" s="1"/>
  <c r="H721" i="3"/>
  <c r="H667" i="3"/>
  <c r="I667" i="3" s="1"/>
  <c r="H208" i="3"/>
  <c r="I208" i="3" s="1"/>
  <c r="H555" i="3"/>
  <c r="I555" i="3" s="1"/>
  <c r="H608" i="3"/>
  <c r="I608" i="3" s="1"/>
  <c r="H599" i="3"/>
  <c r="I599" i="3" s="1"/>
  <c r="H562" i="3"/>
  <c r="I562" i="3" s="1"/>
  <c r="H418" i="3"/>
  <c r="I418" i="3" s="1"/>
  <c r="H695" i="3"/>
  <c r="M707" i="3" s="1"/>
  <c r="T707" i="3" s="1"/>
  <c r="H314" i="3"/>
  <c r="I314" i="3" s="1"/>
  <c r="H397" i="3"/>
  <c r="I397" i="3" s="1"/>
  <c r="H618" i="3"/>
  <c r="I618" i="3" s="1"/>
  <c r="H512" i="3"/>
  <c r="I512" i="3" s="1"/>
  <c r="H596" i="3"/>
  <c r="I596" i="3" s="1"/>
  <c r="H460" i="3"/>
  <c r="I460" i="3" s="1"/>
  <c r="H473" i="3"/>
  <c r="I473" i="3" s="1"/>
  <c r="H147" i="3"/>
  <c r="I147" i="3" s="1"/>
  <c r="H497" i="3"/>
  <c r="I497" i="3" s="1"/>
  <c r="H714" i="3"/>
  <c r="M726" i="3" s="1"/>
  <c r="H493" i="3"/>
  <c r="I493" i="3" s="1"/>
  <c r="H88" i="3"/>
  <c r="I88" i="3" s="1"/>
  <c r="H278" i="3"/>
  <c r="I278" i="3" s="1"/>
  <c r="H458" i="3"/>
  <c r="I458" i="3" s="1"/>
  <c r="H171" i="3"/>
  <c r="I171" i="3" s="1"/>
  <c r="H422" i="3"/>
  <c r="I422" i="3" s="1"/>
  <c r="H469" i="3"/>
  <c r="I469" i="3" s="1"/>
  <c r="H287" i="3"/>
  <c r="I287" i="3" s="1"/>
  <c r="H440" i="3"/>
  <c r="I440" i="3" s="1"/>
  <c r="H578" i="3"/>
  <c r="I578" i="3" s="1"/>
  <c r="H533" i="3"/>
  <c r="I533" i="3" s="1"/>
  <c r="H160" i="3"/>
  <c r="I160" i="3" s="1"/>
  <c r="H15" i="3"/>
  <c r="I15" i="3" s="1"/>
  <c r="H403" i="3"/>
  <c r="I403" i="3" s="1"/>
  <c r="H167" i="3"/>
  <c r="I167" i="3" s="1"/>
  <c r="H558" i="3"/>
  <c r="I558" i="3" s="1"/>
  <c r="H386" i="3"/>
  <c r="I386" i="3" s="1"/>
  <c r="H189" i="3"/>
  <c r="I189" i="3" s="1"/>
  <c r="H442" i="3"/>
  <c r="I442" i="3" s="1"/>
  <c r="H229" i="3"/>
  <c r="I229" i="3" s="1"/>
  <c r="H408" i="3"/>
  <c r="I408" i="3" s="1"/>
  <c r="H343" i="3"/>
  <c r="I343" i="3" s="1"/>
  <c r="H514" i="3"/>
  <c r="I514" i="3" s="1"/>
  <c r="H142" i="3"/>
  <c r="I142" i="3" s="1"/>
  <c r="H450" i="3"/>
  <c r="I450" i="3" s="1"/>
  <c r="H299" i="3"/>
  <c r="I299" i="3" s="1"/>
  <c r="H30" i="3"/>
  <c r="I30" i="3" s="1"/>
  <c r="H550" i="3"/>
  <c r="I550" i="3" s="1"/>
  <c r="H72" i="3"/>
  <c r="I72" i="3" s="1"/>
  <c r="H431" i="3"/>
  <c r="I431" i="3" s="1"/>
  <c r="H130" i="3"/>
  <c r="I130" i="3" s="1"/>
  <c r="H245" i="3"/>
  <c r="I245" i="3" s="1"/>
  <c r="H453" i="3"/>
  <c r="I453" i="3" s="1"/>
  <c r="H236" i="3"/>
  <c r="I236" i="3" s="1"/>
  <c r="H508" i="3"/>
  <c r="I508" i="3" s="1"/>
  <c r="H387" i="3"/>
  <c r="I387" i="3" s="1"/>
  <c r="H62" i="3"/>
  <c r="I62" i="3" s="1"/>
  <c r="H177" i="3"/>
  <c r="I177" i="3" s="1"/>
  <c r="H8" i="3"/>
  <c r="I8" i="3" s="1"/>
  <c r="H27" i="3"/>
  <c r="I27" i="3" s="1"/>
  <c r="H133" i="3"/>
  <c r="I133" i="3" s="1"/>
  <c r="H63" i="3"/>
  <c r="I63" i="3" s="1"/>
  <c r="H538" i="3"/>
  <c r="I538" i="3" s="1"/>
  <c r="H172" i="3"/>
  <c r="I172" i="3" s="1"/>
  <c r="H51" i="3"/>
  <c r="I51" i="3" s="1"/>
  <c r="H74" i="3"/>
  <c r="I74" i="3" s="1"/>
  <c r="H157" i="3"/>
  <c r="I157" i="3" s="1"/>
  <c r="H445" i="3"/>
  <c r="I445" i="3" s="1"/>
  <c r="H158" i="3"/>
  <c r="I158" i="3" s="1"/>
  <c r="H589" i="3"/>
  <c r="I589" i="3" s="1"/>
  <c r="H405" i="3"/>
  <c r="I405" i="3" s="1"/>
  <c r="H76" i="3"/>
  <c r="I76" i="3" s="1"/>
  <c r="H100" i="3"/>
  <c r="I100" i="3" s="1"/>
  <c r="H253" i="3"/>
  <c r="I253" i="3" s="1"/>
  <c r="H339" i="3"/>
  <c r="I339" i="3" s="1"/>
  <c r="H21" i="3"/>
  <c r="I21" i="3" s="1"/>
  <c r="H206" i="3"/>
  <c r="I206" i="3" s="1"/>
  <c r="H45" i="3"/>
  <c r="I45" i="3" s="1"/>
  <c r="H631" i="3"/>
  <c r="I631" i="3" s="1"/>
  <c r="H25" i="3"/>
  <c r="I25" i="3" s="1"/>
  <c r="H472" i="3"/>
  <c r="I472" i="3" s="1"/>
  <c r="H662" i="3"/>
  <c r="I662" i="3" s="1"/>
  <c r="H400" i="3"/>
  <c r="I400" i="3" s="1"/>
  <c r="H720" i="3"/>
  <c r="H614" i="3"/>
  <c r="I614" i="3" s="1"/>
  <c r="H385" i="3"/>
  <c r="I385" i="3" s="1"/>
  <c r="H288" i="3"/>
  <c r="I288" i="3" s="1"/>
  <c r="H650" i="3"/>
  <c r="I650" i="3" s="1"/>
  <c r="H22" i="3"/>
  <c r="I22" i="3" s="1"/>
  <c r="H461" i="3"/>
  <c r="I461" i="3" s="1"/>
  <c r="H563" i="3"/>
  <c r="I563" i="3" s="1"/>
  <c r="H415" i="3"/>
  <c r="I415" i="3" s="1"/>
  <c r="H653" i="3"/>
  <c r="I653" i="3" s="1"/>
  <c r="H95" i="3"/>
  <c r="I95" i="3" s="1"/>
  <c r="H486" i="3"/>
  <c r="I486" i="3" s="1"/>
  <c r="H701" i="3"/>
  <c r="M713" i="3" s="1"/>
  <c r="H632" i="3"/>
  <c r="I632" i="3" s="1"/>
  <c r="H161" i="3"/>
  <c r="I161" i="3" s="1"/>
  <c r="H101" i="3"/>
  <c r="I101" i="3" s="1"/>
  <c r="H519" i="3"/>
  <c r="I519" i="3" s="1"/>
  <c r="H640" i="3"/>
  <c r="I640" i="3" s="1"/>
  <c r="H123" i="3"/>
  <c r="I123" i="3" s="1"/>
  <c r="H665" i="3"/>
  <c r="I665" i="3" s="1"/>
  <c r="H583" i="3"/>
  <c r="I583" i="3" s="1"/>
  <c r="H347" i="3"/>
  <c r="I347" i="3" s="1"/>
  <c r="H78" i="3"/>
  <c r="I78" i="3" s="1"/>
  <c r="H598" i="3"/>
  <c r="I598" i="3" s="1"/>
  <c r="H353" i="3"/>
  <c r="I353" i="3" s="1"/>
  <c r="H120" i="3"/>
  <c r="I120" i="3" s="1"/>
  <c r="H55" i="3"/>
  <c r="I55" i="3" s="1"/>
  <c r="H724" i="3"/>
  <c r="H178" i="3"/>
  <c r="I178" i="3" s="1"/>
  <c r="H293" i="3"/>
  <c r="I293" i="3" s="1"/>
  <c r="H501" i="3"/>
  <c r="I501" i="3" s="1"/>
  <c r="H180" i="3"/>
  <c r="I180" i="3" s="1"/>
  <c r="H163" i="3"/>
  <c r="I163" i="3" s="1"/>
  <c r="H587" i="3"/>
  <c r="I587" i="3" s="1"/>
  <c r="H318" i="3"/>
  <c r="I318" i="3" s="1"/>
  <c r="H683" i="3"/>
  <c r="M695" i="3" s="1"/>
  <c r="H593" i="3"/>
  <c r="I593" i="3" s="1"/>
  <c r="H682" i="3"/>
  <c r="M694" i="3" s="1"/>
  <c r="H567" i="3"/>
  <c r="I567" i="3" s="1"/>
  <c r="H530" i="3"/>
  <c r="I530" i="3" s="1"/>
  <c r="H354" i="3"/>
  <c r="I354" i="3" s="1"/>
  <c r="H655" i="3"/>
  <c r="I655" i="3" s="1"/>
  <c r="H552" i="3"/>
  <c r="I552" i="3" s="1"/>
  <c r="H35" i="3"/>
  <c r="I35" i="3" s="1"/>
  <c r="H114" i="3"/>
  <c r="I114" i="3" s="1"/>
  <c r="H286" i="3"/>
  <c r="I286" i="3" s="1"/>
  <c r="H41" i="3"/>
  <c r="I41" i="3" s="1"/>
  <c r="H249" i="3"/>
  <c r="I249" i="3" s="1"/>
  <c r="H80" i="3"/>
  <c r="I80" i="3" s="1"/>
  <c r="H352" i="3"/>
  <c r="I352" i="3" s="1"/>
  <c r="H207" i="3"/>
  <c r="I207" i="3" s="1"/>
  <c r="H612" i="3"/>
  <c r="I612" i="3" s="1"/>
  <c r="H595" i="3"/>
  <c r="I595" i="3" s="1"/>
  <c r="H359" i="3"/>
  <c r="I359" i="3" s="1"/>
  <c r="H58" i="3"/>
  <c r="I58" i="3" s="1"/>
  <c r="H173" i="3"/>
  <c r="I173" i="3" s="1"/>
  <c r="H381" i="3"/>
  <c r="I381" i="3" s="1"/>
  <c r="H164" i="3"/>
  <c r="I164" i="3" s="1"/>
  <c r="H436" i="3"/>
  <c r="I436" i="3" s="1"/>
  <c r="H315" i="3"/>
  <c r="I315" i="3" s="1"/>
  <c r="H338" i="3"/>
  <c r="I338" i="3" s="1"/>
  <c r="H421" i="3"/>
  <c r="I421" i="3" s="1"/>
  <c r="H600" i="3"/>
  <c r="I600" i="3" s="1"/>
  <c r="H83" i="3"/>
  <c r="I83" i="3" s="1"/>
  <c r="H162" i="3"/>
  <c r="I162" i="3" s="1"/>
  <c r="H334" i="3"/>
  <c r="I334" i="3" s="1"/>
  <c r="H84" i="3"/>
  <c r="I84" i="3" s="1"/>
  <c r="H67" i="3"/>
  <c r="I67" i="3" s="1"/>
  <c r="H491" i="3"/>
  <c r="I491" i="3" s="1"/>
  <c r="H222" i="3"/>
  <c r="I222" i="3" s="1"/>
  <c r="H715" i="3"/>
  <c r="M727" i="3" s="1"/>
  <c r="H264" i="3"/>
  <c r="I264" i="3" s="1"/>
  <c r="H199" i="3"/>
  <c r="I199" i="3" s="1"/>
  <c r="H674" i="3"/>
  <c r="I674" i="3" s="1"/>
  <c r="H322" i="3"/>
  <c r="I322" i="3" s="1"/>
  <c r="H437" i="3"/>
  <c r="I437" i="3" s="1"/>
  <c r="H645" i="3"/>
  <c r="I645" i="3" s="1"/>
  <c r="H428" i="3"/>
  <c r="I428" i="3" s="1"/>
  <c r="H64" i="3"/>
  <c r="I64" i="3" s="1"/>
  <c r="H579" i="3"/>
  <c r="I579" i="3" s="1"/>
  <c r="H254" i="3"/>
  <c r="I254" i="3" s="1"/>
  <c r="H369" i="3"/>
  <c r="I369" i="3" s="1"/>
  <c r="H200" i="3"/>
  <c r="I200" i="3" s="1"/>
  <c r="H411" i="3"/>
  <c r="I411" i="3" s="1"/>
  <c r="H517" i="3"/>
  <c r="I517" i="3" s="1"/>
  <c r="H170" i="3"/>
  <c r="I170" i="3" s="1"/>
  <c r="H92" i="3"/>
  <c r="I92" i="3" s="1"/>
  <c r="H364" i="3"/>
  <c r="I364" i="3" s="1"/>
  <c r="H243" i="3"/>
  <c r="I243" i="3" s="1"/>
  <c r="H266" i="3"/>
  <c r="I266" i="3" s="1"/>
  <c r="H349" i="3"/>
  <c r="I349" i="3" s="1"/>
  <c r="H586" i="3"/>
  <c r="I586" i="3" s="1"/>
  <c r="H350" i="3"/>
  <c r="I350" i="3" s="1"/>
  <c r="H121" i="3"/>
  <c r="I121" i="3" s="1"/>
  <c r="H105" i="3"/>
  <c r="I105" i="3" s="1"/>
  <c r="H16" i="3"/>
  <c r="I16" i="3" s="1"/>
  <c r="H658" i="3"/>
  <c r="I658" i="3" s="1"/>
  <c r="H40" i="3"/>
  <c r="I40" i="3" s="1"/>
  <c r="H398" i="3"/>
  <c r="I398" i="3" s="1"/>
  <c r="H213" i="3"/>
  <c r="I213" i="3" s="1"/>
  <c r="H553" i="3"/>
  <c r="I553" i="3" s="1"/>
  <c r="H237" i="3"/>
  <c r="I237" i="3" s="1"/>
  <c r="H212" i="3"/>
  <c r="I212" i="3" s="1"/>
  <c r="H217" i="3"/>
  <c r="I217" i="3" s="1"/>
  <c r="H626" i="3"/>
  <c r="I626" i="3" s="1"/>
  <c r="H463" i="3"/>
  <c r="I463" i="3" s="1"/>
  <c r="H255" i="3"/>
  <c r="I255" i="3" s="1"/>
  <c r="H424" i="3"/>
  <c r="I424" i="3" s="1"/>
  <c r="H687" i="3"/>
  <c r="M699" i="3" s="1"/>
  <c r="H554" i="3"/>
  <c r="I554" i="3" s="1"/>
  <c r="H117" i="3"/>
  <c r="I117" i="3" s="1"/>
  <c r="H234" i="3"/>
  <c r="I234" i="3" s="1"/>
  <c r="H523" i="3"/>
  <c r="I523" i="3" s="1"/>
  <c r="H471" i="3"/>
  <c r="I471" i="3" s="1"/>
  <c r="H646" i="3"/>
  <c r="I646" i="3" s="1"/>
  <c r="H609" i="3"/>
  <c r="I609" i="3" s="1"/>
  <c r="H688" i="3"/>
  <c r="M700" i="3" s="1"/>
  <c r="H360" i="3"/>
  <c r="I360" i="3" s="1"/>
  <c r="H57" i="3"/>
  <c r="I57" i="3" s="1"/>
  <c r="H146" i="3"/>
  <c r="I146" i="3" s="1"/>
  <c r="H132" i="3"/>
  <c r="I132" i="3" s="1"/>
  <c r="H115" i="3"/>
  <c r="I115" i="3" s="1"/>
  <c r="H539" i="3"/>
  <c r="I539" i="3" s="1"/>
  <c r="H270" i="3"/>
  <c r="I270" i="3" s="1"/>
  <c r="H699" i="3"/>
  <c r="M711" i="3" s="1"/>
  <c r="H545" i="3"/>
  <c r="I545" i="3" s="1"/>
  <c r="H312" i="3"/>
  <c r="I312" i="3" s="1"/>
  <c r="H247" i="3"/>
  <c r="I247" i="3" s="1"/>
  <c r="H634" i="3"/>
  <c r="I634" i="3" s="1"/>
  <c r="H46" i="3"/>
  <c r="I46" i="3" s="1"/>
  <c r="H485" i="3"/>
  <c r="I485" i="3" s="1"/>
  <c r="H9" i="3"/>
  <c r="I9" i="3" s="1"/>
  <c r="H372" i="3"/>
  <c r="I372" i="3" s="1"/>
  <c r="H355" i="3"/>
  <c r="I355" i="3" s="1"/>
  <c r="H119" i="3"/>
  <c r="I119" i="3" s="1"/>
  <c r="H510" i="3"/>
  <c r="I510" i="3" s="1"/>
  <c r="H479" i="3"/>
  <c r="I479" i="3" s="1"/>
  <c r="H141" i="3"/>
  <c r="I141" i="3" s="1"/>
  <c r="H506" i="3"/>
  <c r="I506" i="3" s="1"/>
  <c r="H196" i="3"/>
  <c r="I196" i="3" s="1"/>
  <c r="H75" i="3"/>
  <c r="I75" i="3" s="1"/>
  <c r="H98" i="3"/>
  <c r="I98" i="3" s="1"/>
  <c r="H181" i="3"/>
  <c r="I181" i="3" s="1"/>
  <c r="H697" i="3"/>
  <c r="M709" i="3" s="1"/>
  <c r="H685" i="3"/>
  <c r="M697" i="3" s="1"/>
  <c r="H227" i="3"/>
  <c r="I227" i="3" s="1"/>
  <c r="H306" i="3"/>
  <c r="I306" i="3" s="1"/>
  <c r="H478" i="3"/>
  <c r="I478" i="3" s="1"/>
  <c r="H233" i="3"/>
  <c r="I233" i="3" s="1"/>
  <c r="H441" i="3"/>
  <c r="I441" i="3" s="1"/>
  <c r="H272" i="3"/>
  <c r="I272" i="3" s="1"/>
  <c r="H544" i="3"/>
  <c r="I544" i="3" s="1"/>
  <c r="H399" i="3"/>
  <c r="I399" i="3" s="1"/>
  <c r="H192" i="3"/>
  <c r="I192" i="3" s="1"/>
  <c r="H127" i="3"/>
  <c r="I127" i="3" s="1"/>
  <c r="H700" i="3"/>
  <c r="M712" i="3" s="1"/>
  <c r="H250" i="3"/>
  <c r="I250" i="3" s="1"/>
  <c r="H365" i="3"/>
  <c r="I365" i="3" s="1"/>
  <c r="H573" i="3"/>
  <c r="I573" i="3" s="1"/>
  <c r="H356" i="3"/>
  <c r="I356" i="3" s="1"/>
  <c r="H628" i="3"/>
  <c r="I628" i="3" s="1"/>
  <c r="H507" i="3"/>
  <c r="I507" i="3" s="1"/>
  <c r="H182" i="3"/>
  <c r="I182" i="3" s="1"/>
  <c r="H455" i="3"/>
  <c r="I455" i="3" s="1"/>
  <c r="H652" i="3"/>
  <c r="I652" i="3" s="1"/>
  <c r="H275" i="3"/>
  <c r="I275" i="3" s="1"/>
  <c r="H526" i="3"/>
  <c r="I526" i="3" s="1"/>
  <c r="H276" i="3"/>
  <c r="I276" i="3" s="1"/>
  <c r="H259" i="3"/>
  <c r="I259" i="3" s="1"/>
  <c r="H23" i="3"/>
  <c r="I23" i="3" s="1"/>
  <c r="H414" i="3"/>
  <c r="I414" i="3" s="1"/>
  <c r="H607" i="3"/>
  <c r="I607" i="3" s="1"/>
  <c r="H456" i="3"/>
  <c r="I456" i="3" s="1"/>
  <c r="H391" i="3"/>
  <c r="I391" i="3" s="1"/>
  <c r="H18" i="3"/>
  <c r="I18" i="3" s="1"/>
  <c r="H190" i="3"/>
  <c r="I190" i="3" s="1"/>
  <c r="H629" i="3"/>
  <c r="I629" i="3" s="1"/>
  <c r="H153" i="3"/>
  <c r="I153" i="3" s="1"/>
  <c r="H620" i="3"/>
  <c r="I620" i="3" s="1"/>
  <c r="H256" i="3"/>
  <c r="I256" i="3" s="1"/>
  <c r="H111" i="3"/>
  <c r="I111" i="3" s="1"/>
  <c r="H446" i="3"/>
  <c r="I446" i="3" s="1"/>
  <c r="H561" i="3"/>
  <c r="I561" i="3" s="1"/>
  <c r="H392" i="3"/>
  <c r="I392" i="3" s="1"/>
  <c r="H135" i="3"/>
  <c r="I135" i="3" s="1"/>
  <c r="H241" i="3"/>
  <c r="I241" i="3" s="1"/>
  <c r="H559" i="3"/>
  <c r="I559" i="3" s="1"/>
  <c r="H284" i="3"/>
  <c r="I284" i="3" s="1"/>
  <c r="H556" i="3"/>
  <c r="I556" i="3" s="1"/>
  <c r="H435" i="3"/>
  <c r="I435" i="3" s="1"/>
  <c r="H110" i="3"/>
  <c r="I110" i="3" s="1"/>
  <c r="H541" i="3"/>
  <c r="I541" i="3" s="1"/>
  <c r="H152" i="3"/>
  <c r="I152" i="3" s="1"/>
  <c r="H542" i="3"/>
  <c r="I542" i="3" s="1"/>
  <c r="H313" i="3"/>
  <c r="I313" i="3" s="1"/>
  <c r="H297" i="3"/>
  <c r="I297" i="3" s="1"/>
  <c r="H671" i="3"/>
  <c r="I671" i="3" s="1"/>
  <c r="H87" i="3"/>
  <c r="I87" i="3" s="1"/>
  <c r="H613" i="3"/>
  <c r="I613" i="3" s="1"/>
  <c r="H702" i="3"/>
  <c r="M714" i="3" s="1"/>
  <c r="H597" i="3"/>
  <c r="I597" i="3" s="1"/>
  <c r="H221" i="3"/>
  <c r="I221" i="3" s="1"/>
  <c r="H429" i="3"/>
  <c r="I429" i="3" s="1"/>
  <c r="H344" i="3"/>
  <c r="I344" i="3" s="1"/>
  <c r="H409" i="3"/>
  <c r="I409" i="3" s="1"/>
  <c r="H219" i="3"/>
  <c r="I219" i="3" s="1"/>
  <c r="H325" i="3"/>
  <c r="I325" i="3" s="1"/>
  <c r="H14" i="3"/>
  <c r="I14" i="3" s="1"/>
  <c r="H642" i="3"/>
  <c r="I642" i="3" s="1"/>
  <c r="H527" i="3"/>
  <c r="I527" i="3" s="1"/>
  <c r="H277" i="3"/>
  <c r="I277" i="3" s="1"/>
  <c r="H223" i="3"/>
  <c r="I223" i="3" s="1"/>
  <c r="H139" i="3"/>
  <c r="I139" i="3" s="1"/>
  <c r="H511" i="3"/>
  <c r="I511" i="3" s="1"/>
  <c r="H155" i="3"/>
  <c r="I155" i="3" s="1"/>
  <c r="H540" i="3"/>
  <c r="I540" i="3" s="1"/>
  <c r="H309" i="3"/>
  <c r="I309" i="3" s="1"/>
  <c r="H126" i="3"/>
  <c r="I126" i="3" s="1"/>
  <c r="H401" i="3"/>
  <c r="I401" i="3" s="1"/>
  <c r="H705" i="3"/>
  <c r="M717" i="3" s="1"/>
  <c r="H726" i="3"/>
  <c r="H94" i="3"/>
  <c r="I94" i="3" s="1"/>
  <c r="H524" i="3"/>
  <c r="I524" i="3" s="1"/>
  <c r="H420" i="3"/>
  <c r="I420" i="3" s="1"/>
  <c r="H636" i="3"/>
  <c r="I636" i="3" s="1"/>
  <c r="H324" i="3"/>
  <c r="I324" i="3" s="1"/>
  <c r="H307" i="3"/>
  <c r="I307" i="3" s="1"/>
  <c r="H71" i="3"/>
  <c r="I71" i="3" s="1"/>
  <c r="H462" i="3"/>
  <c r="I462" i="3" s="1"/>
  <c r="H543" i="3"/>
  <c r="I543" i="3" s="1"/>
  <c r="H93" i="3"/>
  <c r="I93" i="3" s="1"/>
  <c r="H504" i="3"/>
  <c r="I504" i="3" s="1"/>
  <c r="H439" i="3"/>
  <c r="I439" i="3" s="1"/>
  <c r="H66" i="3"/>
  <c r="I66" i="3" s="1"/>
  <c r="H238" i="3"/>
  <c r="I238" i="3" s="1"/>
  <c r="H677" i="3"/>
  <c r="I677" i="3" s="1"/>
  <c r="H201" i="3"/>
  <c r="I201" i="3" s="1"/>
  <c r="H564" i="3"/>
  <c r="I564" i="3" s="1"/>
  <c r="H547" i="3"/>
  <c r="I547" i="3" s="1"/>
  <c r="H311" i="3"/>
  <c r="I311" i="3" s="1"/>
  <c r="H10" i="3"/>
  <c r="I10" i="3" s="1"/>
  <c r="H125" i="3"/>
  <c r="I125" i="3" s="1"/>
  <c r="H333" i="3"/>
  <c r="I333" i="3" s="1"/>
  <c r="H116" i="3"/>
  <c r="I116" i="3" s="1"/>
  <c r="H388" i="3"/>
  <c r="I388" i="3" s="1"/>
  <c r="H267" i="3"/>
  <c r="I267" i="3" s="1"/>
  <c r="H290" i="3"/>
  <c r="I290" i="3" s="1"/>
  <c r="H373" i="3"/>
  <c r="I373" i="3" s="1"/>
  <c r="H12" i="3"/>
  <c r="I12" i="3" s="1"/>
  <c r="H402" i="3"/>
  <c r="I402" i="3" s="1"/>
  <c r="H419" i="3"/>
  <c r="I419" i="3" s="1"/>
  <c r="H150" i="3"/>
  <c r="I150" i="3" s="1"/>
  <c r="H670" i="3"/>
  <c r="I670" i="3" s="1"/>
  <c r="H425" i="3"/>
  <c r="I425" i="3" s="1"/>
  <c r="H633" i="3"/>
  <c r="I633" i="3" s="1"/>
  <c r="H464" i="3"/>
  <c r="I464" i="3" s="1"/>
  <c r="H689" i="3"/>
  <c r="M701" i="3" s="1"/>
  <c r="H680" i="3"/>
  <c r="M692" i="3" s="1"/>
  <c r="H384" i="3"/>
  <c r="I384" i="3" s="1"/>
  <c r="H319" i="3"/>
  <c r="I319" i="3" s="1"/>
  <c r="H546" i="3"/>
  <c r="I546" i="3" s="1"/>
  <c r="H118" i="3"/>
  <c r="I118" i="3" s="1"/>
  <c r="H557" i="3"/>
  <c r="I557" i="3" s="1"/>
  <c r="H81" i="3"/>
  <c r="I81" i="3" s="1"/>
  <c r="H548" i="3"/>
  <c r="I548" i="3" s="1"/>
  <c r="H184" i="3"/>
  <c r="I184" i="3" s="1"/>
  <c r="H39" i="3"/>
  <c r="I39" i="3" s="1"/>
  <c r="H374" i="3"/>
  <c r="I374" i="3" s="1"/>
  <c r="H60" i="3"/>
  <c r="I60" i="3" s="1"/>
  <c r="H43" i="3"/>
  <c r="I43" i="3" s="1"/>
  <c r="H467" i="3"/>
  <c r="I467" i="3" s="1"/>
  <c r="H198" i="3"/>
  <c r="I198" i="3" s="1"/>
  <c r="H723" i="3"/>
  <c r="H468" i="3"/>
  <c r="I468" i="3" s="1"/>
  <c r="H451" i="3"/>
  <c r="I451" i="3" s="1"/>
  <c r="H215" i="3"/>
  <c r="I215" i="3" s="1"/>
  <c r="H606" i="3"/>
  <c r="I606" i="3" s="1"/>
  <c r="H29" i="3"/>
  <c r="I29" i="3" s="1"/>
  <c r="H725" i="3"/>
  <c r="H131" i="3"/>
  <c r="I131" i="3" s="1"/>
  <c r="H210" i="3"/>
  <c r="I210" i="3" s="1"/>
  <c r="H382" i="3"/>
  <c r="I382" i="3" s="1"/>
  <c r="H137" i="3"/>
  <c r="I137" i="3" s="1"/>
  <c r="H345" i="3"/>
  <c r="I345" i="3" s="1"/>
  <c r="H176" i="3"/>
  <c r="I176" i="3" s="1"/>
  <c r="H448" i="3"/>
  <c r="I448" i="3" s="1"/>
  <c r="H303" i="3"/>
  <c r="I303" i="3" s="1"/>
  <c r="H638" i="3"/>
  <c r="I638" i="3" s="1"/>
  <c r="H698" i="3"/>
  <c r="M710" i="3" s="1"/>
  <c r="H148" i="3"/>
  <c r="I148" i="3" s="1"/>
  <c r="H704" i="3"/>
  <c r="M716" i="3" s="1"/>
  <c r="H625" i="3"/>
  <c r="I625" i="3" s="1"/>
  <c r="H169" i="3"/>
  <c r="I169" i="3" s="1"/>
  <c r="H476" i="3"/>
  <c r="I476" i="3" s="1"/>
  <c r="H112" i="3"/>
  <c r="I112" i="3" s="1"/>
  <c r="H627" i="3"/>
  <c r="I627" i="3" s="1"/>
  <c r="H302" i="3"/>
  <c r="I302" i="3" s="1"/>
  <c r="H457" i="3"/>
  <c r="I457" i="3" s="1"/>
  <c r="H484" i="3"/>
  <c r="I484" i="3" s="1"/>
  <c r="H711" i="3"/>
  <c r="M723" i="3" s="1"/>
  <c r="H718" i="3"/>
  <c r="H378" i="3"/>
  <c r="I378" i="3" s="1"/>
  <c r="H531" i="3"/>
  <c r="I531" i="3" s="1"/>
  <c r="H122" i="3"/>
  <c r="I122" i="3" s="1"/>
  <c r="H145" i="3"/>
  <c r="I145" i="3" s="1"/>
  <c r="H232" i="3"/>
  <c r="I232" i="3" s="1"/>
  <c r="H489" i="3"/>
  <c r="I489" i="3" s="1"/>
  <c r="H413" i="3"/>
  <c r="I413" i="3" s="1"/>
  <c r="H621" i="3"/>
  <c r="I621" i="3" s="1"/>
  <c r="H363" i="3"/>
  <c r="I363" i="3" s="1"/>
  <c r="H601" i="3"/>
  <c r="I601" i="3" s="1"/>
  <c r="H603" i="3"/>
  <c r="I603" i="3" s="1"/>
  <c r="H49" i="3"/>
  <c r="I49" i="3" s="1"/>
  <c r="H61" i="3"/>
  <c r="I61" i="3" s="1"/>
  <c r="H661" i="3"/>
  <c r="I661" i="3" s="1"/>
  <c r="H193" i="3"/>
  <c r="I193" i="3" s="1"/>
  <c r="S727" i="3" l="1"/>
  <c r="T727" i="3"/>
  <c r="S707" i="3"/>
  <c r="S708" i="3"/>
  <c r="T708" i="3"/>
  <c r="S702" i="3"/>
  <c r="T702" i="3"/>
  <c r="S705" i="3"/>
  <c r="T705" i="3"/>
  <c r="S694" i="3"/>
  <c r="T694" i="3"/>
  <c r="S725" i="3"/>
  <c r="T725" i="3"/>
  <c r="S698" i="3"/>
  <c r="T698" i="3"/>
  <c r="S724" i="3"/>
  <c r="T724" i="3"/>
  <c r="S711" i="3"/>
  <c r="T711" i="3"/>
  <c r="S700" i="3"/>
  <c r="T700" i="3"/>
  <c r="S699" i="3"/>
  <c r="T699" i="3"/>
  <c r="S713" i="3"/>
  <c r="T713" i="3"/>
  <c r="S704" i="3"/>
  <c r="T704" i="3"/>
  <c r="S703" i="3"/>
  <c r="T703" i="3"/>
  <c r="S723" i="3"/>
  <c r="T723" i="3"/>
  <c r="S717" i="3"/>
  <c r="T717" i="3"/>
  <c r="S712" i="3"/>
  <c r="T712" i="3"/>
  <c r="S695" i="3"/>
  <c r="T695" i="3"/>
  <c r="S715" i="3"/>
  <c r="T715" i="3"/>
  <c r="S716" i="3"/>
  <c r="T716" i="3"/>
  <c r="S718" i="3"/>
  <c r="T718" i="3"/>
  <c r="S696" i="3"/>
  <c r="T696" i="3"/>
  <c r="S706" i="3"/>
  <c r="T706" i="3"/>
  <c r="S693" i="3"/>
  <c r="T693" i="3"/>
  <c r="S701" i="3"/>
  <c r="T701" i="3"/>
  <c r="S697" i="3"/>
  <c r="T697" i="3"/>
  <c r="S726" i="3"/>
  <c r="T726" i="3"/>
  <c r="S720" i="3"/>
  <c r="T720" i="3"/>
  <c r="S719" i="3"/>
  <c r="T719" i="3"/>
  <c r="S710" i="3"/>
  <c r="T710" i="3"/>
  <c r="S714" i="3"/>
  <c r="T714" i="3"/>
  <c r="S709" i="3"/>
  <c r="T709" i="3"/>
  <c r="S722" i="3"/>
  <c r="T722" i="3"/>
  <c r="S721" i="3"/>
  <c r="T721" i="3"/>
  <c r="S692" i="3"/>
  <c r="T692" i="3"/>
  <c r="H320" i="1"/>
  <c r="H488" i="1"/>
  <c r="H82" i="1"/>
  <c r="H585" i="1"/>
  <c r="H476" i="1"/>
  <c r="H246" i="1"/>
  <c r="H602" i="1"/>
  <c r="H196" i="1"/>
  <c r="H578" i="1"/>
  <c r="H17" i="1"/>
  <c r="H100" i="1"/>
  <c r="H673" i="1"/>
  <c r="H706" i="1"/>
  <c r="H177" i="1"/>
  <c r="H591" i="1"/>
  <c r="H50" i="1"/>
  <c r="H312" i="1"/>
  <c r="H382" i="1"/>
  <c r="H35" i="1"/>
  <c r="H189" i="1"/>
  <c r="H108" i="1"/>
  <c r="H318" i="1"/>
  <c r="H530" i="1"/>
  <c r="H29" i="1"/>
  <c r="H651" i="1"/>
  <c r="H396" i="1"/>
  <c r="H90" i="1"/>
  <c r="H353" i="1"/>
  <c r="H406" i="1"/>
  <c r="H712" i="1"/>
  <c r="H40" i="1"/>
  <c r="H279" i="1"/>
  <c r="H147" i="1"/>
  <c r="H617" i="1"/>
  <c r="H342" i="1"/>
  <c r="H460" i="1"/>
  <c r="H231" i="1"/>
  <c r="H148" i="1"/>
  <c r="H41" i="1"/>
  <c r="H210" i="1"/>
  <c r="H553" i="1"/>
  <c r="H36" i="1"/>
  <c r="H364" i="1"/>
  <c r="H623" i="1"/>
  <c r="H303" i="1"/>
  <c r="H471" i="1"/>
  <c r="H26" i="1"/>
  <c r="H76" i="1"/>
  <c r="H237" i="1"/>
  <c r="H217" i="1"/>
  <c r="H418" i="1"/>
  <c r="H45" i="1"/>
  <c r="H194" i="1"/>
  <c r="H309" i="1"/>
  <c r="H686" i="1"/>
  <c r="H496" i="1"/>
  <c r="H490" i="1"/>
  <c r="H442" i="1"/>
  <c r="H214" i="1"/>
  <c r="H689" i="1"/>
  <c r="H434" i="1"/>
  <c r="H73" i="1"/>
  <c r="H112" i="1"/>
  <c r="H445" i="1"/>
  <c r="H642" i="1"/>
  <c r="H274" i="1"/>
  <c r="H698" i="1"/>
  <c r="H425" i="1"/>
  <c r="H33" i="1"/>
  <c r="H14" i="1"/>
  <c r="H635" i="1"/>
  <c r="H479" i="1"/>
  <c r="H357" i="1"/>
  <c r="H56" i="1"/>
  <c r="H582" i="1"/>
  <c r="H94" i="1"/>
  <c r="H300" i="1"/>
  <c r="H192" i="1"/>
  <c r="H420" i="1"/>
  <c r="H176" i="1"/>
  <c r="H180" i="1"/>
  <c r="H473" i="1"/>
  <c r="H590" i="1"/>
  <c r="H441" i="1"/>
  <c r="H405" i="1"/>
  <c r="H336" i="1"/>
  <c r="H671" i="1"/>
  <c r="H604" i="1"/>
  <c r="H371" i="1"/>
  <c r="H221" i="1"/>
  <c r="H401" i="1"/>
  <c r="H88" i="1"/>
  <c r="H588" i="1"/>
  <c r="H693" i="1"/>
  <c r="H657" i="1"/>
  <c r="H21" i="1"/>
  <c r="H339" i="1"/>
  <c r="H132" i="1"/>
  <c r="H611" i="1"/>
  <c r="H135" i="1"/>
  <c r="H250" i="1"/>
  <c r="H352" i="1"/>
  <c r="H670" i="1"/>
  <c r="H649" i="1"/>
  <c r="H138" i="1"/>
  <c r="H256" i="1"/>
  <c r="H705" i="1"/>
  <c r="H501" i="1"/>
  <c r="H627" i="1"/>
  <c r="H423" i="1"/>
  <c r="H345" i="1"/>
  <c r="H239" i="1"/>
  <c r="H629" i="1"/>
  <c r="H412" i="1"/>
  <c r="H335" i="1"/>
  <c r="H52" i="1"/>
  <c r="H208" i="1"/>
  <c r="H123" i="1"/>
  <c r="H286" i="1"/>
  <c r="H172" i="1"/>
  <c r="H122" i="1"/>
  <c r="H384" i="1"/>
  <c r="H150" i="1"/>
  <c r="H68" i="1"/>
  <c r="H692" i="1"/>
  <c r="H668" i="1"/>
  <c r="H356" i="1"/>
  <c r="H344" i="1"/>
  <c r="H438" i="1"/>
  <c r="H367" i="1"/>
  <c r="H129" i="1"/>
  <c r="H688" i="1"/>
  <c r="H527" i="1"/>
  <c r="H191" i="1"/>
  <c r="H16" i="1"/>
  <c r="H154" i="1"/>
  <c r="H340" i="1"/>
  <c r="H202" i="1"/>
  <c r="H187" i="1"/>
  <c r="H409" i="1"/>
  <c r="H84" i="1"/>
  <c r="H648" i="1"/>
  <c r="H429" i="1"/>
  <c r="H183" i="1"/>
  <c r="H702" i="1"/>
  <c r="H347" i="1"/>
  <c r="H333" i="1"/>
  <c r="H308" i="1"/>
  <c r="H404" i="1"/>
  <c r="H128" i="1"/>
  <c r="H428" i="1"/>
  <c r="H373" i="1"/>
  <c r="H394" i="1"/>
  <c r="H498" i="1"/>
  <c r="H181" i="1"/>
  <c r="H298" i="1"/>
  <c r="H640" i="1"/>
  <c r="H695" i="1"/>
  <c r="H685" i="1"/>
  <c r="H529" i="1"/>
  <c r="H675" i="1"/>
  <c r="H639" i="1"/>
  <c r="H174" i="1"/>
  <c r="H573" i="1"/>
  <c r="H537" i="1"/>
  <c r="H289" i="1"/>
  <c r="H269" i="1"/>
  <c r="H372" i="1"/>
  <c r="H173" i="1"/>
  <c r="H622" i="1"/>
  <c r="H258" i="1"/>
  <c r="H350" i="1"/>
  <c r="H24" i="1"/>
  <c r="H575" i="1"/>
  <c r="H62" i="1"/>
  <c r="H362" i="1"/>
  <c r="H661" i="1"/>
  <c r="H565" i="1"/>
  <c r="H422" i="1"/>
  <c r="H520" i="1"/>
  <c r="H606" i="1"/>
  <c r="H458" i="1"/>
  <c r="H484" i="1"/>
  <c r="H633" i="1"/>
  <c r="H260" i="1"/>
  <c r="H104" i="1"/>
  <c r="H284" i="1"/>
  <c r="H229" i="1"/>
  <c r="H102" i="1"/>
  <c r="H393" i="1"/>
  <c r="H44" i="1"/>
  <c r="H653" i="1"/>
  <c r="H228" i="1"/>
  <c r="H301" i="1"/>
  <c r="H193" i="1"/>
  <c r="H399" i="1"/>
  <c r="H694" i="1"/>
  <c r="H111" i="1"/>
  <c r="H417" i="1"/>
  <c r="H262" i="1"/>
  <c r="H609" i="1"/>
  <c r="H166" i="1"/>
  <c r="H85" i="1"/>
  <c r="H311" i="1"/>
  <c r="H15" i="1"/>
  <c r="H49" i="1"/>
  <c r="H140" i="1"/>
  <c r="H72" i="1"/>
  <c r="H327" i="1"/>
  <c r="H19" i="1"/>
  <c r="H170" i="1"/>
  <c r="H432" i="1"/>
  <c r="H186" i="1"/>
  <c r="H297" i="1"/>
  <c r="H616" i="1"/>
  <c r="H486" i="1"/>
  <c r="H200" i="1"/>
  <c r="H704" i="1"/>
  <c r="H500" i="1"/>
  <c r="H296" i="1"/>
  <c r="H236" i="1"/>
  <c r="H580" i="1"/>
  <c r="H550" i="1"/>
  <c r="H410" i="1"/>
  <c r="H579" i="1"/>
  <c r="H576" i="1"/>
  <c r="H22" i="1"/>
  <c r="H267" i="1"/>
  <c r="H507" i="1"/>
  <c r="H58" i="1"/>
  <c r="H160" i="1"/>
  <c r="H314" i="1"/>
  <c r="H717" i="1"/>
  <c r="H64" i="1"/>
  <c r="H249" i="1"/>
  <c r="H424" i="1"/>
  <c r="H329" i="1"/>
  <c r="H47" i="1"/>
  <c r="H437" i="1"/>
  <c r="H481" i="1"/>
  <c r="H143" i="1"/>
  <c r="H392" i="1"/>
  <c r="H572" i="1"/>
  <c r="H596" i="1"/>
  <c r="H584" i="1"/>
  <c r="H330" i="1"/>
  <c r="H618" i="1"/>
  <c r="H528" i="1"/>
  <c r="H513" i="1"/>
  <c r="H125" i="1"/>
  <c r="H674" i="1"/>
  <c r="H184" i="1"/>
  <c r="H567" i="1"/>
  <c r="H690" i="1"/>
  <c r="H603" i="1"/>
  <c r="H204" i="1"/>
  <c r="H209" i="1"/>
  <c r="H280" i="1"/>
  <c r="H612" i="1"/>
  <c r="H377" i="1"/>
  <c r="H433" i="1"/>
  <c r="H593" i="1"/>
  <c r="H38" i="1"/>
  <c r="H472" i="1"/>
  <c r="H37" i="1"/>
  <c r="H492" i="1"/>
  <c r="H497" i="1"/>
  <c r="H566" i="1"/>
  <c r="H213" i="1"/>
  <c r="H522" i="1"/>
  <c r="H543" i="1"/>
  <c r="H321" i="1"/>
  <c r="H370" i="1"/>
  <c r="H225" i="1"/>
  <c r="H711" i="1"/>
  <c r="H626" i="1"/>
  <c r="H647" i="1"/>
  <c r="H552" i="1"/>
  <c r="H541" i="1"/>
  <c r="H475" i="1"/>
  <c r="H124" i="1"/>
  <c r="H398" i="1"/>
  <c r="H234" i="1"/>
  <c r="H57" i="1"/>
  <c r="H556" i="1"/>
  <c r="H621" i="1"/>
  <c r="H375" i="1"/>
  <c r="H614" i="1"/>
  <c r="H525" i="1"/>
  <c r="H447" i="1"/>
  <c r="H190" i="1"/>
  <c r="H510" i="1"/>
  <c r="H721" i="1"/>
  <c r="H91" i="1"/>
  <c r="H10" i="1"/>
  <c r="H532" i="1"/>
  <c r="H414" i="1"/>
  <c r="H324" i="1"/>
  <c r="H548" i="1"/>
  <c r="H716" i="1"/>
  <c r="H272" i="1"/>
  <c r="H332" i="1"/>
  <c r="H430" i="1"/>
  <c r="H645" i="1"/>
  <c r="H697" i="1"/>
  <c r="H407" i="1"/>
  <c r="H113" i="1"/>
  <c r="H561" i="1"/>
  <c r="H699" i="1"/>
  <c r="H218" i="1"/>
  <c r="H594" i="1"/>
  <c r="H713" i="1"/>
  <c r="H197" i="1"/>
  <c r="H489" i="1"/>
  <c r="H161" i="1"/>
  <c r="H493" i="1"/>
  <c r="H652" i="1"/>
  <c r="H389" i="1"/>
  <c r="H533" i="1"/>
  <c r="H27" i="1"/>
  <c r="H265" i="1"/>
  <c r="H554" i="1"/>
  <c r="H722" i="1"/>
  <c r="H60" i="1"/>
  <c r="H678" i="1"/>
  <c r="H227" i="1"/>
  <c r="H461" i="1"/>
  <c r="H466" i="1"/>
  <c r="H365" i="1"/>
  <c r="H93" i="1"/>
  <c r="H443" i="1"/>
  <c r="H131" i="1"/>
  <c r="H664" i="1"/>
  <c r="H146" i="1"/>
  <c r="H216" i="1"/>
  <c r="H381" i="1"/>
  <c r="H254" i="1"/>
  <c r="H120" i="1"/>
  <c r="H710" i="1"/>
  <c r="H306" i="1"/>
  <c r="H97" i="1"/>
  <c r="H77" i="1"/>
  <c r="H663" i="1"/>
  <c r="H503" i="1"/>
  <c r="H43" i="1"/>
  <c r="H244" i="1"/>
  <c r="H601" i="1"/>
  <c r="H145" i="1"/>
  <c r="H66" i="1"/>
  <c r="H153" i="1"/>
  <c r="H158" i="1"/>
  <c r="H12" i="1"/>
  <c r="H666" i="1"/>
  <c r="H305" i="1"/>
  <c r="H449" i="1"/>
  <c r="H436" i="1"/>
  <c r="H680" i="1"/>
  <c r="H248" i="1"/>
  <c r="H464" i="1"/>
  <c r="H608" i="1"/>
  <c r="H524" i="1"/>
  <c r="H380" i="1"/>
  <c r="H650" i="1"/>
  <c r="H101" i="1"/>
  <c r="H195" i="1"/>
  <c r="H325" i="1"/>
  <c r="H205" i="1"/>
  <c r="H385" i="1"/>
  <c r="H450" i="1"/>
  <c r="H133" i="1"/>
  <c r="H178" i="1"/>
  <c r="H8" i="1"/>
  <c r="H545" i="1"/>
  <c r="H684" i="1"/>
  <c r="H276" i="1"/>
  <c r="H707" i="1"/>
  <c r="H725" i="1"/>
  <c r="H28" i="1"/>
  <c r="H359" i="1"/>
  <c r="H106" i="1"/>
  <c r="H495" i="1"/>
  <c r="H366" i="1"/>
  <c r="H81" i="1"/>
  <c r="H242" i="1"/>
  <c r="H504" i="1"/>
  <c r="H278" i="1"/>
  <c r="H569" i="1"/>
  <c r="H34" i="1"/>
  <c r="H521" i="1"/>
  <c r="H110" i="1"/>
  <c r="H168" i="1"/>
  <c r="H358" i="1"/>
  <c r="H469" i="1"/>
  <c r="H724" i="1"/>
  <c r="H677" i="1"/>
  <c r="H241" i="1"/>
  <c r="H454" i="1"/>
  <c r="H116" i="1"/>
  <c r="H388" i="1"/>
  <c r="H625" i="1"/>
  <c r="H31" i="1"/>
  <c r="H719" i="1"/>
  <c r="H701" i="1"/>
  <c r="H70" i="1"/>
  <c r="H682" i="1"/>
  <c r="H540" i="1"/>
  <c r="H518" i="1"/>
  <c r="H282" i="1"/>
  <c r="H264" i="1"/>
  <c r="H233" i="1"/>
  <c r="H119" i="1"/>
  <c r="H293" i="1"/>
  <c r="H387" i="1"/>
  <c r="H517" i="1"/>
  <c r="H638" i="1"/>
  <c r="H99" i="1"/>
  <c r="H164" i="1"/>
  <c r="H452" i="1"/>
  <c r="H440" i="1"/>
  <c r="H212" i="1"/>
  <c r="H656" i="1"/>
  <c r="H152" i="1"/>
  <c r="H620" i="1"/>
  <c r="L692" i="3"/>
  <c r="L693" i="3"/>
  <c r="L701" i="3"/>
  <c r="L709" i="3"/>
  <c r="L717" i="3"/>
  <c r="L725" i="3"/>
  <c r="L694" i="3"/>
  <c r="L702" i="3"/>
  <c r="L710" i="3"/>
  <c r="L718" i="3"/>
  <c r="L726" i="3"/>
  <c r="L695" i="3"/>
  <c r="L703" i="3"/>
  <c r="L711" i="3"/>
  <c r="L719" i="3"/>
  <c r="L727" i="3"/>
  <c r="L696" i="3"/>
  <c r="L704" i="3"/>
  <c r="L712" i="3"/>
  <c r="L720" i="3"/>
  <c r="L697" i="3"/>
  <c r="L705" i="3"/>
  <c r="L713" i="3"/>
  <c r="L721" i="3"/>
  <c r="L698" i="3"/>
  <c r="L706" i="3"/>
  <c r="L714" i="3"/>
  <c r="L722" i="3"/>
  <c r="L699" i="3"/>
  <c r="L707" i="3"/>
  <c r="L715" i="3"/>
  <c r="L723" i="3"/>
  <c r="L700" i="3"/>
  <c r="L708" i="3"/>
  <c r="L716" i="3"/>
  <c r="L724" i="3"/>
  <c r="I683" i="3"/>
  <c r="I684" i="3"/>
  <c r="I681" i="3"/>
  <c r="I689" i="3"/>
  <c r="I685" i="3"/>
  <c r="I690" i="3"/>
  <c r="I682" i="3"/>
  <c r="I686" i="3"/>
  <c r="I688" i="3"/>
  <c r="I687" i="3"/>
  <c r="I680" i="3"/>
  <c r="I691" i="3"/>
  <c r="Q700" i="3" l="1"/>
  <c r="R700" i="3"/>
  <c r="Q696" i="3"/>
  <c r="R696" i="3"/>
  <c r="Q710" i="3"/>
  <c r="R710" i="3"/>
  <c r="Q723" i="3"/>
  <c r="R723" i="3"/>
  <c r="Q721" i="3"/>
  <c r="R721" i="3"/>
  <c r="Q727" i="3"/>
  <c r="R727" i="3"/>
  <c r="Q702" i="3"/>
  <c r="R702" i="3"/>
  <c r="Q715" i="3"/>
  <c r="R715" i="3"/>
  <c r="Q713" i="3"/>
  <c r="R713" i="3"/>
  <c r="Q719" i="3"/>
  <c r="R719" i="3"/>
  <c r="Q694" i="3"/>
  <c r="R694" i="3"/>
  <c r="Q705" i="3"/>
  <c r="R705" i="3"/>
  <c r="Q698" i="3"/>
  <c r="R698" i="3"/>
  <c r="Q707" i="3"/>
  <c r="R707" i="3"/>
  <c r="Q725" i="3"/>
  <c r="R725" i="3"/>
  <c r="Q699" i="3"/>
  <c r="R699" i="3"/>
  <c r="Q717" i="3"/>
  <c r="R717" i="3"/>
  <c r="Q709" i="3"/>
  <c r="R709" i="3"/>
  <c r="Q711" i="3"/>
  <c r="R711" i="3"/>
  <c r="Q697" i="3"/>
  <c r="R697" i="3"/>
  <c r="Q703" i="3"/>
  <c r="R703" i="3"/>
  <c r="Q722" i="3"/>
  <c r="R722" i="3"/>
  <c r="Q726" i="3"/>
  <c r="R726" i="3"/>
  <c r="Q724" i="3"/>
  <c r="R724" i="3"/>
  <c r="Q720" i="3"/>
  <c r="R720" i="3"/>
  <c r="Q695" i="3"/>
  <c r="R695" i="3"/>
  <c r="Q716" i="3"/>
  <c r="R716" i="3"/>
  <c r="Q714" i="3"/>
  <c r="R714" i="3"/>
  <c r="Q712" i="3"/>
  <c r="R712" i="3"/>
  <c r="Q701" i="3"/>
  <c r="R701" i="3"/>
  <c r="Q708" i="3"/>
  <c r="R708" i="3"/>
  <c r="Q706" i="3"/>
  <c r="R706" i="3"/>
  <c r="Q704" i="3"/>
  <c r="R704" i="3"/>
  <c r="Q718" i="3"/>
  <c r="R718" i="3"/>
  <c r="Q693" i="3"/>
  <c r="R693" i="3"/>
  <c r="Q692" i="3"/>
  <c r="R692" i="3"/>
  <c r="N693" i="3"/>
  <c r="N701" i="3"/>
  <c r="N709" i="3"/>
  <c r="N717" i="3"/>
  <c r="N725" i="3"/>
  <c r="N694" i="3"/>
  <c r="N702" i="3"/>
  <c r="N710" i="3"/>
  <c r="N718" i="3"/>
  <c r="N726" i="3"/>
  <c r="N695" i="3"/>
  <c r="N703" i="3"/>
  <c r="N711" i="3"/>
  <c r="N719" i="3"/>
  <c r="N727" i="3"/>
  <c r="N696" i="3"/>
  <c r="N704" i="3"/>
  <c r="N712" i="3"/>
  <c r="N720" i="3"/>
  <c r="N697" i="3"/>
  <c r="N705" i="3"/>
  <c r="N713" i="3"/>
  <c r="N721" i="3"/>
  <c r="N698" i="3"/>
  <c r="N706" i="3"/>
  <c r="N714" i="3"/>
  <c r="N722" i="3"/>
  <c r="N699" i="3"/>
  <c r="N707" i="3"/>
  <c r="N715" i="3"/>
  <c r="N723" i="3"/>
  <c r="N700" i="3"/>
  <c r="N708" i="3"/>
  <c r="N716" i="3"/>
  <c r="N724" i="3"/>
  <c r="N692" i="3"/>
  <c r="K693" i="3"/>
  <c r="K700" i="3"/>
  <c r="K698" i="3"/>
  <c r="K696" i="3"/>
  <c r="K710" i="3"/>
  <c r="K723" i="3"/>
  <c r="K721" i="3"/>
  <c r="K727" i="3"/>
  <c r="K702" i="3"/>
  <c r="K715" i="3"/>
  <c r="K713" i="3"/>
  <c r="K719" i="3"/>
  <c r="K694" i="3"/>
  <c r="K707" i="3"/>
  <c r="K705" i="3"/>
  <c r="K711" i="3"/>
  <c r="K725" i="3"/>
  <c r="K699" i="3"/>
  <c r="K697" i="3"/>
  <c r="K703" i="3"/>
  <c r="K717" i="3"/>
  <c r="K724" i="3"/>
  <c r="K722" i="3"/>
  <c r="K720" i="3"/>
  <c r="K695" i="3"/>
  <c r="K709" i="3"/>
  <c r="K716" i="3"/>
  <c r="K714" i="3"/>
  <c r="K712" i="3"/>
  <c r="K726" i="3"/>
  <c r="K701" i="3"/>
  <c r="K708" i="3"/>
  <c r="K706" i="3"/>
  <c r="K704" i="3"/>
  <c r="K718" i="3"/>
  <c r="K692" i="3"/>
  <c r="U700" i="3" l="1"/>
  <c r="V700" i="3"/>
  <c r="U698" i="3"/>
  <c r="V698" i="3"/>
  <c r="U696" i="3"/>
  <c r="V696" i="3"/>
  <c r="U710" i="3"/>
  <c r="V710" i="3"/>
  <c r="U723" i="3"/>
  <c r="V723" i="3"/>
  <c r="U721" i="3"/>
  <c r="V721" i="3"/>
  <c r="U727" i="3"/>
  <c r="V727" i="3"/>
  <c r="U702" i="3"/>
  <c r="V702" i="3"/>
  <c r="U715" i="3"/>
  <c r="V715" i="3"/>
  <c r="U713" i="3"/>
  <c r="V713" i="3"/>
  <c r="U719" i="3"/>
  <c r="V719" i="3"/>
  <c r="U694" i="3"/>
  <c r="V694" i="3"/>
  <c r="U707" i="3"/>
  <c r="V707" i="3"/>
  <c r="U705" i="3"/>
  <c r="V705" i="3"/>
  <c r="U711" i="3"/>
  <c r="V711" i="3"/>
  <c r="U725" i="3"/>
  <c r="V725" i="3"/>
  <c r="U699" i="3"/>
  <c r="V699" i="3"/>
  <c r="U697" i="3"/>
  <c r="V697" i="3"/>
  <c r="U703" i="3"/>
  <c r="V703" i="3"/>
  <c r="U717" i="3"/>
  <c r="V717" i="3"/>
  <c r="U724" i="3"/>
  <c r="V724" i="3"/>
  <c r="U722" i="3"/>
  <c r="V722" i="3"/>
  <c r="U720" i="3"/>
  <c r="V720" i="3"/>
  <c r="U695" i="3"/>
  <c r="V695" i="3"/>
  <c r="U709" i="3"/>
  <c r="V709" i="3"/>
  <c r="U716" i="3"/>
  <c r="V716" i="3"/>
  <c r="U714" i="3"/>
  <c r="V714" i="3"/>
  <c r="U712" i="3"/>
  <c r="V712" i="3"/>
  <c r="U726" i="3"/>
  <c r="V726" i="3"/>
  <c r="U701" i="3"/>
  <c r="V701" i="3"/>
  <c r="U708" i="3"/>
  <c r="V708" i="3"/>
  <c r="U706" i="3"/>
  <c r="V706" i="3"/>
  <c r="U704" i="3"/>
  <c r="V704" i="3"/>
  <c r="U718" i="3"/>
  <c r="V718" i="3"/>
  <c r="U693" i="3"/>
  <c r="V693" i="3"/>
  <c r="U692" i="3"/>
  <c r="V692" i="3"/>
  <c r="O714" i="3"/>
  <c r="P714" i="3"/>
  <c r="O703" i="3"/>
  <c r="P703" i="3"/>
  <c r="O719" i="3"/>
  <c r="P719" i="3"/>
  <c r="O696" i="3"/>
  <c r="P696" i="3"/>
  <c r="O718" i="3"/>
  <c r="P718" i="3"/>
  <c r="O716" i="3"/>
  <c r="P716" i="3"/>
  <c r="O697" i="3"/>
  <c r="P697" i="3"/>
  <c r="O713" i="3"/>
  <c r="P713" i="3"/>
  <c r="O698" i="3"/>
  <c r="P698" i="3"/>
  <c r="O704" i="3"/>
  <c r="P704" i="3"/>
  <c r="O709" i="3"/>
  <c r="P709" i="3"/>
  <c r="O699" i="3"/>
  <c r="P699" i="3"/>
  <c r="O715" i="3"/>
  <c r="P715" i="3"/>
  <c r="O700" i="3"/>
  <c r="P700" i="3"/>
  <c r="O706" i="3"/>
  <c r="P706" i="3"/>
  <c r="O695" i="3"/>
  <c r="P695" i="3"/>
  <c r="O725" i="3"/>
  <c r="P725" i="3"/>
  <c r="O702" i="3"/>
  <c r="P702" i="3"/>
  <c r="O693" i="3"/>
  <c r="P693" i="3"/>
  <c r="O708" i="3"/>
  <c r="P708" i="3"/>
  <c r="O720" i="3"/>
  <c r="P720" i="3"/>
  <c r="O711" i="3"/>
  <c r="P711" i="3"/>
  <c r="O727" i="3"/>
  <c r="P727" i="3"/>
  <c r="O701" i="3"/>
  <c r="P701" i="3"/>
  <c r="O722" i="3"/>
  <c r="P722" i="3"/>
  <c r="O705" i="3"/>
  <c r="P705" i="3"/>
  <c r="O721" i="3"/>
  <c r="P721" i="3"/>
  <c r="O726" i="3"/>
  <c r="P726" i="3"/>
  <c r="O724" i="3"/>
  <c r="P724" i="3"/>
  <c r="O707" i="3"/>
  <c r="P707" i="3"/>
  <c r="O723" i="3"/>
  <c r="P723" i="3"/>
  <c r="O712" i="3"/>
  <c r="P712" i="3"/>
  <c r="O717" i="3"/>
  <c r="P717" i="3"/>
  <c r="O694" i="3"/>
  <c r="P694" i="3"/>
  <c r="O710" i="3"/>
  <c r="P710" i="3"/>
  <c r="O692" i="3"/>
  <c r="P692" i="3"/>
</calcChain>
</file>

<file path=xl/sharedStrings.xml><?xml version="1.0" encoding="utf-8"?>
<sst xmlns="http://schemas.openxmlformats.org/spreadsheetml/2006/main" count="38" uniqueCount="27">
  <si>
    <t>ds</t>
  </si>
  <si>
    <t>y</t>
  </si>
  <si>
    <t>Trend</t>
  </si>
  <si>
    <t>Seasonality</t>
  </si>
  <si>
    <t>Detrended Series (Additive)</t>
  </si>
  <si>
    <t>Monthly</t>
  </si>
  <si>
    <t>Trend (window size 13)</t>
  </si>
  <si>
    <t>Average Method</t>
  </si>
  <si>
    <t>Naïve Method</t>
  </si>
  <si>
    <t>Seasonal Naïve Method</t>
  </si>
  <si>
    <t>Drift Method</t>
  </si>
  <si>
    <t>Add_Seasonality_Average (Additive)</t>
  </si>
  <si>
    <t>Seasonally_Adjusted_Data</t>
  </si>
  <si>
    <t>Train_Data</t>
  </si>
  <si>
    <t>Test Data</t>
  </si>
  <si>
    <t>Average MAE</t>
  </si>
  <si>
    <t>Average MAPE</t>
  </si>
  <si>
    <t>Naïve MAE</t>
  </si>
  <si>
    <t>Naïve MAPE</t>
  </si>
  <si>
    <t>Seasonal Naïve MAE</t>
  </si>
  <si>
    <t>Seasonal Naïve MAPE</t>
  </si>
  <si>
    <t>Drift MAE</t>
  </si>
  <si>
    <t>Drift MAPE</t>
  </si>
  <si>
    <t>Detrended Series</t>
  </si>
  <si>
    <t xml:space="preserve">Seasonality </t>
  </si>
  <si>
    <t>Residual</t>
  </si>
  <si>
    <t>Mul_Seasonality_Average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</si>
</sst>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14" fontId="18" fillId="0" borderId="0" xfId="0" applyNumberFormat="1" applyFont="1"/>
    <xf numFmtId="2" fontId="19" fillId="0" borderId="0" xfId="0" applyNumberFormat="1" applyFont="1"/>
    <xf numFmtId="0" fontId="20" fillId="0" borderId="0" xfId="0" applyFont="1"/>
    <xf numFmtId="0" fontId="0" fillId="0" borderId="12" xfId="0" applyBorder="1"/>
    <xf numFmtId="0" fontId="0" fillId="0" borderId="11" xfId="0" applyBorder="1"/>
    <xf numFmtId="2" fontId="0" fillId="34" borderId="14" xfId="0" applyNumberFormat="1" applyFill="1" applyBorder="1"/>
    <xf numFmtId="0" fontId="0" fillId="34" borderId="13" xfId="0" applyFill="1" applyBorder="1"/>
    <xf numFmtId="2" fontId="0" fillId="0" borderId="14" xfId="0" applyNumberFormat="1" applyBorder="1"/>
    <xf numFmtId="2" fontId="0" fillId="0" borderId="10" xfId="0" applyNumberFormat="1" applyBorder="1"/>
    <xf numFmtId="2" fontId="13" fillId="33" borderId="15" xfId="0" applyNumberFormat="1" applyFont="1" applyFill="1" applyBorder="1"/>
    <xf numFmtId="2" fontId="0" fillId="34" borderId="13" xfId="0" applyNumberFormat="1" applyFill="1" applyBorder="1"/>
    <xf numFmtId="2" fontId="0" fillId="0" borderId="13" xfId="0" applyNumberFormat="1" applyBorder="1"/>
    <xf numFmtId="2" fontId="0" fillId="0" borderId="11" xfId="0" applyNumberFormat="1" applyBorder="1"/>
    <xf numFmtId="2" fontId="13" fillId="33" borderId="0" xfId="0" applyNumberFormat="1" applyFont="1" applyFill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2" formatCode="0.00"/>
      <fill>
        <patternFill patternType="solid">
          <fgColor theme="4"/>
          <bgColor theme="4"/>
        </patternFill>
      </fill>
    </dxf>
    <dxf>
      <numFmt numFmtId="2" formatCode="0.0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2" formatCode="0.00"/>
      <fill>
        <patternFill patternType="solid">
          <fgColor theme="4"/>
          <bgColor theme="4"/>
        </patternFill>
      </fill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Series</a:t>
            </a:r>
            <a:r>
              <a:rPr lang="en-GB" baseline="0"/>
              <a:t> Graph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47617949760356043"/>
          <c:y val="5.2304964539007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Additive_decomposition!$A$2:$A$733</c:f>
              <c:numCache>
                <c:formatCode>m/d/yy</c:formatCode>
                <c:ptCount val="732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</c:numCache>
            </c:numRef>
          </c:cat>
          <c:val>
            <c:numRef>
              <c:f>Additive_decomposition!$B$2:$B$733</c:f>
              <c:numCache>
                <c:formatCode>General</c:formatCode>
                <c:ptCount val="732"/>
                <c:pt idx="0">
                  <c:v>23.11</c:v>
                </c:pt>
                <c:pt idx="1">
                  <c:v>24.2</c:v>
                </c:pt>
                <c:pt idx="2">
                  <c:v>25.37</c:v>
                </c:pt>
                <c:pt idx="3">
                  <c:v>23.86</c:v>
                </c:pt>
                <c:pt idx="4">
                  <c:v>23.03</c:v>
                </c:pt>
                <c:pt idx="5">
                  <c:v>21.57</c:v>
                </c:pt>
                <c:pt idx="6">
                  <c:v>20.63</c:v>
                </c:pt>
                <c:pt idx="7">
                  <c:v>20.149999999999999</c:v>
                </c:pt>
                <c:pt idx="8">
                  <c:v>19.670000000000002</c:v>
                </c:pt>
                <c:pt idx="9">
                  <c:v>20.03</c:v>
                </c:pt>
                <c:pt idx="10">
                  <c:v>20.02</c:v>
                </c:pt>
                <c:pt idx="11">
                  <c:v>21.8</c:v>
                </c:pt>
                <c:pt idx="12">
                  <c:v>24.19</c:v>
                </c:pt>
                <c:pt idx="13">
                  <c:v>25.28</c:v>
                </c:pt>
                <c:pt idx="14">
                  <c:v>25.6</c:v>
                </c:pt>
                <c:pt idx="15">
                  <c:v>25.37</c:v>
                </c:pt>
                <c:pt idx="16">
                  <c:v>24.79</c:v>
                </c:pt>
                <c:pt idx="17">
                  <c:v>24.69</c:v>
                </c:pt>
                <c:pt idx="18">
                  <c:v>23.86</c:v>
                </c:pt>
                <c:pt idx="19">
                  <c:v>22.32</c:v>
                </c:pt>
                <c:pt idx="20">
                  <c:v>21.44</c:v>
                </c:pt>
                <c:pt idx="21">
                  <c:v>21.77</c:v>
                </c:pt>
                <c:pt idx="22">
                  <c:v>22.33</c:v>
                </c:pt>
                <c:pt idx="23">
                  <c:v>22.89</c:v>
                </c:pt>
                <c:pt idx="24">
                  <c:v>24.52</c:v>
                </c:pt>
                <c:pt idx="25">
                  <c:v>26.21</c:v>
                </c:pt>
                <c:pt idx="26">
                  <c:v>26.37</c:v>
                </c:pt>
                <c:pt idx="27">
                  <c:v>24.73</c:v>
                </c:pt>
                <c:pt idx="28">
                  <c:v>23.71</c:v>
                </c:pt>
                <c:pt idx="29">
                  <c:v>22.34</c:v>
                </c:pt>
                <c:pt idx="30">
                  <c:v>20.89</c:v>
                </c:pt>
                <c:pt idx="31">
                  <c:v>20.02</c:v>
                </c:pt>
                <c:pt idx="32">
                  <c:v>19.63</c:v>
                </c:pt>
                <c:pt idx="33">
                  <c:v>20.399999999999999</c:v>
                </c:pt>
                <c:pt idx="34">
                  <c:v>20.77</c:v>
                </c:pt>
                <c:pt idx="35">
                  <c:v>22.39</c:v>
                </c:pt>
                <c:pt idx="36">
                  <c:v>24.15</c:v>
                </c:pt>
                <c:pt idx="37">
                  <c:v>26.34</c:v>
                </c:pt>
                <c:pt idx="38">
                  <c:v>27.36</c:v>
                </c:pt>
                <c:pt idx="39">
                  <c:v>27.03</c:v>
                </c:pt>
                <c:pt idx="40">
                  <c:v>25.47</c:v>
                </c:pt>
                <c:pt idx="41">
                  <c:v>23.49</c:v>
                </c:pt>
                <c:pt idx="42">
                  <c:v>22.2</c:v>
                </c:pt>
                <c:pt idx="43">
                  <c:v>21.45</c:v>
                </c:pt>
                <c:pt idx="44">
                  <c:v>21.25</c:v>
                </c:pt>
                <c:pt idx="45">
                  <c:v>20.95</c:v>
                </c:pt>
                <c:pt idx="46">
                  <c:v>21.6</c:v>
                </c:pt>
                <c:pt idx="47">
                  <c:v>22.44</c:v>
                </c:pt>
                <c:pt idx="48">
                  <c:v>23.02</c:v>
                </c:pt>
                <c:pt idx="49">
                  <c:v>25</c:v>
                </c:pt>
                <c:pt idx="50">
                  <c:v>25.33</c:v>
                </c:pt>
                <c:pt idx="51">
                  <c:v>22.97</c:v>
                </c:pt>
                <c:pt idx="52">
                  <c:v>21.73</c:v>
                </c:pt>
                <c:pt idx="53">
                  <c:v>20.77</c:v>
                </c:pt>
                <c:pt idx="54">
                  <c:v>19.52</c:v>
                </c:pt>
                <c:pt idx="55">
                  <c:v>19.329999999999998</c:v>
                </c:pt>
                <c:pt idx="56">
                  <c:v>18.95</c:v>
                </c:pt>
                <c:pt idx="57">
                  <c:v>19.11</c:v>
                </c:pt>
                <c:pt idx="58">
                  <c:v>20.27</c:v>
                </c:pt>
                <c:pt idx="59">
                  <c:v>21.3</c:v>
                </c:pt>
                <c:pt idx="60">
                  <c:v>23.75</c:v>
                </c:pt>
                <c:pt idx="61">
                  <c:v>24.82</c:v>
                </c:pt>
                <c:pt idx="62">
                  <c:v>25.14</c:v>
                </c:pt>
                <c:pt idx="63">
                  <c:v>24.22</c:v>
                </c:pt>
                <c:pt idx="64">
                  <c:v>22.16</c:v>
                </c:pt>
                <c:pt idx="65">
                  <c:v>21.2</c:v>
                </c:pt>
                <c:pt idx="66">
                  <c:v>20.46</c:v>
                </c:pt>
                <c:pt idx="67">
                  <c:v>19.63</c:v>
                </c:pt>
                <c:pt idx="68">
                  <c:v>19.239999999999998</c:v>
                </c:pt>
                <c:pt idx="69">
                  <c:v>19.16</c:v>
                </c:pt>
                <c:pt idx="70">
                  <c:v>19.84</c:v>
                </c:pt>
                <c:pt idx="71">
                  <c:v>21.19</c:v>
                </c:pt>
                <c:pt idx="72">
                  <c:v>23.24</c:v>
                </c:pt>
                <c:pt idx="73">
                  <c:v>24.71</c:v>
                </c:pt>
                <c:pt idx="74">
                  <c:v>25.9</c:v>
                </c:pt>
                <c:pt idx="75">
                  <c:v>24.66</c:v>
                </c:pt>
                <c:pt idx="76">
                  <c:v>23.14</c:v>
                </c:pt>
                <c:pt idx="77">
                  <c:v>22.04</c:v>
                </c:pt>
                <c:pt idx="78">
                  <c:v>21.47</c:v>
                </c:pt>
                <c:pt idx="79">
                  <c:v>20.55</c:v>
                </c:pt>
                <c:pt idx="80">
                  <c:v>19.89</c:v>
                </c:pt>
                <c:pt idx="81">
                  <c:v>19.690000000000001</c:v>
                </c:pt>
                <c:pt idx="82">
                  <c:v>20.57</c:v>
                </c:pt>
                <c:pt idx="83">
                  <c:v>21.58</c:v>
                </c:pt>
                <c:pt idx="84">
                  <c:v>23.13</c:v>
                </c:pt>
                <c:pt idx="85">
                  <c:v>26.3</c:v>
                </c:pt>
                <c:pt idx="86">
                  <c:v>27.63</c:v>
                </c:pt>
                <c:pt idx="87">
                  <c:v>27.15</c:v>
                </c:pt>
                <c:pt idx="88">
                  <c:v>26.72</c:v>
                </c:pt>
                <c:pt idx="89">
                  <c:v>25.04</c:v>
                </c:pt>
                <c:pt idx="90">
                  <c:v>23.83</c:v>
                </c:pt>
                <c:pt idx="91">
                  <c:v>22.34</c:v>
                </c:pt>
                <c:pt idx="92">
                  <c:v>21.8</c:v>
                </c:pt>
                <c:pt idx="93">
                  <c:v>21.8</c:v>
                </c:pt>
                <c:pt idx="94">
                  <c:v>22.39</c:v>
                </c:pt>
                <c:pt idx="95">
                  <c:v>23.69</c:v>
                </c:pt>
                <c:pt idx="96">
                  <c:v>24.89</c:v>
                </c:pt>
                <c:pt idx="97">
                  <c:v>26.55</c:v>
                </c:pt>
                <c:pt idx="98">
                  <c:v>27.09</c:v>
                </c:pt>
                <c:pt idx="99">
                  <c:v>26.37</c:v>
                </c:pt>
                <c:pt idx="100">
                  <c:v>24.71</c:v>
                </c:pt>
                <c:pt idx="101">
                  <c:v>23.23</c:v>
                </c:pt>
                <c:pt idx="102">
                  <c:v>22.31</c:v>
                </c:pt>
                <c:pt idx="103">
                  <c:v>20.72</c:v>
                </c:pt>
                <c:pt idx="104">
                  <c:v>20.62</c:v>
                </c:pt>
                <c:pt idx="105">
                  <c:v>21.05</c:v>
                </c:pt>
                <c:pt idx="106">
                  <c:v>21.52</c:v>
                </c:pt>
                <c:pt idx="107">
                  <c:v>22.5</c:v>
                </c:pt>
                <c:pt idx="108">
                  <c:v>23.97</c:v>
                </c:pt>
                <c:pt idx="109">
                  <c:v>25.9</c:v>
                </c:pt>
                <c:pt idx="110">
                  <c:v>26.94</c:v>
                </c:pt>
                <c:pt idx="111">
                  <c:v>25.84</c:v>
                </c:pt>
                <c:pt idx="112">
                  <c:v>24.23</c:v>
                </c:pt>
                <c:pt idx="113">
                  <c:v>22.57</c:v>
                </c:pt>
                <c:pt idx="114">
                  <c:v>21.5</c:v>
                </c:pt>
                <c:pt idx="115">
                  <c:v>20.149999999999999</c:v>
                </c:pt>
                <c:pt idx="116">
                  <c:v>20.23</c:v>
                </c:pt>
                <c:pt idx="117">
                  <c:v>20.86</c:v>
                </c:pt>
                <c:pt idx="118">
                  <c:v>21.88</c:v>
                </c:pt>
                <c:pt idx="119">
                  <c:v>22.55</c:v>
                </c:pt>
                <c:pt idx="120">
                  <c:v>24.4</c:v>
                </c:pt>
                <c:pt idx="121">
                  <c:v>25.59</c:v>
                </c:pt>
                <c:pt idx="122">
                  <c:v>26.01</c:v>
                </c:pt>
                <c:pt idx="123">
                  <c:v>24.66</c:v>
                </c:pt>
                <c:pt idx="124">
                  <c:v>23.53</c:v>
                </c:pt>
                <c:pt idx="125">
                  <c:v>21.83</c:v>
                </c:pt>
                <c:pt idx="126">
                  <c:v>20.73</c:v>
                </c:pt>
                <c:pt idx="127">
                  <c:v>20.100000000000001</c:v>
                </c:pt>
                <c:pt idx="128">
                  <c:v>20.56</c:v>
                </c:pt>
                <c:pt idx="129">
                  <c:v>20.27</c:v>
                </c:pt>
                <c:pt idx="130">
                  <c:v>20.93</c:v>
                </c:pt>
                <c:pt idx="131">
                  <c:v>22.74</c:v>
                </c:pt>
                <c:pt idx="132">
                  <c:v>24.58</c:v>
                </c:pt>
                <c:pt idx="133">
                  <c:v>26.66</c:v>
                </c:pt>
                <c:pt idx="134">
                  <c:v>25.95</c:v>
                </c:pt>
                <c:pt idx="135">
                  <c:v>25.17</c:v>
                </c:pt>
                <c:pt idx="136">
                  <c:v>23.6</c:v>
                </c:pt>
                <c:pt idx="137">
                  <c:v>22.36</c:v>
                </c:pt>
                <c:pt idx="138">
                  <c:v>20.52</c:v>
                </c:pt>
                <c:pt idx="139">
                  <c:v>19.97</c:v>
                </c:pt>
                <c:pt idx="140">
                  <c:v>19.7</c:v>
                </c:pt>
                <c:pt idx="141">
                  <c:v>20.07</c:v>
                </c:pt>
                <c:pt idx="142">
                  <c:v>21.09</c:v>
                </c:pt>
                <c:pt idx="143">
                  <c:v>22.11</c:v>
                </c:pt>
                <c:pt idx="144">
                  <c:v>24.02</c:v>
                </c:pt>
                <c:pt idx="145">
                  <c:v>25.35</c:v>
                </c:pt>
                <c:pt idx="146">
                  <c:v>24.47</c:v>
                </c:pt>
                <c:pt idx="147">
                  <c:v>23.43</c:v>
                </c:pt>
                <c:pt idx="148">
                  <c:v>23.03</c:v>
                </c:pt>
                <c:pt idx="149">
                  <c:v>21.81</c:v>
                </c:pt>
                <c:pt idx="150">
                  <c:v>20.6</c:v>
                </c:pt>
                <c:pt idx="151">
                  <c:v>20.170000000000002</c:v>
                </c:pt>
                <c:pt idx="152">
                  <c:v>20.02</c:v>
                </c:pt>
                <c:pt idx="153">
                  <c:v>20.14</c:v>
                </c:pt>
                <c:pt idx="154">
                  <c:v>20.99</c:v>
                </c:pt>
                <c:pt idx="155">
                  <c:v>21.82</c:v>
                </c:pt>
                <c:pt idx="156">
                  <c:v>23.81</c:v>
                </c:pt>
                <c:pt idx="157">
                  <c:v>25.36</c:v>
                </c:pt>
                <c:pt idx="158">
                  <c:v>26.02</c:v>
                </c:pt>
                <c:pt idx="159">
                  <c:v>24.67</c:v>
                </c:pt>
                <c:pt idx="160">
                  <c:v>23.97</c:v>
                </c:pt>
                <c:pt idx="161">
                  <c:v>22.41</c:v>
                </c:pt>
                <c:pt idx="162">
                  <c:v>21.8</c:v>
                </c:pt>
                <c:pt idx="163">
                  <c:v>21.31</c:v>
                </c:pt>
                <c:pt idx="164">
                  <c:v>21</c:v>
                </c:pt>
                <c:pt idx="165">
                  <c:v>21.13</c:v>
                </c:pt>
                <c:pt idx="166">
                  <c:v>21.64</c:v>
                </c:pt>
                <c:pt idx="167">
                  <c:v>22.55</c:v>
                </c:pt>
                <c:pt idx="168">
                  <c:v>24.15</c:v>
                </c:pt>
                <c:pt idx="169">
                  <c:v>25.08</c:v>
                </c:pt>
                <c:pt idx="170">
                  <c:v>25.3</c:v>
                </c:pt>
                <c:pt idx="171">
                  <c:v>24.61</c:v>
                </c:pt>
                <c:pt idx="172">
                  <c:v>21.93</c:v>
                </c:pt>
                <c:pt idx="173">
                  <c:v>21.44</c:v>
                </c:pt>
                <c:pt idx="174">
                  <c:v>20.25</c:v>
                </c:pt>
                <c:pt idx="175">
                  <c:v>19.48</c:v>
                </c:pt>
                <c:pt idx="176">
                  <c:v>19.670000000000002</c:v>
                </c:pt>
                <c:pt idx="177">
                  <c:v>19.79</c:v>
                </c:pt>
                <c:pt idx="178">
                  <c:v>20.88</c:v>
                </c:pt>
                <c:pt idx="179">
                  <c:v>21.83</c:v>
                </c:pt>
                <c:pt idx="180">
                  <c:v>24.22</c:v>
                </c:pt>
                <c:pt idx="181">
                  <c:v>26.17</c:v>
                </c:pt>
                <c:pt idx="182">
                  <c:v>26.71</c:v>
                </c:pt>
                <c:pt idx="183">
                  <c:v>27.01</c:v>
                </c:pt>
                <c:pt idx="184">
                  <c:v>26.09</c:v>
                </c:pt>
                <c:pt idx="185">
                  <c:v>24.6</c:v>
                </c:pt>
                <c:pt idx="186">
                  <c:v>23.26</c:v>
                </c:pt>
                <c:pt idx="187">
                  <c:v>22.54</c:v>
                </c:pt>
                <c:pt idx="188">
                  <c:v>21.26</c:v>
                </c:pt>
                <c:pt idx="189">
                  <c:v>21.57</c:v>
                </c:pt>
                <c:pt idx="190">
                  <c:v>22.29</c:v>
                </c:pt>
                <c:pt idx="191">
                  <c:v>23.35</c:v>
                </c:pt>
                <c:pt idx="192">
                  <c:v>25.15</c:v>
                </c:pt>
                <c:pt idx="193">
                  <c:v>25.88</c:v>
                </c:pt>
                <c:pt idx="194">
                  <c:v>25.35</c:v>
                </c:pt>
                <c:pt idx="195">
                  <c:v>24.26</c:v>
                </c:pt>
                <c:pt idx="196">
                  <c:v>22.92</c:v>
                </c:pt>
                <c:pt idx="197">
                  <c:v>21.8</c:v>
                </c:pt>
                <c:pt idx="198">
                  <c:v>20.85</c:v>
                </c:pt>
                <c:pt idx="199">
                  <c:v>20.170000000000002</c:v>
                </c:pt>
                <c:pt idx="200">
                  <c:v>20.04</c:v>
                </c:pt>
                <c:pt idx="201">
                  <c:v>20.51</c:v>
                </c:pt>
                <c:pt idx="202">
                  <c:v>21.03</c:v>
                </c:pt>
                <c:pt idx="203">
                  <c:v>22.25</c:v>
                </c:pt>
                <c:pt idx="204">
                  <c:v>23.66</c:v>
                </c:pt>
                <c:pt idx="205">
                  <c:v>25.54</c:v>
                </c:pt>
                <c:pt idx="206">
                  <c:v>25.55</c:v>
                </c:pt>
                <c:pt idx="207">
                  <c:v>24.98</c:v>
                </c:pt>
                <c:pt idx="208">
                  <c:v>23.77</c:v>
                </c:pt>
                <c:pt idx="209">
                  <c:v>22.04</c:v>
                </c:pt>
                <c:pt idx="210">
                  <c:v>21.1</c:v>
                </c:pt>
                <c:pt idx="211">
                  <c:v>19.84</c:v>
                </c:pt>
                <c:pt idx="212">
                  <c:v>19.079999999999998</c:v>
                </c:pt>
                <c:pt idx="213">
                  <c:v>19.47</c:v>
                </c:pt>
                <c:pt idx="214">
                  <c:v>20.2</c:v>
                </c:pt>
                <c:pt idx="215">
                  <c:v>21.28</c:v>
                </c:pt>
                <c:pt idx="216">
                  <c:v>23.19</c:v>
                </c:pt>
                <c:pt idx="217">
                  <c:v>24.88</c:v>
                </c:pt>
                <c:pt idx="218">
                  <c:v>25.11</c:v>
                </c:pt>
                <c:pt idx="219">
                  <c:v>23.97</c:v>
                </c:pt>
                <c:pt idx="220">
                  <c:v>22.44</c:v>
                </c:pt>
                <c:pt idx="221">
                  <c:v>21.7</c:v>
                </c:pt>
                <c:pt idx="222">
                  <c:v>21.25</c:v>
                </c:pt>
                <c:pt idx="223">
                  <c:v>20.97</c:v>
                </c:pt>
                <c:pt idx="224">
                  <c:v>21.23</c:v>
                </c:pt>
                <c:pt idx="225">
                  <c:v>21.12</c:v>
                </c:pt>
                <c:pt idx="226">
                  <c:v>21.68</c:v>
                </c:pt>
                <c:pt idx="227">
                  <c:v>23.2</c:v>
                </c:pt>
                <c:pt idx="228">
                  <c:v>24.67</c:v>
                </c:pt>
                <c:pt idx="229">
                  <c:v>25.56</c:v>
                </c:pt>
                <c:pt idx="230">
                  <c:v>27.09</c:v>
                </c:pt>
                <c:pt idx="231">
                  <c:v>26.66</c:v>
                </c:pt>
                <c:pt idx="232">
                  <c:v>26.07</c:v>
                </c:pt>
                <c:pt idx="233">
                  <c:v>24.39</c:v>
                </c:pt>
                <c:pt idx="234">
                  <c:v>22.47</c:v>
                </c:pt>
                <c:pt idx="235">
                  <c:v>21.06</c:v>
                </c:pt>
                <c:pt idx="236">
                  <c:v>20.88</c:v>
                </c:pt>
                <c:pt idx="237">
                  <c:v>21.74</c:v>
                </c:pt>
                <c:pt idx="238">
                  <c:v>22.47</c:v>
                </c:pt>
                <c:pt idx="239">
                  <c:v>23.6</c:v>
                </c:pt>
                <c:pt idx="240">
                  <c:v>25.02</c:v>
                </c:pt>
                <c:pt idx="241">
                  <c:v>25.76</c:v>
                </c:pt>
                <c:pt idx="242">
                  <c:v>25.53</c:v>
                </c:pt>
                <c:pt idx="243">
                  <c:v>24.76</c:v>
                </c:pt>
                <c:pt idx="244">
                  <c:v>22.94</c:v>
                </c:pt>
                <c:pt idx="245">
                  <c:v>21.27</c:v>
                </c:pt>
                <c:pt idx="246">
                  <c:v>19.690000000000001</c:v>
                </c:pt>
                <c:pt idx="247">
                  <c:v>19.27</c:v>
                </c:pt>
                <c:pt idx="248">
                  <c:v>19.5</c:v>
                </c:pt>
                <c:pt idx="249">
                  <c:v>20.16</c:v>
                </c:pt>
                <c:pt idx="250">
                  <c:v>20.61</c:v>
                </c:pt>
                <c:pt idx="251">
                  <c:v>21.77</c:v>
                </c:pt>
                <c:pt idx="252">
                  <c:v>23.33</c:v>
                </c:pt>
                <c:pt idx="253">
                  <c:v>24.58</c:v>
                </c:pt>
                <c:pt idx="254">
                  <c:v>25.24</c:v>
                </c:pt>
                <c:pt idx="255">
                  <c:v>24.95</c:v>
                </c:pt>
                <c:pt idx="256">
                  <c:v>23.29</c:v>
                </c:pt>
                <c:pt idx="257">
                  <c:v>21.6</c:v>
                </c:pt>
                <c:pt idx="258">
                  <c:v>21.01</c:v>
                </c:pt>
                <c:pt idx="259">
                  <c:v>19.97</c:v>
                </c:pt>
                <c:pt idx="260">
                  <c:v>19.739999999999998</c:v>
                </c:pt>
                <c:pt idx="261">
                  <c:v>19.88</c:v>
                </c:pt>
                <c:pt idx="262">
                  <c:v>20.94</c:v>
                </c:pt>
                <c:pt idx="263">
                  <c:v>21.99</c:v>
                </c:pt>
                <c:pt idx="264">
                  <c:v>24.51</c:v>
                </c:pt>
                <c:pt idx="265">
                  <c:v>26.66</c:v>
                </c:pt>
                <c:pt idx="266">
                  <c:v>27.09</c:v>
                </c:pt>
                <c:pt idx="267">
                  <c:v>26.25</c:v>
                </c:pt>
                <c:pt idx="268">
                  <c:v>25.47</c:v>
                </c:pt>
                <c:pt idx="269">
                  <c:v>25.01</c:v>
                </c:pt>
                <c:pt idx="270">
                  <c:v>24.11</c:v>
                </c:pt>
                <c:pt idx="271">
                  <c:v>23.42</c:v>
                </c:pt>
                <c:pt idx="272">
                  <c:v>22.12</c:v>
                </c:pt>
                <c:pt idx="273">
                  <c:v>22.58</c:v>
                </c:pt>
                <c:pt idx="274">
                  <c:v>23.32</c:v>
                </c:pt>
                <c:pt idx="275">
                  <c:v>24.89</c:v>
                </c:pt>
                <c:pt idx="276">
                  <c:v>26.03</c:v>
                </c:pt>
                <c:pt idx="277">
                  <c:v>26.48</c:v>
                </c:pt>
                <c:pt idx="278">
                  <c:v>26.27</c:v>
                </c:pt>
                <c:pt idx="279">
                  <c:v>24.87</c:v>
                </c:pt>
                <c:pt idx="280">
                  <c:v>23.44</c:v>
                </c:pt>
                <c:pt idx="281">
                  <c:v>21.76</c:v>
                </c:pt>
                <c:pt idx="282">
                  <c:v>20.84</c:v>
                </c:pt>
                <c:pt idx="283">
                  <c:v>19.47</c:v>
                </c:pt>
                <c:pt idx="284">
                  <c:v>19.489999999999998</c:v>
                </c:pt>
                <c:pt idx="285">
                  <c:v>19.8</c:v>
                </c:pt>
                <c:pt idx="286">
                  <c:v>20.71</c:v>
                </c:pt>
                <c:pt idx="287">
                  <c:v>21.74</c:v>
                </c:pt>
                <c:pt idx="288">
                  <c:v>23.29</c:v>
                </c:pt>
                <c:pt idx="289">
                  <c:v>24.87</c:v>
                </c:pt>
                <c:pt idx="290">
                  <c:v>25.69</c:v>
                </c:pt>
                <c:pt idx="291">
                  <c:v>25.28</c:v>
                </c:pt>
                <c:pt idx="292">
                  <c:v>24.35</c:v>
                </c:pt>
                <c:pt idx="293">
                  <c:v>22.48</c:v>
                </c:pt>
                <c:pt idx="294">
                  <c:v>21.58</c:v>
                </c:pt>
                <c:pt idx="295">
                  <c:v>20.73</c:v>
                </c:pt>
                <c:pt idx="296">
                  <c:v>20.149999999999999</c:v>
                </c:pt>
                <c:pt idx="297">
                  <c:v>19.88</c:v>
                </c:pt>
                <c:pt idx="298">
                  <c:v>20.68</c:v>
                </c:pt>
                <c:pt idx="299">
                  <c:v>21.41</c:v>
                </c:pt>
                <c:pt idx="300">
                  <c:v>23.55</c:v>
                </c:pt>
                <c:pt idx="301">
                  <c:v>24.95</c:v>
                </c:pt>
                <c:pt idx="302">
                  <c:v>26.06</c:v>
                </c:pt>
                <c:pt idx="303">
                  <c:v>25.53</c:v>
                </c:pt>
                <c:pt idx="304">
                  <c:v>23.71</c:v>
                </c:pt>
                <c:pt idx="305">
                  <c:v>21.84</c:v>
                </c:pt>
                <c:pt idx="306">
                  <c:v>21.05</c:v>
                </c:pt>
                <c:pt idx="307">
                  <c:v>19.97</c:v>
                </c:pt>
                <c:pt idx="308">
                  <c:v>19.14</c:v>
                </c:pt>
                <c:pt idx="309">
                  <c:v>19.170000000000002</c:v>
                </c:pt>
                <c:pt idx="310">
                  <c:v>19.440000000000001</c:v>
                </c:pt>
                <c:pt idx="311">
                  <c:v>21.05</c:v>
                </c:pt>
                <c:pt idx="312">
                  <c:v>23.51</c:v>
                </c:pt>
                <c:pt idx="313">
                  <c:v>25.36</c:v>
                </c:pt>
                <c:pt idx="314">
                  <c:v>25.88</c:v>
                </c:pt>
                <c:pt idx="315">
                  <c:v>25.72</c:v>
                </c:pt>
                <c:pt idx="316">
                  <c:v>25.11</c:v>
                </c:pt>
                <c:pt idx="317">
                  <c:v>24.46</c:v>
                </c:pt>
                <c:pt idx="318">
                  <c:v>23.3</c:v>
                </c:pt>
                <c:pt idx="319">
                  <c:v>21.91</c:v>
                </c:pt>
                <c:pt idx="320">
                  <c:v>21.56</c:v>
                </c:pt>
                <c:pt idx="321">
                  <c:v>21.69</c:v>
                </c:pt>
                <c:pt idx="322">
                  <c:v>22.14</c:v>
                </c:pt>
                <c:pt idx="323">
                  <c:v>23.29</c:v>
                </c:pt>
                <c:pt idx="324">
                  <c:v>24.93</c:v>
                </c:pt>
                <c:pt idx="325">
                  <c:v>25.79</c:v>
                </c:pt>
                <c:pt idx="326">
                  <c:v>26.13</c:v>
                </c:pt>
                <c:pt idx="327">
                  <c:v>25.29</c:v>
                </c:pt>
                <c:pt idx="328">
                  <c:v>23.88</c:v>
                </c:pt>
                <c:pt idx="329">
                  <c:v>22.7</c:v>
                </c:pt>
                <c:pt idx="330">
                  <c:v>21.63</c:v>
                </c:pt>
                <c:pt idx="331">
                  <c:v>20.25</c:v>
                </c:pt>
                <c:pt idx="332">
                  <c:v>19.82</c:v>
                </c:pt>
                <c:pt idx="333">
                  <c:v>20.61</c:v>
                </c:pt>
                <c:pt idx="334">
                  <c:v>21.29</c:v>
                </c:pt>
                <c:pt idx="335">
                  <c:v>22.47</c:v>
                </c:pt>
                <c:pt idx="336">
                  <c:v>24.32</c:v>
                </c:pt>
                <c:pt idx="337">
                  <c:v>25.77</c:v>
                </c:pt>
                <c:pt idx="338">
                  <c:v>25.39</c:v>
                </c:pt>
                <c:pt idx="339">
                  <c:v>24.73</c:v>
                </c:pt>
                <c:pt idx="340">
                  <c:v>23.15</c:v>
                </c:pt>
                <c:pt idx="341">
                  <c:v>21.89</c:v>
                </c:pt>
                <c:pt idx="342">
                  <c:v>21.01</c:v>
                </c:pt>
                <c:pt idx="343">
                  <c:v>19.66</c:v>
                </c:pt>
                <c:pt idx="344">
                  <c:v>19.98</c:v>
                </c:pt>
                <c:pt idx="345">
                  <c:v>20.22</c:v>
                </c:pt>
                <c:pt idx="346">
                  <c:v>21.62</c:v>
                </c:pt>
                <c:pt idx="347">
                  <c:v>22.94</c:v>
                </c:pt>
                <c:pt idx="348">
                  <c:v>24.71</c:v>
                </c:pt>
                <c:pt idx="349">
                  <c:v>25.6</c:v>
                </c:pt>
                <c:pt idx="350">
                  <c:v>25.93</c:v>
                </c:pt>
                <c:pt idx="351">
                  <c:v>25.58</c:v>
                </c:pt>
                <c:pt idx="352">
                  <c:v>24.52</c:v>
                </c:pt>
                <c:pt idx="353">
                  <c:v>23.28</c:v>
                </c:pt>
                <c:pt idx="354">
                  <c:v>21.79</c:v>
                </c:pt>
                <c:pt idx="355">
                  <c:v>21.05</c:v>
                </c:pt>
                <c:pt idx="356">
                  <c:v>21.15</c:v>
                </c:pt>
                <c:pt idx="357">
                  <c:v>21.43</c:v>
                </c:pt>
                <c:pt idx="358">
                  <c:v>21.95</c:v>
                </c:pt>
                <c:pt idx="359">
                  <c:v>22.97</c:v>
                </c:pt>
                <c:pt idx="360">
                  <c:v>24.35</c:v>
                </c:pt>
                <c:pt idx="361">
                  <c:v>25.73</c:v>
                </c:pt>
                <c:pt idx="362">
                  <c:v>26.46</c:v>
                </c:pt>
                <c:pt idx="363">
                  <c:v>25.71</c:v>
                </c:pt>
                <c:pt idx="364">
                  <c:v>24.46</c:v>
                </c:pt>
                <c:pt idx="365">
                  <c:v>22.88</c:v>
                </c:pt>
                <c:pt idx="366">
                  <c:v>21.26</c:v>
                </c:pt>
                <c:pt idx="367">
                  <c:v>20.57</c:v>
                </c:pt>
                <c:pt idx="368">
                  <c:v>20.45</c:v>
                </c:pt>
                <c:pt idx="369">
                  <c:v>20.43</c:v>
                </c:pt>
                <c:pt idx="370">
                  <c:v>21.23</c:v>
                </c:pt>
                <c:pt idx="371">
                  <c:v>22.34</c:v>
                </c:pt>
                <c:pt idx="372">
                  <c:v>22.98</c:v>
                </c:pt>
                <c:pt idx="373">
                  <c:v>24.9</c:v>
                </c:pt>
                <c:pt idx="374">
                  <c:v>25.94</c:v>
                </c:pt>
                <c:pt idx="375">
                  <c:v>24.89</c:v>
                </c:pt>
                <c:pt idx="376">
                  <c:v>23.9</c:v>
                </c:pt>
                <c:pt idx="377">
                  <c:v>22.57</c:v>
                </c:pt>
                <c:pt idx="378">
                  <c:v>21.1</c:v>
                </c:pt>
                <c:pt idx="379">
                  <c:v>20.03</c:v>
                </c:pt>
                <c:pt idx="380">
                  <c:v>20.09</c:v>
                </c:pt>
                <c:pt idx="381">
                  <c:v>20.58</c:v>
                </c:pt>
                <c:pt idx="382">
                  <c:v>21.26</c:v>
                </c:pt>
                <c:pt idx="383">
                  <c:v>22.6</c:v>
                </c:pt>
                <c:pt idx="384">
                  <c:v>24.36</c:v>
                </c:pt>
                <c:pt idx="385">
                  <c:v>25.42</c:v>
                </c:pt>
                <c:pt idx="386">
                  <c:v>25.4</c:v>
                </c:pt>
                <c:pt idx="387">
                  <c:v>24.96</c:v>
                </c:pt>
                <c:pt idx="388">
                  <c:v>24.21</c:v>
                </c:pt>
                <c:pt idx="389">
                  <c:v>23.35</c:v>
                </c:pt>
                <c:pt idx="390">
                  <c:v>22.5</c:v>
                </c:pt>
                <c:pt idx="391">
                  <c:v>21.89</c:v>
                </c:pt>
                <c:pt idx="392">
                  <c:v>22.04</c:v>
                </c:pt>
                <c:pt idx="393">
                  <c:v>22.88</c:v>
                </c:pt>
                <c:pt idx="394">
                  <c:v>24.57</c:v>
                </c:pt>
                <c:pt idx="395">
                  <c:v>25.89</c:v>
                </c:pt>
                <c:pt idx="396">
                  <c:v>27.25</c:v>
                </c:pt>
                <c:pt idx="397">
                  <c:v>28.23</c:v>
                </c:pt>
                <c:pt idx="398">
                  <c:v>28.85</c:v>
                </c:pt>
                <c:pt idx="399">
                  <c:v>28.82</c:v>
                </c:pt>
                <c:pt idx="400">
                  <c:v>28.37</c:v>
                </c:pt>
                <c:pt idx="401">
                  <c:v>27.43</c:v>
                </c:pt>
                <c:pt idx="402">
                  <c:v>25.73</c:v>
                </c:pt>
                <c:pt idx="403">
                  <c:v>23.88</c:v>
                </c:pt>
                <c:pt idx="404">
                  <c:v>22.26</c:v>
                </c:pt>
                <c:pt idx="405">
                  <c:v>22.22</c:v>
                </c:pt>
                <c:pt idx="406">
                  <c:v>22.21</c:v>
                </c:pt>
                <c:pt idx="407">
                  <c:v>23.19</c:v>
                </c:pt>
                <c:pt idx="408">
                  <c:v>24.32</c:v>
                </c:pt>
                <c:pt idx="409">
                  <c:v>25.12</c:v>
                </c:pt>
                <c:pt idx="410">
                  <c:v>25.75</c:v>
                </c:pt>
                <c:pt idx="411">
                  <c:v>25.4</c:v>
                </c:pt>
                <c:pt idx="412">
                  <c:v>23.58</c:v>
                </c:pt>
                <c:pt idx="413">
                  <c:v>22.3</c:v>
                </c:pt>
                <c:pt idx="414">
                  <c:v>21.53</c:v>
                </c:pt>
                <c:pt idx="415">
                  <c:v>20.64</c:v>
                </c:pt>
                <c:pt idx="416">
                  <c:v>20.73</c:v>
                </c:pt>
                <c:pt idx="417">
                  <c:v>20.62</c:v>
                </c:pt>
                <c:pt idx="418">
                  <c:v>21.7</c:v>
                </c:pt>
                <c:pt idx="419">
                  <c:v>22.47</c:v>
                </c:pt>
                <c:pt idx="420">
                  <c:v>23.84</c:v>
                </c:pt>
                <c:pt idx="421">
                  <c:v>24.83</c:v>
                </c:pt>
                <c:pt idx="422">
                  <c:v>25.6</c:v>
                </c:pt>
                <c:pt idx="423">
                  <c:v>24.28</c:v>
                </c:pt>
                <c:pt idx="424">
                  <c:v>22.67</c:v>
                </c:pt>
                <c:pt idx="425">
                  <c:v>21.84</c:v>
                </c:pt>
                <c:pt idx="426">
                  <c:v>20.75</c:v>
                </c:pt>
                <c:pt idx="427">
                  <c:v>19.899999999999999</c:v>
                </c:pt>
                <c:pt idx="428">
                  <c:v>19.86</c:v>
                </c:pt>
                <c:pt idx="429">
                  <c:v>20.260000000000002</c:v>
                </c:pt>
                <c:pt idx="430">
                  <c:v>20.97</c:v>
                </c:pt>
                <c:pt idx="431">
                  <c:v>22.49</c:v>
                </c:pt>
                <c:pt idx="432">
                  <c:v>24.31</c:v>
                </c:pt>
                <c:pt idx="433">
                  <c:v>25.9</c:v>
                </c:pt>
                <c:pt idx="434">
                  <c:v>25.78</c:v>
                </c:pt>
                <c:pt idx="435">
                  <c:v>24.86</c:v>
                </c:pt>
                <c:pt idx="436">
                  <c:v>23.35</c:v>
                </c:pt>
                <c:pt idx="437">
                  <c:v>22.03</c:v>
                </c:pt>
                <c:pt idx="438">
                  <c:v>21.64</c:v>
                </c:pt>
                <c:pt idx="439">
                  <c:v>21.07</c:v>
                </c:pt>
                <c:pt idx="440">
                  <c:v>21.13</c:v>
                </c:pt>
                <c:pt idx="441">
                  <c:v>21.46</c:v>
                </c:pt>
                <c:pt idx="442">
                  <c:v>22.17</c:v>
                </c:pt>
                <c:pt idx="443">
                  <c:v>23.53</c:v>
                </c:pt>
                <c:pt idx="444">
                  <c:v>25.6</c:v>
                </c:pt>
                <c:pt idx="445">
                  <c:v>27.02</c:v>
                </c:pt>
                <c:pt idx="446">
                  <c:v>27.89</c:v>
                </c:pt>
                <c:pt idx="447">
                  <c:v>26.95</c:v>
                </c:pt>
                <c:pt idx="448">
                  <c:v>25.96</c:v>
                </c:pt>
                <c:pt idx="449">
                  <c:v>24.04</c:v>
                </c:pt>
                <c:pt idx="450">
                  <c:v>23</c:v>
                </c:pt>
                <c:pt idx="451">
                  <c:v>21.92</c:v>
                </c:pt>
                <c:pt idx="452">
                  <c:v>22</c:v>
                </c:pt>
                <c:pt idx="453">
                  <c:v>22.54</c:v>
                </c:pt>
                <c:pt idx="454">
                  <c:v>22.84</c:v>
                </c:pt>
                <c:pt idx="455">
                  <c:v>23.51</c:v>
                </c:pt>
                <c:pt idx="456">
                  <c:v>24.76</c:v>
                </c:pt>
                <c:pt idx="457">
                  <c:v>25.74</c:v>
                </c:pt>
                <c:pt idx="458">
                  <c:v>25.71</c:v>
                </c:pt>
                <c:pt idx="459">
                  <c:v>24.68</c:v>
                </c:pt>
                <c:pt idx="460">
                  <c:v>23.18</c:v>
                </c:pt>
                <c:pt idx="461">
                  <c:v>21.66</c:v>
                </c:pt>
                <c:pt idx="462">
                  <c:v>20.59</c:v>
                </c:pt>
                <c:pt idx="463">
                  <c:v>19.63</c:v>
                </c:pt>
                <c:pt idx="464">
                  <c:v>19.440000000000001</c:v>
                </c:pt>
                <c:pt idx="465">
                  <c:v>19.829999999999998</c:v>
                </c:pt>
                <c:pt idx="466">
                  <c:v>20.96</c:v>
                </c:pt>
                <c:pt idx="467">
                  <c:v>22.25</c:v>
                </c:pt>
                <c:pt idx="468">
                  <c:v>24.36</c:v>
                </c:pt>
                <c:pt idx="469">
                  <c:v>26.02</c:v>
                </c:pt>
                <c:pt idx="470">
                  <c:v>26.21</c:v>
                </c:pt>
                <c:pt idx="471">
                  <c:v>25.54</c:v>
                </c:pt>
                <c:pt idx="472">
                  <c:v>23.36</c:v>
                </c:pt>
                <c:pt idx="473">
                  <c:v>22.14</c:v>
                </c:pt>
                <c:pt idx="474">
                  <c:v>21.27</c:v>
                </c:pt>
                <c:pt idx="475">
                  <c:v>20.86</c:v>
                </c:pt>
                <c:pt idx="476">
                  <c:v>20.170000000000002</c:v>
                </c:pt>
                <c:pt idx="477">
                  <c:v>20.52</c:v>
                </c:pt>
                <c:pt idx="478">
                  <c:v>21.44</c:v>
                </c:pt>
                <c:pt idx="479">
                  <c:v>22.61</c:v>
                </c:pt>
                <c:pt idx="480">
                  <c:v>24.22</c:v>
                </c:pt>
                <c:pt idx="481">
                  <c:v>26.17</c:v>
                </c:pt>
                <c:pt idx="482">
                  <c:v>26.15</c:v>
                </c:pt>
                <c:pt idx="483">
                  <c:v>25.15</c:v>
                </c:pt>
                <c:pt idx="484">
                  <c:v>24.14</c:v>
                </c:pt>
                <c:pt idx="485">
                  <c:v>22.76</c:v>
                </c:pt>
                <c:pt idx="486">
                  <c:v>21.36</c:v>
                </c:pt>
                <c:pt idx="487">
                  <c:v>20.7</c:v>
                </c:pt>
                <c:pt idx="488">
                  <c:v>20.28</c:v>
                </c:pt>
                <c:pt idx="489">
                  <c:v>20.399999999999999</c:v>
                </c:pt>
                <c:pt idx="490">
                  <c:v>21.19</c:v>
                </c:pt>
                <c:pt idx="491">
                  <c:v>22.29</c:v>
                </c:pt>
                <c:pt idx="492">
                  <c:v>23.99</c:v>
                </c:pt>
                <c:pt idx="493">
                  <c:v>25.59</c:v>
                </c:pt>
                <c:pt idx="494">
                  <c:v>26.31</c:v>
                </c:pt>
                <c:pt idx="495">
                  <c:v>25.15</c:v>
                </c:pt>
                <c:pt idx="496">
                  <c:v>24.44</c:v>
                </c:pt>
                <c:pt idx="497">
                  <c:v>23.28</c:v>
                </c:pt>
                <c:pt idx="498">
                  <c:v>22.39</c:v>
                </c:pt>
                <c:pt idx="499">
                  <c:v>21.39</c:v>
                </c:pt>
                <c:pt idx="500">
                  <c:v>21.22</c:v>
                </c:pt>
                <c:pt idx="501">
                  <c:v>21.73</c:v>
                </c:pt>
                <c:pt idx="502">
                  <c:v>22.4</c:v>
                </c:pt>
                <c:pt idx="503">
                  <c:v>23.75</c:v>
                </c:pt>
                <c:pt idx="504">
                  <c:v>25.02</c:v>
                </c:pt>
                <c:pt idx="505">
                  <c:v>26.62</c:v>
                </c:pt>
                <c:pt idx="506">
                  <c:v>27.72</c:v>
                </c:pt>
                <c:pt idx="507">
                  <c:v>27.58</c:v>
                </c:pt>
                <c:pt idx="508">
                  <c:v>26.44</c:v>
                </c:pt>
                <c:pt idx="509">
                  <c:v>23.86</c:v>
                </c:pt>
                <c:pt idx="510">
                  <c:v>21.84</c:v>
                </c:pt>
                <c:pt idx="511">
                  <c:v>20.87</c:v>
                </c:pt>
                <c:pt idx="512">
                  <c:v>20.85</c:v>
                </c:pt>
                <c:pt idx="513">
                  <c:v>21.15</c:v>
                </c:pt>
                <c:pt idx="514">
                  <c:v>21.84</c:v>
                </c:pt>
                <c:pt idx="515">
                  <c:v>22.79</c:v>
                </c:pt>
                <c:pt idx="516">
                  <c:v>24.68</c:v>
                </c:pt>
                <c:pt idx="517">
                  <c:v>26.46</c:v>
                </c:pt>
                <c:pt idx="518">
                  <c:v>27.07</c:v>
                </c:pt>
                <c:pt idx="519">
                  <c:v>26.84</c:v>
                </c:pt>
                <c:pt idx="520">
                  <c:v>25.6</c:v>
                </c:pt>
                <c:pt idx="521">
                  <c:v>24.11</c:v>
                </c:pt>
                <c:pt idx="522">
                  <c:v>22.61</c:v>
                </c:pt>
                <c:pt idx="523">
                  <c:v>21.65</c:v>
                </c:pt>
                <c:pt idx="524">
                  <c:v>21.11</c:v>
                </c:pt>
                <c:pt idx="525">
                  <c:v>21.71</c:v>
                </c:pt>
                <c:pt idx="526">
                  <c:v>22.07</c:v>
                </c:pt>
                <c:pt idx="527">
                  <c:v>22.86</c:v>
                </c:pt>
                <c:pt idx="528">
                  <c:v>24.56</c:v>
                </c:pt>
                <c:pt idx="529">
                  <c:v>25.89</c:v>
                </c:pt>
                <c:pt idx="530">
                  <c:v>25.75</c:v>
                </c:pt>
                <c:pt idx="531">
                  <c:v>24.49</c:v>
                </c:pt>
                <c:pt idx="532">
                  <c:v>23.52</c:v>
                </c:pt>
                <c:pt idx="533">
                  <c:v>22.31</c:v>
                </c:pt>
                <c:pt idx="534">
                  <c:v>21.17</c:v>
                </c:pt>
                <c:pt idx="535">
                  <c:v>20.22</c:v>
                </c:pt>
                <c:pt idx="536">
                  <c:v>20.65</c:v>
                </c:pt>
                <c:pt idx="537">
                  <c:v>22.04</c:v>
                </c:pt>
                <c:pt idx="538">
                  <c:v>22.27</c:v>
                </c:pt>
                <c:pt idx="539">
                  <c:v>23.75</c:v>
                </c:pt>
                <c:pt idx="540">
                  <c:v>25.48</c:v>
                </c:pt>
                <c:pt idx="541">
                  <c:v>26.25</c:v>
                </c:pt>
                <c:pt idx="542">
                  <c:v>26.09</c:v>
                </c:pt>
                <c:pt idx="543">
                  <c:v>24.32</c:v>
                </c:pt>
                <c:pt idx="544">
                  <c:v>23.37</c:v>
                </c:pt>
                <c:pt idx="545">
                  <c:v>22.43</c:v>
                </c:pt>
                <c:pt idx="546">
                  <c:v>21.42</c:v>
                </c:pt>
                <c:pt idx="547">
                  <c:v>20.46</c:v>
                </c:pt>
                <c:pt idx="548">
                  <c:v>20.5</c:v>
                </c:pt>
                <c:pt idx="549">
                  <c:v>20.62</c:v>
                </c:pt>
                <c:pt idx="550">
                  <c:v>21.49</c:v>
                </c:pt>
                <c:pt idx="551">
                  <c:v>22.03</c:v>
                </c:pt>
                <c:pt idx="552">
                  <c:v>23.81</c:v>
                </c:pt>
                <c:pt idx="553">
                  <c:v>25.52</c:v>
                </c:pt>
                <c:pt idx="554">
                  <c:v>26.28</c:v>
                </c:pt>
                <c:pt idx="555">
                  <c:v>24</c:v>
                </c:pt>
                <c:pt idx="556">
                  <c:v>23.11</c:v>
                </c:pt>
                <c:pt idx="557">
                  <c:v>21.66</c:v>
                </c:pt>
                <c:pt idx="558">
                  <c:v>20.72</c:v>
                </c:pt>
                <c:pt idx="559">
                  <c:v>20.23</c:v>
                </c:pt>
                <c:pt idx="560">
                  <c:v>20.43</c:v>
                </c:pt>
                <c:pt idx="561">
                  <c:v>20.52</c:v>
                </c:pt>
                <c:pt idx="562">
                  <c:v>20.77</c:v>
                </c:pt>
                <c:pt idx="563">
                  <c:v>21.68</c:v>
                </c:pt>
                <c:pt idx="564">
                  <c:v>23.7</c:v>
                </c:pt>
                <c:pt idx="565">
                  <c:v>26.08</c:v>
                </c:pt>
                <c:pt idx="566">
                  <c:v>27.17</c:v>
                </c:pt>
                <c:pt idx="567">
                  <c:v>26.74</c:v>
                </c:pt>
                <c:pt idx="568">
                  <c:v>26.77</c:v>
                </c:pt>
                <c:pt idx="569">
                  <c:v>26.15</c:v>
                </c:pt>
                <c:pt idx="570">
                  <c:v>25.59</c:v>
                </c:pt>
                <c:pt idx="571">
                  <c:v>24.95</c:v>
                </c:pt>
                <c:pt idx="572">
                  <c:v>24.69</c:v>
                </c:pt>
                <c:pt idx="573">
                  <c:v>24.64</c:v>
                </c:pt>
                <c:pt idx="574">
                  <c:v>25.85</c:v>
                </c:pt>
                <c:pt idx="575">
                  <c:v>27.08</c:v>
                </c:pt>
                <c:pt idx="576">
                  <c:v>28.12</c:v>
                </c:pt>
                <c:pt idx="577">
                  <c:v>28.82</c:v>
                </c:pt>
                <c:pt idx="578">
                  <c:v>29.24</c:v>
                </c:pt>
                <c:pt idx="579">
                  <c:v>28.45</c:v>
                </c:pt>
                <c:pt idx="580">
                  <c:v>27.36</c:v>
                </c:pt>
                <c:pt idx="581">
                  <c:v>25.19</c:v>
                </c:pt>
                <c:pt idx="582">
                  <c:v>23.61</c:v>
                </c:pt>
                <c:pt idx="583">
                  <c:v>22.27</c:v>
                </c:pt>
                <c:pt idx="584">
                  <c:v>21.31</c:v>
                </c:pt>
                <c:pt idx="585">
                  <c:v>21.37</c:v>
                </c:pt>
                <c:pt idx="586">
                  <c:v>21.6</c:v>
                </c:pt>
                <c:pt idx="587">
                  <c:v>22.81</c:v>
                </c:pt>
                <c:pt idx="588">
                  <c:v>24.23</c:v>
                </c:pt>
                <c:pt idx="589">
                  <c:v>25.73</c:v>
                </c:pt>
                <c:pt idx="590">
                  <c:v>26.47</c:v>
                </c:pt>
                <c:pt idx="591">
                  <c:v>24.53</c:v>
                </c:pt>
                <c:pt idx="592">
                  <c:v>23.64</c:v>
                </c:pt>
                <c:pt idx="593">
                  <c:v>22.09</c:v>
                </c:pt>
                <c:pt idx="594">
                  <c:v>21.36</c:v>
                </c:pt>
                <c:pt idx="595">
                  <c:v>20.67</c:v>
                </c:pt>
                <c:pt idx="596">
                  <c:v>20.079999999999998</c:v>
                </c:pt>
                <c:pt idx="597">
                  <c:v>20.46</c:v>
                </c:pt>
                <c:pt idx="598">
                  <c:v>20.62</c:v>
                </c:pt>
                <c:pt idx="599">
                  <c:v>22.42</c:v>
                </c:pt>
                <c:pt idx="600">
                  <c:v>24.01</c:v>
                </c:pt>
                <c:pt idx="601">
                  <c:v>25.38</c:v>
                </c:pt>
                <c:pt idx="602">
                  <c:v>25.67</c:v>
                </c:pt>
                <c:pt idx="603">
                  <c:v>25.53</c:v>
                </c:pt>
                <c:pt idx="604">
                  <c:v>24.27</c:v>
                </c:pt>
                <c:pt idx="605">
                  <c:v>22.93</c:v>
                </c:pt>
                <c:pt idx="606">
                  <c:v>21.47</c:v>
                </c:pt>
                <c:pt idx="607">
                  <c:v>20.07</c:v>
                </c:pt>
                <c:pt idx="608">
                  <c:v>20.64</c:v>
                </c:pt>
                <c:pt idx="609">
                  <c:v>20.9</c:v>
                </c:pt>
                <c:pt idx="610">
                  <c:v>20.67</c:v>
                </c:pt>
                <c:pt idx="611">
                  <c:v>22.08</c:v>
                </c:pt>
                <c:pt idx="612">
                  <c:v>24.24</c:v>
                </c:pt>
                <c:pt idx="613">
                  <c:v>26.11</c:v>
                </c:pt>
                <c:pt idx="614">
                  <c:v>26.89</c:v>
                </c:pt>
                <c:pt idx="615">
                  <c:v>25.99</c:v>
                </c:pt>
                <c:pt idx="616">
                  <c:v>23.98</c:v>
                </c:pt>
                <c:pt idx="617">
                  <c:v>22.71</c:v>
                </c:pt>
                <c:pt idx="618">
                  <c:v>21.48</c:v>
                </c:pt>
                <c:pt idx="619">
                  <c:v>20.239999999999998</c:v>
                </c:pt>
                <c:pt idx="620">
                  <c:v>19.73</c:v>
                </c:pt>
                <c:pt idx="621">
                  <c:v>20.14</c:v>
                </c:pt>
                <c:pt idx="622">
                  <c:v>20.68</c:v>
                </c:pt>
                <c:pt idx="623">
                  <c:v>21.73</c:v>
                </c:pt>
                <c:pt idx="624">
                  <c:v>24.09</c:v>
                </c:pt>
                <c:pt idx="625">
                  <c:v>26.23</c:v>
                </c:pt>
                <c:pt idx="626">
                  <c:v>27.39</c:v>
                </c:pt>
                <c:pt idx="627">
                  <c:v>26.44</c:v>
                </c:pt>
                <c:pt idx="628">
                  <c:v>25.29</c:v>
                </c:pt>
                <c:pt idx="629">
                  <c:v>23.28</c:v>
                </c:pt>
                <c:pt idx="630">
                  <c:v>21.64</c:v>
                </c:pt>
                <c:pt idx="631">
                  <c:v>21.32</c:v>
                </c:pt>
                <c:pt idx="632">
                  <c:v>21.42</c:v>
                </c:pt>
                <c:pt idx="633">
                  <c:v>21.85</c:v>
                </c:pt>
                <c:pt idx="634">
                  <c:v>22.85</c:v>
                </c:pt>
                <c:pt idx="635">
                  <c:v>24.05</c:v>
                </c:pt>
                <c:pt idx="636">
                  <c:v>25.01</c:v>
                </c:pt>
                <c:pt idx="637">
                  <c:v>26.27</c:v>
                </c:pt>
                <c:pt idx="638">
                  <c:v>26.91</c:v>
                </c:pt>
                <c:pt idx="639">
                  <c:v>25.41</c:v>
                </c:pt>
                <c:pt idx="640">
                  <c:v>23.24</c:v>
                </c:pt>
                <c:pt idx="641">
                  <c:v>22.15</c:v>
                </c:pt>
                <c:pt idx="642">
                  <c:v>21.5</c:v>
                </c:pt>
                <c:pt idx="643">
                  <c:v>21.25</c:v>
                </c:pt>
                <c:pt idx="644">
                  <c:v>20.75</c:v>
                </c:pt>
                <c:pt idx="645">
                  <c:v>21.7</c:v>
                </c:pt>
                <c:pt idx="646">
                  <c:v>22.33</c:v>
                </c:pt>
                <c:pt idx="647">
                  <c:v>23.6</c:v>
                </c:pt>
                <c:pt idx="648">
                  <c:v>25.09</c:v>
                </c:pt>
                <c:pt idx="649">
                  <c:v>26.47</c:v>
                </c:pt>
                <c:pt idx="650">
                  <c:v>26.12</c:v>
                </c:pt>
                <c:pt idx="651">
                  <c:v>25.27</c:v>
                </c:pt>
                <c:pt idx="652">
                  <c:v>23.44</c:v>
                </c:pt>
                <c:pt idx="653">
                  <c:v>22.54</c:v>
                </c:pt>
                <c:pt idx="654">
                  <c:v>21.26</c:v>
                </c:pt>
                <c:pt idx="655">
                  <c:v>20.79</c:v>
                </c:pt>
                <c:pt idx="656">
                  <c:v>20.83</c:v>
                </c:pt>
                <c:pt idx="657">
                  <c:v>21.56</c:v>
                </c:pt>
                <c:pt idx="658">
                  <c:v>22.88</c:v>
                </c:pt>
                <c:pt idx="659">
                  <c:v>23.39</c:v>
                </c:pt>
                <c:pt idx="660">
                  <c:v>24.61</c:v>
                </c:pt>
                <c:pt idx="661">
                  <c:v>25.09</c:v>
                </c:pt>
                <c:pt idx="662">
                  <c:v>25.23</c:v>
                </c:pt>
                <c:pt idx="663">
                  <c:v>25.21</c:v>
                </c:pt>
                <c:pt idx="664">
                  <c:v>24.31</c:v>
                </c:pt>
                <c:pt idx="665">
                  <c:v>22.6</c:v>
                </c:pt>
                <c:pt idx="666">
                  <c:v>21.61</c:v>
                </c:pt>
                <c:pt idx="667">
                  <c:v>20.47</c:v>
                </c:pt>
                <c:pt idx="668">
                  <c:v>20</c:v>
                </c:pt>
                <c:pt idx="669">
                  <c:v>19.89</c:v>
                </c:pt>
                <c:pt idx="670">
                  <c:v>20.61</c:v>
                </c:pt>
                <c:pt idx="671">
                  <c:v>22.2</c:v>
                </c:pt>
                <c:pt idx="672">
                  <c:v>24.76</c:v>
                </c:pt>
                <c:pt idx="673">
                  <c:v>26.52</c:v>
                </c:pt>
                <c:pt idx="674">
                  <c:v>26.22</c:v>
                </c:pt>
                <c:pt idx="675">
                  <c:v>24.29</c:v>
                </c:pt>
                <c:pt idx="676">
                  <c:v>23.84</c:v>
                </c:pt>
                <c:pt idx="677">
                  <c:v>22.82</c:v>
                </c:pt>
                <c:pt idx="678">
                  <c:v>22.2</c:v>
                </c:pt>
                <c:pt idx="679">
                  <c:v>21.89</c:v>
                </c:pt>
                <c:pt idx="680">
                  <c:v>21.93</c:v>
                </c:pt>
                <c:pt idx="681">
                  <c:v>22.46</c:v>
                </c:pt>
                <c:pt idx="682">
                  <c:v>22.61</c:v>
                </c:pt>
                <c:pt idx="683">
                  <c:v>24.15</c:v>
                </c:pt>
                <c:pt idx="684">
                  <c:v>25.82</c:v>
                </c:pt>
                <c:pt idx="685">
                  <c:v>26.81</c:v>
                </c:pt>
                <c:pt idx="686">
                  <c:v>26.41</c:v>
                </c:pt>
                <c:pt idx="687">
                  <c:v>24.96</c:v>
                </c:pt>
                <c:pt idx="688">
                  <c:v>23.05</c:v>
                </c:pt>
                <c:pt idx="689">
                  <c:v>21.61</c:v>
                </c:pt>
                <c:pt idx="690">
                  <c:v>21.05</c:v>
                </c:pt>
                <c:pt idx="691">
                  <c:v>19.95</c:v>
                </c:pt>
                <c:pt idx="692">
                  <c:v>19.850000000000001</c:v>
                </c:pt>
                <c:pt idx="693">
                  <c:v>19.309999999999999</c:v>
                </c:pt>
                <c:pt idx="694">
                  <c:v>19.82</c:v>
                </c:pt>
                <c:pt idx="695">
                  <c:v>21.15</c:v>
                </c:pt>
                <c:pt idx="696">
                  <c:v>24.24</c:v>
                </c:pt>
                <c:pt idx="697">
                  <c:v>26.39</c:v>
                </c:pt>
                <c:pt idx="698">
                  <c:v>26.91</c:v>
                </c:pt>
                <c:pt idx="699">
                  <c:v>25.68</c:v>
                </c:pt>
                <c:pt idx="700">
                  <c:v>24.43</c:v>
                </c:pt>
                <c:pt idx="701">
                  <c:v>23.19</c:v>
                </c:pt>
                <c:pt idx="702">
                  <c:v>23.02</c:v>
                </c:pt>
                <c:pt idx="703">
                  <c:v>22.14</c:v>
                </c:pt>
                <c:pt idx="704">
                  <c:v>21.6</c:v>
                </c:pt>
                <c:pt idx="705">
                  <c:v>21.39</c:v>
                </c:pt>
                <c:pt idx="706">
                  <c:v>21.54</c:v>
                </c:pt>
                <c:pt idx="707">
                  <c:v>22.73</c:v>
                </c:pt>
                <c:pt idx="708">
                  <c:v>24.39</c:v>
                </c:pt>
                <c:pt idx="709">
                  <c:v>25.53</c:v>
                </c:pt>
                <c:pt idx="710">
                  <c:v>25.48</c:v>
                </c:pt>
                <c:pt idx="711">
                  <c:v>25.84</c:v>
                </c:pt>
                <c:pt idx="712">
                  <c:v>24.95</c:v>
                </c:pt>
                <c:pt idx="713">
                  <c:v>24.09</c:v>
                </c:pt>
                <c:pt idx="714">
                  <c:v>23.09</c:v>
                </c:pt>
                <c:pt idx="715">
                  <c:v>22.03</c:v>
                </c:pt>
                <c:pt idx="716">
                  <c:v>21.48</c:v>
                </c:pt>
                <c:pt idx="717">
                  <c:v>21.64</c:v>
                </c:pt>
                <c:pt idx="718">
                  <c:v>21.99</c:v>
                </c:pt>
                <c:pt idx="719">
                  <c:v>23.21</c:v>
                </c:pt>
                <c:pt idx="720">
                  <c:v>24.7</c:v>
                </c:pt>
                <c:pt idx="721">
                  <c:v>26.16</c:v>
                </c:pt>
                <c:pt idx="722">
                  <c:v>26.54</c:v>
                </c:pt>
                <c:pt idx="723">
                  <c:v>26.04</c:v>
                </c:pt>
                <c:pt idx="724">
                  <c:v>24.75</c:v>
                </c:pt>
                <c:pt idx="725">
                  <c:v>23.26</c:v>
                </c:pt>
                <c:pt idx="726">
                  <c:v>21.11</c:v>
                </c:pt>
                <c:pt idx="727">
                  <c:v>19.489999999999998</c:v>
                </c:pt>
                <c:pt idx="728">
                  <c:v>19.28</c:v>
                </c:pt>
                <c:pt idx="729">
                  <c:v>19.73</c:v>
                </c:pt>
                <c:pt idx="730">
                  <c:v>20.440000000000001</c:v>
                </c:pt>
                <c:pt idx="731">
                  <c:v>22.07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A-8544-935F-64F4E9D12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77088"/>
        <c:axId val="1485621088"/>
      </c:lineChart>
      <c:dateAx>
        <c:axId val="178607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21088"/>
        <c:crosses val="autoZero"/>
        <c:auto val="1"/>
        <c:lblOffset val="100"/>
        <c:baseTimeUnit val="months"/>
      </c:dateAx>
      <c:valAx>
        <c:axId val="14856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770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Additive_decomposition!$C$8:$C$727</c:f>
              <c:numCache>
                <c:formatCode>0.00</c:formatCode>
                <c:ptCount val="720"/>
                <c:pt idx="0">
                  <c:v>22.125384615384618</c:v>
                </c:pt>
                <c:pt idx="1">
                  <c:v>22.292307692307698</c:v>
                </c:pt>
                <c:pt idx="2">
                  <c:v>22.400000000000002</c:v>
                </c:pt>
                <c:pt idx="3">
                  <c:v>22.400000000000002</c:v>
                </c:pt>
                <c:pt idx="4">
                  <c:v>22.471538461538461</c:v>
                </c:pt>
                <c:pt idx="5">
                  <c:v>22.599230769230772</c:v>
                </c:pt>
                <c:pt idx="6">
                  <c:v>22.775384615384617</c:v>
                </c:pt>
                <c:pt idx="7">
                  <c:v>22.905384615384612</c:v>
                </c:pt>
                <c:pt idx="8">
                  <c:v>23.004615384615384</c:v>
                </c:pt>
                <c:pt idx="9">
                  <c:v>23.166153846153843</c:v>
                </c:pt>
                <c:pt idx="10">
                  <c:v>23.343076923076922</c:v>
                </c:pt>
                <c:pt idx="11">
                  <c:v>23.56384615384615</c:v>
                </c:pt>
                <c:pt idx="12">
                  <c:v>23.773076923076921</c:v>
                </c:pt>
                <c:pt idx="13">
                  <c:v>23.928461538461534</c:v>
                </c:pt>
                <c:pt idx="14">
                  <c:v>24.01230769230769</c:v>
                </c:pt>
                <c:pt idx="15">
                  <c:v>23.945384615384619</c:v>
                </c:pt>
                <c:pt idx="16">
                  <c:v>23.817692307692308</c:v>
                </c:pt>
                <c:pt idx="17">
                  <c:v>23.629230769230769</c:v>
                </c:pt>
                <c:pt idx="18">
                  <c:v>23.336923076923078</c:v>
                </c:pt>
                <c:pt idx="19">
                  <c:v>23.041538461538458</c:v>
                </c:pt>
                <c:pt idx="20">
                  <c:v>22.834615384615383</c:v>
                </c:pt>
                <c:pt idx="21">
                  <c:v>22.754615384615384</c:v>
                </c:pt>
                <c:pt idx="22">
                  <c:v>22.677692307692308</c:v>
                </c:pt>
                <c:pt idx="23">
                  <c:v>22.682307692307692</c:v>
                </c:pt>
                <c:pt idx="24">
                  <c:v>22.779230769230772</c:v>
                </c:pt>
                <c:pt idx="25">
                  <c:v>22.919230769230769</c:v>
                </c:pt>
                <c:pt idx="26">
                  <c:v>23.007692307692309</c:v>
                </c:pt>
                <c:pt idx="27">
                  <c:v>23.058461538461536</c:v>
                </c:pt>
                <c:pt idx="28">
                  <c:v>23.115384615384617</c:v>
                </c:pt>
                <c:pt idx="29">
                  <c:v>23.098461538461542</c:v>
                </c:pt>
                <c:pt idx="30">
                  <c:v>23.087692307692308</c:v>
                </c:pt>
                <c:pt idx="31">
                  <c:v>23.130769230769229</c:v>
                </c:pt>
                <c:pt idx="32">
                  <c:v>23.225384615384616</c:v>
                </c:pt>
                <c:pt idx="33">
                  <c:v>23.326923076923077</c:v>
                </c:pt>
                <c:pt idx="34">
                  <c:v>23.419230769230769</c:v>
                </c:pt>
                <c:pt idx="35">
                  <c:v>23.547692307692309</c:v>
                </c:pt>
                <c:pt idx="36">
                  <c:v>23.596153846153843</c:v>
                </c:pt>
                <c:pt idx="37">
                  <c:v>23.661538461538459</c:v>
                </c:pt>
                <c:pt idx="38">
                  <c:v>23.583846153846153</c:v>
                </c:pt>
                <c:pt idx="39">
                  <c:v>23.246153846153842</c:v>
                </c:pt>
                <c:pt idx="40">
                  <c:v>22.838461538461537</c:v>
                </c:pt>
                <c:pt idx="41">
                  <c:v>22.476923076923075</c:v>
                </c:pt>
                <c:pt idx="42">
                  <c:v>22.171538461538457</c:v>
                </c:pt>
                <c:pt idx="43">
                  <c:v>21.950769230769232</c:v>
                </c:pt>
                <c:pt idx="44">
                  <c:v>21.758461538461535</c:v>
                </c:pt>
                <c:pt idx="45">
                  <c:v>21.593846153846151</c:v>
                </c:pt>
                <c:pt idx="46">
                  <c:v>21.541538461538462</c:v>
                </c:pt>
                <c:pt idx="47">
                  <c:v>21.518461538461541</c:v>
                </c:pt>
                <c:pt idx="48">
                  <c:v>21.619230769230771</c:v>
                </c:pt>
                <c:pt idx="49">
                  <c:v>21.757692307692306</c:v>
                </c:pt>
                <c:pt idx="50">
                  <c:v>21.768461538461541</c:v>
                </c:pt>
                <c:pt idx="51">
                  <c:v>21.683076923076921</c:v>
                </c:pt>
                <c:pt idx="52">
                  <c:v>21.620769230769231</c:v>
                </c:pt>
                <c:pt idx="53">
                  <c:v>21.58</c:v>
                </c:pt>
                <c:pt idx="54">
                  <c:v>21.556153846153844</c:v>
                </c:pt>
                <c:pt idx="55">
                  <c:v>21.564615384615383</c:v>
                </c:pt>
                <c:pt idx="56">
                  <c:v>21.557692307692307</c:v>
                </c:pt>
                <c:pt idx="57">
                  <c:v>21.573846153846151</c:v>
                </c:pt>
                <c:pt idx="58">
                  <c:v>21.63</c:v>
                </c:pt>
                <c:pt idx="59">
                  <c:v>21.700769230769232</c:v>
                </c:pt>
                <c:pt idx="60">
                  <c:v>21.85</c:v>
                </c:pt>
                <c:pt idx="61">
                  <c:v>21.923846153846153</c:v>
                </c:pt>
                <c:pt idx="62">
                  <c:v>22.006923076923076</c:v>
                </c:pt>
                <c:pt idx="63">
                  <c:v>21.970000000000002</c:v>
                </c:pt>
                <c:pt idx="64">
                  <c:v>21.886923076923079</c:v>
                </c:pt>
                <c:pt idx="65">
                  <c:v>21.87769230769231</c:v>
                </c:pt>
                <c:pt idx="66">
                  <c:v>21.898461538461543</c:v>
                </c:pt>
                <c:pt idx="67">
                  <c:v>21.905384615384612</c:v>
                </c:pt>
                <c:pt idx="68">
                  <c:v>21.925384615384612</c:v>
                </c:pt>
                <c:pt idx="69">
                  <c:v>21.959999999999997</c:v>
                </c:pt>
                <c:pt idx="70">
                  <c:v>22.068461538461538</c:v>
                </c:pt>
                <c:pt idx="71">
                  <c:v>22.202307692307688</c:v>
                </c:pt>
                <c:pt idx="72">
                  <c:v>22.35153846153846</c:v>
                </c:pt>
                <c:pt idx="73">
                  <c:v>22.586923076923078</c:v>
                </c:pt>
                <c:pt idx="74">
                  <c:v>22.811538461538461</c:v>
                </c:pt>
                <c:pt idx="75">
                  <c:v>22.907692307692304</c:v>
                </c:pt>
                <c:pt idx="76">
                  <c:v>23.066153846153846</c:v>
                </c:pt>
                <c:pt idx="77">
                  <c:v>23.212307692307697</c:v>
                </c:pt>
                <c:pt idx="78">
                  <c:v>23.35</c:v>
                </c:pt>
                <c:pt idx="79">
                  <c:v>23.416923076923073</c:v>
                </c:pt>
                <c:pt idx="80">
                  <c:v>23.51307692307692</c:v>
                </c:pt>
                <c:pt idx="81">
                  <c:v>23.66</c:v>
                </c:pt>
                <c:pt idx="82">
                  <c:v>23.867692307692305</c:v>
                </c:pt>
                <c:pt idx="83">
                  <c:v>24.107692307692307</c:v>
                </c:pt>
                <c:pt idx="84">
                  <c:v>24.362307692307695</c:v>
                </c:pt>
                <c:pt idx="85">
                  <c:v>24.625384615384618</c:v>
                </c:pt>
                <c:pt idx="86">
                  <c:v>24.686153846153847</c:v>
                </c:pt>
                <c:pt idx="87">
                  <c:v>24.589230769230767</c:v>
                </c:pt>
                <c:pt idx="88">
                  <c:v>24.401538461538458</c:v>
                </c:pt>
                <c:pt idx="89">
                  <c:v>24.133076923076921</c:v>
                </c:pt>
                <c:pt idx="90">
                  <c:v>23.923076923076927</c:v>
                </c:pt>
                <c:pt idx="91">
                  <c:v>23.683846153846154</c:v>
                </c:pt>
                <c:pt idx="92">
                  <c:v>23.55153846153846</c:v>
                </c:pt>
                <c:pt idx="93">
                  <c:v>23.493846153846157</c:v>
                </c:pt>
                <c:pt idx="94">
                  <c:v>23.472307692307691</c:v>
                </c:pt>
                <c:pt idx="95">
                  <c:v>23.48076923076923</c:v>
                </c:pt>
                <c:pt idx="96">
                  <c:v>23.502307692307689</c:v>
                </c:pt>
                <c:pt idx="97">
                  <c:v>23.58</c:v>
                </c:pt>
                <c:pt idx="98">
                  <c:v>23.61</c:v>
                </c:pt>
                <c:pt idx="99">
                  <c:v>23.513846153846153</c:v>
                </c:pt>
                <c:pt idx="100">
                  <c:v>23.349230769230772</c:v>
                </c:pt>
                <c:pt idx="101">
                  <c:v>23.184615384615384</c:v>
                </c:pt>
                <c:pt idx="102">
                  <c:v>23.051538461538463</c:v>
                </c:pt>
                <c:pt idx="103">
                  <c:v>22.885384615384616</c:v>
                </c:pt>
                <c:pt idx="104">
                  <c:v>22.847692307692306</c:v>
                </c:pt>
                <c:pt idx="105">
                  <c:v>22.866153846153846</c:v>
                </c:pt>
                <c:pt idx="106">
                  <c:v>22.93</c:v>
                </c:pt>
                <c:pt idx="107">
                  <c:v>23.009230769230768</c:v>
                </c:pt>
                <c:pt idx="108">
                  <c:v>23.155384615384612</c:v>
                </c:pt>
                <c:pt idx="109">
                  <c:v>23.279999999999998</c:v>
                </c:pt>
                <c:pt idx="110">
                  <c:v>23.28846153846154</c:v>
                </c:pt>
                <c:pt idx="111">
                  <c:v>23.113076923076925</c:v>
                </c:pt>
                <c:pt idx="112">
                  <c:v>22.935384615384613</c:v>
                </c:pt>
                <c:pt idx="113">
                  <c:v>22.75076923076923</c:v>
                </c:pt>
                <c:pt idx="114">
                  <c:v>22.60923076923077</c:v>
                </c:pt>
                <c:pt idx="115">
                  <c:v>22.501538461538466</c:v>
                </c:pt>
                <c:pt idx="116">
                  <c:v>22.533076923076919</c:v>
                </c:pt>
                <c:pt idx="117">
                  <c:v>22.536153846153844</c:v>
                </c:pt>
                <c:pt idx="118">
                  <c:v>22.541538461538458</c:v>
                </c:pt>
                <c:pt idx="119">
                  <c:v>22.607692307692307</c:v>
                </c:pt>
                <c:pt idx="120">
                  <c:v>22.763846153846149</c:v>
                </c:pt>
                <c:pt idx="121">
                  <c:v>22.937692307692313</c:v>
                </c:pt>
                <c:pt idx="122">
                  <c:v>22.965384615384622</c:v>
                </c:pt>
                <c:pt idx="123">
                  <c:v>22.900769230769235</c:v>
                </c:pt>
                <c:pt idx="124">
                  <c:v>22.819230769230767</c:v>
                </c:pt>
                <c:pt idx="125">
                  <c:v>22.729230769230771</c:v>
                </c:pt>
                <c:pt idx="126">
                  <c:v>22.628461538461536</c:v>
                </c:pt>
                <c:pt idx="127">
                  <c:v>22.569999999999997</c:v>
                </c:pt>
                <c:pt idx="128">
                  <c:v>22.53923076923077</c:v>
                </c:pt>
                <c:pt idx="129">
                  <c:v>22.501538461538459</c:v>
                </c:pt>
                <c:pt idx="130">
                  <c:v>22.564615384615383</c:v>
                </c:pt>
                <c:pt idx="131">
                  <c:v>22.655384615384612</c:v>
                </c:pt>
                <c:pt idx="132">
                  <c:v>22.753846153846151</c:v>
                </c:pt>
                <c:pt idx="133">
                  <c:v>22.813076923076924</c:v>
                </c:pt>
                <c:pt idx="134">
                  <c:v>22.644615384615385</c:v>
                </c:pt>
                <c:pt idx="135">
                  <c:v>22.450769230769229</c:v>
                </c:pt>
                <c:pt idx="136">
                  <c:v>22.286153846153848</c:v>
                </c:pt>
                <c:pt idx="137">
                  <c:v>22.14846153846154</c:v>
                </c:pt>
                <c:pt idx="138">
                  <c:v>22.013076923076923</c:v>
                </c:pt>
                <c:pt idx="139">
                  <c:v>21.986153846153851</c:v>
                </c:pt>
                <c:pt idx="140">
                  <c:v>21.990000000000002</c:v>
                </c:pt>
                <c:pt idx="141">
                  <c:v>22.023846153846151</c:v>
                </c:pt>
                <c:pt idx="142">
                  <c:v>22.094615384615388</c:v>
                </c:pt>
                <c:pt idx="143">
                  <c:v>22.150769230769235</c:v>
                </c:pt>
                <c:pt idx="144">
                  <c:v>22.281538461538464</c:v>
                </c:pt>
                <c:pt idx="145">
                  <c:v>22.38461538461539</c:v>
                </c:pt>
                <c:pt idx="146">
                  <c:v>22.436153846153847</c:v>
                </c:pt>
                <c:pt idx="147">
                  <c:v>22.451538461538462</c:v>
                </c:pt>
                <c:pt idx="148">
                  <c:v>22.49307692307692</c:v>
                </c:pt>
                <c:pt idx="149">
                  <c:v>22.445384615384619</c:v>
                </c:pt>
                <c:pt idx="150">
                  <c:v>22.444615384615386</c:v>
                </c:pt>
                <c:pt idx="151">
                  <c:v>22.49923076923077</c:v>
                </c:pt>
                <c:pt idx="152">
                  <c:v>22.563076923076924</c:v>
                </c:pt>
                <c:pt idx="153">
                  <c:v>22.64846153846154</c:v>
                </c:pt>
                <c:pt idx="154">
                  <c:v>22.763846153846153</c:v>
                </c:pt>
                <c:pt idx="155">
                  <c:v>22.883846153846154</c:v>
                </c:pt>
                <c:pt idx="156">
                  <c:v>23.063076923076924</c:v>
                </c:pt>
                <c:pt idx="157">
                  <c:v>23.16076923076923</c:v>
                </c:pt>
                <c:pt idx="158">
                  <c:v>23.156153846153849</c:v>
                </c:pt>
                <c:pt idx="159">
                  <c:v>23.047692307692312</c:v>
                </c:pt>
                <c:pt idx="160">
                  <c:v>22.836923076923082</c:v>
                </c:pt>
                <c:pt idx="161">
                  <c:v>22.642307692307693</c:v>
                </c:pt>
                <c:pt idx="162">
                  <c:v>22.476153846153849</c:v>
                </c:pt>
                <c:pt idx="163">
                  <c:v>22.297692307692312</c:v>
                </c:pt>
                <c:pt idx="164">
                  <c:v>22.171538461538468</c:v>
                </c:pt>
                <c:pt idx="165">
                  <c:v>22.078461538461536</c:v>
                </c:pt>
                <c:pt idx="166">
                  <c:v>22.059230769230769</c:v>
                </c:pt>
                <c:pt idx="167">
                  <c:v>22.073846153846151</c:v>
                </c:pt>
                <c:pt idx="168">
                  <c:v>22.202307692307691</c:v>
                </c:pt>
                <c:pt idx="169">
                  <c:v>22.357692307692311</c:v>
                </c:pt>
                <c:pt idx="170">
                  <c:v>22.483076923076922</c:v>
                </c:pt>
                <c:pt idx="171">
                  <c:v>22.61461538461538</c:v>
                </c:pt>
                <c:pt idx="172">
                  <c:v>22.728461538461538</c:v>
                </c:pt>
                <c:pt idx="173">
                  <c:v>22.933846153846154</c:v>
                </c:pt>
                <c:pt idx="174">
                  <c:v>23.073846153846155</c:v>
                </c:pt>
                <c:pt idx="175">
                  <c:v>23.250000000000004</c:v>
                </c:pt>
                <c:pt idx="176">
                  <c:v>23.386923076923079</c:v>
                </c:pt>
                <c:pt idx="177">
                  <c:v>23.533076923076919</c:v>
                </c:pt>
                <c:pt idx="178">
                  <c:v>23.725384615384616</c:v>
                </c:pt>
                <c:pt idx="179">
                  <c:v>23.915384615384617</c:v>
                </c:pt>
                <c:pt idx="180">
                  <c:v>24.170769230769228</c:v>
                </c:pt>
                <c:pt idx="181">
                  <c:v>24.298461538461535</c:v>
                </c:pt>
                <c:pt idx="182">
                  <c:v>24.235384615384614</c:v>
                </c:pt>
                <c:pt idx="183">
                  <c:v>24.046923076923079</c:v>
                </c:pt>
                <c:pt idx="184">
                  <c:v>23.732307692307696</c:v>
                </c:pt>
                <c:pt idx="185">
                  <c:v>23.402307692307694</c:v>
                </c:pt>
                <c:pt idx="186">
                  <c:v>23.113846153846154</c:v>
                </c:pt>
                <c:pt idx="187">
                  <c:v>22.876153846153848</c:v>
                </c:pt>
                <c:pt idx="188">
                  <c:v>22.683846153846154</c:v>
                </c:pt>
                <c:pt idx="189">
                  <c:v>22.626153846153844</c:v>
                </c:pt>
                <c:pt idx="190">
                  <c:v>22.584615384615386</c:v>
                </c:pt>
                <c:pt idx="191">
                  <c:v>22.581538461538461</c:v>
                </c:pt>
                <c:pt idx="192">
                  <c:v>22.605384615384615</c:v>
                </c:pt>
                <c:pt idx="193">
                  <c:v>22.63538461538462</c:v>
                </c:pt>
                <c:pt idx="194">
                  <c:v>22.61</c:v>
                </c:pt>
                <c:pt idx="195">
                  <c:v>22.581538461538461</c:v>
                </c:pt>
                <c:pt idx="196">
                  <c:v>22.543846153846154</c:v>
                </c:pt>
                <c:pt idx="197">
                  <c:v>22.476153846153849</c:v>
                </c:pt>
                <c:pt idx="198">
                  <c:v>22.422307692307697</c:v>
                </c:pt>
                <c:pt idx="199">
                  <c:v>22.344615384615381</c:v>
                </c:pt>
                <c:pt idx="200">
                  <c:v>22.260769230769231</c:v>
                </c:pt>
                <c:pt idx="201">
                  <c:v>22.216923076923081</c:v>
                </c:pt>
                <c:pt idx="202">
                  <c:v>22.193076923076919</c:v>
                </c:pt>
                <c:pt idx="203">
                  <c:v>22.212307692307693</c:v>
                </c:pt>
                <c:pt idx="204">
                  <c:v>22.284615384615385</c:v>
                </c:pt>
                <c:pt idx="205">
                  <c:v>22.378461538461536</c:v>
                </c:pt>
                <c:pt idx="206">
                  <c:v>22.345384615384617</c:v>
                </c:pt>
                <c:pt idx="207">
                  <c:v>22.22384615384615</c:v>
                </c:pt>
                <c:pt idx="208">
                  <c:v>22.028461538461535</c:v>
                </c:pt>
                <c:pt idx="209">
                  <c:v>21.869230769230771</c:v>
                </c:pt>
                <c:pt idx="210">
                  <c:v>21.808461538461536</c:v>
                </c:pt>
                <c:pt idx="211">
                  <c:v>21.798461538461538</c:v>
                </c:pt>
                <c:pt idx="212">
                  <c:v>21.905384615384612</c:v>
                </c:pt>
                <c:pt idx="213">
                  <c:v>22.062307692307691</c:v>
                </c:pt>
                <c:pt idx="214">
                  <c:v>22.232307692307693</c:v>
                </c:pt>
                <c:pt idx="215">
                  <c:v>22.463076923076922</c:v>
                </c:pt>
                <c:pt idx="216">
                  <c:v>22.723846153846157</c:v>
                </c:pt>
                <c:pt idx="217">
                  <c:v>22.906153846153845</c:v>
                </c:pt>
                <c:pt idx="218">
                  <c:v>23.076153846153844</c:v>
                </c:pt>
                <c:pt idx="219">
                  <c:v>23.195384615384619</c:v>
                </c:pt>
                <c:pt idx="220">
                  <c:v>23.356923076923074</c:v>
                </c:pt>
                <c:pt idx="221">
                  <c:v>23.506923076923076</c:v>
                </c:pt>
                <c:pt idx="222">
                  <c:v>23.566153846153846</c:v>
                </c:pt>
                <c:pt idx="223">
                  <c:v>23.551538461538463</c:v>
                </c:pt>
                <c:pt idx="224">
                  <c:v>23.544615384615383</c:v>
                </c:pt>
                <c:pt idx="225">
                  <c:v>23.583846153846153</c:v>
                </c:pt>
                <c:pt idx="226">
                  <c:v>23.687692307692313</c:v>
                </c:pt>
                <c:pt idx="227">
                  <c:v>23.835384615384616</c:v>
                </c:pt>
                <c:pt idx="228">
                  <c:v>23.975384615384616</c:v>
                </c:pt>
                <c:pt idx="229">
                  <c:v>24.059230769230769</c:v>
                </c:pt>
                <c:pt idx="230">
                  <c:v>24.056923076923077</c:v>
                </c:pt>
                <c:pt idx="231">
                  <c:v>23.877692307692307</c:v>
                </c:pt>
                <c:pt idx="232">
                  <c:v>23.591538461538462</c:v>
                </c:pt>
                <c:pt idx="233">
                  <c:v>23.222307692307691</c:v>
                </c:pt>
                <c:pt idx="234">
                  <c:v>22.860769230769229</c:v>
                </c:pt>
                <c:pt idx="235">
                  <c:v>22.614615384615384</c:v>
                </c:pt>
                <c:pt idx="236">
                  <c:v>22.494615384615386</c:v>
                </c:pt>
                <c:pt idx="237">
                  <c:v>22.439230769230772</c:v>
                </c:pt>
                <c:pt idx="238">
                  <c:v>22.352307692307697</c:v>
                </c:pt>
                <c:pt idx="239">
                  <c:v>22.298461538461538</c:v>
                </c:pt>
                <c:pt idx="240">
                  <c:v>22.277692307692305</c:v>
                </c:pt>
                <c:pt idx="241">
                  <c:v>22.243846153846157</c:v>
                </c:pt>
                <c:pt idx="242">
                  <c:v>22.203846153846158</c:v>
                </c:pt>
                <c:pt idx="243">
                  <c:v>22.159230769230767</c:v>
                </c:pt>
                <c:pt idx="244">
                  <c:v>22.04615384615385</c:v>
                </c:pt>
                <c:pt idx="245">
                  <c:v>21.943076923076926</c:v>
                </c:pt>
                <c:pt idx="246">
                  <c:v>21.92307692307692</c:v>
                </c:pt>
                <c:pt idx="247">
                  <c:v>21.944615384615382</c:v>
                </c:pt>
                <c:pt idx="248">
                  <c:v>21.98076923076923</c:v>
                </c:pt>
                <c:pt idx="249">
                  <c:v>22.009999999999994</c:v>
                </c:pt>
                <c:pt idx="250">
                  <c:v>22.069999999999997</c:v>
                </c:pt>
                <c:pt idx="251">
                  <c:v>22.176153846153849</c:v>
                </c:pt>
                <c:pt idx="252">
                  <c:v>22.386923076923075</c:v>
                </c:pt>
                <c:pt idx="253">
                  <c:v>22.643076923076926</c:v>
                </c:pt>
                <c:pt idx="254">
                  <c:v>22.836153846153845</c:v>
                </c:pt>
                <c:pt idx="255">
                  <c:v>22.913846153846155</c:v>
                </c:pt>
                <c:pt idx="256">
                  <c:v>22.95384615384615</c:v>
                </c:pt>
                <c:pt idx="257">
                  <c:v>23.086153846153845</c:v>
                </c:pt>
                <c:pt idx="258">
                  <c:v>23.279230769230768</c:v>
                </c:pt>
                <c:pt idx="259">
                  <c:v>23.464615384615385</c:v>
                </c:pt>
                <c:pt idx="260">
                  <c:v>23.63</c:v>
                </c:pt>
                <c:pt idx="261">
                  <c:v>23.848461538461535</c:v>
                </c:pt>
                <c:pt idx="262">
                  <c:v>24.113076923076921</c:v>
                </c:pt>
                <c:pt idx="263">
                  <c:v>24.416923076923073</c:v>
                </c:pt>
                <c:pt idx="264">
                  <c:v>24.727692307692312</c:v>
                </c:pt>
                <c:pt idx="265">
                  <c:v>24.879230769230766</c:v>
                </c:pt>
                <c:pt idx="266">
                  <c:v>24.849230769230765</c:v>
                </c:pt>
                <c:pt idx="267">
                  <c:v>24.678461538461534</c:v>
                </c:pt>
                <c:pt idx="268">
                  <c:v>24.462307692307693</c:v>
                </c:pt>
                <c:pt idx="269">
                  <c:v>24.176923076923075</c:v>
                </c:pt>
                <c:pt idx="270">
                  <c:v>23.856153846153845</c:v>
                </c:pt>
                <c:pt idx="271">
                  <c:v>23.49923076923077</c:v>
                </c:pt>
                <c:pt idx="272">
                  <c:v>23.196923076923081</c:v>
                </c:pt>
                <c:pt idx="273">
                  <c:v>23.018461538461541</c:v>
                </c:pt>
                <c:pt idx="274">
                  <c:v>22.874615384615385</c:v>
                </c:pt>
                <c:pt idx="275">
                  <c:v>22.753076923076925</c:v>
                </c:pt>
                <c:pt idx="276">
                  <c:v>22.630000000000003</c:v>
                </c:pt>
                <c:pt idx="277">
                  <c:v>22.540769230769232</c:v>
                </c:pt>
                <c:pt idx="278">
                  <c:v>22.48</c:v>
                </c:pt>
                <c:pt idx="279">
                  <c:v>22.403846153846153</c:v>
                </c:pt>
                <c:pt idx="280">
                  <c:v>22.363846153846154</c:v>
                </c:pt>
                <c:pt idx="281">
                  <c:v>22.290000000000003</c:v>
                </c:pt>
                <c:pt idx="282">
                  <c:v>22.276153846153843</c:v>
                </c:pt>
                <c:pt idx="283">
                  <c:v>22.267692307692307</c:v>
                </c:pt>
                <c:pt idx="284">
                  <c:v>22.319999999999997</c:v>
                </c:pt>
                <c:pt idx="285">
                  <c:v>22.349999999999998</c:v>
                </c:pt>
                <c:pt idx="286">
                  <c:v>22.41769230769231</c:v>
                </c:pt>
                <c:pt idx="287">
                  <c:v>22.471538461538461</c:v>
                </c:pt>
                <c:pt idx="288">
                  <c:v>22.610769230769229</c:v>
                </c:pt>
                <c:pt idx="289">
                  <c:v>22.738461538461536</c:v>
                </c:pt>
                <c:pt idx="290">
                  <c:v>22.830000000000002</c:v>
                </c:pt>
                <c:pt idx="291">
                  <c:v>22.817692307692308</c:v>
                </c:pt>
                <c:pt idx="292">
                  <c:v>22.696923076923078</c:v>
                </c:pt>
                <c:pt idx="293">
                  <c:v>22.503846153846151</c:v>
                </c:pt>
                <c:pt idx="294">
                  <c:v>22.393846153846155</c:v>
                </c:pt>
                <c:pt idx="295">
                  <c:v>22.27</c:v>
                </c:pt>
                <c:pt idx="296">
                  <c:v>22.14769230769231</c:v>
                </c:pt>
                <c:pt idx="297">
                  <c:v>22.072307692307696</c:v>
                </c:pt>
                <c:pt idx="298">
                  <c:v>22.038461538461544</c:v>
                </c:pt>
                <c:pt idx="299">
                  <c:v>22.066923076923082</c:v>
                </c:pt>
                <c:pt idx="300">
                  <c:v>22.228461538461541</c:v>
                </c:pt>
                <c:pt idx="301">
                  <c:v>22.367692307692309</c:v>
                </c:pt>
                <c:pt idx="302">
                  <c:v>22.439230769230772</c:v>
                </c:pt>
                <c:pt idx="303">
                  <c:v>22.413076923076922</c:v>
                </c:pt>
                <c:pt idx="304">
                  <c:v>22.380769230769236</c:v>
                </c:pt>
                <c:pt idx="305">
                  <c:v>22.438461538461532</c:v>
                </c:pt>
                <c:pt idx="306">
                  <c:v>22.550769230769227</c:v>
                </c:pt>
                <c:pt idx="307">
                  <c:v>22.616923076923076</c:v>
                </c:pt>
                <c:pt idx="308">
                  <c:v>22.739230769230769</c:v>
                </c:pt>
                <c:pt idx="309">
                  <c:v>22.935384615384617</c:v>
                </c:pt>
                <c:pt idx="310">
                  <c:v>23.163846153846155</c:v>
                </c:pt>
                <c:pt idx="311">
                  <c:v>23.46</c:v>
                </c:pt>
                <c:pt idx="312">
                  <c:v>23.758461538461539</c:v>
                </c:pt>
                <c:pt idx="313">
                  <c:v>23.933846153846158</c:v>
                </c:pt>
                <c:pt idx="314">
                  <c:v>23.99307692307692</c:v>
                </c:pt>
                <c:pt idx="315">
                  <c:v>23.947692307692307</c:v>
                </c:pt>
                <c:pt idx="316">
                  <c:v>23.806153846153848</c:v>
                </c:pt>
                <c:pt idx="317">
                  <c:v>23.620769230769231</c:v>
                </c:pt>
                <c:pt idx="318">
                  <c:v>23.40307692307692</c:v>
                </c:pt>
                <c:pt idx="319">
                  <c:v>23.168461538461539</c:v>
                </c:pt>
                <c:pt idx="320">
                  <c:v>23.007692307692306</c:v>
                </c:pt>
                <c:pt idx="321">
                  <c:v>22.934615384615384</c:v>
                </c:pt>
                <c:pt idx="322">
                  <c:v>22.903846153846153</c:v>
                </c:pt>
                <c:pt idx="323">
                  <c:v>22.929230769230763</c:v>
                </c:pt>
                <c:pt idx="324">
                  <c:v>23.008461538461535</c:v>
                </c:pt>
                <c:pt idx="325">
                  <c:v>23.073076923076922</c:v>
                </c:pt>
                <c:pt idx="326">
                  <c:v>23.042307692307688</c:v>
                </c:pt>
                <c:pt idx="327">
                  <c:v>22.934615384615388</c:v>
                </c:pt>
                <c:pt idx="328">
                  <c:v>22.77</c:v>
                </c:pt>
                <c:pt idx="329">
                  <c:v>22.616923076923076</c:v>
                </c:pt>
                <c:pt idx="330">
                  <c:v>22.486923076923077</c:v>
                </c:pt>
                <c:pt idx="331">
                  <c:v>22.335384615384616</c:v>
                </c:pt>
                <c:pt idx="332">
                  <c:v>22.314615384615387</c:v>
                </c:pt>
                <c:pt idx="333">
                  <c:v>22.345384615384617</c:v>
                </c:pt>
                <c:pt idx="334">
                  <c:v>22.423076923076923</c:v>
                </c:pt>
                <c:pt idx="335">
                  <c:v>22.549999999999997</c:v>
                </c:pt>
                <c:pt idx="336">
                  <c:v>22.722307692307691</c:v>
                </c:pt>
                <c:pt idx="337">
                  <c:v>22.820769230769233</c:v>
                </c:pt>
                <c:pt idx="338">
                  <c:v>22.833076923076927</c:v>
                </c:pt>
                <c:pt idx="339">
                  <c:v>22.847692307692306</c:v>
                </c:pt>
                <c:pt idx="340">
                  <c:v>22.831538461538461</c:v>
                </c:pt>
                <c:pt idx="341">
                  <c:v>22.841538461538466</c:v>
                </c:pt>
                <c:pt idx="342">
                  <c:v>22.833846153846157</c:v>
                </c:pt>
                <c:pt idx="343">
                  <c:v>22.836923076923082</c:v>
                </c:pt>
                <c:pt idx="344">
                  <c:v>22.951538461538462</c:v>
                </c:pt>
                <c:pt idx="345">
                  <c:v>23.063076923076924</c:v>
                </c:pt>
                <c:pt idx="346">
                  <c:v>23.196153846153848</c:v>
                </c:pt>
                <c:pt idx="347">
                  <c:v>23.299999999999997</c:v>
                </c:pt>
                <c:pt idx="348">
                  <c:v>23.408461538461545</c:v>
                </c:pt>
                <c:pt idx="349">
                  <c:v>23.48692307692308</c:v>
                </c:pt>
                <c:pt idx="350">
                  <c:v>23.553076923076922</c:v>
                </c:pt>
                <c:pt idx="351">
                  <c:v>23.536153846153841</c:v>
                </c:pt>
                <c:pt idx="352">
                  <c:v>23.449999999999996</c:v>
                </c:pt>
                <c:pt idx="353">
                  <c:v>23.323846153846151</c:v>
                </c:pt>
                <c:pt idx="354">
                  <c:v>23.168461538461539</c:v>
                </c:pt>
                <c:pt idx="355">
                  <c:v>23.074615384615388</c:v>
                </c:pt>
                <c:pt idx="356">
                  <c:v>23.028461538461539</c:v>
                </c:pt>
                <c:pt idx="357">
                  <c:v>22.973076923076921</c:v>
                </c:pt>
                <c:pt idx="358">
                  <c:v>22.957692307692312</c:v>
                </c:pt>
                <c:pt idx="359">
                  <c:v>22.987692307692306</c:v>
                </c:pt>
                <c:pt idx="360">
                  <c:v>22.988461538461536</c:v>
                </c:pt>
                <c:pt idx="361">
                  <c:v>23.030769230769231</c:v>
                </c:pt>
                <c:pt idx="362">
                  <c:v>23.046923076923072</c:v>
                </c:pt>
                <c:pt idx="363">
                  <c:v>22.926153846153845</c:v>
                </c:pt>
                <c:pt idx="364">
                  <c:v>22.786923076923074</c:v>
                </c:pt>
                <c:pt idx="365">
                  <c:v>22.64153846153846</c:v>
                </c:pt>
                <c:pt idx="366">
                  <c:v>22.504615384615388</c:v>
                </c:pt>
                <c:pt idx="367">
                  <c:v>22.410000000000004</c:v>
                </c:pt>
                <c:pt idx="368">
                  <c:v>22.373076923076919</c:v>
                </c:pt>
                <c:pt idx="369">
                  <c:v>22.383076923076921</c:v>
                </c:pt>
                <c:pt idx="370">
                  <c:v>22.446923076923074</c:v>
                </c:pt>
                <c:pt idx="371">
                  <c:v>22.552307692307693</c:v>
                </c:pt>
                <c:pt idx="372">
                  <c:v>22.707692307692305</c:v>
                </c:pt>
                <c:pt idx="373">
                  <c:v>22.895384615384614</c:v>
                </c:pt>
                <c:pt idx="374">
                  <c:v>22.933846153846147</c:v>
                </c:pt>
                <c:pt idx="375">
                  <c:v>22.858461538461537</c:v>
                </c:pt>
                <c:pt idx="376">
                  <c:v>22.806153846153844</c:v>
                </c:pt>
                <c:pt idx="377">
                  <c:v>22.76384615384616</c:v>
                </c:pt>
                <c:pt idx="378">
                  <c:v>22.758461538461539</c:v>
                </c:pt>
                <c:pt idx="379">
                  <c:v>22.819230769230771</c:v>
                </c:pt>
                <c:pt idx="380">
                  <c:v>22.973846153846157</c:v>
                </c:pt>
                <c:pt idx="381">
                  <c:v>23.188461538461542</c:v>
                </c:pt>
                <c:pt idx="382">
                  <c:v>23.495384615384616</c:v>
                </c:pt>
                <c:pt idx="383">
                  <c:v>23.85153846153846</c:v>
                </c:pt>
                <c:pt idx="384">
                  <c:v>24.209230769230771</c:v>
                </c:pt>
                <c:pt idx="385">
                  <c:v>24.50692307692308</c:v>
                </c:pt>
                <c:pt idx="386">
                  <c:v>24.770769230769233</c:v>
                </c:pt>
                <c:pt idx="387">
                  <c:v>25.033846153846159</c:v>
                </c:pt>
                <c:pt idx="388">
                  <c:v>25.296153846153842</c:v>
                </c:pt>
                <c:pt idx="389">
                  <c:v>25.543846153846154</c:v>
                </c:pt>
                <c:pt idx="390">
                  <c:v>25.726923076923075</c:v>
                </c:pt>
                <c:pt idx="391">
                  <c:v>25.833076923076923</c:v>
                </c:pt>
                <c:pt idx="392">
                  <c:v>25.861538461538462</c:v>
                </c:pt>
                <c:pt idx="393">
                  <c:v>25.875384615384615</c:v>
                </c:pt>
                <c:pt idx="394">
                  <c:v>25.823846153846151</c:v>
                </c:pt>
                <c:pt idx="395">
                  <c:v>25.717692307692303</c:v>
                </c:pt>
                <c:pt idx="396">
                  <c:v>25.596923076923073</c:v>
                </c:pt>
                <c:pt idx="397">
                  <c:v>25.433076923076921</c:v>
                </c:pt>
                <c:pt idx="398">
                  <c:v>25.242307692307691</c:v>
                </c:pt>
                <c:pt idx="399">
                  <c:v>24.976923076923075</c:v>
                </c:pt>
                <c:pt idx="400">
                  <c:v>24.573846153846151</c:v>
                </c:pt>
                <c:pt idx="401">
                  <c:v>24.106923076923074</c:v>
                </c:pt>
                <c:pt idx="402">
                  <c:v>23.653076923076924</c:v>
                </c:pt>
                <c:pt idx="403">
                  <c:v>23.261538461538461</c:v>
                </c:pt>
                <c:pt idx="404">
                  <c:v>23.01923076923077</c:v>
                </c:pt>
                <c:pt idx="405">
                  <c:v>22.893076923076929</c:v>
                </c:pt>
                <c:pt idx="406">
                  <c:v>22.85307692307692</c:v>
                </c:pt>
                <c:pt idx="407">
                  <c:v>22.873076923076926</c:v>
                </c:pt>
                <c:pt idx="408">
                  <c:v>22.92307692307692</c:v>
                </c:pt>
                <c:pt idx="409">
                  <c:v>22.962307692307686</c:v>
                </c:pt>
                <c:pt idx="410">
                  <c:v>22.99923076923077</c:v>
                </c:pt>
                <c:pt idx="411">
                  <c:v>22.886153846153846</c:v>
                </c:pt>
                <c:pt idx="412">
                  <c:v>22.676153846153849</c:v>
                </c:pt>
                <c:pt idx="413">
                  <c:v>22.542307692307695</c:v>
                </c:pt>
                <c:pt idx="414">
                  <c:v>22.423076923076923</c:v>
                </c:pt>
                <c:pt idx="415">
                  <c:v>22.297692307692309</c:v>
                </c:pt>
                <c:pt idx="416">
                  <c:v>22.23769230769231</c:v>
                </c:pt>
                <c:pt idx="417">
                  <c:v>22.201538461538462</c:v>
                </c:pt>
                <c:pt idx="418">
                  <c:v>22.228461538461541</c:v>
                </c:pt>
                <c:pt idx="419">
                  <c:v>22.28923076923077</c:v>
                </c:pt>
                <c:pt idx="420">
                  <c:v>22.430769230769229</c:v>
                </c:pt>
                <c:pt idx="421">
                  <c:v>22.589230769230767</c:v>
                </c:pt>
                <c:pt idx="422">
                  <c:v>22.662307692307692</c:v>
                </c:pt>
                <c:pt idx="423">
                  <c:v>22.605384615384615</c:v>
                </c:pt>
                <c:pt idx="424">
                  <c:v>22.533846153846159</c:v>
                </c:pt>
                <c:pt idx="425">
                  <c:v>22.484615384615388</c:v>
                </c:pt>
                <c:pt idx="426">
                  <c:v>22.469230769230766</c:v>
                </c:pt>
                <c:pt idx="427">
                  <c:v>22.49384615384615</c:v>
                </c:pt>
                <c:pt idx="428">
                  <c:v>22.588461538461537</c:v>
                </c:pt>
                <c:pt idx="429">
                  <c:v>22.711538461538456</c:v>
                </c:pt>
                <c:pt idx="430">
                  <c:v>22.858461538461537</c:v>
                </c:pt>
                <c:pt idx="431">
                  <c:v>23.055384615384618</c:v>
                </c:pt>
                <c:pt idx="432">
                  <c:v>23.294615384615387</c:v>
                </c:pt>
                <c:pt idx="433">
                  <c:v>23.503076923076922</c:v>
                </c:pt>
                <c:pt idx="434">
                  <c:v>23.656153846153845</c:v>
                </c:pt>
                <c:pt idx="435">
                  <c:v>23.746153846153849</c:v>
                </c:pt>
                <c:pt idx="436">
                  <c:v>23.830769230769231</c:v>
                </c:pt>
                <c:pt idx="437">
                  <c:v>23.883846153846154</c:v>
                </c:pt>
                <c:pt idx="438">
                  <c:v>23.958461538461538</c:v>
                </c:pt>
                <c:pt idx="439">
                  <c:v>23.98</c:v>
                </c:pt>
                <c:pt idx="440">
                  <c:v>24.051538461538463</c:v>
                </c:pt>
                <c:pt idx="441">
                  <c:v>24.16</c:v>
                </c:pt>
                <c:pt idx="442">
                  <c:v>24.266153846153845</c:v>
                </c:pt>
                <c:pt idx="443">
                  <c:v>24.369230769230771</c:v>
                </c:pt>
                <c:pt idx="444">
                  <c:v>24.463846153846152</c:v>
                </c:pt>
                <c:pt idx="445">
                  <c:v>24.474615384615383</c:v>
                </c:pt>
                <c:pt idx="446">
                  <c:v>24.373846153846152</c:v>
                </c:pt>
                <c:pt idx="447">
                  <c:v>24.126923076923074</c:v>
                </c:pt>
                <c:pt idx="448">
                  <c:v>23.836923076923078</c:v>
                </c:pt>
                <c:pt idx="449">
                  <c:v>23.50615384615385</c:v>
                </c:pt>
                <c:pt idx="450">
                  <c:v>23.240769230769232</c:v>
                </c:pt>
                <c:pt idx="451">
                  <c:v>22.981538461538467</c:v>
                </c:pt>
                <c:pt idx="452">
                  <c:v>22.790769230769232</c:v>
                </c:pt>
                <c:pt idx="453">
                  <c:v>22.623846153846156</c:v>
                </c:pt>
                <c:pt idx="454">
                  <c:v>22.502307692307689</c:v>
                </c:pt>
                <c:pt idx="455">
                  <c:v>22.456923076923076</c:v>
                </c:pt>
                <c:pt idx="456">
                  <c:v>22.522307692307699</c:v>
                </c:pt>
                <c:pt idx="457">
                  <c:v>22.619230769230764</c:v>
                </c:pt>
                <c:pt idx="458">
                  <c:v>22.655384615384609</c:v>
                </c:pt>
                <c:pt idx="459">
                  <c:v>22.642307692307693</c:v>
                </c:pt>
                <c:pt idx="460">
                  <c:v>22.540769230769232</c:v>
                </c:pt>
                <c:pt idx="461">
                  <c:v>22.460769230769227</c:v>
                </c:pt>
                <c:pt idx="462">
                  <c:v>22.430769230769229</c:v>
                </c:pt>
                <c:pt idx="463">
                  <c:v>22.451538461538462</c:v>
                </c:pt>
                <c:pt idx="464">
                  <c:v>22.49307692307692</c:v>
                </c:pt>
                <c:pt idx="465">
                  <c:v>22.576153846153844</c:v>
                </c:pt>
                <c:pt idx="466">
                  <c:v>22.699999999999996</c:v>
                </c:pt>
                <c:pt idx="467">
                  <c:v>22.82692307692308</c:v>
                </c:pt>
                <c:pt idx="468">
                  <c:v>22.978461538461541</c:v>
                </c:pt>
                <c:pt idx="469">
                  <c:v>23.117692307692309</c:v>
                </c:pt>
                <c:pt idx="470">
                  <c:v>23.127692307692307</c:v>
                </c:pt>
                <c:pt idx="471">
                  <c:v>23.046153846153839</c:v>
                </c:pt>
                <c:pt idx="472">
                  <c:v>22.938461538461539</c:v>
                </c:pt>
                <c:pt idx="473">
                  <c:v>22.892307692307689</c:v>
                </c:pt>
                <c:pt idx="474">
                  <c:v>22.83230769230769</c:v>
                </c:pt>
                <c:pt idx="475">
                  <c:v>22.78846153846154</c:v>
                </c:pt>
                <c:pt idx="476">
                  <c:v>22.74384615384615</c:v>
                </c:pt>
                <c:pt idx="477">
                  <c:v>22.761538461538461</c:v>
                </c:pt>
                <c:pt idx="478">
                  <c:v>22.813076923076924</c:v>
                </c:pt>
                <c:pt idx="479">
                  <c:v>22.87846153846154</c:v>
                </c:pt>
                <c:pt idx="480">
                  <c:v>22.984615384615385</c:v>
                </c:pt>
                <c:pt idx="481">
                  <c:v>23.089999999999996</c:v>
                </c:pt>
                <c:pt idx="482">
                  <c:v>23.100769230769231</c:v>
                </c:pt>
                <c:pt idx="483">
                  <c:v>23.023846153846151</c:v>
                </c:pt>
                <c:pt idx="484">
                  <c:v>22.969230769230769</c:v>
                </c:pt>
                <c:pt idx="485">
                  <c:v>22.903076923076924</c:v>
                </c:pt>
                <c:pt idx="486">
                  <c:v>22.874615384615385</c:v>
                </c:pt>
                <c:pt idx="487">
                  <c:v>22.876923076923081</c:v>
                </c:pt>
                <c:pt idx="488">
                  <c:v>22.916923076923073</c:v>
                </c:pt>
                <c:pt idx="489">
                  <c:v>23.028461538461539</c:v>
                </c:pt>
                <c:pt idx="490">
                  <c:v>23.182307692307692</c:v>
                </c:pt>
                <c:pt idx="491">
                  <c:v>23.379230769230766</c:v>
                </c:pt>
                <c:pt idx="492">
                  <c:v>23.589230769230763</c:v>
                </c:pt>
                <c:pt idx="493">
                  <c:v>23.791538461538458</c:v>
                </c:pt>
                <c:pt idx="494">
                  <c:v>23.955384615384613</c:v>
                </c:pt>
                <c:pt idx="495">
                  <c:v>24.053076923076922</c:v>
                </c:pt>
                <c:pt idx="496">
                  <c:v>24.152307692307694</c:v>
                </c:pt>
                <c:pt idx="497">
                  <c:v>24.107692307692311</c:v>
                </c:pt>
                <c:pt idx="498">
                  <c:v>23.996923076923075</c:v>
                </c:pt>
                <c:pt idx="499">
                  <c:v>23.88</c:v>
                </c:pt>
                <c:pt idx="500">
                  <c:v>23.838461538461537</c:v>
                </c:pt>
                <c:pt idx="501">
                  <c:v>23.833076923076923</c:v>
                </c:pt>
                <c:pt idx="502">
                  <c:v>23.841538461538455</c:v>
                </c:pt>
                <c:pt idx="503">
                  <c:v>23.87153846153846</c:v>
                </c:pt>
                <c:pt idx="504">
                  <c:v>23.943076923076926</c:v>
                </c:pt>
                <c:pt idx="505">
                  <c:v>24.053846153846152</c:v>
                </c:pt>
                <c:pt idx="506">
                  <c:v>24.088461538461537</c:v>
                </c:pt>
                <c:pt idx="507">
                  <c:v>24.020769230769229</c:v>
                </c:pt>
                <c:pt idx="508">
                  <c:v>23.868461538461538</c:v>
                </c:pt>
                <c:pt idx="509">
                  <c:v>23.689230769230772</c:v>
                </c:pt>
                <c:pt idx="510">
                  <c:v>23.593076923076925</c:v>
                </c:pt>
                <c:pt idx="511">
                  <c:v>23.578461538461536</c:v>
                </c:pt>
                <c:pt idx="512">
                  <c:v>23.596923076923076</c:v>
                </c:pt>
                <c:pt idx="513">
                  <c:v>23.663076923076922</c:v>
                </c:pt>
                <c:pt idx="514">
                  <c:v>23.733846153846152</c:v>
                </c:pt>
                <c:pt idx="515">
                  <c:v>23.812307692307691</c:v>
                </c:pt>
                <c:pt idx="516">
                  <c:v>23.94846153846154</c:v>
                </c:pt>
                <c:pt idx="517">
                  <c:v>24.041538461538458</c:v>
                </c:pt>
                <c:pt idx="518">
                  <c:v>23.986923076923077</c:v>
                </c:pt>
                <c:pt idx="519">
                  <c:v>23.78846153846154</c:v>
                </c:pt>
                <c:pt idx="520">
                  <c:v>23.533076923076919</c:v>
                </c:pt>
                <c:pt idx="521">
                  <c:v>23.279999999999998</c:v>
                </c:pt>
                <c:pt idx="522">
                  <c:v>23.053846153846152</c:v>
                </c:pt>
                <c:pt idx="523">
                  <c:v>22.869999999999997</c:v>
                </c:pt>
                <c:pt idx="524">
                  <c:v>22.793076923076917</c:v>
                </c:pt>
                <c:pt idx="525">
                  <c:v>22.864615384615391</c:v>
                </c:pt>
                <c:pt idx="526">
                  <c:v>22.907692307692308</c:v>
                </c:pt>
                <c:pt idx="527">
                  <c:v>23.036923076923078</c:v>
                </c:pt>
                <c:pt idx="528">
                  <c:v>23.238461538461539</c:v>
                </c:pt>
                <c:pt idx="529">
                  <c:v>23.368461538461538</c:v>
                </c:pt>
                <c:pt idx="530">
                  <c:v>23.38384615384615</c:v>
                </c:pt>
                <c:pt idx="531">
                  <c:v>23.273846153846151</c:v>
                </c:pt>
                <c:pt idx="532">
                  <c:v>23.187692307692309</c:v>
                </c:pt>
                <c:pt idx="533">
                  <c:v>23.103846153846153</c:v>
                </c:pt>
                <c:pt idx="534">
                  <c:v>23.035384615384615</c:v>
                </c:pt>
                <c:pt idx="535">
                  <c:v>22.98076923076923</c:v>
                </c:pt>
                <c:pt idx="536">
                  <c:v>23.002307692307689</c:v>
                </c:pt>
                <c:pt idx="537">
                  <c:v>23</c:v>
                </c:pt>
                <c:pt idx="538">
                  <c:v>22.957692307692312</c:v>
                </c:pt>
                <c:pt idx="539">
                  <c:v>22.939230769230772</c:v>
                </c:pt>
                <c:pt idx="540">
                  <c:v>22.943846153846156</c:v>
                </c:pt>
                <c:pt idx="541">
                  <c:v>22.946923076923078</c:v>
                </c:pt>
                <c:pt idx="542">
                  <c:v>22.949230769230773</c:v>
                </c:pt>
                <c:pt idx="543">
                  <c:v>22.78846153846154</c:v>
                </c:pt>
                <c:pt idx="544">
                  <c:v>22.695384615384622</c:v>
                </c:pt>
                <c:pt idx="545">
                  <c:v>22.563846153846157</c:v>
                </c:pt>
                <c:pt idx="546">
                  <c:v>22.432307692307692</c:v>
                </c:pt>
                <c:pt idx="547">
                  <c:v>22.340769230769233</c:v>
                </c:pt>
                <c:pt idx="548">
                  <c:v>22.338461538461541</c:v>
                </c:pt>
                <c:pt idx="549">
                  <c:v>22.339999999999996</c:v>
                </c:pt>
                <c:pt idx="550">
                  <c:v>22.35153846153846</c:v>
                </c:pt>
                <c:pt idx="551">
                  <c:v>22.366153846153846</c:v>
                </c:pt>
                <c:pt idx="552">
                  <c:v>22.494615384615386</c:v>
                </c:pt>
                <c:pt idx="553">
                  <c:v>22.669230769230769</c:v>
                </c:pt>
                <c:pt idx="554">
                  <c:v>22.79615384615385</c:v>
                </c:pt>
                <c:pt idx="555">
                  <c:v>22.831538461538464</c:v>
                </c:pt>
                <c:pt idx="556">
                  <c:v>23.044615384615383</c:v>
                </c:pt>
                <c:pt idx="557">
                  <c:v>23.278461538461535</c:v>
                </c:pt>
                <c:pt idx="558">
                  <c:v>23.580769230769231</c:v>
                </c:pt>
                <c:pt idx="559">
                  <c:v>23.906153846153845</c:v>
                </c:pt>
                <c:pt idx="560">
                  <c:v>24.24923076923077</c:v>
                </c:pt>
                <c:pt idx="561">
                  <c:v>24.573076923076925</c:v>
                </c:pt>
                <c:pt idx="562">
                  <c:v>24.983076923076926</c:v>
                </c:pt>
                <c:pt idx="563">
                  <c:v>25.468461538461536</c:v>
                </c:pt>
                <c:pt idx="564">
                  <c:v>25.963846153846156</c:v>
                </c:pt>
                <c:pt idx="565">
                  <c:v>26.357692307692307</c:v>
                </c:pt>
                <c:pt idx="566">
                  <c:v>26.600769230769231</c:v>
                </c:pt>
                <c:pt idx="567">
                  <c:v>26.699230769230766</c:v>
                </c:pt>
                <c:pt idx="568">
                  <c:v>26.746923076923078</c:v>
                </c:pt>
                <c:pt idx="569">
                  <c:v>26.625384615384615</c:v>
                </c:pt>
                <c:pt idx="570">
                  <c:v>26.430000000000003</c:v>
                </c:pt>
                <c:pt idx="571">
                  <c:v>26.174615384615382</c:v>
                </c:pt>
                <c:pt idx="572">
                  <c:v>25.894615384615385</c:v>
                </c:pt>
                <c:pt idx="573">
                  <c:v>25.639230769230771</c:v>
                </c:pt>
                <c:pt idx="574">
                  <c:v>25.405384615384619</c:v>
                </c:pt>
                <c:pt idx="575">
                  <c:v>25.171538461538464</c:v>
                </c:pt>
                <c:pt idx="576">
                  <c:v>24.952307692307695</c:v>
                </c:pt>
                <c:pt idx="577">
                  <c:v>24.768461538461544</c:v>
                </c:pt>
                <c:pt idx="578">
                  <c:v>24.587692307692308</c:v>
                </c:pt>
                <c:pt idx="579">
                  <c:v>24.225384615384613</c:v>
                </c:pt>
                <c:pt idx="580">
                  <c:v>23.855384615384608</c:v>
                </c:pt>
                <c:pt idx="581">
                  <c:v>23.449999999999996</c:v>
                </c:pt>
                <c:pt idx="582">
                  <c:v>23.155384615384612</c:v>
                </c:pt>
                <c:pt idx="583">
                  <c:v>22.929230769230767</c:v>
                </c:pt>
                <c:pt idx="584">
                  <c:v>22.760769230769231</c:v>
                </c:pt>
                <c:pt idx="585">
                  <c:v>22.695384615384611</c:v>
                </c:pt>
                <c:pt idx="586">
                  <c:v>22.637692307692305</c:v>
                </c:pt>
                <c:pt idx="587">
                  <c:v>22.700769230769232</c:v>
                </c:pt>
                <c:pt idx="588">
                  <c:v>22.793076923076924</c:v>
                </c:pt>
                <c:pt idx="589">
                  <c:v>22.881538461538462</c:v>
                </c:pt>
                <c:pt idx="590">
                  <c:v>22.876923076923074</c:v>
                </c:pt>
                <c:pt idx="591">
                  <c:v>22.804615384615389</c:v>
                </c:pt>
                <c:pt idx="592">
                  <c:v>22.784615384615389</c:v>
                </c:pt>
                <c:pt idx="593">
                  <c:v>22.73</c:v>
                </c:pt>
                <c:pt idx="594">
                  <c:v>22.682307692307692</c:v>
                </c:pt>
                <c:pt idx="595">
                  <c:v>22.583076923076923</c:v>
                </c:pt>
                <c:pt idx="596">
                  <c:v>22.580769230769231</c:v>
                </c:pt>
                <c:pt idx="597">
                  <c:v>22.643846153846155</c:v>
                </c:pt>
                <c:pt idx="598">
                  <c:v>22.66</c:v>
                </c:pt>
                <c:pt idx="599">
                  <c:v>22.772307692307688</c:v>
                </c:pt>
                <c:pt idx="600">
                  <c:v>22.912307692307689</c:v>
                </c:pt>
                <c:pt idx="601">
                  <c:v>23.073846153846151</c:v>
                </c:pt>
                <c:pt idx="602">
                  <c:v>23.189999999999998</c:v>
                </c:pt>
                <c:pt idx="603">
                  <c:v>23.214615384615382</c:v>
                </c:pt>
                <c:pt idx="604">
                  <c:v>23.095384615384617</c:v>
                </c:pt>
                <c:pt idx="605">
                  <c:v>22.975384615384616</c:v>
                </c:pt>
                <c:pt idx="606">
                  <c:v>22.863846153846154</c:v>
                </c:pt>
                <c:pt idx="607">
                  <c:v>22.76923076923077</c:v>
                </c:pt>
                <c:pt idx="608">
                  <c:v>22.74307692307692</c:v>
                </c:pt>
                <c:pt idx="609">
                  <c:v>22.704615384615384</c:v>
                </c:pt>
                <c:pt idx="610">
                  <c:v>22.687692307692309</c:v>
                </c:pt>
                <c:pt idx="611">
                  <c:v>22.76923076923077</c:v>
                </c:pt>
                <c:pt idx="612">
                  <c:v>22.923846153846153</c:v>
                </c:pt>
                <c:pt idx="613">
                  <c:v>23.076923076923077</c:v>
                </c:pt>
                <c:pt idx="614">
                  <c:v>23.175384615384612</c:v>
                </c:pt>
                <c:pt idx="615">
                  <c:v>23.14076923076923</c:v>
                </c:pt>
                <c:pt idx="616">
                  <c:v>23.086923076923078</c:v>
                </c:pt>
                <c:pt idx="617">
                  <c:v>23.033076923076919</c:v>
                </c:pt>
                <c:pt idx="618">
                  <c:v>22.950769230769229</c:v>
                </c:pt>
                <c:pt idx="619">
                  <c:v>22.938461538461539</c:v>
                </c:pt>
                <c:pt idx="620">
                  <c:v>23.029230769230768</c:v>
                </c:pt>
                <c:pt idx="621">
                  <c:v>23.192307692307693</c:v>
                </c:pt>
                <c:pt idx="622">
                  <c:v>23.400769230769235</c:v>
                </c:pt>
                <c:pt idx="623">
                  <c:v>23.660000000000004</c:v>
                </c:pt>
                <c:pt idx="624">
                  <c:v>23.912307692307692</c:v>
                </c:pt>
                <c:pt idx="625">
                  <c:v>24.08</c:v>
                </c:pt>
                <c:pt idx="626">
                  <c:v>24.132307692307695</c:v>
                </c:pt>
                <c:pt idx="627">
                  <c:v>23.98</c:v>
                </c:pt>
                <c:pt idx="628">
                  <c:v>23.733846153846159</c:v>
                </c:pt>
                <c:pt idx="629">
                  <c:v>23.492307692307694</c:v>
                </c:pt>
                <c:pt idx="630">
                  <c:v>23.355384615384612</c:v>
                </c:pt>
                <c:pt idx="631">
                  <c:v>23.325384615384618</c:v>
                </c:pt>
                <c:pt idx="632">
                  <c:v>23.281538461538464</c:v>
                </c:pt>
                <c:pt idx="633">
                  <c:v>23.303076923076922</c:v>
                </c:pt>
                <c:pt idx="634">
                  <c:v>23.339999999999996</c:v>
                </c:pt>
                <c:pt idx="635">
                  <c:v>23.39769230769231</c:v>
                </c:pt>
                <c:pt idx="636">
                  <c:v>23.477692307692305</c:v>
                </c:pt>
                <c:pt idx="637">
                  <c:v>23.589999999999996</c:v>
                </c:pt>
                <c:pt idx="638">
                  <c:v>23.578461538461536</c:v>
                </c:pt>
                <c:pt idx="639">
                  <c:v>23.452307692307688</c:v>
                </c:pt>
                <c:pt idx="640">
                  <c:v>23.300769230769234</c:v>
                </c:pt>
                <c:pt idx="641">
                  <c:v>23.246923076923078</c:v>
                </c:pt>
                <c:pt idx="642">
                  <c:v>23.178461538461541</c:v>
                </c:pt>
                <c:pt idx="643">
                  <c:v>23.123846153846156</c:v>
                </c:pt>
                <c:pt idx="644">
                  <c:v>23.091538461538462</c:v>
                </c:pt>
                <c:pt idx="645">
                  <c:v>23.153846153846153</c:v>
                </c:pt>
                <c:pt idx="646">
                  <c:v>23.244615384615379</c:v>
                </c:pt>
                <c:pt idx="647">
                  <c:v>23.326153846153844</c:v>
                </c:pt>
                <c:pt idx="648">
                  <c:v>23.403846153846153</c:v>
                </c:pt>
                <c:pt idx="649">
                  <c:v>23.40384615384615</c:v>
                </c:pt>
                <c:pt idx="650">
                  <c:v>23.308461538461536</c:v>
                </c:pt>
                <c:pt idx="651">
                  <c:v>23.238461538461536</c:v>
                </c:pt>
                <c:pt idx="652">
                  <c:v>23.164615384615384</c:v>
                </c:pt>
                <c:pt idx="653">
                  <c:v>23.1</c:v>
                </c:pt>
                <c:pt idx="654">
                  <c:v>23.028461538461539</c:v>
                </c:pt>
                <c:pt idx="655">
                  <c:v>22.96769230769231</c:v>
                </c:pt>
                <c:pt idx="656">
                  <c:v>22.906923076923075</c:v>
                </c:pt>
                <c:pt idx="657">
                  <c:v>22.834615384615386</c:v>
                </c:pt>
                <c:pt idx="658">
                  <c:v>22.761538461538464</c:v>
                </c:pt>
                <c:pt idx="659">
                  <c:v>22.709230769230771</c:v>
                </c:pt>
                <c:pt idx="660">
                  <c:v>22.814615384615387</c:v>
                </c:pt>
                <c:pt idx="661">
                  <c:v>22.96153846153846</c:v>
                </c:pt>
                <c:pt idx="662">
                  <c:v>23.048461538461538</c:v>
                </c:pt>
                <c:pt idx="663">
                  <c:v>22.976153846153846</c:v>
                </c:pt>
                <c:pt idx="664">
                  <c:v>22.870769230769231</c:v>
                </c:pt>
                <c:pt idx="665">
                  <c:v>22.756153846153843</c:v>
                </c:pt>
                <c:pt idx="666">
                  <c:v>22.725384615384616</c:v>
                </c:pt>
                <c:pt idx="667">
                  <c:v>22.746923076923075</c:v>
                </c:pt>
                <c:pt idx="668">
                  <c:v>22.85923076923077</c:v>
                </c:pt>
                <c:pt idx="669">
                  <c:v>23.048461538461535</c:v>
                </c:pt>
                <c:pt idx="670">
                  <c:v>23.257692307692306</c:v>
                </c:pt>
                <c:pt idx="671">
                  <c:v>23.529999999999998</c:v>
                </c:pt>
                <c:pt idx="672">
                  <c:v>23.808461538461533</c:v>
                </c:pt>
                <c:pt idx="673">
                  <c:v>23.966153846153841</c:v>
                </c:pt>
                <c:pt idx="674">
                  <c:v>23.957692307692312</c:v>
                </c:pt>
                <c:pt idx="675">
                  <c:v>23.860769230769229</c:v>
                </c:pt>
                <c:pt idx="676">
                  <c:v>23.765384615384615</c:v>
                </c:pt>
                <c:pt idx="677">
                  <c:v>23.593846153846155</c:v>
                </c:pt>
                <c:pt idx="678">
                  <c:v>23.457692307692312</c:v>
                </c:pt>
                <c:pt idx="679">
                  <c:v>23.284615384615385</c:v>
                </c:pt>
                <c:pt idx="680">
                  <c:v>23.12769230769231</c:v>
                </c:pt>
                <c:pt idx="681">
                  <c:v>22.926153846153849</c:v>
                </c:pt>
                <c:pt idx="682">
                  <c:v>22.723076923076924</c:v>
                </c:pt>
                <c:pt idx="683">
                  <c:v>22.610769230769229</c:v>
                </c:pt>
                <c:pt idx="684">
                  <c:v>22.617692307692305</c:v>
                </c:pt>
                <c:pt idx="685">
                  <c:v>22.661538461538459</c:v>
                </c:pt>
                <c:pt idx="686">
                  <c:v>22.669230769230772</c:v>
                </c:pt>
                <c:pt idx="687">
                  <c:v>22.613076923076925</c:v>
                </c:pt>
                <c:pt idx="688">
                  <c:v>22.572307692307692</c:v>
                </c:pt>
                <c:pt idx="689">
                  <c:v>22.583076923076923</c:v>
                </c:pt>
                <c:pt idx="690">
                  <c:v>22.691538461538464</c:v>
                </c:pt>
                <c:pt idx="691">
                  <c:v>22.775384615384613</c:v>
                </c:pt>
                <c:pt idx="692">
                  <c:v>22.902307692307694</c:v>
                </c:pt>
                <c:pt idx="693">
                  <c:v>23.020769230769233</c:v>
                </c:pt>
                <c:pt idx="694">
                  <c:v>23.192307692307697</c:v>
                </c:pt>
                <c:pt idx="695">
                  <c:v>23.416153846153854</c:v>
                </c:pt>
                <c:pt idx="696">
                  <c:v>23.665384615384617</c:v>
                </c:pt>
                <c:pt idx="697">
                  <c:v>23.764615384615379</c:v>
                </c:pt>
                <c:pt idx="698">
                  <c:v>23.694615384615382</c:v>
                </c:pt>
                <c:pt idx="699">
                  <c:v>23.612307692307688</c:v>
                </c:pt>
                <c:pt idx="700">
                  <c:v>23.55615384615384</c:v>
                </c:pt>
                <c:pt idx="701">
                  <c:v>23.529999999999994</c:v>
                </c:pt>
                <c:pt idx="702">
                  <c:v>23.522307692307688</c:v>
                </c:pt>
                <c:pt idx="703">
                  <c:v>23.446153846153841</c:v>
                </c:pt>
                <c:pt idx="704">
                  <c:v>23.395384615384614</c:v>
                </c:pt>
                <c:pt idx="705">
                  <c:v>23.39846153846154</c:v>
                </c:pt>
                <c:pt idx="706">
                  <c:v>23.444615384615382</c:v>
                </c:pt>
                <c:pt idx="707">
                  <c:v>23.573076923076922</c:v>
                </c:pt>
                <c:pt idx="708">
                  <c:v>23.724615384615383</c:v>
                </c:pt>
                <c:pt idx="709">
                  <c:v>23.860769230769229</c:v>
                </c:pt>
                <c:pt idx="710">
                  <c:v>23.938461538461546</c:v>
                </c:pt>
                <c:pt idx="711">
                  <c:v>23.981538461538467</c:v>
                </c:pt>
                <c:pt idx="712">
                  <c:v>23.89769230769231</c:v>
                </c:pt>
                <c:pt idx="713">
                  <c:v>23.767692307692307</c:v>
                </c:pt>
                <c:pt idx="714">
                  <c:v>23.53846153846154</c:v>
                </c:pt>
                <c:pt idx="715">
                  <c:v>23.261538461538461</c:v>
                </c:pt>
                <c:pt idx="716">
                  <c:v>23.049999999999997</c:v>
                </c:pt>
                <c:pt idx="717">
                  <c:v>22.915384615384614</c:v>
                </c:pt>
                <c:pt idx="718">
                  <c:v>22.823076923076922</c:v>
                </c:pt>
                <c:pt idx="719">
                  <c:v>22.829230769230769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8-714C-8D77-56C42271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090592"/>
        <c:axId val="1836453648"/>
      </c:lineChart>
      <c:catAx>
        <c:axId val="18360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53648"/>
        <c:crosses val="autoZero"/>
        <c:auto val="1"/>
        <c:lblAlgn val="ctr"/>
        <c:lblOffset val="100"/>
        <c:noMultiLvlLbl val="0"/>
      </c:catAx>
      <c:valAx>
        <c:axId val="18364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Seasonality(1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Additive_decomposition!$G$2:$G$13</c:f>
              <c:numCache>
                <c:formatCode>General</c:formatCode>
                <c:ptCount val="12"/>
                <c:pt idx="0">
                  <c:v>1.4013493589743586</c:v>
                </c:pt>
                <c:pt idx="1">
                  <c:v>2.9237596153846157</c:v>
                </c:pt>
                <c:pt idx="2">
                  <c:v>3.3399134615384614</c:v>
                </c:pt>
                <c:pt idx="3">
                  <c:v>2.4687596153846161</c:v>
                </c:pt>
                <c:pt idx="4">
                  <c:v>1.1862211538461545</c:v>
                </c:pt>
                <c:pt idx="5">
                  <c:v>-0.22930448717948707</c:v>
                </c:pt>
                <c:pt idx="6">
                  <c:v>-1.4483557692307696</c:v>
                </c:pt>
                <c:pt idx="7">
                  <c:v>-2.4513429487179486</c:v>
                </c:pt>
                <c:pt idx="8">
                  <c:v>-2.7441249999999999</c:v>
                </c:pt>
                <c:pt idx="9">
                  <c:v>-2.404548076923076</c:v>
                </c:pt>
                <c:pt idx="10">
                  <c:v>-1.651804487179487</c:v>
                </c:pt>
                <c:pt idx="11">
                  <c:v>-0.39052243589743607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0-1145-B0DD-6D72BA59A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118352"/>
        <c:axId val="1485360048"/>
      </c:scatterChart>
      <c:valAx>
        <c:axId val="15211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60048"/>
        <c:crosses val="autoZero"/>
        <c:crossBetween val="midCat"/>
      </c:valAx>
      <c:valAx>
        <c:axId val="14853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Additive_decomposition!$H$8:$H$727</c:f>
              <c:numCache>
                <c:formatCode>0.00</c:formatCode>
                <c:ptCount val="720"/>
                <c:pt idx="0">
                  <c:v>-4.7028846153849724E-2</c:v>
                </c:pt>
                <c:pt idx="1">
                  <c:v>0.30903525641024876</c:v>
                </c:pt>
                <c:pt idx="2">
                  <c:v>1.4124999999999499E-2</c:v>
                </c:pt>
                <c:pt idx="3">
                  <c:v>3.4548076923075044E-2</c:v>
                </c:pt>
                <c:pt idx="4">
                  <c:v>-0.79973397435897486</c:v>
                </c:pt>
                <c:pt idx="5">
                  <c:v>-0.40870833333333512</c:v>
                </c:pt>
                <c:pt idx="6">
                  <c:v>1.3266025641025747E-2</c:v>
                </c:pt>
                <c:pt idx="7">
                  <c:v>-0.54914423076922692</c:v>
                </c:pt>
                <c:pt idx="8">
                  <c:v>-0.74452884615384418</c:v>
                </c:pt>
                <c:pt idx="9">
                  <c:v>-0.26491346153845852</c:v>
                </c:pt>
                <c:pt idx="10">
                  <c:v>0.26070192307692319</c:v>
                </c:pt>
                <c:pt idx="11">
                  <c:v>1.3554583333333385</c:v>
                </c:pt>
                <c:pt idx="12">
                  <c:v>1.5352788461538478</c:v>
                </c:pt>
                <c:pt idx="13">
                  <c:v>0.84288141025641528</c:v>
                </c:pt>
                <c:pt idx="14">
                  <c:v>0.17181730769231107</c:v>
                </c:pt>
                <c:pt idx="15">
                  <c:v>0.22916346153845701</c:v>
                </c:pt>
                <c:pt idx="16">
                  <c:v>0.16411217948717716</c:v>
                </c:pt>
                <c:pt idx="17">
                  <c:v>-0.34870833333333284</c:v>
                </c:pt>
                <c:pt idx="18">
                  <c:v>-0.21827243589743728</c:v>
                </c:pt>
                <c:pt idx="19">
                  <c:v>0.24470192307692695</c:v>
                </c:pt>
                <c:pt idx="20">
                  <c:v>0.1954711538461571</c:v>
                </c:pt>
                <c:pt idx="21">
                  <c:v>-0.4933749999999999</c:v>
                </c:pt>
                <c:pt idx="22">
                  <c:v>-0.15391346153846119</c:v>
                </c:pt>
                <c:pt idx="23">
                  <c:v>-0.11300320512820491</c:v>
                </c:pt>
                <c:pt idx="24">
                  <c:v>-0.44087500000000146</c:v>
                </c:pt>
                <c:pt idx="25">
                  <c:v>-0.4478878205128205</c:v>
                </c:pt>
                <c:pt idx="26">
                  <c:v>-0.63356730769231051</c:v>
                </c:pt>
                <c:pt idx="27">
                  <c:v>-0.2539134615384615</c:v>
                </c:pt>
                <c:pt idx="28">
                  <c:v>-0.69358012820513015</c:v>
                </c:pt>
                <c:pt idx="29">
                  <c:v>-0.31793910256410574</c:v>
                </c:pt>
                <c:pt idx="30">
                  <c:v>-0.3390416666666678</c:v>
                </c:pt>
                <c:pt idx="31">
                  <c:v>0.28547115384615562</c:v>
                </c:pt>
                <c:pt idx="32">
                  <c:v>0.79470192307692189</c:v>
                </c:pt>
                <c:pt idx="33">
                  <c:v>1.2343173076923084</c:v>
                </c:pt>
                <c:pt idx="34">
                  <c:v>0.86454807692307578</c:v>
                </c:pt>
                <c:pt idx="35">
                  <c:v>0.17161217948717691</c:v>
                </c:pt>
                <c:pt idx="36">
                  <c:v>5.2201923076925727E-2</c:v>
                </c:pt>
                <c:pt idx="37">
                  <c:v>0.23980448717948866</c:v>
                </c:pt>
                <c:pt idx="38">
                  <c:v>0.41027884615384691</c:v>
                </c:pt>
                <c:pt idx="39">
                  <c:v>0.1083942307692336</c:v>
                </c:pt>
                <c:pt idx="40">
                  <c:v>0.41334294871795119</c:v>
                </c:pt>
                <c:pt idx="41">
                  <c:v>0.35359935897436212</c:v>
                </c:pt>
                <c:pt idx="42">
                  <c:v>-0.55288782051281626</c:v>
                </c:pt>
                <c:pt idx="43">
                  <c:v>0.12547115384615193</c:v>
                </c:pt>
                <c:pt idx="44">
                  <c:v>0.23162500000000152</c:v>
                </c:pt>
                <c:pt idx="45">
                  <c:v>-1.0926057692307682</c:v>
                </c:pt>
                <c:pt idx="46">
                  <c:v>-0.99775961538461577</c:v>
                </c:pt>
                <c:pt idx="47">
                  <c:v>-0.51915705128205392</c:v>
                </c:pt>
                <c:pt idx="48">
                  <c:v>-0.65087500000000231</c:v>
                </c:pt>
                <c:pt idx="49">
                  <c:v>2.3650641025640962E-2</c:v>
                </c:pt>
                <c:pt idx="50">
                  <c:v>-7.4336538461541313E-2</c:v>
                </c:pt>
                <c:pt idx="51">
                  <c:v>-0.16852884615384589</c:v>
                </c:pt>
                <c:pt idx="52">
                  <c:v>0.30103525641025608</c:v>
                </c:pt>
                <c:pt idx="53">
                  <c:v>0.11052243589743849</c:v>
                </c:pt>
                <c:pt idx="54">
                  <c:v>0.79249679487179736</c:v>
                </c:pt>
                <c:pt idx="55">
                  <c:v>0.33162500000000161</c:v>
                </c:pt>
                <c:pt idx="56">
                  <c:v>0.24239423076923261</c:v>
                </c:pt>
                <c:pt idx="57">
                  <c:v>0.17739423076923133</c:v>
                </c:pt>
                <c:pt idx="58">
                  <c:v>-0.65622115384615332</c:v>
                </c:pt>
                <c:pt idx="59">
                  <c:v>-0.27146474358974604</c:v>
                </c:pt>
                <c:pt idx="60">
                  <c:v>5.8355769230769017E-2</c:v>
                </c:pt>
                <c:pt idx="61">
                  <c:v>0.15749679487179469</c:v>
                </c:pt>
                <c:pt idx="62">
                  <c:v>-2.2798076923078003E-2</c:v>
                </c:pt>
                <c:pt idx="63">
                  <c:v>-0.40545192307692624</c:v>
                </c:pt>
                <c:pt idx="64">
                  <c:v>-0.39511858974359204</c:v>
                </c:pt>
                <c:pt idx="65">
                  <c:v>-0.29716987179487309</c:v>
                </c:pt>
                <c:pt idx="66">
                  <c:v>-5.9810897435903287E-2</c:v>
                </c:pt>
                <c:pt idx="67">
                  <c:v>-0.1191442307692272</c:v>
                </c:pt>
                <c:pt idx="68">
                  <c:v>0.6347019230769253</c:v>
                </c:pt>
                <c:pt idx="69">
                  <c:v>0.23124038461538676</c:v>
                </c:pt>
                <c:pt idx="70">
                  <c:v>-0.11468269230769157</c:v>
                </c:pt>
                <c:pt idx="71">
                  <c:v>6.6996794871798354E-2</c:v>
                </c:pt>
                <c:pt idx="72">
                  <c:v>0.56681730769230798</c:v>
                </c:pt>
                <c:pt idx="73">
                  <c:v>0.41441987179487105</c:v>
                </c:pt>
                <c:pt idx="74">
                  <c:v>-0.17741346153846083</c:v>
                </c:pt>
                <c:pt idx="75">
                  <c:v>-0.81314423076922715</c:v>
                </c:pt>
                <c:pt idx="76">
                  <c:v>-0.84434935897435826</c:v>
                </c:pt>
                <c:pt idx="77">
                  <c:v>-1.2417852564102621</c:v>
                </c:pt>
                <c:pt idx="78">
                  <c:v>-1.6213493589743611</c:v>
                </c:pt>
                <c:pt idx="79">
                  <c:v>-4.0682692307687951E-2</c:v>
                </c:pt>
                <c:pt idx="80">
                  <c:v>0.77700961538461799</c:v>
                </c:pt>
                <c:pt idx="81">
                  <c:v>1.0212403846153824</c:v>
                </c:pt>
                <c:pt idx="82">
                  <c:v>1.6660865384615391</c:v>
                </c:pt>
                <c:pt idx="83">
                  <c:v>1.161612179487179</c:v>
                </c:pt>
                <c:pt idx="84">
                  <c:v>0.91604807692307277</c:v>
                </c:pt>
                <c:pt idx="85">
                  <c:v>0.1659583333333301</c:v>
                </c:pt>
                <c:pt idx="86">
                  <c:v>-0.14202884615384592</c:v>
                </c:pt>
                <c:pt idx="87">
                  <c:v>-0.38468269230769003</c:v>
                </c:pt>
                <c:pt idx="88">
                  <c:v>-0.35973397435897003</c:v>
                </c:pt>
                <c:pt idx="89">
                  <c:v>-5.25544871794833E-2</c:v>
                </c:pt>
                <c:pt idx="90">
                  <c:v>-0.43442628205128497</c:v>
                </c:pt>
                <c:pt idx="91">
                  <c:v>-5.7605769230769432E-2</c:v>
                </c:pt>
                <c:pt idx="92">
                  <c:v>0.19854807692307874</c:v>
                </c:pt>
                <c:pt idx="93">
                  <c:v>0.4073942307692282</c:v>
                </c:pt>
                <c:pt idx="94">
                  <c:v>5.1471153846155415E-2</c:v>
                </c:pt>
                <c:pt idx="95">
                  <c:v>-2.1464743589742458E-2</c:v>
                </c:pt>
                <c:pt idx="96">
                  <c:v>0.25604807692307974</c:v>
                </c:pt>
                <c:pt idx="97">
                  <c:v>-0.40865705128205088</c:v>
                </c:pt>
                <c:pt idx="98">
                  <c:v>-0.24587499999999851</c:v>
                </c:pt>
                <c:pt idx="99">
                  <c:v>-5.9298076923075982E-2</c:v>
                </c:pt>
                <c:pt idx="100">
                  <c:v>-0.1774262820512853</c:v>
                </c:pt>
                <c:pt idx="101">
                  <c:v>-0.29409294871794789</c:v>
                </c:pt>
                <c:pt idx="102">
                  <c:v>-0.48288782051282308</c:v>
                </c:pt>
                <c:pt idx="103">
                  <c:v>9.0855769230766548E-2</c:v>
                </c:pt>
                <c:pt idx="104">
                  <c:v>0.75239423076923417</c:v>
                </c:pt>
                <c:pt idx="105">
                  <c:v>0.5050865384615375</c:v>
                </c:pt>
                <c:pt idx="106">
                  <c:v>0.11377884615384626</c:v>
                </c:pt>
                <c:pt idx="107">
                  <c:v>-0.20992628205128114</c:v>
                </c:pt>
                <c:pt idx="108">
                  <c:v>-0.20702884615384276</c:v>
                </c:pt>
                <c:pt idx="109">
                  <c:v>-0.67865705128205045</c:v>
                </c:pt>
                <c:pt idx="110">
                  <c:v>-0.31433653846153975</c:v>
                </c:pt>
                <c:pt idx="111">
                  <c:v>0.15147115384615084</c:v>
                </c:pt>
                <c:pt idx="112">
                  <c:v>0.59641987179487255</c:v>
                </c:pt>
                <c:pt idx="113">
                  <c:v>0.18975320512820726</c:v>
                </c:pt>
                <c:pt idx="114">
                  <c:v>0.38941987179487003</c:v>
                </c:pt>
                <c:pt idx="115">
                  <c:v>0.164701923076918</c:v>
                </c:pt>
                <c:pt idx="116">
                  <c:v>0.13700961538462098</c:v>
                </c:pt>
                <c:pt idx="117">
                  <c:v>-0.34491346153846036</c:v>
                </c:pt>
                <c:pt idx="118">
                  <c:v>-0.19775961538461151</c:v>
                </c:pt>
                <c:pt idx="119">
                  <c:v>-0.54838782051282198</c:v>
                </c:pt>
                <c:pt idx="120">
                  <c:v>-0.58549038461537917</c:v>
                </c:pt>
                <c:pt idx="121">
                  <c:v>-0.38634935897436273</c:v>
                </c:pt>
                <c:pt idx="122">
                  <c:v>0.33874038461537692</c:v>
                </c:pt>
                <c:pt idx="123">
                  <c:v>-0.22622115384615959</c:v>
                </c:pt>
                <c:pt idx="124">
                  <c:v>-0.23742628205128047</c:v>
                </c:pt>
                <c:pt idx="125">
                  <c:v>0.4012916666666636</c:v>
                </c:pt>
                <c:pt idx="126">
                  <c:v>0.55018910256410325</c:v>
                </c:pt>
                <c:pt idx="127">
                  <c:v>1.1662403846153877</c:v>
                </c:pt>
                <c:pt idx="128">
                  <c:v>7.0855769230768306E-2</c:v>
                </c:pt>
                <c:pt idx="129">
                  <c:v>0.19970192307692658</c:v>
                </c:pt>
                <c:pt idx="130">
                  <c:v>-0.150836538461536</c:v>
                </c:pt>
                <c:pt idx="131">
                  <c:v>-6.6080128205125849E-2</c:v>
                </c:pt>
                <c:pt idx="132">
                  <c:v>-0.78549038461538201</c:v>
                </c:pt>
                <c:pt idx="133">
                  <c:v>-0.3917339743589765</c:v>
                </c:pt>
                <c:pt idx="134">
                  <c:v>-0.2004903846153856</c:v>
                </c:pt>
                <c:pt idx="135">
                  <c:v>2.377884615384751E-2</c:v>
                </c:pt>
                <c:pt idx="136">
                  <c:v>0.4556506410256389</c:v>
                </c:pt>
                <c:pt idx="137">
                  <c:v>0.35206089743589597</c:v>
                </c:pt>
                <c:pt idx="138">
                  <c:v>0.60557371794871773</c:v>
                </c:pt>
                <c:pt idx="139">
                  <c:v>0.44008653846153489</c:v>
                </c:pt>
                <c:pt idx="140">
                  <c:v>-0.85991346153846449</c:v>
                </c:pt>
                <c:pt idx="141">
                  <c:v>-1.0626057692307671</c:v>
                </c:pt>
                <c:pt idx="142">
                  <c:v>-0.25083653846154097</c:v>
                </c:pt>
                <c:pt idx="143">
                  <c:v>-0.11146474358974942</c:v>
                </c:pt>
                <c:pt idx="144">
                  <c:v>-0.23318269230769273</c:v>
                </c:pt>
                <c:pt idx="145">
                  <c:v>0.23672756410255991</c:v>
                </c:pt>
                <c:pt idx="146">
                  <c:v>0.32797115384615294</c:v>
                </c:pt>
                <c:pt idx="147">
                  <c:v>9.3009615384614719E-2</c:v>
                </c:pt>
                <c:pt idx="148">
                  <c:v>0.14872756410256538</c:v>
                </c:pt>
                <c:pt idx="149">
                  <c:v>-0.23486217948718224</c:v>
                </c:pt>
                <c:pt idx="150">
                  <c:v>-3.596474358974544E-2</c:v>
                </c:pt>
                <c:pt idx="151">
                  <c:v>-6.2990384615386752E-2</c:v>
                </c:pt>
                <c:pt idx="152">
                  <c:v>0.1170096153846143</c:v>
                </c:pt>
                <c:pt idx="153">
                  <c:v>-0.44722115384615391</c:v>
                </c:pt>
                <c:pt idx="154">
                  <c:v>1.993269230769168E-2</c:v>
                </c:pt>
                <c:pt idx="155">
                  <c:v>-0.24454166666666652</c:v>
                </c:pt>
                <c:pt idx="156">
                  <c:v>0.18527884615384638</c:v>
                </c:pt>
                <c:pt idx="157">
                  <c:v>0.60057371794871761</c:v>
                </c:pt>
                <c:pt idx="158">
                  <c:v>0.58797115384615095</c:v>
                </c:pt>
                <c:pt idx="159">
                  <c:v>0.4868557692307629</c:v>
                </c:pt>
                <c:pt idx="160">
                  <c:v>0.45488141025640583</c:v>
                </c:pt>
                <c:pt idx="161">
                  <c:v>0.29821474358974409</c:v>
                </c:pt>
                <c:pt idx="162">
                  <c:v>0.27249679487179068</c:v>
                </c:pt>
                <c:pt idx="163">
                  <c:v>-0.14145192307692955</c:v>
                </c:pt>
                <c:pt idx="164">
                  <c:v>-0.21145192307692851</c:v>
                </c:pt>
                <c:pt idx="165">
                  <c:v>6.2778846153847656E-2</c:v>
                </c:pt>
                <c:pt idx="166">
                  <c:v>-1.3154519230769239</c:v>
                </c:pt>
                <c:pt idx="167">
                  <c:v>-0.40454166666666314</c:v>
                </c:pt>
                <c:pt idx="168">
                  <c:v>-0.50395192307692183</c:v>
                </c:pt>
                <c:pt idx="169">
                  <c:v>-0.42634935897436188</c:v>
                </c:pt>
                <c:pt idx="170">
                  <c:v>-6.8951923076920441E-2</c:v>
                </c:pt>
                <c:pt idx="171">
                  <c:v>-0.42006730769230494</c:v>
                </c:pt>
                <c:pt idx="172">
                  <c:v>-0.1966570512820518</c:v>
                </c:pt>
                <c:pt idx="173">
                  <c:v>-0.71332371794872007</c:v>
                </c:pt>
                <c:pt idx="174">
                  <c:v>-0.25519551282051478</c:v>
                </c:pt>
                <c:pt idx="175">
                  <c:v>-3.759615384617554E-3</c:v>
                </c:pt>
                <c:pt idx="176">
                  <c:v>-1.683653846153943E-2</c:v>
                </c:pt>
                <c:pt idx="177">
                  <c:v>1.0081634615384663</c:v>
                </c:pt>
                <c:pt idx="178">
                  <c:v>1.1783942307692292</c:v>
                </c:pt>
                <c:pt idx="179">
                  <c:v>0.913919871794871</c:v>
                </c:pt>
                <c:pt idx="180">
                  <c:v>0.53758653846154347</c:v>
                </c:pt>
                <c:pt idx="181">
                  <c:v>0.69288141025641314</c:v>
                </c:pt>
                <c:pt idx="182">
                  <c:v>-0.2312596153846127</c:v>
                </c:pt>
                <c:pt idx="183">
                  <c:v>-7.2375000000002743E-2</c:v>
                </c:pt>
                <c:pt idx="184">
                  <c:v>0.20949679487179007</c:v>
                </c:pt>
                <c:pt idx="185">
                  <c:v>0.33821474358974324</c:v>
                </c:pt>
                <c:pt idx="186">
                  <c:v>0.63480448717948579</c:v>
                </c:pt>
                <c:pt idx="187">
                  <c:v>8.0086538461535461E-2</c:v>
                </c:pt>
                <c:pt idx="188">
                  <c:v>-0.67375961538461437</c:v>
                </c:pt>
                <c:pt idx="189">
                  <c:v>-0.8349134615384588</c:v>
                </c:pt>
                <c:pt idx="190">
                  <c:v>-0.85083653846153884</c:v>
                </c:pt>
                <c:pt idx="191">
                  <c:v>-0.55223397435897315</c:v>
                </c:pt>
                <c:pt idx="192">
                  <c:v>-0.30702884615384418</c:v>
                </c:pt>
                <c:pt idx="193">
                  <c:v>-1.4041666666669617E-2</c:v>
                </c:pt>
                <c:pt idx="194">
                  <c:v>0.17412499999999964</c:v>
                </c:pt>
                <c:pt idx="195">
                  <c:v>0.33300961538461671</c:v>
                </c:pt>
                <c:pt idx="196">
                  <c:v>0.13795833333333429</c:v>
                </c:pt>
                <c:pt idx="197">
                  <c:v>0.16436858974358681</c:v>
                </c:pt>
                <c:pt idx="198">
                  <c:v>-0.16365705128205588</c:v>
                </c:pt>
                <c:pt idx="199">
                  <c:v>0.27162500000000289</c:v>
                </c:pt>
                <c:pt idx="200">
                  <c:v>-5.0682692307691735E-2</c:v>
                </c:pt>
                <c:pt idx="201">
                  <c:v>0.29431730769230358</c:v>
                </c:pt>
                <c:pt idx="202">
                  <c:v>0.39070192307692575</c:v>
                </c:pt>
                <c:pt idx="203">
                  <c:v>5.6996794871793238E-2</c:v>
                </c:pt>
                <c:pt idx="204">
                  <c:v>0.26374038461538563</c:v>
                </c:pt>
                <c:pt idx="205">
                  <c:v>-8.7118589743587993E-2</c:v>
                </c:pt>
                <c:pt idx="206">
                  <c:v>-0.52125961538461896</c:v>
                </c:pt>
                <c:pt idx="207">
                  <c:v>-0.34929807692307513</c:v>
                </c:pt>
                <c:pt idx="208">
                  <c:v>-0.17665705128204867</c:v>
                </c:pt>
                <c:pt idx="209">
                  <c:v>-0.19870833333333426</c:v>
                </c:pt>
                <c:pt idx="210">
                  <c:v>-1.9810897435893482E-2</c:v>
                </c:pt>
                <c:pt idx="211">
                  <c:v>0.15777884615384519</c:v>
                </c:pt>
                <c:pt idx="212">
                  <c:v>-0.13529807692307427</c:v>
                </c:pt>
                <c:pt idx="213">
                  <c:v>-0.56106730769230806</c:v>
                </c:pt>
                <c:pt idx="214">
                  <c:v>-0.97852884615384572</c:v>
                </c:pt>
                <c:pt idx="215">
                  <c:v>-0.53377243589743617</c:v>
                </c:pt>
                <c:pt idx="216">
                  <c:v>-2.5490384615387551E-2</c:v>
                </c:pt>
                <c:pt idx="217">
                  <c:v>0.515189102564102</c:v>
                </c:pt>
                <c:pt idx="218">
                  <c:v>0.89797115384615678</c:v>
                </c:pt>
                <c:pt idx="219">
                  <c:v>0.32916346153845844</c:v>
                </c:pt>
                <c:pt idx="220">
                  <c:v>-2.5118589743587494E-2</c:v>
                </c:pt>
                <c:pt idx="221">
                  <c:v>8.3599358974358995E-2</c:v>
                </c:pt>
                <c:pt idx="222">
                  <c:v>-0.2975032051282025</c:v>
                </c:pt>
                <c:pt idx="223">
                  <c:v>-0.91529807692308029</c:v>
                </c:pt>
                <c:pt idx="224">
                  <c:v>0.20547115384615511</c:v>
                </c:pt>
                <c:pt idx="225">
                  <c:v>0.60739423076923105</c:v>
                </c:pt>
                <c:pt idx="226">
                  <c:v>1.1960865384615331</c:v>
                </c:pt>
                <c:pt idx="227">
                  <c:v>0.78391987179487199</c:v>
                </c:pt>
                <c:pt idx="228">
                  <c:v>-5.7028846153847734E-2</c:v>
                </c:pt>
                <c:pt idx="229">
                  <c:v>-0.54788782051282192</c:v>
                </c:pt>
                <c:pt idx="230">
                  <c:v>-0.43279807692307815</c:v>
                </c:pt>
                <c:pt idx="231">
                  <c:v>0.26685576923076759</c:v>
                </c:pt>
                <c:pt idx="232">
                  <c:v>0.53026602564102343</c:v>
                </c:pt>
                <c:pt idx="233">
                  <c:v>0.76821474358974651</c:v>
                </c:pt>
                <c:pt idx="234">
                  <c:v>0.75788141025641198</c:v>
                </c:pt>
                <c:pt idx="235">
                  <c:v>0.22162500000000218</c:v>
                </c:pt>
                <c:pt idx="236">
                  <c:v>-0.30452884615384646</c:v>
                </c:pt>
                <c:pt idx="237">
                  <c:v>-0.14799038461538627</c:v>
                </c:pt>
                <c:pt idx="238">
                  <c:v>-0.59852884615385027</c:v>
                </c:pt>
                <c:pt idx="239">
                  <c:v>-0.7991570512820515</c:v>
                </c:pt>
                <c:pt idx="240">
                  <c:v>-1.1393365384615346</c:v>
                </c:pt>
                <c:pt idx="241">
                  <c:v>-0.52250320512820858</c:v>
                </c:pt>
                <c:pt idx="242">
                  <c:v>4.0278846153842363E-2</c:v>
                </c:pt>
                <c:pt idx="243">
                  <c:v>0.40531730769230911</c:v>
                </c:pt>
                <c:pt idx="244">
                  <c:v>0.21565064102563691</c:v>
                </c:pt>
                <c:pt idx="245">
                  <c:v>0.21744551282050917</c:v>
                </c:pt>
                <c:pt idx="246">
                  <c:v>5.5737179487198585E-3</c:v>
                </c:pt>
                <c:pt idx="247">
                  <c:v>-0.28837499999999938</c:v>
                </c:pt>
                <c:pt idx="248">
                  <c:v>-8.0682692307692871E-2</c:v>
                </c:pt>
                <c:pt idx="249">
                  <c:v>0.47124038461538875</c:v>
                </c:pt>
                <c:pt idx="250">
                  <c:v>3.3778846153847963E-2</c:v>
                </c:pt>
                <c:pt idx="251">
                  <c:v>-0.34684935897436009</c:v>
                </c:pt>
                <c:pt idx="252">
                  <c:v>7.1432692307695778E-2</c:v>
                </c:pt>
                <c:pt idx="253">
                  <c:v>-0.22173397435897835</c:v>
                </c:pt>
                <c:pt idx="254">
                  <c:v>-0.35202884615384678</c:v>
                </c:pt>
                <c:pt idx="255">
                  <c:v>-0.62929807692307982</c:v>
                </c:pt>
                <c:pt idx="256">
                  <c:v>-0.36204166666666215</c:v>
                </c:pt>
                <c:pt idx="257">
                  <c:v>-0.70563141025641063</c:v>
                </c:pt>
                <c:pt idx="258">
                  <c:v>-0.17058012820512514</c:v>
                </c:pt>
                <c:pt idx="259">
                  <c:v>0.27162499999999934</c:v>
                </c:pt>
                <c:pt idx="260">
                  <c:v>0.12008653846153949</c:v>
                </c:pt>
                <c:pt idx="261">
                  <c:v>-6.7221153846151349E-2</c:v>
                </c:pt>
                <c:pt idx="262">
                  <c:v>0.17070192307692333</c:v>
                </c:pt>
                <c:pt idx="263">
                  <c:v>0.82238141025641565</c:v>
                </c:pt>
                <c:pt idx="264">
                  <c:v>0.83066346153845716</c:v>
                </c:pt>
                <c:pt idx="265">
                  <c:v>0.99211217948718433</c:v>
                </c:pt>
                <c:pt idx="266">
                  <c:v>1.4894230769236128E-2</c:v>
                </c:pt>
                <c:pt idx="267">
                  <c:v>0.30608653846154077</c:v>
                </c:pt>
                <c:pt idx="268">
                  <c:v>0.50949679487179433</c:v>
                </c:pt>
                <c:pt idx="269">
                  <c:v>1.1035993589743622</c:v>
                </c:pt>
                <c:pt idx="270">
                  <c:v>0.77249679487179779</c:v>
                </c:pt>
                <c:pt idx="271">
                  <c:v>5.7009615384614243E-2</c:v>
                </c:pt>
                <c:pt idx="272">
                  <c:v>-0.26683653846154298</c:v>
                </c:pt>
                <c:pt idx="273">
                  <c:v>-0.61722115384615561</c:v>
                </c:pt>
                <c:pt idx="274">
                  <c:v>-0.62083653846153841</c:v>
                </c:pt>
                <c:pt idx="275">
                  <c:v>-0.7637724358974366</c:v>
                </c:pt>
                <c:pt idx="276">
                  <c:v>-0.34164423076923311</c:v>
                </c:pt>
                <c:pt idx="277">
                  <c:v>-0.6194262820512848</c:v>
                </c:pt>
                <c:pt idx="278">
                  <c:v>-0.24587500000000206</c:v>
                </c:pt>
                <c:pt idx="279">
                  <c:v>-0.19929807692307655</c:v>
                </c:pt>
                <c:pt idx="280">
                  <c:v>-2.0416666666662753E-3</c:v>
                </c:pt>
                <c:pt idx="281">
                  <c:v>-0.15947756410256819</c:v>
                </c:pt>
                <c:pt idx="282">
                  <c:v>-0.38750320512820235</c:v>
                </c:pt>
                <c:pt idx="283">
                  <c:v>-0.32145192307692216</c:v>
                </c:pt>
                <c:pt idx="284">
                  <c:v>3.0086538461543189E-2</c:v>
                </c:pt>
                <c:pt idx="285">
                  <c:v>0.46124038461538719</c:v>
                </c:pt>
                <c:pt idx="286">
                  <c:v>0.74608653846153739</c:v>
                </c:pt>
                <c:pt idx="287">
                  <c:v>0.23776602564102603</c:v>
                </c:pt>
                <c:pt idx="288">
                  <c:v>0.41758653846153893</c:v>
                </c:pt>
                <c:pt idx="289">
                  <c:v>0.44288141025641314</c:v>
                </c:pt>
                <c:pt idx="290">
                  <c:v>6.4124999999996657E-2</c:v>
                </c:pt>
                <c:pt idx="291">
                  <c:v>-0.53314423076923312</c:v>
                </c:pt>
                <c:pt idx="292">
                  <c:v>-0.3651185897435909</c:v>
                </c:pt>
                <c:pt idx="293">
                  <c:v>-0.70332371794871495</c:v>
                </c:pt>
                <c:pt idx="294">
                  <c:v>-0.24519551282051322</c:v>
                </c:pt>
                <c:pt idx="295">
                  <c:v>-0.24375961538461599</c:v>
                </c:pt>
                <c:pt idx="296">
                  <c:v>0.57239423076922735</c:v>
                </c:pt>
                <c:pt idx="297">
                  <c:v>0.9889326923076891</c:v>
                </c:pt>
                <c:pt idx="298">
                  <c:v>0.48531730769230275</c:v>
                </c:pt>
                <c:pt idx="299">
                  <c:v>2.3814102564047313E-3</c:v>
                </c:pt>
                <c:pt idx="300">
                  <c:v>0.26989423076922892</c:v>
                </c:pt>
                <c:pt idx="301">
                  <c:v>5.3650641025638546E-2</c:v>
                </c:pt>
                <c:pt idx="302">
                  <c:v>-0.55510576923077126</c:v>
                </c:pt>
                <c:pt idx="303">
                  <c:v>-0.83852884615384404</c:v>
                </c:pt>
                <c:pt idx="304">
                  <c:v>-1.2889647435897473</c:v>
                </c:pt>
                <c:pt idx="305">
                  <c:v>-0.99793910256409479</c:v>
                </c:pt>
                <c:pt idx="306">
                  <c:v>-0.44211858974358376</c:v>
                </c:pt>
                <c:pt idx="307">
                  <c:v>-0.18068269230769207</c:v>
                </c:pt>
                <c:pt idx="308">
                  <c:v>-0.19914423076923127</c:v>
                </c:pt>
                <c:pt idx="309">
                  <c:v>0.31585576923076575</c:v>
                </c:pt>
                <c:pt idx="310">
                  <c:v>0.75993269230769012</c:v>
                </c:pt>
                <c:pt idx="311">
                  <c:v>1.2293044871794871</c:v>
                </c:pt>
                <c:pt idx="312">
                  <c:v>0.98989423076923133</c:v>
                </c:pt>
                <c:pt idx="313">
                  <c:v>0.42749679487179071</c:v>
                </c:pt>
                <c:pt idx="314">
                  <c:v>0.31104807692307856</c:v>
                </c:pt>
                <c:pt idx="315">
                  <c:v>0.14685576923077015</c:v>
                </c:pt>
                <c:pt idx="316">
                  <c:v>-1.434935897435996E-2</c:v>
                </c:pt>
                <c:pt idx="317">
                  <c:v>5.9753205128204701E-2</c:v>
                </c:pt>
                <c:pt idx="318">
                  <c:v>0.12557371794872085</c:v>
                </c:pt>
                <c:pt idx="319">
                  <c:v>-0.30222115384615567</c:v>
                </c:pt>
                <c:pt idx="320">
                  <c:v>-0.21760576923076824</c:v>
                </c:pt>
                <c:pt idx="321">
                  <c:v>-0.11337500000000089</c:v>
                </c:pt>
                <c:pt idx="322">
                  <c:v>-0.21006730769230875</c:v>
                </c:pt>
                <c:pt idx="323">
                  <c:v>7.3717948723267535E-5</c:v>
                </c:pt>
                <c:pt idx="324">
                  <c:v>6.9894230769233179E-2</c:v>
                </c:pt>
                <c:pt idx="325">
                  <c:v>-0.37173397435897337</c:v>
                </c:pt>
                <c:pt idx="326">
                  <c:v>-0.47818269230768751</c:v>
                </c:pt>
                <c:pt idx="327">
                  <c:v>7.9932692307687958E-2</c:v>
                </c:pt>
                <c:pt idx="328">
                  <c:v>0.1718044871794866</c:v>
                </c:pt>
                <c:pt idx="329">
                  <c:v>0.24359935897435914</c:v>
                </c:pt>
                <c:pt idx="330">
                  <c:v>0.43172756410256485</c:v>
                </c:pt>
                <c:pt idx="331">
                  <c:v>0.51085576923076825</c:v>
                </c:pt>
                <c:pt idx="332">
                  <c:v>-0.26452884615384731</c:v>
                </c:pt>
                <c:pt idx="333">
                  <c:v>-8.4144230769232831E-2</c:v>
                </c:pt>
                <c:pt idx="334">
                  <c:v>-0.45929807692307922</c:v>
                </c:pt>
                <c:pt idx="335">
                  <c:v>-0.43069551282050955</c:v>
                </c:pt>
                <c:pt idx="336">
                  <c:v>-0.26395192307691984</c:v>
                </c:pt>
                <c:pt idx="337">
                  <c:v>-0.70942628205128466</c:v>
                </c:pt>
                <c:pt idx="338">
                  <c:v>-0.10895192307692669</c:v>
                </c:pt>
                <c:pt idx="339">
                  <c:v>-0.22314423076923084</c:v>
                </c:pt>
                <c:pt idx="340">
                  <c:v>0.44026602564102713</c:v>
                </c:pt>
                <c:pt idx="341">
                  <c:v>0.48898397435897134</c:v>
                </c:pt>
                <c:pt idx="342">
                  <c:v>0.47480448717948565</c:v>
                </c:pt>
                <c:pt idx="343">
                  <c:v>-0.16068269230769605</c:v>
                </c:pt>
                <c:pt idx="344">
                  <c:v>-0.36145192307692353</c:v>
                </c:pt>
                <c:pt idx="345">
                  <c:v>4.8163461538458296E-2</c:v>
                </c:pt>
                <c:pt idx="346">
                  <c:v>0.137624999999997</c:v>
                </c:pt>
                <c:pt idx="347">
                  <c:v>0.20930448717949104</c:v>
                </c:pt>
                <c:pt idx="348">
                  <c:v>-0.17010576923077592</c:v>
                </c:pt>
                <c:pt idx="349">
                  <c:v>1.4419871794868921E-2</c:v>
                </c:pt>
                <c:pt idx="350">
                  <c:v>0.34104807692307615</c:v>
                </c:pt>
                <c:pt idx="351">
                  <c:v>0.29839423076923488</c:v>
                </c:pt>
                <c:pt idx="352">
                  <c:v>0.15180448717949058</c:v>
                </c:pt>
                <c:pt idx="353">
                  <c:v>3.6676282051283482E-2</c:v>
                </c:pt>
                <c:pt idx="354">
                  <c:v>-0.21981089743589632</c:v>
                </c:pt>
                <c:pt idx="355">
                  <c:v>-0.26837500000000336</c:v>
                </c:pt>
                <c:pt idx="356">
                  <c:v>9.1625000000000956E-2</c:v>
                </c:pt>
                <c:pt idx="357">
                  <c:v>0.26816346153846427</c:v>
                </c:pt>
                <c:pt idx="358">
                  <c:v>0.31608653846153412</c:v>
                </c:pt>
                <c:pt idx="359">
                  <c:v>0.12161217948717976</c:v>
                </c:pt>
                <c:pt idx="360">
                  <c:v>-0.28010576923076469</c:v>
                </c:pt>
                <c:pt idx="361">
                  <c:v>-9.4262820512818202E-3</c:v>
                </c:pt>
                <c:pt idx="362">
                  <c:v>0.14720192307692725</c:v>
                </c:pt>
                <c:pt idx="363">
                  <c:v>-9.1605769230769241E-2</c:v>
                </c:pt>
                <c:pt idx="364">
                  <c:v>9.4881410256413501E-2</c:v>
                </c:pt>
                <c:pt idx="365">
                  <c:v>8.8983974358976314E-2</c:v>
                </c:pt>
                <c:pt idx="366">
                  <c:v>-0.92596474358974601</c:v>
                </c:pt>
                <c:pt idx="367">
                  <c:v>-0.43375961538462082</c:v>
                </c:pt>
                <c:pt idx="368">
                  <c:v>0.22700961538462083</c:v>
                </c:pt>
                <c:pt idx="369">
                  <c:v>3.8163461538463839E-2</c:v>
                </c:pt>
                <c:pt idx="370">
                  <c:v>0.26685576923077003</c:v>
                </c:pt>
                <c:pt idx="371">
                  <c:v>0.24699679487179452</c:v>
                </c:pt>
                <c:pt idx="372">
                  <c:v>-0.15933653846153417</c:v>
                </c:pt>
                <c:pt idx="373">
                  <c:v>-0.41404166666666464</c:v>
                </c:pt>
                <c:pt idx="374">
                  <c:v>-9.9721153846147548E-2</c:v>
                </c:pt>
                <c:pt idx="375">
                  <c:v>0.1260865384615375</c:v>
                </c:pt>
                <c:pt idx="376">
                  <c:v>0.10565064102564459</c:v>
                </c:pt>
                <c:pt idx="377">
                  <c:v>0.22667628205127766</c:v>
                </c:pt>
                <c:pt idx="378">
                  <c:v>0.20018910256410183</c:v>
                </c:pt>
                <c:pt idx="379">
                  <c:v>-0.32299038461538476</c:v>
                </c:pt>
                <c:pt idx="380">
                  <c:v>-0.91375961538461992</c:v>
                </c:pt>
                <c:pt idx="381">
                  <c:v>-0.69722115384615746</c:v>
                </c:pt>
                <c:pt idx="382">
                  <c:v>-0.47160576923076936</c:v>
                </c:pt>
                <c:pt idx="383">
                  <c:v>-0.27223397435897201</c:v>
                </c:pt>
                <c:pt idx="384">
                  <c:v>-0.26087500000000174</c:v>
                </c:pt>
                <c:pt idx="385">
                  <c:v>-0.16558012820513079</c:v>
                </c:pt>
                <c:pt idx="386">
                  <c:v>1.3355769230766423E-2</c:v>
                </c:pt>
                <c:pt idx="387">
                  <c:v>0.25070192307691563</c:v>
                </c:pt>
                <c:pt idx="388">
                  <c:v>0.92565064102564487</c:v>
                </c:pt>
                <c:pt idx="389">
                  <c:v>0.73667628205128277</c:v>
                </c:pt>
                <c:pt idx="390">
                  <c:v>0.12172756410256613</c:v>
                </c:pt>
                <c:pt idx="391">
                  <c:v>-0.52683653846153877</c:v>
                </c:pt>
                <c:pt idx="392">
                  <c:v>-0.35145192307692197</c:v>
                </c:pt>
                <c:pt idx="393">
                  <c:v>0.47585576923076944</c:v>
                </c:pt>
                <c:pt idx="394">
                  <c:v>1.3599326923076951</c:v>
                </c:pt>
                <c:pt idx="395">
                  <c:v>1.9416121794871837</c:v>
                </c:pt>
                <c:pt idx="396">
                  <c:v>1.5814326923076973</c:v>
                </c:pt>
                <c:pt idx="397">
                  <c:v>0.8982660256410262</c:v>
                </c:pt>
                <c:pt idx="398">
                  <c:v>-0.23818269230768907</c:v>
                </c:pt>
                <c:pt idx="399">
                  <c:v>-0.35237500000000033</c:v>
                </c:pt>
                <c:pt idx="400">
                  <c:v>-0.71204166666666358</c:v>
                </c:pt>
                <c:pt idx="401">
                  <c:v>-0.52640064102563688</c:v>
                </c:pt>
                <c:pt idx="402">
                  <c:v>-0.73442628205128213</c:v>
                </c:pt>
                <c:pt idx="403">
                  <c:v>-1.0652980769230753</c:v>
                </c:pt>
                <c:pt idx="404">
                  <c:v>-0.60914423076923141</c:v>
                </c:pt>
                <c:pt idx="405">
                  <c:v>3.8163461538453181E-2</c:v>
                </c:pt>
                <c:pt idx="406">
                  <c:v>-0.45929807692307567</c:v>
                </c:pt>
                <c:pt idx="407">
                  <c:v>-0.34377243589743844</c:v>
                </c:pt>
                <c:pt idx="408">
                  <c:v>5.5278846153850925E-2</c:v>
                </c:pt>
                <c:pt idx="409">
                  <c:v>0.12903525641026325</c:v>
                </c:pt>
                <c:pt idx="410">
                  <c:v>0.47489423076922987</c:v>
                </c:pt>
                <c:pt idx="411">
                  <c:v>0.13839423076923119</c:v>
                </c:pt>
                <c:pt idx="412">
                  <c:v>0.67565064102563777</c:v>
                </c:pt>
                <c:pt idx="413">
                  <c:v>0.31821474358974011</c:v>
                </c:pt>
                <c:pt idx="414">
                  <c:v>1.5573717948717869E-2</c:v>
                </c:pt>
                <c:pt idx="415">
                  <c:v>-0.391451923076926</c:v>
                </c:pt>
                <c:pt idx="416">
                  <c:v>2.2394230769230195E-2</c:v>
                </c:pt>
                <c:pt idx="417">
                  <c:v>-0.39029807692307683</c:v>
                </c:pt>
                <c:pt idx="418">
                  <c:v>-0.74468269230769413</c:v>
                </c:pt>
                <c:pt idx="419">
                  <c:v>-0.2199262820512827</c:v>
                </c:pt>
                <c:pt idx="420">
                  <c:v>-0.23241346153845965</c:v>
                </c:pt>
                <c:pt idx="421">
                  <c:v>-0.23788782051281965</c:v>
                </c:pt>
                <c:pt idx="422">
                  <c:v>-5.8182692307692907E-2</c:v>
                </c:pt>
                <c:pt idx="423">
                  <c:v>5.9163461538462414E-2</c:v>
                </c:pt>
                <c:pt idx="424">
                  <c:v>8.7958333333326477E-2</c:v>
                </c:pt>
                <c:pt idx="425">
                  <c:v>0.39590705128204629</c:v>
                </c:pt>
                <c:pt idx="426">
                  <c:v>0.43941987179487429</c:v>
                </c:pt>
                <c:pt idx="427">
                  <c:v>0.48239423076923327</c:v>
                </c:pt>
                <c:pt idx="428">
                  <c:v>-0.14837499999999748</c:v>
                </c:pt>
                <c:pt idx="429">
                  <c:v>-0.32029807692307299</c:v>
                </c:pt>
                <c:pt idx="430">
                  <c:v>-0.69468269230768986</c:v>
                </c:pt>
                <c:pt idx="431">
                  <c:v>-0.79608012820512986</c:v>
                </c:pt>
                <c:pt idx="432">
                  <c:v>-0.20625961538461679</c:v>
                </c:pt>
                <c:pt idx="433">
                  <c:v>1.8266025641027195E-2</c:v>
                </c:pt>
                <c:pt idx="434">
                  <c:v>0.21797115384615351</c:v>
                </c:pt>
                <c:pt idx="435">
                  <c:v>0.11839423076922806</c:v>
                </c:pt>
                <c:pt idx="436">
                  <c:v>-8.9647435897426409E-3</c:v>
                </c:pt>
                <c:pt idx="437">
                  <c:v>3.6676282051283482E-2</c:v>
                </c:pt>
                <c:pt idx="438">
                  <c:v>0.24018910256410453</c:v>
                </c:pt>
                <c:pt idx="439">
                  <c:v>0.11624038461538344</c:v>
                </c:pt>
                <c:pt idx="440">
                  <c:v>0.4985480769230759</c:v>
                </c:pt>
                <c:pt idx="441">
                  <c:v>0.32124038461538307</c:v>
                </c:pt>
                <c:pt idx="442">
                  <c:v>0.50762500000000155</c:v>
                </c:pt>
                <c:pt idx="443">
                  <c:v>-9.9926282051285259E-2</c:v>
                </c:pt>
                <c:pt idx="444">
                  <c:v>-1.5490384615382435E-2</c:v>
                </c:pt>
                <c:pt idx="445">
                  <c:v>-0.10327243589743285</c:v>
                </c:pt>
                <c:pt idx="446">
                  <c:v>0.37027884615384776</c:v>
                </c:pt>
                <c:pt idx="447">
                  <c:v>0.81762500000000138</c:v>
                </c:pt>
                <c:pt idx="448">
                  <c:v>0.65488141025640867</c:v>
                </c:pt>
                <c:pt idx="449">
                  <c:v>0.39436858974358724</c:v>
                </c:pt>
                <c:pt idx="450">
                  <c:v>0.11788141025641141</c:v>
                </c:pt>
                <c:pt idx="451">
                  <c:v>-0.16529807692308385</c:v>
                </c:pt>
                <c:pt idx="452">
                  <c:v>-0.42068269230769273</c:v>
                </c:pt>
                <c:pt idx="453">
                  <c:v>-0.41260576923077208</c:v>
                </c:pt>
                <c:pt idx="454">
                  <c:v>-0.50852884615384331</c:v>
                </c:pt>
                <c:pt idx="455">
                  <c:v>-0.56761858974358848</c:v>
                </c:pt>
                <c:pt idx="456">
                  <c:v>-0.48395192307692936</c:v>
                </c:pt>
                <c:pt idx="457">
                  <c:v>-0.53788782051281681</c:v>
                </c:pt>
                <c:pt idx="458">
                  <c:v>-0.47125961538460759</c:v>
                </c:pt>
                <c:pt idx="459">
                  <c:v>-0.40775961538461836</c:v>
                </c:pt>
                <c:pt idx="460">
                  <c:v>7.1035256410255654E-2</c:v>
                </c:pt>
                <c:pt idx="461">
                  <c:v>0.17975320512820925</c:v>
                </c:pt>
                <c:pt idx="462">
                  <c:v>0.52788141025641155</c:v>
                </c:pt>
                <c:pt idx="463">
                  <c:v>0.64470192307692198</c:v>
                </c:pt>
                <c:pt idx="464">
                  <c:v>0.37700961538461941</c:v>
                </c:pt>
                <c:pt idx="465">
                  <c:v>0.49508653846153949</c:v>
                </c:pt>
                <c:pt idx="466">
                  <c:v>-0.52622115384615076</c:v>
                </c:pt>
                <c:pt idx="467">
                  <c:v>-0.4576185897435926</c:v>
                </c:pt>
                <c:pt idx="468">
                  <c:v>-0.26010576923077222</c:v>
                </c:pt>
                <c:pt idx="469">
                  <c:v>0.19365064102563911</c:v>
                </c:pt>
                <c:pt idx="470">
                  <c:v>-0.21356730769230525</c:v>
                </c:pt>
                <c:pt idx="471">
                  <c:v>-0.12160576923076327</c:v>
                </c:pt>
                <c:pt idx="472">
                  <c:v>0.15334294871794962</c:v>
                </c:pt>
                <c:pt idx="473">
                  <c:v>0.10821474358974636</c:v>
                </c:pt>
                <c:pt idx="474">
                  <c:v>-1.3657051282050192E-2</c:v>
                </c:pt>
                <c:pt idx="475">
                  <c:v>0.4577788461538459</c:v>
                </c:pt>
                <c:pt idx="476">
                  <c:v>6.6240384615387615E-2</c:v>
                </c:pt>
                <c:pt idx="477">
                  <c:v>-8.029807692307811E-2</c:v>
                </c:pt>
                <c:pt idx="478">
                  <c:v>0.1407019230769222</c:v>
                </c:pt>
                <c:pt idx="479">
                  <c:v>0.11084294871794867</c:v>
                </c:pt>
                <c:pt idx="480">
                  <c:v>-0.17625961538461565</c:v>
                </c:pt>
                <c:pt idx="481">
                  <c:v>6.134294871795154E-2</c:v>
                </c:pt>
                <c:pt idx="482">
                  <c:v>-7.6644230769229882E-2</c:v>
                </c:pt>
                <c:pt idx="483">
                  <c:v>-0.21929807692307612</c:v>
                </c:pt>
                <c:pt idx="484">
                  <c:v>-0.12742628205128104</c:v>
                </c:pt>
                <c:pt idx="485">
                  <c:v>-0.22255448717948856</c:v>
                </c:pt>
                <c:pt idx="486">
                  <c:v>-0.28596474358974544</c:v>
                </c:pt>
                <c:pt idx="487">
                  <c:v>-0.21068269230769676</c:v>
                </c:pt>
                <c:pt idx="488">
                  <c:v>5.3163461538464407E-2</c:v>
                </c:pt>
                <c:pt idx="489">
                  <c:v>-0.34722115384615604</c:v>
                </c:pt>
                <c:pt idx="490">
                  <c:v>7.1471153846154989E-2</c:v>
                </c:pt>
                <c:pt idx="491">
                  <c:v>0.13007371794872227</c:v>
                </c:pt>
                <c:pt idx="492">
                  <c:v>0.24912500000000692</c:v>
                </c:pt>
                <c:pt idx="493">
                  <c:v>4.9804487179490931E-2</c:v>
                </c:pt>
                <c:pt idx="494">
                  <c:v>8.7403846153857323E-3</c:v>
                </c:pt>
                <c:pt idx="495">
                  <c:v>8.147115384615411E-2</c:v>
                </c:pt>
                <c:pt idx="496">
                  <c:v>-0.10050320512820865</c:v>
                </c:pt>
                <c:pt idx="497">
                  <c:v>3.2830128205125209E-2</c:v>
                </c:pt>
                <c:pt idx="498">
                  <c:v>-0.37827243589743387</c:v>
                </c:pt>
                <c:pt idx="499">
                  <c:v>-0.18375961538461372</c:v>
                </c:pt>
                <c:pt idx="500">
                  <c:v>0.54162500000000025</c:v>
                </c:pt>
                <c:pt idx="501">
                  <c:v>1.2781634615384587</c:v>
                </c:pt>
                <c:pt idx="502">
                  <c:v>1.4122403846153915</c:v>
                </c:pt>
                <c:pt idx="503">
                  <c:v>0.21776602564102646</c:v>
                </c:pt>
                <c:pt idx="504">
                  <c:v>-0.65472115384615703</c:v>
                </c:pt>
                <c:pt idx="505">
                  <c:v>-0.73250320512820233</c:v>
                </c:pt>
                <c:pt idx="506">
                  <c:v>-0.49433653846153591</c:v>
                </c:pt>
                <c:pt idx="507">
                  <c:v>-0.46622115384615448</c:v>
                </c:pt>
                <c:pt idx="508">
                  <c:v>-0.37665705128205151</c:v>
                </c:pt>
                <c:pt idx="509">
                  <c:v>-0.50870833333333654</c:v>
                </c:pt>
                <c:pt idx="510">
                  <c:v>-0.31442628205128398</c:v>
                </c:pt>
                <c:pt idx="511">
                  <c:v>-4.222115384615055E-2</c:v>
                </c:pt>
                <c:pt idx="512">
                  <c:v>0.1331634615384627</c:v>
                </c:pt>
                <c:pt idx="513">
                  <c:v>0.70816346153846199</c:v>
                </c:pt>
                <c:pt idx="514">
                  <c:v>0.67993269230769537</c:v>
                </c:pt>
                <c:pt idx="515">
                  <c:v>0.52699679487179563</c:v>
                </c:pt>
                <c:pt idx="516">
                  <c:v>0.10989423076922877</c:v>
                </c:pt>
                <c:pt idx="517">
                  <c:v>5.9804487179488941E-2</c:v>
                </c:pt>
                <c:pt idx="518">
                  <c:v>-0.13279807692307743</c:v>
                </c:pt>
                <c:pt idx="519">
                  <c:v>0.32608653846153679</c:v>
                </c:pt>
                <c:pt idx="520">
                  <c:v>0.18872756410256808</c:v>
                </c:pt>
                <c:pt idx="521">
                  <c:v>-2.9477564102562082E-2</c:v>
                </c:pt>
                <c:pt idx="522">
                  <c:v>0.1048044871794882</c:v>
                </c:pt>
                <c:pt idx="523">
                  <c:v>9.624038461538742E-2</c:v>
                </c:pt>
                <c:pt idx="524">
                  <c:v>-0.3829903846153786</c:v>
                </c:pt>
                <c:pt idx="525">
                  <c:v>-0.84337500000000842</c:v>
                </c:pt>
                <c:pt idx="526">
                  <c:v>-0.5739134615384629</c:v>
                </c:pt>
                <c:pt idx="527">
                  <c:v>-0.49761858974359174</c:v>
                </c:pt>
                <c:pt idx="528">
                  <c:v>-0.6201057692307681</c:v>
                </c:pt>
                <c:pt idx="529">
                  <c:v>-0.69711858974359098</c:v>
                </c:pt>
                <c:pt idx="530">
                  <c:v>1.0278846153848331E-2</c:v>
                </c:pt>
                <c:pt idx="531">
                  <c:v>1.1707019230769244</c:v>
                </c:pt>
                <c:pt idx="532">
                  <c:v>0.73411217948717744</c:v>
                </c:pt>
                <c:pt idx="533">
                  <c:v>1.0366762820512836</c:v>
                </c:pt>
                <c:pt idx="534">
                  <c:v>1.0432660256410269</c:v>
                </c:pt>
                <c:pt idx="535">
                  <c:v>0.34547115384615434</c:v>
                </c:pt>
                <c:pt idx="536">
                  <c:v>-0.25222115384615007</c:v>
                </c:pt>
                <c:pt idx="537">
                  <c:v>-1.1487596153846158</c:v>
                </c:pt>
                <c:pt idx="538">
                  <c:v>-0.77391346153846574</c:v>
                </c:pt>
                <c:pt idx="539">
                  <c:v>-0.279926282051285</c:v>
                </c:pt>
                <c:pt idx="540">
                  <c:v>-7.5490384615384709E-2</c:v>
                </c:pt>
                <c:pt idx="541">
                  <c:v>-3.5580128205128236E-2</c:v>
                </c:pt>
                <c:pt idx="542">
                  <c:v>0.29489423076922661</c:v>
                </c:pt>
                <c:pt idx="543">
                  <c:v>0.23608653846153693</c:v>
                </c:pt>
                <c:pt idx="544">
                  <c:v>0.44641987179486331</c:v>
                </c:pt>
                <c:pt idx="545">
                  <c:v>-0.14332371794871979</c:v>
                </c:pt>
                <c:pt idx="546">
                  <c:v>-2.3657051282051755E-2</c:v>
                </c:pt>
                <c:pt idx="547">
                  <c:v>0.25547115384615093</c:v>
                </c:pt>
                <c:pt idx="548">
                  <c:v>0.60162499999999897</c:v>
                </c:pt>
                <c:pt idx="549">
                  <c:v>-0.80875961538461238</c:v>
                </c:pt>
                <c:pt idx="550">
                  <c:v>-0.42775961538461549</c:v>
                </c:pt>
                <c:pt idx="551">
                  <c:v>-0.47684935897435909</c:v>
                </c:pt>
                <c:pt idx="552">
                  <c:v>-0.32625961538461778</c:v>
                </c:pt>
                <c:pt idx="553">
                  <c:v>1.2112179487180352E-2</c:v>
                </c:pt>
                <c:pt idx="554">
                  <c:v>0.3779711538461501</c:v>
                </c:pt>
                <c:pt idx="555">
                  <c:v>9.3009615384611166E-2</c:v>
                </c:pt>
                <c:pt idx="556">
                  <c:v>-0.62281089743589679</c:v>
                </c:pt>
                <c:pt idx="557">
                  <c:v>-1.2079391025640991</c:v>
                </c:pt>
                <c:pt idx="558">
                  <c:v>-1.2821185897435907</c:v>
                </c:pt>
                <c:pt idx="559">
                  <c:v>-0.74991346153846283</c:v>
                </c:pt>
                <c:pt idx="560">
                  <c:v>-0.41914423076923013</c:v>
                </c:pt>
                <c:pt idx="561">
                  <c:v>-0.30183653846154312</c:v>
                </c:pt>
                <c:pt idx="562">
                  <c:v>0.6007019230769195</c:v>
                </c:pt>
                <c:pt idx="563">
                  <c:v>0.91084294871794935</c:v>
                </c:pt>
                <c:pt idx="564">
                  <c:v>1.0745096153846139</c:v>
                </c:pt>
                <c:pt idx="565">
                  <c:v>1.0436506410256405</c:v>
                </c:pt>
                <c:pt idx="566">
                  <c:v>0.83335576923077026</c:v>
                </c:pt>
                <c:pt idx="567">
                  <c:v>0.34531730769231039</c:v>
                </c:pt>
                <c:pt idx="568">
                  <c:v>0.75488141025641009</c:v>
                </c:pt>
                <c:pt idx="569">
                  <c:v>0.8451378205128196</c:v>
                </c:pt>
                <c:pt idx="570">
                  <c:v>0.28865064102563909</c:v>
                </c:pt>
                <c:pt idx="571">
                  <c:v>-0.27837499999999782</c:v>
                </c:pt>
                <c:pt idx="572">
                  <c:v>5.4711538461522657E-3</c:v>
                </c:pt>
                <c:pt idx="573">
                  <c:v>0.34200961538461216</c:v>
                </c:pt>
                <c:pt idx="574">
                  <c:v>0.76839423076922553</c:v>
                </c:pt>
                <c:pt idx="575">
                  <c:v>0.24776602564102404</c:v>
                </c:pt>
                <c:pt idx="576">
                  <c:v>0.10604807692307405</c:v>
                </c:pt>
                <c:pt idx="577">
                  <c:v>-4.7118589743595951E-2</c:v>
                </c:pt>
                <c:pt idx="578">
                  <c:v>-0.53356730769230909</c:v>
                </c:pt>
                <c:pt idx="579">
                  <c:v>-0.4508365384615356</c:v>
                </c:pt>
                <c:pt idx="580">
                  <c:v>-0.60358012820511964</c:v>
                </c:pt>
                <c:pt idx="581">
                  <c:v>-0.24947756410256094</c:v>
                </c:pt>
                <c:pt idx="582">
                  <c:v>-0.32673397435897056</c:v>
                </c:pt>
                <c:pt idx="583">
                  <c:v>-0.12299038461538192</c:v>
                </c:pt>
                <c:pt idx="584">
                  <c:v>0.36931730769230642</c:v>
                </c:pt>
                <c:pt idx="585">
                  <c:v>-0.63414423076922644</c:v>
                </c:pt>
                <c:pt idx="586">
                  <c:v>-0.18391346153845878</c:v>
                </c:pt>
                <c:pt idx="587">
                  <c:v>-0.38146474358974547</c:v>
                </c:pt>
                <c:pt idx="588">
                  <c:v>1.5278846153844672E-2</c:v>
                </c:pt>
                <c:pt idx="589">
                  <c:v>0.23980448717948866</c:v>
                </c:pt>
                <c:pt idx="590">
                  <c:v>-5.2798076923075588E-2</c:v>
                </c:pt>
                <c:pt idx="591">
                  <c:v>5.9932692307688384E-2</c:v>
                </c:pt>
                <c:pt idx="592">
                  <c:v>-0.51281089743590091</c:v>
                </c:pt>
                <c:pt idx="593">
                  <c:v>8.052243589743735E-2</c:v>
                </c:pt>
                <c:pt idx="594">
                  <c:v>-7.3657051282048913E-2</c:v>
                </c:pt>
                <c:pt idx="595">
                  <c:v>-0.12683653846154019</c:v>
                </c:pt>
                <c:pt idx="596">
                  <c:v>-0.25068269230769102</c:v>
                </c:pt>
                <c:pt idx="597">
                  <c:v>0.41739423076922977</c:v>
                </c:pt>
                <c:pt idx="598">
                  <c:v>0.42377884615384498</c:v>
                </c:pt>
                <c:pt idx="599">
                  <c:v>0.38699679487179861</c:v>
                </c:pt>
                <c:pt idx="600">
                  <c:v>6.0480769230797371E-3</c:v>
                </c:pt>
                <c:pt idx="601">
                  <c:v>-0.55250320512820261</c:v>
                </c:pt>
                <c:pt idx="602">
                  <c:v>0.19412500000000277</c:v>
                </c:pt>
                <c:pt idx="603">
                  <c:v>8.9932692307693074E-2</c:v>
                </c:pt>
                <c:pt idx="604">
                  <c:v>-0.77358012820512845</c:v>
                </c:pt>
                <c:pt idx="605">
                  <c:v>-0.50486217948718182</c:v>
                </c:pt>
                <c:pt idx="606">
                  <c:v>-2.5195512820514354E-2</c:v>
                </c:pt>
                <c:pt idx="607">
                  <c:v>0.41700961538461367</c:v>
                </c:pt>
                <c:pt idx="608">
                  <c:v>0.80700961538461913</c:v>
                </c:pt>
                <c:pt idx="609">
                  <c:v>0.81662499999999882</c:v>
                </c:pt>
                <c:pt idx="610">
                  <c:v>0.10608653846153682</c:v>
                </c:pt>
                <c:pt idx="611">
                  <c:v>0.17007371794871787</c:v>
                </c:pt>
                <c:pt idx="612">
                  <c:v>4.5096153846171383E-3</c:v>
                </c:pt>
                <c:pt idx="613">
                  <c:v>-0.38558012820512966</c:v>
                </c:pt>
                <c:pt idx="614">
                  <c:v>-0.70125961538461157</c:v>
                </c:pt>
                <c:pt idx="615">
                  <c:v>-0.59622115384615348</c:v>
                </c:pt>
                <c:pt idx="616">
                  <c:v>-0.75511858974359147</c:v>
                </c:pt>
                <c:pt idx="617">
                  <c:v>-0.91255448717948273</c:v>
                </c:pt>
                <c:pt idx="618">
                  <c:v>-0.26211858974358759</c:v>
                </c:pt>
                <c:pt idx="619">
                  <c:v>0.36777884615384604</c:v>
                </c:pt>
                <c:pt idx="620">
                  <c:v>1.0208557692307711</c:v>
                </c:pt>
                <c:pt idx="621">
                  <c:v>0.7789326923076918</c:v>
                </c:pt>
                <c:pt idx="622">
                  <c:v>0.70300961538460949</c:v>
                </c:pt>
                <c:pt idx="623">
                  <c:v>-0.15069551282051549</c:v>
                </c:pt>
                <c:pt idx="624">
                  <c:v>-0.82395192307692211</c:v>
                </c:pt>
                <c:pt idx="625">
                  <c:v>-0.30865705128204945</c:v>
                </c:pt>
                <c:pt idx="626">
                  <c:v>3.1817307692306951E-2</c:v>
                </c:pt>
                <c:pt idx="627">
                  <c:v>0.27454807692307703</c:v>
                </c:pt>
                <c:pt idx="628">
                  <c:v>0.76795833333332975</c:v>
                </c:pt>
                <c:pt idx="629">
                  <c:v>0.94821474358974267</c:v>
                </c:pt>
                <c:pt idx="630">
                  <c:v>0.25326602564103129</c:v>
                </c:pt>
                <c:pt idx="631">
                  <c:v>2.0855769230766263E-2</c:v>
                </c:pt>
                <c:pt idx="632">
                  <c:v>0.28854807692307505</c:v>
                </c:pt>
                <c:pt idx="633">
                  <c:v>-0.36183653846153829</c:v>
                </c:pt>
                <c:pt idx="634">
                  <c:v>-1.2862211538461523</c:v>
                </c:pt>
                <c:pt idx="635">
                  <c:v>-1.0183878205128243</c:v>
                </c:pt>
                <c:pt idx="636">
                  <c:v>-0.52933653846153517</c:v>
                </c:pt>
                <c:pt idx="637">
                  <c:v>0.11134294871795225</c:v>
                </c:pt>
                <c:pt idx="638">
                  <c:v>-8.433653846153577E-2</c:v>
                </c:pt>
                <c:pt idx="639">
                  <c:v>0.65224038461538747</c:v>
                </c:pt>
                <c:pt idx="640">
                  <c:v>0.68103525641025153</c:v>
                </c:pt>
                <c:pt idx="641">
                  <c:v>0.74359935897435914</c:v>
                </c:pt>
                <c:pt idx="642">
                  <c:v>0.51018910256410055</c:v>
                </c:pt>
                <c:pt idx="643">
                  <c:v>0.42239423076922744</c:v>
                </c:pt>
                <c:pt idx="644">
                  <c:v>-0.31145192307692282</c:v>
                </c:pt>
                <c:pt idx="645">
                  <c:v>-0.35260576923076981</c:v>
                </c:pt>
                <c:pt idx="646">
                  <c:v>-0.9908365384615323</c:v>
                </c:pt>
                <c:pt idx="647">
                  <c:v>-0.55684935897435739</c:v>
                </c:pt>
                <c:pt idx="648">
                  <c:v>-0.69549038461538215</c:v>
                </c:pt>
                <c:pt idx="649">
                  <c:v>-0.16250320512820204</c:v>
                </c:pt>
                <c:pt idx="650">
                  <c:v>0.2656634615384621</c:v>
                </c:pt>
                <c:pt idx="651">
                  <c:v>0.72608653846153892</c:v>
                </c:pt>
                <c:pt idx="652">
                  <c:v>1.3671891025641016</c:v>
                </c:pt>
                <c:pt idx="653">
                  <c:v>0.68052243589743522</c:v>
                </c:pt>
                <c:pt idx="654">
                  <c:v>0.18018910256410225</c:v>
                </c:pt>
                <c:pt idx="655">
                  <c:v>-0.80145192307692614</c:v>
                </c:pt>
                <c:pt idx="656">
                  <c:v>-1.0168365384615359</c:v>
                </c:pt>
                <c:pt idx="657">
                  <c:v>-9.3375000000001318E-2</c:v>
                </c:pt>
                <c:pt idx="658">
                  <c:v>0.36224038461538011</c:v>
                </c:pt>
                <c:pt idx="659">
                  <c:v>0.12007371794871716</c:v>
                </c:pt>
                <c:pt idx="660">
                  <c:v>0.2437403846153825</c:v>
                </c:pt>
                <c:pt idx="661">
                  <c:v>-4.019551282051248E-2</c:v>
                </c:pt>
                <c:pt idx="662">
                  <c:v>-0.30433653846153819</c:v>
                </c:pt>
                <c:pt idx="663">
                  <c:v>-0.6816057692307691</c:v>
                </c:pt>
                <c:pt idx="664">
                  <c:v>-0.60896474358974406</c:v>
                </c:pt>
                <c:pt idx="665">
                  <c:v>-0.16563141025640793</c:v>
                </c:pt>
                <c:pt idx="666">
                  <c:v>0.63326602564102674</c:v>
                </c:pt>
                <c:pt idx="667">
                  <c:v>0.84931730769230906</c:v>
                </c:pt>
                <c:pt idx="668">
                  <c:v>2.0855769230767596E-2</c:v>
                </c:pt>
                <c:pt idx="669">
                  <c:v>-1.2272211538461515</c:v>
                </c:pt>
                <c:pt idx="670">
                  <c:v>-0.60391346153846048</c:v>
                </c:pt>
                <c:pt idx="671">
                  <c:v>-0.48069551282051026</c:v>
                </c:pt>
                <c:pt idx="672">
                  <c:v>-0.16010576923076369</c:v>
                </c:pt>
                <c:pt idx="673">
                  <c:v>0.37518910256410853</c:v>
                </c:pt>
                <c:pt idx="674">
                  <c:v>0.71643269230768736</c:v>
                </c:pt>
                <c:pt idx="675">
                  <c:v>1.0037788461538479</c:v>
                </c:pt>
                <c:pt idx="676">
                  <c:v>0.49641987179487113</c:v>
                </c:pt>
                <c:pt idx="677">
                  <c:v>0.94667628205128007</c:v>
                </c:pt>
                <c:pt idx="678">
                  <c:v>0.96095833333332936</c:v>
                </c:pt>
                <c:pt idx="679">
                  <c:v>0.60162499999999763</c:v>
                </c:pt>
                <c:pt idx="680">
                  <c:v>-5.7605769230771653E-2</c:v>
                </c:pt>
                <c:pt idx="681">
                  <c:v>-0.43491346153846377</c:v>
                </c:pt>
                <c:pt idx="682">
                  <c:v>-0.8592980769230778</c:v>
                </c:pt>
                <c:pt idx="683">
                  <c:v>-0.77146474358974249</c:v>
                </c:pt>
                <c:pt idx="684">
                  <c:v>-0.11933653846153502</c:v>
                </c:pt>
                <c:pt idx="685">
                  <c:v>-0.26019551282051134</c:v>
                </c:pt>
                <c:pt idx="686">
                  <c:v>-7.5105769230770836E-2</c:v>
                </c:pt>
                <c:pt idx="687">
                  <c:v>-0.89852884615384987</c:v>
                </c:pt>
                <c:pt idx="688">
                  <c:v>-1.1005032051282051</c:v>
                </c:pt>
                <c:pt idx="689">
                  <c:v>-1.0425544871794887</c:v>
                </c:pt>
                <c:pt idx="690">
                  <c:v>0.14711217948717592</c:v>
                </c:pt>
                <c:pt idx="691">
                  <c:v>0.69085576923077152</c:v>
                </c:pt>
                <c:pt idx="692">
                  <c:v>0.66777884615384453</c:v>
                </c:pt>
                <c:pt idx="693">
                  <c:v>0.19047115384615099</c:v>
                </c:pt>
                <c:pt idx="694">
                  <c:v>5.147115384614831E-2</c:v>
                </c:pt>
                <c:pt idx="695">
                  <c:v>3.1506410256342543E-3</c:v>
                </c:pt>
                <c:pt idx="696">
                  <c:v>0.8029711538461517</c:v>
                </c:pt>
                <c:pt idx="697">
                  <c:v>0.82672756410257042</c:v>
                </c:pt>
                <c:pt idx="698">
                  <c:v>0.64950961538461938</c:v>
                </c:pt>
                <c:pt idx="699">
                  <c:v>0.18224038461538861</c:v>
                </c:pt>
                <c:pt idx="700">
                  <c:v>-0.36434935897435428</c:v>
                </c:pt>
                <c:pt idx="701">
                  <c:v>-0.40947756410255753</c:v>
                </c:pt>
                <c:pt idx="702">
                  <c:v>-0.53365705128204621</c:v>
                </c:pt>
                <c:pt idx="703">
                  <c:v>-0.83991346153845559</c:v>
                </c:pt>
                <c:pt idx="704">
                  <c:v>-1.2552980769230753</c:v>
                </c:pt>
                <c:pt idx="705">
                  <c:v>-2.7221153846155755E-2</c:v>
                </c:pt>
                <c:pt idx="706">
                  <c:v>0.31916346153846287</c:v>
                </c:pt>
                <c:pt idx="707">
                  <c:v>0.74622756410256497</c:v>
                </c:pt>
                <c:pt idx="708">
                  <c:v>0.81374038461538634</c:v>
                </c:pt>
                <c:pt idx="709">
                  <c:v>0.62057371794872074</c:v>
                </c:pt>
                <c:pt idx="710">
                  <c:v>0.28566346153845457</c:v>
                </c:pt>
                <c:pt idx="711">
                  <c:v>6.3009615384610029E-2</c:v>
                </c:pt>
                <c:pt idx="712">
                  <c:v>-0.25588782051282455</c:v>
                </c:pt>
                <c:pt idx="713">
                  <c:v>-0.16716987179487053</c:v>
                </c:pt>
                <c:pt idx="714">
                  <c:v>-0.23981089743589945</c:v>
                </c:pt>
                <c:pt idx="715">
                  <c:v>-2.5298076923076174E-2</c:v>
                </c:pt>
                <c:pt idx="716">
                  <c:v>0.15008653846154063</c:v>
                </c:pt>
                <c:pt idx="717">
                  <c:v>0.65585576923076916</c:v>
                </c:pt>
                <c:pt idx="718">
                  <c:v>0.74070192307692362</c:v>
                </c:pt>
                <c:pt idx="719">
                  <c:v>0.66007371794871983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E-8A4F-99D4-6E2EC699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933184"/>
        <c:axId val="1834739088"/>
      </c:lineChart>
      <c:catAx>
        <c:axId val="15209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39088"/>
        <c:crosses val="autoZero"/>
        <c:auto val="1"/>
        <c:lblAlgn val="ctr"/>
        <c:lblOffset val="100"/>
        <c:noMultiLvlLbl val="0"/>
      </c:catAx>
      <c:valAx>
        <c:axId val="18347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3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Multiplicative_decomposition!$B$1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Multiplicative_decomposition!$A$2:$A$733</c:f>
              <c:numCache>
                <c:formatCode>m/d/yy</c:formatCode>
                <c:ptCount val="732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</c:numCache>
            </c:numRef>
          </c:cat>
          <c:val>
            <c:numRef>
              <c:f>Multiplicative_decomposition!$B$2:$B$733</c:f>
              <c:numCache>
                <c:formatCode>General</c:formatCode>
                <c:ptCount val="732"/>
                <c:pt idx="0">
                  <c:v>23.11</c:v>
                </c:pt>
                <c:pt idx="1">
                  <c:v>24.2</c:v>
                </c:pt>
                <c:pt idx="2">
                  <c:v>25.37</c:v>
                </c:pt>
                <c:pt idx="3">
                  <c:v>23.86</c:v>
                </c:pt>
                <c:pt idx="4">
                  <c:v>23.03</c:v>
                </c:pt>
                <c:pt idx="5">
                  <c:v>21.57</c:v>
                </c:pt>
                <c:pt idx="6">
                  <c:v>20.63</c:v>
                </c:pt>
                <c:pt idx="7">
                  <c:v>20.149999999999999</c:v>
                </c:pt>
                <c:pt idx="8">
                  <c:v>19.670000000000002</c:v>
                </c:pt>
                <c:pt idx="9">
                  <c:v>20.03</c:v>
                </c:pt>
                <c:pt idx="10">
                  <c:v>20.02</c:v>
                </c:pt>
                <c:pt idx="11">
                  <c:v>21.8</c:v>
                </c:pt>
                <c:pt idx="12">
                  <c:v>24.19</c:v>
                </c:pt>
                <c:pt idx="13">
                  <c:v>25.28</c:v>
                </c:pt>
                <c:pt idx="14">
                  <c:v>25.6</c:v>
                </c:pt>
                <c:pt idx="15">
                  <c:v>25.37</c:v>
                </c:pt>
                <c:pt idx="16">
                  <c:v>24.79</c:v>
                </c:pt>
                <c:pt idx="17">
                  <c:v>24.69</c:v>
                </c:pt>
                <c:pt idx="18">
                  <c:v>23.86</c:v>
                </c:pt>
                <c:pt idx="19">
                  <c:v>22.32</c:v>
                </c:pt>
                <c:pt idx="20">
                  <c:v>21.44</c:v>
                </c:pt>
                <c:pt idx="21">
                  <c:v>21.77</c:v>
                </c:pt>
                <c:pt idx="22">
                  <c:v>22.33</c:v>
                </c:pt>
                <c:pt idx="23">
                  <c:v>22.89</c:v>
                </c:pt>
                <c:pt idx="24">
                  <c:v>24.52</c:v>
                </c:pt>
                <c:pt idx="25">
                  <c:v>26.21</c:v>
                </c:pt>
                <c:pt idx="26">
                  <c:v>26.37</c:v>
                </c:pt>
                <c:pt idx="27">
                  <c:v>24.73</c:v>
                </c:pt>
                <c:pt idx="28">
                  <c:v>23.71</c:v>
                </c:pt>
                <c:pt idx="29">
                  <c:v>22.34</c:v>
                </c:pt>
                <c:pt idx="30">
                  <c:v>20.89</c:v>
                </c:pt>
                <c:pt idx="31">
                  <c:v>20.02</c:v>
                </c:pt>
                <c:pt idx="32">
                  <c:v>19.63</c:v>
                </c:pt>
                <c:pt idx="33">
                  <c:v>20.399999999999999</c:v>
                </c:pt>
                <c:pt idx="34">
                  <c:v>20.77</c:v>
                </c:pt>
                <c:pt idx="35">
                  <c:v>22.39</c:v>
                </c:pt>
                <c:pt idx="36">
                  <c:v>24.15</c:v>
                </c:pt>
                <c:pt idx="37">
                  <c:v>26.34</c:v>
                </c:pt>
                <c:pt idx="38">
                  <c:v>27.36</c:v>
                </c:pt>
                <c:pt idx="39">
                  <c:v>27.03</c:v>
                </c:pt>
                <c:pt idx="40">
                  <c:v>25.47</c:v>
                </c:pt>
                <c:pt idx="41">
                  <c:v>23.49</c:v>
                </c:pt>
                <c:pt idx="42">
                  <c:v>22.2</c:v>
                </c:pt>
                <c:pt idx="43">
                  <c:v>21.45</c:v>
                </c:pt>
                <c:pt idx="44">
                  <c:v>21.25</c:v>
                </c:pt>
                <c:pt idx="45">
                  <c:v>20.95</c:v>
                </c:pt>
                <c:pt idx="46">
                  <c:v>21.6</c:v>
                </c:pt>
                <c:pt idx="47">
                  <c:v>22.44</c:v>
                </c:pt>
                <c:pt idx="48">
                  <c:v>23.02</c:v>
                </c:pt>
                <c:pt idx="49">
                  <c:v>25</c:v>
                </c:pt>
                <c:pt idx="50">
                  <c:v>25.33</c:v>
                </c:pt>
                <c:pt idx="51">
                  <c:v>22.97</c:v>
                </c:pt>
                <c:pt idx="52">
                  <c:v>21.73</c:v>
                </c:pt>
                <c:pt idx="53">
                  <c:v>20.77</c:v>
                </c:pt>
                <c:pt idx="54">
                  <c:v>19.52</c:v>
                </c:pt>
                <c:pt idx="55">
                  <c:v>19.329999999999998</c:v>
                </c:pt>
                <c:pt idx="56">
                  <c:v>18.95</c:v>
                </c:pt>
                <c:pt idx="57">
                  <c:v>19.11</c:v>
                </c:pt>
                <c:pt idx="58">
                  <c:v>20.27</c:v>
                </c:pt>
                <c:pt idx="59">
                  <c:v>21.3</c:v>
                </c:pt>
                <c:pt idx="60">
                  <c:v>23.75</c:v>
                </c:pt>
                <c:pt idx="61">
                  <c:v>24.82</c:v>
                </c:pt>
                <c:pt idx="62">
                  <c:v>25.14</c:v>
                </c:pt>
                <c:pt idx="63">
                  <c:v>24.22</c:v>
                </c:pt>
                <c:pt idx="64">
                  <c:v>22.16</c:v>
                </c:pt>
                <c:pt idx="65">
                  <c:v>21.2</c:v>
                </c:pt>
                <c:pt idx="66">
                  <c:v>20.46</c:v>
                </c:pt>
                <c:pt idx="67">
                  <c:v>19.63</c:v>
                </c:pt>
                <c:pt idx="68">
                  <c:v>19.239999999999998</c:v>
                </c:pt>
                <c:pt idx="69">
                  <c:v>19.16</c:v>
                </c:pt>
                <c:pt idx="70">
                  <c:v>19.84</c:v>
                </c:pt>
                <c:pt idx="71">
                  <c:v>21.19</c:v>
                </c:pt>
                <c:pt idx="72">
                  <c:v>23.24</c:v>
                </c:pt>
                <c:pt idx="73">
                  <c:v>24.71</c:v>
                </c:pt>
                <c:pt idx="74">
                  <c:v>25.9</c:v>
                </c:pt>
                <c:pt idx="75">
                  <c:v>24.66</c:v>
                </c:pt>
                <c:pt idx="76">
                  <c:v>23.14</c:v>
                </c:pt>
                <c:pt idx="77">
                  <c:v>22.04</c:v>
                </c:pt>
                <c:pt idx="78">
                  <c:v>21.47</c:v>
                </c:pt>
                <c:pt idx="79">
                  <c:v>20.55</c:v>
                </c:pt>
                <c:pt idx="80">
                  <c:v>19.89</c:v>
                </c:pt>
                <c:pt idx="81">
                  <c:v>19.690000000000001</c:v>
                </c:pt>
                <c:pt idx="82">
                  <c:v>20.57</c:v>
                </c:pt>
                <c:pt idx="83">
                  <c:v>21.58</c:v>
                </c:pt>
                <c:pt idx="84">
                  <c:v>23.13</c:v>
                </c:pt>
                <c:pt idx="85">
                  <c:v>26.3</c:v>
                </c:pt>
                <c:pt idx="86">
                  <c:v>27.63</c:v>
                </c:pt>
                <c:pt idx="87">
                  <c:v>27.15</c:v>
                </c:pt>
                <c:pt idx="88">
                  <c:v>26.72</c:v>
                </c:pt>
                <c:pt idx="89">
                  <c:v>25.04</c:v>
                </c:pt>
                <c:pt idx="90">
                  <c:v>23.83</c:v>
                </c:pt>
                <c:pt idx="91">
                  <c:v>22.34</c:v>
                </c:pt>
                <c:pt idx="92">
                  <c:v>21.8</c:v>
                </c:pt>
                <c:pt idx="93">
                  <c:v>21.8</c:v>
                </c:pt>
                <c:pt idx="94">
                  <c:v>22.39</c:v>
                </c:pt>
                <c:pt idx="95">
                  <c:v>23.69</c:v>
                </c:pt>
                <c:pt idx="96">
                  <c:v>24.89</c:v>
                </c:pt>
                <c:pt idx="97">
                  <c:v>26.55</c:v>
                </c:pt>
                <c:pt idx="98">
                  <c:v>27.09</c:v>
                </c:pt>
                <c:pt idx="99">
                  <c:v>26.37</c:v>
                </c:pt>
                <c:pt idx="100">
                  <c:v>24.71</c:v>
                </c:pt>
                <c:pt idx="101">
                  <c:v>23.23</c:v>
                </c:pt>
                <c:pt idx="102">
                  <c:v>22.31</c:v>
                </c:pt>
                <c:pt idx="103">
                  <c:v>20.72</c:v>
                </c:pt>
                <c:pt idx="104">
                  <c:v>20.62</c:v>
                </c:pt>
                <c:pt idx="105">
                  <c:v>21.05</c:v>
                </c:pt>
                <c:pt idx="106">
                  <c:v>21.52</c:v>
                </c:pt>
                <c:pt idx="107">
                  <c:v>22.5</c:v>
                </c:pt>
                <c:pt idx="108">
                  <c:v>23.97</c:v>
                </c:pt>
                <c:pt idx="109">
                  <c:v>25.9</c:v>
                </c:pt>
                <c:pt idx="110">
                  <c:v>26.94</c:v>
                </c:pt>
                <c:pt idx="111">
                  <c:v>25.84</c:v>
                </c:pt>
                <c:pt idx="112">
                  <c:v>24.23</c:v>
                </c:pt>
                <c:pt idx="113">
                  <c:v>22.57</c:v>
                </c:pt>
                <c:pt idx="114">
                  <c:v>21.5</c:v>
                </c:pt>
                <c:pt idx="115">
                  <c:v>20.149999999999999</c:v>
                </c:pt>
                <c:pt idx="116">
                  <c:v>20.23</c:v>
                </c:pt>
                <c:pt idx="117">
                  <c:v>20.86</c:v>
                </c:pt>
                <c:pt idx="118">
                  <c:v>21.88</c:v>
                </c:pt>
                <c:pt idx="119">
                  <c:v>22.55</c:v>
                </c:pt>
                <c:pt idx="120">
                  <c:v>24.4</c:v>
                </c:pt>
                <c:pt idx="121">
                  <c:v>25.59</c:v>
                </c:pt>
                <c:pt idx="122">
                  <c:v>26.01</c:v>
                </c:pt>
                <c:pt idx="123">
                  <c:v>24.66</c:v>
                </c:pt>
                <c:pt idx="124">
                  <c:v>23.53</c:v>
                </c:pt>
                <c:pt idx="125">
                  <c:v>21.83</c:v>
                </c:pt>
                <c:pt idx="126">
                  <c:v>20.73</c:v>
                </c:pt>
                <c:pt idx="127">
                  <c:v>20.100000000000001</c:v>
                </c:pt>
                <c:pt idx="128">
                  <c:v>20.56</c:v>
                </c:pt>
                <c:pt idx="129">
                  <c:v>20.27</c:v>
                </c:pt>
                <c:pt idx="130">
                  <c:v>20.93</c:v>
                </c:pt>
                <c:pt idx="131">
                  <c:v>22.74</c:v>
                </c:pt>
                <c:pt idx="132">
                  <c:v>24.58</c:v>
                </c:pt>
                <c:pt idx="133">
                  <c:v>26.66</c:v>
                </c:pt>
                <c:pt idx="134">
                  <c:v>25.95</c:v>
                </c:pt>
                <c:pt idx="135">
                  <c:v>25.17</c:v>
                </c:pt>
                <c:pt idx="136">
                  <c:v>23.6</c:v>
                </c:pt>
                <c:pt idx="137">
                  <c:v>22.36</c:v>
                </c:pt>
                <c:pt idx="138">
                  <c:v>20.52</c:v>
                </c:pt>
                <c:pt idx="139">
                  <c:v>19.97</c:v>
                </c:pt>
                <c:pt idx="140">
                  <c:v>19.7</c:v>
                </c:pt>
                <c:pt idx="141">
                  <c:v>20.07</c:v>
                </c:pt>
                <c:pt idx="142">
                  <c:v>21.09</c:v>
                </c:pt>
                <c:pt idx="143">
                  <c:v>22.11</c:v>
                </c:pt>
                <c:pt idx="144">
                  <c:v>24.02</c:v>
                </c:pt>
                <c:pt idx="145">
                  <c:v>25.35</c:v>
                </c:pt>
                <c:pt idx="146">
                  <c:v>24.47</c:v>
                </c:pt>
                <c:pt idx="147">
                  <c:v>23.43</c:v>
                </c:pt>
                <c:pt idx="148">
                  <c:v>23.03</c:v>
                </c:pt>
                <c:pt idx="149">
                  <c:v>21.81</c:v>
                </c:pt>
                <c:pt idx="150">
                  <c:v>20.6</c:v>
                </c:pt>
                <c:pt idx="151">
                  <c:v>20.170000000000002</c:v>
                </c:pt>
                <c:pt idx="152">
                  <c:v>20.02</c:v>
                </c:pt>
                <c:pt idx="153">
                  <c:v>20.14</c:v>
                </c:pt>
                <c:pt idx="154">
                  <c:v>20.99</c:v>
                </c:pt>
                <c:pt idx="155">
                  <c:v>21.82</c:v>
                </c:pt>
                <c:pt idx="156">
                  <c:v>23.81</c:v>
                </c:pt>
                <c:pt idx="157">
                  <c:v>25.36</c:v>
                </c:pt>
                <c:pt idx="158">
                  <c:v>26.02</c:v>
                </c:pt>
                <c:pt idx="159">
                  <c:v>24.67</c:v>
                </c:pt>
                <c:pt idx="160">
                  <c:v>23.97</c:v>
                </c:pt>
                <c:pt idx="161">
                  <c:v>22.41</c:v>
                </c:pt>
                <c:pt idx="162">
                  <c:v>21.8</c:v>
                </c:pt>
                <c:pt idx="163">
                  <c:v>21.31</c:v>
                </c:pt>
                <c:pt idx="164">
                  <c:v>21</c:v>
                </c:pt>
                <c:pt idx="165">
                  <c:v>21.13</c:v>
                </c:pt>
                <c:pt idx="166">
                  <c:v>21.64</c:v>
                </c:pt>
                <c:pt idx="167">
                  <c:v>22.55</c:v>
                </c:pt>
                <c:pt idx="168">
                  <c:v>24.15</c:v>
                </c:pt>
                <c:pt idx="169">
                  <c:v>25.08</c:v>
                </c:pt>
                <c:pt idx="170">
                  <c:v>25.3</c:v>
                </c:pt>
                <c:pt idx="171">
                  <c:v>24.61</c:v>
                </c:pt>
                <c:pt idx="172">
                  <c:v>21.93</c:v>
                </c:pt>
                <c:pt idx="173">
                  <c:v>21.44</c:v>
                </c:pt>
                <c:pt idx="174">
                  <c:v>20.25</c:v>
                </c:pt>
                <c:pt idx="175">
                  <c:v>19.48</c:v>
                </c:pt>
                <c:pt idx="176">
                  <c:v>19.670000000000002</c:v>
                </c:pt>
                <c:pt idx="177">
                  <c:v>19.79</c:v>
                </c:pt>
                <c:pt idx="178">
                  <c:v>20.88</c:v>
                </c:pt>
                <c:pt idx="179">
                  <c:v>21.83</c:v>
                </c:pt>
                <c:pt idx="180">
                  <c:v>24.22</c:v>
                </c:pt>
                <c:pt idx="181">
                  <c:v>26.17</c:v>
                </c:pt>
                <c:pt idx="182">
                  <c:v>26.71</c:v>
                </c:pt>
                <c:pt idx="183">
                  <c:v>27.01</c:v>
                </c:pt>
                <c:pt idx="184">
                  <c:v>26.09</c:v>
                </c:pt>
                <c:pt idx="185">
                  <c:v>24.6</c:v>
                </c:pt>
                <c:pt idx="186">
                  <c:v>23.26</c:v>
                </c:pt>
                <c:pt idx="187">
                  <c:v>22.54</c:v>
                </c:pt>
                <c:pt idx="188">
                  <c:v>21.26</c:v>
                </c:pt>
                <c:pt idx="189">
                  <c:v>21.57</c:v>
                </c:pt>
                <c:pt idx="190">
                  <c:v>22.29</c:v>
                </c:pt>
                <c:pt idx="191">
                  <c:v>23.35</c:v>
                </c:pt>
                <c:pt idx="192">
                  <c:v>25.15</c:v>
                </c:pt>
                <c:pt idx="193">
                  <c:v>25.88</c:v>
                </c:pt>
                <c:pt idx="194">
                  <c:v>25.35</c:v>
                </c:pt>
                <c:pt idx="195">
                  <c:v>24.26</c:v>
                </c:pt>
                <c:pt idx="196">
                  <c:v>22.92</c:v>
                </c:pt>
                <c:pt idx="197">
                  <c:v>21.8</c:v>
                </c:pt>
                <c:pt idx="198">
                  <c:v>20.85</c:v>
                </c:pt>
                <c:pt idx="199">
                  <c:v>20.170000000000002</c:v>
                </c:pt>
                <c:pt idx="200">
                  <c:v>20.04</c:v>
                </c:pt>
                <c:pt idx="201">
                  <c:v>20.51</c:v>
                </c:pt>
                <c:pt idx="202">
                  <c:v>21.03</c:v>
                </c:pt>
                <c:pt idx="203">
                  <c:v>22.25</c:v>
                </c:pt>
                <c:pt idx="204">
                  <c:v>23.66</c:v>
                </c:pt>
                <c:pt idx="205">
                  <c:v>25.54</c:v>
                </c:pt>
                <c:pt idx="206">
                  <c:v>25.55</c:v>
                </c:pt>
                <c:pt idx="207">
                  <c:v>24.98</c:v>
                </c:pt>
                <c:pt idx="208">
                  <c:v>23.77</c:v>
                </c:pt>
                <c:pt idx="209">
                  <c:v>22.04</c:v>
                </c:pt>
                <c:pt idx="210">
                  <c:v>21.1</c:v>
                </c:pt>
                <c:pt idx="211">
                  <c:v>19.84</c:v>
                </c:pt>
                <c:pt idx="212">
                  <c:v>19.079999999999998</c:v>
                </c:pt>
                <c:pt idx="213">
                  <c:v>19.47</c:v>
                </c:pt>
                <c:pt idx="214">
                  <c:v>20.2</c:v>
                </c:pt>
                <c:pt idx="215">
                  <c:v>21.28</c:v>
                </c:pt>
                <c:pt idx="216">
                  <c:v>23.19</c:v>
                </c:pt>
                <c:pt idx="217">
                  <c:v>24.88</c:v>
                </c:pt>
                <c:pt idx="218">
                  <c:v>25.11</c:v>
                </c:pt>
                <c:pt idx="219">
                  <c:v>23.97</c:v>
                </c:pt>
                <c:pt idx="220">
                  <c:v>22.44</c:v>
                </c:pt>
                <c:pt idx="221">
                  <c:v>21.7</c:v>
                </c:pt>
                <c:pt idx="222">
                  <c:v>21.25</c:v>
                </c:pt>
                <c:pt idx="223">
                  <c:v>20.97</c:v>
                </c:pt>
                <c:pt idx="224">
                  <c:v>21.23</c:v>
                </c:pt>
                <c:pt idx="225">
                  <c:v>21.12</c:v>
                </c:pt>
                <c:pt idx="226">
                  <c:v>21.68</c:v>
                </c:pt>
                <c:pt idx="227">
                  <c:v>23.2</c:v>
                </c:pt>
                <c:pt idx="228">
                  <c:v>24.67</c:v>
                </c:pt>
                <c:pt idx="229">
                  <c:v>25.56</c:v>
                </c:pt>
                <c:pt idx="230">
                  <c:v>27.09</c:v>
                </c:pt>
                <c:pt idx="231">
                  <c:v>26.66</c:v>
                </c:pt>
                <c:pt idx="232">
                  <c:v>26.07</c:v>
                </c:pt>
                <c:pt idx="233">
                  <c:v>24.39</c:v>
                </c:pt>
                <c:pt idx="234">
                  <c:v>22.47</c:v>
                </c:pt>
                <c:pt idx="235">
                  <c:v>21.06</c:v>
                </c:pt>
                <c:pt idx="236">
                  <c:v>20.88</c:v>
                </c:pt>
                <c:pt idx="237">
                  <c:v>21.74</c:v>
                </c:pt>
                <c:pt idx="238">
                  <c:v>22.47</c:v>
                </c:pt>
                <c:pt idx="239">
                  <c:v>23.6</c:v>
                </c:pt>
                <c:pt idx="240">
                  <c:v>25.02</c:v>
                </c:pt>
                <c:pt idx="241">
                  <c:v>25.76</c:v>
                </c:pt>
                <c:pt idx="242">
                  <c:v>25.53</c:v>
                </c:pt>
                <c:pt idx="243">
                  <c:v>24.76</c:v>
                </c:pt>
                <c:pt idx="244">
                  <c:v>22.94</c:v>
                </c:pt>
                <c:pt idx="245">
                  <c:v>21.27</c:v>
                </c:pt>
                <c:pt idx="246">
                  <c:v>19.690000000000001</c:v>
                </c:pt>
                <c:pt idx="247">
                  <c:v>19.27</c:v>
                </c:pt>
                <c:pt idx="248">
                  <c:v>19.5</c:v>
                </c:pt>
                <c:pt idx="249">
                  <c:v>20.16</c:v>
                </c:pt>
                <c:pt idx="250">
                  <c:v>20.61</c:v>
                </c:pt>
                <c:pt idx="251">
                  <c:v>21.77</c:v>
                </c:pt>
                <c:pt idx="252">
                  <c:v>23.33</c:v>
                </c:pt>
                <c:pt idx="253">
                  <c:v>24.58</c:v>
                </c:pt>
                <c:pt idx="254">
                  <c:v>25.24</c:v>
                </c:pt>
                <c:pt idx="255">
                  <c:v>24.95</c:v>
                </c:pt>
                <c:pt idx="256">
                  <c:v>23.29</c:v>
                </c:pt>
                <c:pt idx="257">
                  <c:v>21.6</c:v>
                </c:pt>
                <c:pt idx="258">
                  <c:v>21.01</c:v>
                </c:pt>
                <c:pt idx="259">
                  <c:v>19.97</c:v>
                </c:pt>
                <c:pt idx="260">
                  <c:v>19.739999999999998</c:v>
                </c:pt>
                <c:pt idx="261">
                  <c:v>19.88</c:v>
                </c:pt>
                <c:pt idx="262">
                  <c:v>20.94</c:v>
                </c:pt>
                <c:pt idx="263">
                  <c:v>21.99</c:v>
                </c:pt>
                <c:pt idx="264">
                  <c:v>24.51</c:v>
                </c:pt>
                <c:pt idx="265">
                  <c:v>26.66</c:v>
                </c:pt>
                <c:pt idx="266">
                  <c:v>27.09</c:v>
                </c:pt>
                <c:pt idx="267">
                  <c:v>26.25</c:v>
                </c:pt>
                <c:pt idx="268">
                  <c:v>25.47</c:v>
                </c:pt>
                <c:pt idx="269">
                  <c:v>25.01</c:v>
                </c:pt>
                <c:pt idx="270">
                  <c:v>24.11</c:v>
                </c:pt>
                <c:pt idx="271">
                  <c:v>23.42</c:v>
                </c:pt>
                <c:pt idx="272">
                  <c:v>22.12</c:v>
                </c:pt>
                <c:pt idx="273">
                  <c:v>22.58</c:v>
                </c:pt>
                <c:pt idx="274">
                  <c:v>23.32</c:v>
                </c:pt>
                <c:pt idx="275">
                  <c:v>24.89</c:v>
                </c:pt>
                <c:pt idx="276">
                  <c:v>26.03</c:v>
                </c:pt>
                <c:pt idx="277">
                  <c:v>26.48</c:v>
                </c:pt>
                <c:pt idx="278">
                  <c:v>26.27</c:v>
                </c:pt>
                <c:pt idx="279">
                  <c:v>24.87</c:v>
                </c:pt>
                <c:pt idx="280">
                  <c:v>23.44</c:v>
                </c:pt>
                <c:pt idx="281">
                  <c:v>21.76</c:v>
                </c:pt>
                <c:pt idx="282">
                  <c:v>20.84</c:v>
                </c:pt>
                <c:pt idx="283">
                  <c:v>19.47</c:v>
                </c:pt>
                <c:pt idx="284">
                  <c:v>19.489999999999998</c:v>
                </c:pt>
                <c:pt idx="285">
                  <c:v>19.8</c:v>
                </c:pt>
                <c:pt idx="286">
                  <c:v>20.71</c:v>
                </c:pt>
                <c:pt idx="287">
                  <c:v>21.74</c:v>
                </c:pt>
                <c:pt idx="288">
                  <c:v>23.29</c:v>
                </c:pt>
                <c:pt idx="289">
                  <c:v>24.87</c:v>
                </c:pt>
                <c:pt idx="290">
                  <c:v>25.69</c:v>
                </c:pt>
                <c:pt idx="291">
                  <c:v>25.28</c:v>
                </c:pt>
                <c:pt idx="292">
                  <c:v>24.35</c:v>
                </c:pt>
                <c:pt idx="293">
                  <c:v>22.48</c:v>
                </c:pt>
                <c:pt idx="294">
                  <c:v>21.58</c:v>
                </c:pt>
                <c:pt idx="295">
                  <c:v>20.73</c:v>
                </c:pt>
                <c:pt idx="296">
                  <c:v>20.149999999999999</c:v>
                </c:pt>
                <c:pt idx="297">
                  <c:v>19.88</c:v>
                </c:pt>
                <c:pt idx="298">
                  <c:v>20.68</c:v>
                </c:pt>
                <c:pt idx="299">
                  <c:v>21.41</c:v>
                </c:pt>
                <c:pt idx="300">
                  <c:v>23.55</c:v>
                </c:pt>
                <c:pt idx="301">
                  <c:v>24.95</c:v>
                </c:pt>
                <c:pt idx="302">
                  <c:v>26.06</c:v>
                </c:pt>
                <c:pt idx="303">
                  <c:v>25.53</c:v>
                </c:pt>
                <c:pt idx="304">
                  <c:v>23.71</c:v>
                </c:pt>
                <c:pt idx="305">
                  <c:v>21.84</c:v>
                </c:pt>
                <c:pt idx="306">
                  <c:v>21.05</c:v>
                </c:pt>
                <c:pt idx="307">
                  <c:v>19.97</c:v>
                </c:pt>
                <c:pt idx="308">
                  <c:v>19.14</c:v>
                </c:pt>
                <c:pt idx="309">
                  <c:v>19.170000000000002</c:v>
                </c:pt>
                <c:pt idx="310">
                  <c:v>19.440000000000001</c:v>
                </c:pt>
                <c:pt idx="311">
                  <c:v>21.05</c:v>
                </c:pt>
                <c:pt idx="312">
                  <c:v>23.51</c:v>
                </c:pt>
                <c:pt idx="313">
                  <c:v>25.36</c:v>
                </c:pt>
                <c:pt idx="314">
                  <c:v>25.88</c:v>
                </c:pt>
                <c:pt idx="315">
                  <c:v>25.72</c:v>
                </c:pt>
                <c:pt idx="316">
                  <c:v>25.11</c:v>
                </c:pt>
                <c:pt idx="317">
                  <c:v>24.46</c:v>
                </c:pt>
                <c:pt idx="318">
                  <c:v>23.3</c:v>
                </c:pt>
                <c:pt idx="319">
                  <c:v>21.91</c:v>
                </c:pt>
                <c:pt idx="320">
                  <c:v>21.56</c:v>
                </c:pt>
                <c:pt idx="321">
                  <c:v>21.69</c:v>
                </c:pt>
                <c:pt idx="322">
                  <c:v>22.14</c:v>
                </c:pt>
                <c:pt idx="323">
                  <c:v>23.29</c:v>
                </c:pt>
                <c:pt idx="324">
                  <c:v>24.93</c:v>
                </c:pt>
                <c:pt idx="325">
                  <c:v>25.79</c:v>
                </c:pt>
                <c:pt idx="326">
                  <c:v>26.13</c:v>
                </c:pt>
                <c:pt idx="327">
                  <c:v>25.29</c:v>
                </c:pt>
                <c:pt idx="328">
                  <c:v>23.88</c:v>
                </c:pt>
                <c:pt idx="329">
                  <c:v>22.7</c:v>
                </c:pt>
                <c:pt idx="330">
                  <c:v>21.63</c:v>
                </c:pt>
                <c:pt idx="331">
                  <c:v>20.25</c:v>
                </c:pt>
                <c:pt idx="332">
                  <c:v>19.82</c:v>
                </c:pt>
                <c:pt idx="333">
                  <c:v>20.61</c:v>
                </c:pt>
                <c:pt idx="334">
                  <c:v>21.29</c:v>
                </c:pt>
                <c:pt idx="335">
                  <c:v>22.47</c:v>
                </c:pt>
                <c:pt idx="336">
                  <c:v>24.32</c:v>
                </c:pt>
                <c:pt idx="337">
                  <c:v>25.77</c:v>
                </c:pt>
                <c:pt idx="338">
                  <c:v>25.39</c:v>
                </c:pt>
                <c:pt idx="339">
                  <c:v>24.73</c:v>
                </c:pt>
                <c:pt idx="340">
                  <c:v>23.15</c:v>
                </c:pt>
                <c:pt idx="341">
                  <c:v>21.89</c:v>
                </c:pt>
                <c:pt idx="342">
                  <c:v>21.01</c:v>
                </c:pt>
                <c:pt idx="343">
                  <c:v>19.66</c:v>
                </c:pt>
                <c:pt idx="344">
                  <c:v>19.98</c:v>
                </c:pt>
                <c:pt idx="345">
                  <c:v>20.22</c:v>
                </c:pt>
                <c:pt idx="346">
                  <c:v>21.62</c:v>
                </c:pt>
                <c:pt idx="347">
                  <c:v>22.94</c:v>
                </c:pt>
                <c:pt idx="348">
                  <c:v>24.71</c:v>
                </c:pt>
                <c:pt idx="349">
                  <c:v>25.6</c:v>
                </c:pt>
                <c:pt idx="350">
                  <c:v>25.93</c:v>
                </c:pt>
                <c:pt idx="351">
                  <c:v>25.58</c:v>
                </c:pt>
                <c:pt idx="352">
                  <c:v>24.52</c:v>
                </c:pt>
                <c:pt idx="353">
                  <c:v>23.28</c:v>
                </c:pt>
                <c:pt idx="354">
                  <c:v>21.79</c:v>
                </c:pt>
                <c:pt idx="355">
                  <c:v>21.05</c:v>
                </c:pt>
                <c:pt idx="356">
                  <c:v>21.15</c:v>
                </c:pt>
                <c:pt idx="357">
                  <c:v>21.43</c:v>
                </c:pt>
                <c:pt idx="358">
                  <c:v>21.95</c:v>
                </c:pt>
                <c:pt idx="359">
                  <c:v>22.97</c:v>
                </c:pt>
                <c:pt idx="360">
                  <c:v>24.35</c:v>
                </c:pt>
                <c:pt idx="361">
                  <c:v>25.73</c:v>
                </c:pt>
                <c:pt idx="362">
                  <c:v>26.46</c:v>
                </c:pt>
                <c:pt idx="363">
                  <c:v>25.71</c:v>
                </c:pt>
                <c:pt idx="364">
                  <c:v>24.46</c:v>
                </c:pt>
                <c:pt idx="365">
                  <c:v>22.88</c:v>
                </c:pt>
                <c:pt idx="366">
                  <c:v>21.26</c:v>
                </c:pt>
                <c:pt idx="367">
                  <c:v>20.57</c:v>
                </c:pt>
                <c:pt idx="368">
                  <c:v>20.45</c:v>
                </c:pt>
                <c:pt idx="369">
                  <c:v>20.43</c:v>
                </c:pt>
                <c:pt idx="370">
                  <c:v>21.23</c:v>
                </c:pt>
                <c:pt idx="371">
                  <c:v>22.34</c:v>
                </c:pt>
                <c:pt idx="372">
                  <c:v>22.98</c:v>
                </c:pt>
                <c:pt idx="373">
                  <c:v>24.9</c:v>
                </c:pt>
                <c:pt idx="374">
                  <c:v>25.94</c:v>
                </c:pt>
                <c:pt idx="375">
                  <c:v>24.89</c:v>
                </c:pt>
                <c:pt idx="376">
                  <c:v>23.9</c:v>
                </c:pt>
                <c:pt idx="377">
                  <c:v>22.57</c:v>
                </c:pt>
                <c:pt idx="378">
                  <c:v>21.1</c:v>
                </c:pt>
                <c:pt idx="379">
                  <c:v>20.03</c:v>
                </c:pt>
                <c:pt idx="380">
                  <c:v>20.09</c:v>
                </c:pt>
                <c:pt idx="381">
                  <c:v>20.58</c:v>
                </c:pt>
                <c:pt idx="382">
                  <c:v>21.26</c:v>
                </c:pt>
                <c:pt idx="383">
                  <c:v>22.6</c:v>
                </c:pt>
                <c:pt idx="384">
                  <c:v>24.36</c:v>
                </c:pt>
                <c:pt idx="385">
                  <c:v>25.42</c:v>
                </c:pt>
                <c:pt idx="386">
                  <c:v>25.4</c:v>
                </c:pt>
                <c:pt idx="387">
                  <c:v>24.96</c:v>
                </c:pt>
                <c:pt idx="388">
                  <c:v>24.21</c:v>
                </c:pt>
                <c:pt idx="389">
                  <c:v>23.35</c:v>
                </c:pt>
                <c:pt idx="390">
                  <c:v>22.5</c:v>
                </c:pt>
                <c:pt idx="391">
                  <c:v>21.89</c:v>
                </c:pt>
                <c:pt idx="392">
                  <c:v>22.04</c:v>
                </c:pt>
                <c:pt idx="393">
                  <c:v>22.88</c:v>
                </c:pt>
                <c:pt idx="394">
                  <c:v>24.57</c:v>
                </c:pt>
                <c:pt idx="395">
                  <c:v>25.89</c:v>
                </c:pt>
                <c:pt idx="396">
                  <c:v>27.25</c:v>
                </c:pt>
                <c:pt idx="397">
                  <c:v>28.23</c:v>
                </c:pt>
                <c:pt idx="398">
                  <c:v>28.85</c:v>
                </c:pt>
                <c:pt idx="399">
                  <c:v>28.82</c:v>
                </c:pt>
                <c:pt idx="400">
                  <c:v>28.37</c:v>
                </c:pt>
                <c:pt idx="401">
                  <c:v>27.43</c:v>
                </c:pt>
                <c:pt idx="402">
                  <c:v>25.73</c:v>
                </c:pt>
                <c:pt idx="403">
                  <c:v>23.88</c:v>
                </c:pt>
                <c:pt idx="404">
                  <c:v>22.26</c:v>
                </c:pt>
                <c:pt idx="405">
                  <c:v>22.22</c:v>
                </c:pt>
                <c:pt idx="406">
                  <c:v>22.21</c:v>
                </c:pt>
                <c:pt idx="407">
                  <c:v>23.19</c:v>
                </c:pt>
                <c:pt idx="408">
                  <c:v>24.32</c:v>
                </c:pt>
                <c:pt idx="409">
                  <c:v>25.12</c:v>
                </c:pt>
                <c:pt idx="410">
                  <c:v>25.75</c:v>
                </c:pt>
                <c:pt idx="411">
                  <c:v>25.4</c:v>
                </c:pt>
                <c:pt idx="412">
                  <c:v>23.58</c:v>
                </c:pt>
                <c:pt idx="413">
                  <c:v>22.3</c:v>
                </c:pt>
                <c:pt idx="414">
                  <c:v>21.53</c:v>
                </c:pt>
                <c:pt idx="415">
                  <c:v>20.64</c:v>
                </c:pt>
                <c:pt idx="416">
                  <c:v>20.73</c:v>
                </c:pt>
                <c:pt idx="417">
                  <c:v>20.62</c:v>
                </c:pt>
                <c:pt idx="418">
                  <c:v>21.7</c:v>
                </c:pt>
                <c:pt idx="419">
                  <c:v>22.47</c:v>
                </c:pt>
                <c:pt idx="420">
                  <c:v>23.84</c:v>
                </c:pt>
                <c:pt idx="421">
                  <c:v>24.83</c:v>
                </c:pt>
                <c:pt idx="422">
                  <c:v>25.6</c:v>
                </c:pt>
                <c:pt idx="423">
                  <c:v>24.28</c:v>
                </c:pt>
                <c:pt idx="424">
                  <c:v>22.67</c:v>
                </c:pt>
                <c:pt idx="425">
                  <c:v>21.84</c:v>
                </c:pt>
                <c:pt idx="426">
                  <c:v>20.75</c:v>
                </c:pt>
                <c:pt idx="427">
                  <c:v>19.899999999999999</c:v>
                </c:pt>
                <c:pt idx="428">
                  <c:v>19.86</c:v>
                </c:pt>
                <c:pt idx="429">
                  <c:v>20.260000000000002</c:v>
                </c:pt>
                <c:pt idx="430">
                  <c:v>20.97</c:v>
                </c:pt>
                <c:pt idx="431">
                  <c:v>22.49</c:v>
                </c:pt>
                <c:pt idx="432">
                  <c:v>24.31</c:v>
                </c:pt>
                <c:pt idx="433">
                  <c:v>25.9</c:v>
                </c:pt>
                <c:pt idx="434">
                  <c:v>25.78</c:v>
                </c:pt>
                <c:pt idx="435">
                  <c:v>24.86</c:v>
                </c:pt>
                <c:pt idx="436">
                  <c:v>23.35</c:v>
                </c:pt>
                <c:pt idx="437">
                  <c:v>22.03</c:v>
                </c:pt>
                <c:pt idx="438">
                  <c:v>21.64</c:v>
                </c:pt>
                <c:pt idx="439">
                  <c:v>21.07</c:v>
                </c:pt>
                <c:pt idx="440">
                  <c:v>21.13</c:v>
                </c:pt>
                <c:pt idx="441">
                  <c:v>21.46</c:v>
                </c:pt>
                <c:pt idx="442">
                  <c:v>22.17</c:v>
                </c:pt>
                <c:pt idx="443">
                  <c:v>23.53</c:v>
                </c:pt>
                <c:pt idx="444">
                  <c:v>25.6</c:v>
                </c:pt>
                <c:pt idx="445">
                  <c:v>27.02</c:v>
                </c:pt>
                <c:pt idx="446">
                  <c:v>27.89</c:v>
                </c:pt>
                <c:pt idx="447">
                  <c:v>26.95</c:v>
                </c:pt>
                <c:pt idx="448">
                  <c:v>25.96</c:v>
                </c:pt>
                <c:pt idx="449">
                  <c:v>24.04</c:v>
                </c:pt>
                <c:pt idx="450">
                  <c:v>23</c:v>
                </c:pt>
                <c:pt idx="451">
                  <c:v>21.92</c:v>
                </c:pt>
                <c:pt idx="452">
                  <c:v>22</c:v>
                </c:pt>
                <c:pt idx="453">
                  <c:v>22.54</c:v>
                </c:pt>
                <c:pt idx="454">
                  <c:v>22.84</c:v>
                </c:pt>
                <c:pt idx="455">
                  <c:v>23.51</c:v>
                </c:pt>
                <c:pt idx="456">
                  <c:v>24.76</c:v>
                </c:pt>
                <c:pt idx="457">
                  <c:v>25.74</c:v>
                </c:pt>
                <c:pt idx="458">
                  <c:v>25.71</c:v>
                </c:pt>
                <c:pt idx="459">
                  <c:v>24.68</c:v>
                </c:pt>
                <c:pt idx="460">
                  <c:v>23.18</c:v>
                </c:pt>
                <c:pt idx="461">
                  <c:v>21.66</c:v>
                </c:pt>
                <c:pt idx="462">
                  <c:v>20.59</c:v>
                </c:pt>
                <c:pt idx="463">
                  <c:v>19.63</c:v>
                </c:pt>
                <c:pt idx="464">
                  <c:v>19.440000000000001</c:v>
                </c:pt>
                <c:pt idx="465">
                  <c:v>19.829999999999998</c:v>
                </c:pt>
                <c:pt idx="466">
                  <c:v>20.96</c:v>
                </c:pt>
                <c:pt idx="467">
                  <c:v>22.25</c:v>
                </c:pt>
                <c:pt idx="468">
                  <c:v>24.36</c:v>
                </c:pt>
                <c:pt idx="469">
                  <c:v>26.02</c:v>
                </c:pt>
                <c:pt idx="470">
                  <c:v>26.21</c:v>
                </c:pt>
                <c:pt idx="471">
                  <c:v>25.54</c:v>
                </c:pt>
                <c:pt idx="472">
                  <c:v>23.36</c:v>
                </c:pt>
                <c:pt idx="473">
                  <c:v>22.14</c:v>
                </c:pt>
                <c:pt idx="474">
                  <c:v>21.27</c:v>
                </c:pt>
                <c:pt idx="475">
                  <c:v>20.86</c:v>
                </c:pt>
                <c:pt idx="476">
                  <c:v>20.170000000000002</c:v>
                </c:pt>
                <c:pt idx="477">
                  <c:v>20.52</c:v>
                </c:pt>
                <c:pt idx="478">
                  <c:v>21.44</c:v>
                </c:pt>
                <c:pt idx="479">
                  <c:v>22.61</c:v>
                </c:pt>
                <c:pt idx="480">
                  <c:v>24.22</c:v>
                </c:pt>
                <c:pt idx="481">
                  <c:v>26.17</c:v>
                </c:pt>
                <c:pt idx="482">
                  <c:v>26.15</c:v>
                </c:pt>
                <c:pt idx="483">
                  <c:v>25.15</c:v>
                </c:pt>
                <c:pt idx="484">
                  <c:v>24.14</c:v>
                </c:pt>
                <c:pt idx="485">
                  <c:v>22.76</c:v>
                </c:pt>
                <c:pt idx="486">
                  <c:v>21.36</c:v>
                </c:pt>
                <c:pt idx="487">
                  <c:v>20.7</c:v>
                </c:pt>
                <c:pt idx="488">
                  <c:v>20.28</c:v>
                </c:pt>
                <c:pt idx="489">
                  <c:v>20.399999999999999</c:v>
                </c:pt>
                <c:pt idx="490">
                  <c:v>21.19</c:v>
                </c:pt>
                <c:pt idx="491">
                  <c:v>22.29</c:v>
                </c:pt>
                <c:pt idx="492">
                  <c:v>23.99</c:v>
                </c:pt>
                <c:pt idx="493">
                  <c:v>25.59</c:v>
                </c:pt>
                <c:pt idx="494">
                  <c:v>26.31</c:v>
                </c:pt>
                <c:pt idx="495">
                  <c:v>25.15</c:v>
                </c:pt>
                <c:pt idx="496">
                  <c:v>24.44</c:v>
                </c:pt>
                <c:pt idx="497">
                  <c:v>23.28</c:v>
                </c:pt>
                <c:pt idx="498">
                  <c:v>22.39</c:v>
                </c:pt>
                <c:pt idx="499">
                  <c:v>21.39</c:v>
                </c:pt>
                <c:pt idx="500">
                  <c:v>21.22</c:v>
                </c:pt>
                <c:pt idx="501">
                  <c:v>21.73</c:v>
                </c:pt>
                <c:pt idx="502">
                  <c:v>22.4</c:v>
                </c:pt>
                <c:pt idx="503">
                  <c:v>23.75</c:v>
                </c:pt>
                <c:pt idx="504">
                  <c:v>25.02</c:v>
                </c:pt>
                <c:pt idx="505">
                  <c:v>26.62</c:v>
                </c:pt>
                <c:pt idx="506">
                  <c:v>27.72</c:v>
                </c:pt>
                <c:pt idx="507">
                  <c:v>27.58</c:v>
                </c:pt>
                <c:pt idx="508">
                  <c:v>26.44</c:v>
                </c:pt>
                <c:pt idx="509">
                  <c:v>23.86</c:v>
                </c:pt>
                <c:pt idx="510">
                  <c:v>21.84</c:v>
                </c:pt>
                <c:pt idx="511">
                  <c:v>20.87</c:v>
                </c:pt>
                <c:pt idx="512">
                  <c:v>20.85</c:v>
                </c:pt>
                <c:pt idx="513">
                  <c:v>21.15</c:v>
                </c:pt>
                <c:pt idx="514">
                  <c:v>21.84</c:v>
                </c:pt>
                <c:pt idx="515">
                  <c:v>22.79</c:v>
                </c:pt>
                <c:pt idx="516">
                  <c:v>24.68</c:v>
                </c:pt>
                <c:pt idx="517">
                  <c:v>26.46</c:v>
                </c:pt>
                <c:pt idx="518">
                  <c:v>27.07</c:v>
                </c:pt>
                <c:pt idx="519">
                  <c:v>26.84</c:v>
                </c:pt>
                <c:pt idx="520">
                  <c:v>25.6</c:v>
                </c:pt>
                <c:pt idx="521">
                  <c:v>24.11</c:v>
                </c:pt>
                <c:pt idx="522">
                  <c:v>22.61</c:v>
                </c:pt>
                <c:pt idx="523">
                  <c:v>21.65</c:v>
                </c:pt>
                <c:pt idx="524">
                  <c:v>21.11</c:v>
                </c:pt>
                <c:pt idx="525">
                  <c:v>21.71</c:v>
                </c:pt>
                <c:pt idx="526">
                  <c:v>22.07</c:v>
                </c:pt>
                <c:pt idx="527">
                  <c:v>22.86</c:v>
                </c:pt>
                <c:pt idx="528">
                  <c:v>24.56</c:v>
                </c:pt>
                <c:pt idx="529">
                  <c:v>25.89</c:v>
                </c:pt>
                <c:pt idx="530">
                  <c:v>25.75</c:v>
                </c:pt>
                <c:pt idx="531">
                  <c:v>24.49</c:v>
                </c:pt>
                <c:pt idx="532">
                  <c:v>23.52</c:v>
                </c:pt>
                <c:pt idx="533">
                  <c:v>22.31</c:v>
                </c:pt>
                <c:pt idx="534">
                  <c:v>21.17</c:v>
                </c:pt>
                <c:pt idx="535">
                  <c:v>20.22</c:v>
                </c:pt>
                <c:pt idx="536">
                  <c:v>20.65</c:v>
                </c:pt>
                <c:pt idx="537">
                  <c:v>22.04</c:v>
                </c:pt>
                <c:pt idx="538">
                  <c:v>22.27</c:v>
                </c:pt>
                <c:pt idx="539">
                  <c:v>23.75</c:v>
                </c:pt>
                <c:pt idx="540">
                  <c:v>25.48</c:v>
                </c:pt>
                <c:pt idx="541">
                  <c:v>26.25</c:v>
                </c:pt>
                <c:pt idx="542">
                  <c:v>26.09</c:v>
                </c:pt>
                <c:pt idx="543">
                  <c:v>24.32</c:v>
                </c:pt>
                <c:pt idx="544">
                  <c:v>23.37</c:v>
                </c:pt>
                <c:pt idx="545">
                  <c:v>22.43</c:v>
                </c:pt>
                <c:pt idx="546">
                  <c:v>21.42</c:v>
                </c:pt>
                <c:pt idx="547">
                  <c:v>20.46</c:v>
                </c:pt>
                <c:pt idx="548">
                  <c:v>20.5</c:v>
                </c:pt>
                <c:pt idx="549">
                  <c:v>20.62</c:v>
                </c:pt>
                <c:pt idx="550">
                  <c:v>21.49</c:v>
                </c:pt>
                <c:pt idx="551">
                  <c:v>22.03</c:v>
                </c:pt>
                <c:pt idx="552">
                  <c:v>23.81</c:v>
                </c:pt>
                <c:pt idx="553">
                  <c:v>25.52</c:v>
                </c:pt>
                <c:pt idx="554">
                  <c:v>26.28</c:v>
                </c:pt>
                <c:pt idx="555">
                  <c:v>24</c:v>
                </c:pt>
                <c:pt idx="556">
                  <c:v>23.11</c:v>
                </c:pt>
                <c:pt idx="557">
                  <c:v>21.66</c:v>
                </c:pt>
                <c:pt idx="558">
                  <c:v>20.72</c:v>
                </c:pt>
                <c:pt idx="559">
                  <c:v>20.23</c:v>
                </c:pt>
                <c:pt idx="560">
                  <c:v>20.43</c:v>
                </c:pt>
                <c:pt idx="561">
                  <c:v>20.52</c:v>
                </c:pt>
                <c:pt idx="562">
                  <c:v>20.77</c:v>
                </c:pt>
                <c:pt idx="563">
                  <c:v>21.68</c:v>
                </c:pt>
                <c:pt idx="564">
                  <c:v>23.7</c:v>
                </c:pt>
                <c:pt idx="565">
                  <c:v>26.08</c:v>
                </c:pt>
                <c:pt idx="566">
                  <c:v>27.17</c:v>
                </c:pt>
                <c:pt idx="567">
                  <c:v>26.74</c:v>
                </c:pt>
                <c:pt idx="568">
                  <c:v>26.77</c:v>
                </c:pt>
                <c:pt idx="569">
                  <c:v>26.15</c:v>
                </c:pt>
                <c:pt idx="570">
                  <c:v>25.59</c:v>
                </c:pt>
                <c:pt idx="571">
                  <c:v>24.95</c:v>
                </c:pt>
                <c:pt idx="572">
                  <c:v>24.69</c:v>
                </c:pt>
                <c:pt idx="573">
                  <c:v>24.64</c:v>
                </c:pt>
                <c:pt idx="574">
                  <c:v>25.85</c:v>
                </c:pt>
                <c:pt idx="575">
                  <c:v>27.08</c:v>
                </c:pt>
                <c:pt idx="576">
                  <c:v>28.12</c:v>
                </c:pt>
                <c:pt idx="577">
                  <c:v>28.82</c:v>
                </c:pt>
                <c:pt idx="578">
                  <c:v>29.24</c:v>
                </c:pt>
                <c:pt idx="579">
                  <c:v>28.45</c:v>
                </c:pt>
                <c:pt idx="580">
                  <c:v>27.36</c:v>
                </c:pt>
                <c:pt idx="581">
                  <c:v>25.19</c:v>
                </c:pt>
                <c:pt idx="582">
                  <c:v>23.61</c:v>
                </c:pt>
                <c:pt idx="583">
                  <c:v>22.27</c:v>
                </c:pt>
                <c:pt idx="584">
                  <c:v>21.31</c:v>
                </c:pt>
                <c:pt idx="585">
                  <c:v>21.37</c:v>
                </c:pt>
                <c:pt idx="586">
                  <c:v>21.6</c:v>
                </c:pt>
                <c:pt idx="587">
                  <c:v>22.81</c:v>
                </c:pt>
                <c:pt idx="588">
                  <c:v>24.23</c:v>
                </c:pt>
                <c:pt idx="589">
                  <c:v>25.73</c:v>
                </c:pt>
                <c:pt idx="590">
                  <c:v>26.47</c:v>
                </c:pt>
                <c:pt idx="591">
                  <c:v>24.53</c:v>
                </c:pt>
                <c:pt idx="592">
                  <c:v>23.64</c:v>
                </c:pt>
                <c:pt idx="593">
                  <c:v>22.09</c:v>
                </c:pt>
                <c:pt idx="594">
                  <c:v>21.36</c:v>
                </c:pt>
                <c:pt idx="595">
                  <c:v>20.67</c:v>
                </c:pt>
                <c:pt idx="596">
                  <c:v>20.079999999999998</c:v>
                </c:pt>
                <c:pt idx="597">
                  <c:v>20.46</c:v>
                </c:pt>
                <c:pt idx="598">
                  <c:v>20.62</c:v>
                </c:pt>
                <c:pt idx="599">
                  <c:v>22.42</c:v>
                </c:pt>
                <c:pt idx="600">
                  <c:v>24.01</c:v>
                </c:pt>
                <c:pt idx="601">
                  <c:v>25.38</c:v>
                </c:pt>
                <c:pt idx="602">
                  <c:v>25.67</c:v>
                </c:pt>
                <c:pt idx="603">
                  <c:v>25.53</c:v>
                </c:pt>
                <c:pt idx="604">
                  <c:v>24.27</c:v>
                </c:pt>
                <c:pt idx="605">
                  <c:v>22.93</c:v>
                </c:pt>
                <c:pt idx="606">
                  <c:v>21.47</c:v>
                </c:pt>
                <c:pt idx="607">
                  <c:v>20.07</c:v>
                </c:pt>
                <c:pt idx="608">
                  <c:v>20.64</c:v>
                </c:pt>
                <c:pt idx="609">
                  <c:v>20.9</c:v>
                </c:pt>
                <c:pt idx="610">
                  <c:v>20.67</c:v>
                </c:pt>
                <c:pt idx="611">
                  <c:v>22.08</c:v>
                </c:pt>
                <c:pt idx="612">
                  <c:v>24.24</c:v>
                </c:pt>
                <c:pt idx="613">
                  <c:v>26.11</c:v>
                </c:pt>
                <c:pt idx="614">
                  <c:v>26.89</c:v>
                </c:pt>
                <c:pt idx="615">
                  <c:v>25.99</c:v>
                </c:pt>
                <c:pt idx="616">
                  <c:v>23.98</c:v>
                </c:pt>
                <c:pt idx="617">
                  <c:v>22.71</c:v>
                </c:pt>
                <c:pt idx="618">
                  <c:v>21.48</c:v>
                </c:pt>
                <c:pt idx="619">
                  <c:v>20.239999999999998</c:v>
                </c:pt>
                <c:pt idx="620">
                  <c:v>19.73</c:v>
                </c:pt>
                <c:pt idx="621">
                  <c:v>20.14</c:v>
                </c:pt>
                <c:pt idx="622">
                  <c:v>20.68</c:v>
                </c:pt>
                <c:pt idx="623">
                  <c:v>21.73</c:v>
                </c:pt>
                <c:pt idx="624">
                  <c:v>24.09</c:v>
                </c:pt>
                <c:pt idx="625">
                  <c:v>26.23</c:v>
                </c:pt>
                <c:pt idx="626">
                  <c:v>27.39</c:v>
                </c:pt>
                <c:pt idx="627">
                  <c:v>26.44</c:v>
                </c:pt>
                <c:pt idx="628">
                  <c:v>25.29</c:v>
                </c:pt>
                <c:pt idx="629">
                  <c:v>23.28</c:v>
                </c:pt>
                <c:pt idx="630">
                  <c:v>21.64</c:v>
                </c:pt>
                <c:pt idx="631">
                  <c:v>21.32</c:v>
                </c:pt>
                <c:pt idx="632">
                  <c:v>21.42</c:v>
                </c:pt>
                <c:pt idx="633">
                  <c:v>21.85</c:v>
                </c:pt>
                <c:pt idx="634">
                  <c:v>22.85</c:v>
                </c:pt>
                <c:pt idx="635">
                  <c:v>24.05</c:v>
                </c:pt>
                <c:pt idx="636">
                  <c:v>25.01</c:v>
                </c:pt>
                <c:pt idx="637">
                  <c:v>26.27</c:v>
                </c:pt>
                <c:pt idx="638">
                  <c:v>26.91</c:v>
                </c:pt>
                <c:pt idx="639">
                  <c:v>25.41</c:v>
                </c:pt>
                <c:pt idx="640">
                  <c:v>23.24</c:v>
                </c:pt>
                <c:pt idx="641">
                  <c:v>22.15</c:v>
                </c:pt>
                <c:pt idx="642">
                  <c:v>21.5</c:v>
                </c:pt>
                <c:pt idx="643">
                  <c:v>21.25</c:v>
                </c:pt>
                <c:pt idx="644">
                  <c:v>20.75</c:v>
                </c:pt>
                <c:pt idx="645">
                  <c:v>21.7</c:v>
                </c:pt>
                <c:pt idx="646">
                  <c:v>22.33</c:v>
                </c:pt>
                <c:pt idx="647">
                  <c:v>23.6</c:v>
                </c:pt>
                <c:pt idx="648">
                  <c:v>25.09</c:v>
                </c:pt>
                <c:pt idx="649">
                  <c:v>26.47</c:v>
                </c:pt>
                <c:pt idx="650">
                  <c:v>26.12</c:v>
                </c:pt>
                <c:pt idx="651">
                  <c:v>25.27</c:v>
                </c:pt>
                <c:pt idx="652">
                  <c:v>23.44</c:v>
                </c:pt>
                <c:pt idx="653">
                  <c:v>22.54</c:v>
                </c:pt>
                <c:pt idx="654">
                  <c:v>21.26</c:v>
                </c:pt>
                <c:pt idx="655">
                  <c:v>20.79</c:v>
                </c:pt>
                <c:pt idx="656">
                  <c:v>20.83</c:v>
                </c:pt>
                <c:pt idx="657">
                  <c:v>21.56</c:v>
                </c:pt>
                <c:pt idx="658">
                  <c:v>22.88</c:v>
                </c:pt>
                <c:pt idx="659">
                  <c:v>23.39</c:v>
                </c:pt>
                <c:pt idx="660">
                  <c:v>24.61</c:v>
                </c:pt>
                <c:pt idx="661">
                  <c:v>25.09</c:v>
                </c:pt>
                <c:pt idx="662">
                  <c:v>25.23</c:v>
                </c:pt>
                <c:pt idx="663">
                  <c:v>25.21</c:v>
                </c:pt>
                <c:pt idx="664">
                  <c:v>24.31</c:v>
                </c:pt>
                <c:pt idx="665">
                  <c:v>22.6</c:v>
                </c:pt>
                <c:pt idx="666">
                  <c:v>21.61</c:v>
                </c:pt>
                <c:pt idx="667">
                  <c:v>20.47</c:v>
                </c:pt>
                <c:pt idx="668">
                  <c:v>20</c:v>
                </c:pt>
                <c:pt idx="669">
                  <c:v>19.89</c:v>
                </c:pt>
                <c:pt idx="670">
                  <c:v>20.61</c:v>
                </c:pt>
                <c:pt idx="671">
                  <c:v>22.2</c:v>
                </c:pt>
                <c:pt idx="672">
                  <c:v>24.76</c:v>
                </c:pt>
                <c:pt idx="673">
                  <c:v>26.52</c:v>
                </c:pt>
                <c:pt idx="674">
                  <c:v>26.22</c:v>
                </c:pt>
                <c:pt idx="675">
                  <c:v>24.29</c:v>
                </c:pt>
                <c:pt idx="676">
                  <c:v>23.84</c:v>
                </c:pt>
                <c:pt idx="677">
                  <c:v>22.82</c:v>
                </c:pt>
                <c:pt idx="678">
                  <c:v>22.2</c:v>
                </c:pt>
                <c:pt idx="679">
                  <c:v>21.89</c:v>
                </c:pt>
                <c:pt idx="680">
                  <c:v>21.93</c:v>
                </c:pt>
                <c:pt idx="681">
                  <c:v>22.46</c:v>
                </c:pt>
                <c:pt idx="682">
                  <c:v>22.61</c:v>
                </c:pt>
                <c:pt idx="683">
                  <c:v>24.15</c:v>
                </c:pt>
                <c:pt idx="684">
                  <c:v>25.82</c:v>
                </c:pt>
                <c:pt idx="685">
                  <c:v>26.81</c:v>
                </c:pt>
                <c:pt idx="686">
                  <c:v>26.41</c:v>
                </c:pt>
                <c:pt idx="687">
                  <c:v>24.96</c:v>
                </c:pt>
                <c:pt idx="688">
                  <c:v>23.05</c:v>
                </c:pt>
                <c:pt idx="689">
                  <c:v>21.61</c:v>
                </c:pt>
                <c:pt idx="690">
                  <c:v>21.05</c:v>
                </c:pt>
                <c:pt idx="691">
                  <c:v>19.95</c:v>
                </c:pt>
                <c:pt idx="692">
                  <c:v>19.850000000000001</c:v>
                </c:pt>
                <c:pt idx="693">
                  <c:v>19.309999999999999</c:v>
                </c:pt>
                <c:pt idx="694">
                  <c:v>19.82</c:v>
                </c:pt>
                <c:pt idx="695">
                  <c:v>21.15</c:v>
                </c:pt>
                <c:pt idx="696">
                  <c:v>24.24</c:v>
                </c:pt>
                <c:pt idx="697">
                  <c:v>26.39</c:v>
                </c:pt>
                <c:pt idx="698">
                  <c:v>26.91</c:v>
                </c:pt>
                <c:pt idx="699">
                  <c:v>25.68</c:v>
                </c:pt>
                <c:pt idx="700">
                  <c:v>24.43</c:v>
                </c:pt>
                <c:pt idx="701">
                  <c:v>23.19</c:v>
                </c:pt>
                <c:pt idx="702">
                  <c:v>23.02</c:v>
                </c:pt>
                <c:pt idx="703">
                  <c:v>22.14</c:v>
                </c:pt>
                <c:pt idx="704">
                  <c:v>21.6</c:v>
                </c:pt>
                <c:pt idx="705">
                  <c:v>21.39</c:v>
                </c:pt>
                <c:pt idx="706">
                  <c:v>21.54</c:v>
                </c:pt>
                <c:pt idx="707">
                  <c:v>22.73</c:v>
                </c:pt>
                <c:pt idx="708">
                  <c:v>24.39</c:v>
                </c:pt>
                <c:pt idx="709">
                  <c:v>25.53</c:v>
                </c:pt>
                <c:pt idx="710">
                  <c:v>25.48</c:v>
                </c:pt>
                <c:pt idx="711">
                  <c:v>25.84</c:v>
                </c:pt>
                <c:pt idx="712">
                  <c:v>24.95</c:v>
                </c:pt>
                <c:pt idx="713">
                  <c:v>24.09</c:v>
                </c:pt>
                <c:pt idx="714">
                  <c:v>23.09</c:v>
                </c:pt>
                <c:pt idx="715">
                  <c:v>22.03</c:v>
                </c:pt>
                <c:pt idx="716">
                  <c:v>21.48</c:v>
                </c:pt>
                <c:pt idx="717">
                  <c:v>21.64</c:v>
                </c:pt>
                <c:pt idx="718">
                  <c:v>21.99</c:v>
                </c:pt>
                <c:pt idx="719">
                  <c:v>23.21</c:v>
                </c:pt>
                <c:pt idx="720">
                  <c:v>24.7</c:v>
                </c:pt>
                <c:pt idx="721">
                  <c:v>26.16</c:v>
                </c:pt>
                <c:pt idx="722">
                  <c:v>26.54</c:v>
                </c:pt>
                <c:pt idx="723">
                  <c:v>26.04</c:v>
                </c:pt>
                <c:pt idx="724">
                  <c:v>24.75</c:v>
                </c:pt>
                <c:pt idx="725">
                  <c:v>23.26</c:v>
                </c:pt>
                <c:pt idx="726">
                  <c:v>21.11</c:v>
                </c:pt>
                <c:pt idx="727">
                  <c:v>19.489999999999998</c:v>
                </c:pt>
                <c:pt idx="728">
                  <c:v>19.28</c:v>
                </c:pt>
                <c:pt idx="729">
                  <c:v>19.73</c:v>
                </c:pt>
                <c:pt idx="730">
                  <c:v>20.440000000000001</c:v>
                </c:pt>
                <c:pt idx="731">
                  <c:v>22.07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5-BD40-88D1-83554D3C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160848"/>
        <c:axId val="2061972000"/>
      </c:lineChart>
      <c:dateAx>
        <c:axId val="1782160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2000"/>
        <c:crosses val="autoZero"/>
        <c:auto val="1"/>
        <c:lblOffset val="100"/>
        <c:baseTimeUnit val="months"/>
      </c:dateAx>
      <c:valAx>
        <c:axId val="20619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Multiplicative_decomposition!$C$8:$C$727</c:f>
              <c:numCache>
                <c:formatCode>0.00</c:formatCode>
                <c:ptCount val="720"/>
                <c:pt idx="0">
                  <c:v>22.125384615384618</c:v>
                </c:pt>
                <c:pt idx="1">
                  <c:v>22.292307692307698</c:v>
                </c:pt>
                <c:pt idx="2">
                  <c:v>22.400000000000002</c:v>
                </c:pt>
                <c:pt idx="3">
                  <c:v>22.400000000000002</c:v>
                </c:pt>
                <c:pt idx="4">
                  <c:v>22.471538461538461</c:v>
                </c:pt>
                <c:pt idx="5">
                  <c:v>22.599230769230772</c:v>
                </c:pt>
                <c:pt idx="6">
                  <c:v>22.775384615384617</c:v>
                </c:pt>
                <c:pt idx="7">
                  <c:v>22.905384615384612</c:v>
                </c:pt>
                <c:pt idx="8">
                  <c:v>23.004615384615384</c:v>
                </c:pt>
                <c:pt idx="9">
                  <c:v>23.166153846153843</c:v>
                </c:pt>
                <c:pt idx="10">
                  <c:v>23.343076923076922</c:v>
                </c:pt>
                <c:pt idx="11">
                  <c:v>23.56384615384615</c:v>
                </c:pt>
                <c:pt idx="12">
                  <c:v>23.773076923076921</c:v>
                </c:pt>
                <c:pt idx="13">
                  <c:v>23.928461538461534</c:v>
                </c:pt>
                <c:pt idx="14">
                  <c:v>24.01230769230769</c:v>
                </c:pt>
                <c:pt idx="15">
                  <c:v>23.945384615384619</c:v>
                </c:pt>
                <c:pt idx="16">
                  <c:v>23.817692307692308</c:v>
                </c:pt>
                <c:pt idx="17">
                  <c:v>23.629230769230769</c:v>
                </c:pt>
                <c:pt idx="18">
                  <c:v>23.336923076923078</c:v>
                </c:pt>
                <c:pt idx="19">
                  <c:v>23.041538461538458</c:v>
                </c:pt>
                <c:pt idx="20">
                  <c:v>22.834615384615383</c:v>
                </c:pt>
                <c:pt idx="21">
                  <c:v>22.754615384615384</c:v>
                </c:pt>
                <c:pt idx="22">
                  <c:v>22.677692307692308</c:v>
                </c:pt>
                <c:pt idx="23">
                  <c:v>22.682307692307692</c:v>
                </c:pt>
                <c:pt idx="24">
                  <c:v>22.779230769230772</c:v>
                </c:pt>
                <c:pt idx="25">
                  <c:v>22.919230769230769</c:v>
                </c:pt>
                <c:pt idx="26">
                  <c:v>23.007692307692309</c:v>
                </c:pt>
                <c:pt idx="27">
                  <c:v>23.058461538461536</c:v>
                </c:pt>
                <c:pt idx="28">
                  <c:v>23.115384615384617</c:v>
                </c:pt>
                <c:pt idx="29">
                  <c:v>23.098461538461542</c:v>
                </c:pt>
                <c:pt idx="30">
                  <c:v>23.087692307692308</c:v>
                </c:pt>
                <c:pt idx="31">
                  <c:v>23.130769230769229</c:v>
                </c:pt>
                <c:pt idx="32">
                  <c:v>23.225384615384616</c:v>
                </c:pt>
                <c:pt idx="33">
                  <c:v>23.326923076923077</c:v>
                </c:pt>
                <c:pt idx="34">
                  <c:v>23.419230769230769</c:v>
                </c:pt>
                <c:pt idx="35">
                  <c:v>23.547692307692309</c:v>
                </c:pt>
                <c:pt idx="36">
                  <c:v>23.596153846153843</c:v>
                </c:pt>
                <c:pt idx="37">
                  <c:v>23.661538461538459</c:v>
                </c:pt>
                <c:pt idx="38">
                  <c:v>23.583846153846153</c:v>
                </c:pt>
                <c:pt idx="39">
                  <c:v>23.246153846153842</c:v>
                </c:pt>
                <c:pt idx="40">
                  <c:v>22.838461538461537</c:v>
                </c:pt>
                <c:pt idx="41">
                  <c:v>22.476923076923075</c:v>
                </c:pt>
                <c:pt idx="42">
                  <c:v>22.171538461538457</c:v>
                </c:pt>
                <c:pt idx="43">
                  <c:v>21.950769230769232</c:v>
                </c:pt>
                <c:pt idx="44">
                  <c:v>21.758461538461535</c:v>
                </c:pt>
                <c:pt idx="45">
                  <c:v>21.593846153846151</c:v>
                </c:pt>
                <c:pt idx="46">
                  <c:v>21.541538461538462</c:v>
                </c:pt>
                <c:pt idx="47">
                  <c:v>21.518461538461541</c:v>
                </c:pt>
                <c:pt idx="48">
                  <c:v>21.619230769230771</c:v>
                </c:pt>
                <c:pt idx="49">
                  <c:v>21.757692307692306</c:v>
                </c:pt>
                <c:pt idx="50">
                  <c:v>21.768461538461541</c:v>
                </c:pt>
                <c:pt idx="51">
                  <c:v>21.683076923076921</c:v>
                </c:pt>
                <c:pt idx="52">
                  <c:v>21.620769230769231</c:v>
                </c:pt>
                <c:pt idx="53">
                  <c:v>21.58</c:v>
                </c:pt>
                <c:pt idx="54">
                  <c:v>21.556153846153844</c:v>
                </c:pt>
                <c:pt idx="55">
                  <c:v>21.564615384615383</c:v>
                </c:pt>
                <c:pt idx="56">
                  <c:v>21.557692307692307</c:v>
                </c:pt>
                <c:pt idx="57">
                  <c:v>21.573846153846151</c:v>
                </c:pt>
                <c:pt idx="58">
                  <c:v>21.63</c:v>
                </c:pt>
                <c:pt idx="59">
                  <c:v>21.700769230769232</c:v>
                </c:pt>
                <c:pt idx="60">
                  <c:v>21.85</c:v>
                </c:pt>
                <c:pt idx="61">
                  <c:v>21.923846153846153</c:v>
                </c:pt>
                <c:pt idx="62">
                  <c:v>22.006923076923076</c:v>
                </c:pt>
                <c:pt idx="63">
                  <c:v>21.970000000000002</c:v>
                </c:pt>
                <c:pt idx="64">
                  <c:v>21.886923076923079</c:v>
                </c:pt>
                <c:pt idx="65">
                  <c:v>21.87769230769231</c:v>
                </c:pt>
                <c:pt idx="66">
                  <c:v>21.898461538461543</c:v>
                </c:pt>
                <c:pt idx="67">
                  <c:v>21.905384615384612</c:v>
                </c:pt>
                <c:pt idx="68">
                  <c:v>21.925384615384612</c:v>
                </c:pt>
                <c:pt idx="69">
                  <c:v>21.959999999999997</c:v>
                </c:pt>
                <c:pt idx="70">
                  <c:v>22.068461538461538</c:v>
                </c:pt>
                <c:pt idx="71">
                  <c:v>22.202307692307688</c:v>
                </c:pt>
                <c:pt idx="72">
                  <c:v>22.35153846153846</c:v>
                </c:pt>
                <c:pt idx="73">
                  <c:v>22.586923076923078</c:v>
                </c:pt>
                <c:pt idx="74">
                  <c:v>22.811538461538461</c:v>
                </c:pt>
                <c:pt idx="75">
                  <c:v>22.907692307692304</c:v>
                </c:pt>
                <c:pt idx="76">
                  <c:v>23.066153846153846</c:v>
                </c:pt>
                <c:pt idx="77">
                  <c:v>23.212307692307697</c:v>
                </c:pt>
                <c:pt idx="78">
                  <c:v>23.35</c:v>
                </c:pt>
                <c:pt idx="79">
                  <c:v>23.416923076923073</c:v>
                </c:pt>
                <c:pt idx="80">
                  <c:v>23.51307692307692</c:v>
                </c:pt>
                <c:pt idx="81">
                  <c:v>23.66</c:v>
                </c:pt>
                <c:pt idx="82">
                  <c:v>23.867692307692305</c:v>
                </c:pt>
                <c:pt idx="83">
                  <c:v>24.107692307692307</c:v>
                </c:pt>
                <c:pt idx="84">
                  <c:v>24.362307692307695</c:v>
                </c:pt>
                <c:pt idx="85">
                  <c:v>24.625384615384618</c:v>
                </c:pt>
                <c:pt idx="86">
                  <c:v>24.686153846153847</c:v>
                </c:pt>
                <c:pt idx="87">
                  <c:v>24.589230769230767</c:v>
                </c:pt>
                <c:pt idx="88">
                  <c:v>24.401538461538458</c:v>
                </c:pt>
                <c:pt idx="89">
                  <c:v>24.133076923076921</c:v>
                </c:pt>
                <c:pt idx="90">
                  <c:v>23.923076923076927</c:v>
                </c:pt>
                <c:pt idx="91">
                  <c:v>23.683846153846154</c:v>
                </c:pt>
                <c:pt idx="92">
                  <c:v>23.55153846153846</c:v>
                </c:pt>
                <c:pt idx="93">
                  <c:v>23.493846153846157</c:v>
                </c:pt>
                <c:pt idx="94">
                  <c:v>23.472307692307691</c:v>
                </c:pt>
                <c:pt idx="95">
                  <c:v>23.48076923076923</c:v>
                </c:pt>
                <c:pt idx="96">
                  <c:v>23.502307692307689</c:v>
                </c:pt>
                <c:pt idx="97">
                  <c:v>23.58</c:v>
                </c:pt>
                <c:pt idx="98">
                  <c:v>23.61</c:v>
                </c:pt>
                <c:pt idx="99">
                  <c:v>23.513846153846153</c:v>
                </c:pt>
                <c:pt idx="100">
                  <c:v>23.349230769230772</c:v>
                </c:pt>
                <c:pt idx="101">
                  <c:v>23.184615384615384</c:v>
                </c:pt>
                <c:pt idx="102">
                  <c:v>23.051538461538463</c:v>
                </c:pt>
                <c:pt idx="103">
                  <c:v>22.885384615384616</c:v>
                </c:pt>
                <c:pt idx="104">
                  <c:v>22.847692307692306</c:v>
                </c:pt>
                <c:pt idx="105">
                  <c:v>22.866153846153846</c:v>
                </c:pt>
                <c:pt idx="106">
                  <c:v>22.93</c:v>
                </c:pt>
                <c:pt idx="107">
                  <c:v>23.009230769230768</c:v>
                </c:pt>
                <c:pt idx="108">
                  <c:v>23.155384615384612</c:v>
                </c:pt>
                <c:pt idx="109">
                  <c:v>23.279999999999998</c:v>
                </c:pt>
                <c:pt idx="110">
                  <c:v>23.28846153846154</c:v>
                </c:pt>
                <c:pt idx="111">
                  <c:v>23.113076923076925</c:v>
                </c:pt>
                <c:pt idx="112">
                  <c:v>22.935384615384613</c:v>
                </c:pt>
                <c:pt idx="113">
                  <c:v>22.75076923076923</c:v>
                </c:pt>
                <c:pt idx="114">
                  <c:v>22.60923076923077</c:v>
                </c:pt>
                <c:pt idx="115">
                  <c:v>22.501538461538466</c:v>
                </c:pt>
                <c:pt idx="116">
                  <c:v>22.533076923076919</c:v>
                </c:pt>
                <c:pt idx="117">
                  <c:v>22.536153846153844</c:v>
                </c:pt>
                <c:pt idx="118">
                  <c:v>22.541538461538458</c:v>
                </c:pt>
                <c:pt idx="119">
                  <c:v>22.607692307692307</c:v>
                </c:pt>
                <c:pt idx="120">
                  <c:v>22.763846153846149</c:v>
                </c:pt>
                <c:pt idx="121">
                  <c:v>22.937692307692313</c:v>
                </c:pt>
                <c:pt idx="122">
                  <c:v>22.965384615384622</c:v>
                </c:pt>
                <c:pt idx="123">
                  <c:v>22.900769230769235</c:v>
                </c:pt>
                <c:pt idx="124">
                  <c:v>22.819230769230767</c:v>
                </c:pt>
                <c:pt idx="125">
                  <c:v>22.729230769230771</c:v>
                </c:pt>
                <c:pt idx="126">
                  <c:v>22.628461538461536</c:v>
                </c:pt>
                <c:pt idx="127">
                  <c:v>22.569999999999997</c:v>
                </c:pt>
                <c:pt idx="128">
                  <c:v>22.53923076923077</c:v>
                </c:pt>
                <c:pt idx="129">
                  <c:v>22.501538461538459</c:v>
                </c:pt>
                <c:pt idx="130">
                  <c:v>22.564615384615383</c:v>
                </c:pt>
                <c:pt idx="131">
                  <c:v>22.655384615384612</c:v>
                </c:pt>
                <c:pt idx="132">
                  <c:v>22.753846153846151</c:v>
                </c:pt>
                <c:pt idx="133">
                  <c:v>22.813076923076924</c:v>
                </c:pt>
                <c:pt idx="134">
                  <c:v>22.644615384615385</c:v>
                </c:pt>
                <c:pt idx="135">
                  <c:v>22.450769230769229</c:v>
                </c:pt>
                <c:pt idx="136">
                  <c:v>22.286153846153848</c:v>
                </c:pt>
                <c:pt idx="137">
                  <c:v>22.14846153846154</c:v>
                </c:pt>
                <c:pt idx="138">
                  <c:v>22.013076923076923</c:v>
                </c:pt>
                <c:pt idx="139">
                  <c:v>21.986153846153851</c:v>
                </c:pt>
                <c:pt idx="140">
                  <c:v>21.990000000000002</c:v>
                </c:pt>
                <c:pt idx="141">
                  <c:v>22.023846153846151</c:v>
                </c:pt>
                <c:pt idx="142">
                  <c:v>22.094615384615388</c:v>
                </c:pt>
                <c:pt idx="143">
                  <c:v>22.150769230769235</c:v>
                </c:pt>
                <c:pt idx="144">
                  <c:v>22.281538461538464</c:v>
                </c:pt>
                <c:pt idx="145">
                  <c:v>22.38461538461539</c:v>
                </c:pt>
                <c:pt idx="146">
                  <c:v>22.436153846153847</c:v>
                </c:pt>
                <c:pt idx="147">
                  <c:v>22.451538461538462</c:v>
                </c:pt>
                <c:pt idx="148">
                  <c:v>22.49307692307692</c:v>
                </c:pt>
                <c:pt idx="149">
                  <c:v>22.445384615384619</c:v>
                </c:pt>
                <c:pt idx="150">
                  <c:v>22.444615384615386</c:v>
                </c:pt>
                <c:pt idx="151">
                  <c:v>22.49923076923077</c:v>
                </c:pt>
                <c:pt idx="152">
                  <c:v>22.563076923076924</c:v>
                </c:pt>
                <c:pt idx="153">
                  <c:v>22.64846153846154</c:v>
                </c:pt>
                <c:pt idx="154">
                  <c:v>22.763846153846153</c:v>
                </c:pt>
                <c:pt idx="155">
                  <c:v>22.883846153846154</c:v>
                </c:pt>
                <c:pt idx="156">
                  <c:v>23.063076923076924</c:v>
                </c:pt>
                <c:pt idx="157">
                  <c:v>23.16076923076923</c:v>
                </c:pt>
                <c:pt idx="158">
                  <c:v>23.156153846153849</c:v>
                </c:pt>
                <c:pt idx="159">
                  <c:v>23.047692307692312</c:v>
                </c:pt>
                <c:pt idx="160">
                  <c:v>22.836923076923082</c:v>
                </c:pt>
                <c:pt idx="161">
                  <c:v>22.642307692307693</c:v>
                </c:pt>
                <c:pt idx="162">
                  <c:v>22.476153846153849</c:v>
                </c:pt>
                <c:pt idx="163">
                  <c:v>22.297692307692312</c:v>
                </c:pt>
                <c:pt idx="164">
                  <c:v>22.171538461538468</c:v>
                </c:pt>
                <c:pt idx="165">
                  <c:v>22.078461538461536</c:v>
                </c:pt>
                <c:pt idx="166">
                  <c:v>22.059230769230769</c:v>
                </c:pt>
                <c:pt idx="167">
                  <c:v>22.073846153846151</c:v>
                </c:pt>
                <c:pt idx="168">
                  <c:v>22.202307692307691</c:v>
                </c:pt>
                <c:pt idx="169">
                  <c:v>22.357692307692311</c:v>
                </c:pt>
                <c:pt idx="170">
                  <c:v>22.483076923076922</c:v>
                </c:pt>
                <c:pt idx="171">
                  <c:v>22.61461538461538</c:v>
                </c:pt>
                <c:pt idx="172">
                  <c:v>22.728461538461538</c:v>
                </c:pt>
                <c:pt idx="173">
                  <c:v>22.933846153846154</c:v>
                </c:pt>
                <c:pt idx="174">
                  <c:v>23.073846153846155</c:v>
                </c:pt>
                <c:pt idx="175">
                  <c:v>23.250000000000004</c:v>
                </c:pt>
                <c:pt idx="176">
                  <c:v>23.386923076923079</c:v>
                </c:pt>
                <c:pt idx="177">
                  <c:v>23.533076923076919</c:v>
                </c:pt>
                <c:pt idx="178">
                  <c:v>23.725384615384616</c:v>
                </c:pt>
                <c:pt idx="179">
                  <c:v>23.915384615384617</c:v>
                </c:pt>
                <c:pt idx="180">
                  <c:v>24.170769230769228</c:v>
                </c:pt>
                <c:pt idx="181">
                  <c:v>24.298461538461535</c:v>
                </c:pt>
                <c:pt idx="182">
                  <c:v>24.235384615384614</c:v>
                </c:pt>
                <c:pt idx="183">
                  <c:v>24.046923076923079</c:v>
                </c:pt>
                <c:pt idx="184">
                  <c:v>23.732307692307696</c:v>
                </c:pt>
                <c:pt idx="185">
                  <c:v>23.402307692307694</c:v>
                </c:pt>
                <c:pt idx="186">
                  <c:v>23.113846153846154</c:v>
                </c:pt>
                <c:pt idx="187">
                  <c:v>22.876153846153848</c:v>
                </c:pt>
                <c:pt idx="188">
                  <c:v>22.683846153846154</c:v>
                </c:pt>
                <c:pt idx="189">
                  <c:v>22.626153846153844</c:v>
                </c:pt>
                <c:pt idx="190">
                  <c:v>22.584615384615386</c:v>
                </c:pt>
                <c:pt idx="191">
                  <c:v>22.581538461538461</c:v>
                </c:pt>
                <c:pt idx="192">
                  <c:v>22.605384615384615</c:v>
                </c:pt>
                <c:pt idx="193">
                  <c:v>22.63538461538462</c:v>
                </c:pt>
                <c:pt idx="194">
                  <c:v>22.61</c:v>
                </c:pt>
                <c:pt idx="195">
                  <c:v>22.581538461538461</c:v>
                </c:pt>
                <c:pt idx="196">
                  <c:v>22.543846153846154</c:v>
                </c:pt>
                <c:pt idx="197">
                  <c:v>22.476153846153849</c:v>
                </c:pt>
                <c:pt idx="198">
                  <c:v>22.422307692307697</c:v>
                </c:pt>
                <c:pt idx="199">
                  <c:v>22.344615384615381</c:v>
                </c:pt>
                <c:pt idx="200">
                  <c:v>22.260769230769231</c:v>
                </c:pt>
                <c:pt idx="201">
                  <c:v>22.216923076923081</c:v>
                </c:pt>
                <c:pt idx="202">
                  <c:v>22.193076923076919</c:v>
                </c:pt>
                <c:pt idx="203">
                  <c:v>22.212307692307693</c:v>
                </c:pt>
                <c:pt idx="204">
                  <c:v>22.284615384615385</c:v>
                </c:pt>
                <c:pt idx="205">
                  <c:v>22.378461538461536</c:v>
                </c:pt>
                <c:pt idx="206">
                  <c:v>22.345384615384617</c:v>
                </c:pt>
                <c:pt idx="207">
                  <c:v>22.22384615384615</c:v>
                </c:pt>
                <c:pt idx="208">
                  <c:v>22.028461538461535</c:v>
                </c:pt>
                <c:pt idx="209">
                  <c:v>21.869230769230771</c:v>
                </c:pt>
                <c:pt idx="210">
                  <c:v>21.808461538461536</c:v>
                </c:pt>
                <c:pt idx="211">
                  <c:v>21.798461538461538</c:v>
                </c:pt>
                <c:pt idx="212">
                  <c:v>21.905384615384612</c:v>
                </c:pt>
                <c:pt idx="213">
                  <c:v>22.062307692307691</c:v>
                </c:pt>
                <c:pt idx="214">
                  <c:v>22.232307692307693</c:v>
                </c:pt>
                <c:pt idx="215">
                  <c:v>22.463076923076922</c:v>
                </c:pt>
                <c:pt idx="216">
                  <c:v>22.723846153846157</c:v>
                </c:pt>
                <c:pt idx="217">
                  <c:v>22.906153846153845</c:v>
                </c:pt>
                <c:pt idx="218">
                  <c:v>23.076153846153844</c:v>
                </c:pt>
                <c:pt idx="219">
                  <c:v>23.195384615384619</c:v>
                </c:pt>
                <c:pt idx="220">
                  <c:v>23.356923076923074</c:v>
                </c:pt>
                <c:pt idx="221">
                  <c:v>23.506923076923076</c:v>
                </c:pt>
                <c:pt idx="222">
                  <c:v>23.566153846153846</c:v>
                </c:pt>
                <c:pt idx="223">
                  <c:v>23.551538461538463</c:v>
                </c:pt>
                <c:pt idx="224">
                  <c:v>23.544615384615383</c:v>
                </c:pt>
                <c:pt idx="225">
                  <c:v>23.583846153846153</c:v>
                </c:pt>
                <c:pt idx="226">
                  <c:v>23.687692307692313</c:v>
                </c:pt>
                <c:pt idx="227">
                  <c:v>23.835384615384616</c:v>
                </c:pt>
                <c:pt idx="228">
                  <c:v>23.975384615384616</c:v>
                </c:pt>
                <c:pt idx="229">
                  <c:v>24.059230769230769</c:v>
                </c:pt>
                <c:pt idx="230">
                  <c:v>24.056923076923077</c:v>
                </c:pt>
                <c:pt idx="231">
                  <c:v>23.877692307692307</c:v>
                </c:pt>
                <c:pt idx="232">
                  <c:v>23.591538461538462</c:v>
                </c:pt>
                <c:pt idx="233">
                  <c:v>23.222307692307691</c:v>
                </c:pt>
                <c:pt idx="234">
                  <c:v>22.860769230769229</c:v>
                </c:pt>
                <c:pt idx="235">
                  <c:v>22.614615384615384</c:v>
                </c:pt>
                <c:pt idx="236">
                  <c:v>22.494615384615386</c:v>
                </c:pt>
                <c:pt idx="237">
                  <c:v>22.439230769230772</c:v>
                </c:pt>
                <c:pt idx="238">
                  <c:v>22.352307692307697</c:v>
                </c:pt>
                <c:pt idx="239">
                  <c:v>22.298461538461538</c:v>
                </c:pt>
                <c:pt idx="240">
                  <c:v>22.277692307692305</c:v>
                </c:pt>
                <c:pt idx="241">
                  <c:v>22.243846153846157</c:v>
                </c:pt>
                <c:pt idx="242">
                  <c:v>22.203846153846158</c:v>
                </c:pt>
                <c:pt idx="243">
                  <c:v>22.159230769230767</c:v>
                </c:pt>
                <c:pt idx="244">
                  <c:v>22.04615384615385</c:v>
                </c:pt>
                <c:pt idx="245">
                  <c:v>21.943076923076926</c:v>
                </c:pt>
                <c:pt idx="246">
                  <c:v>21.92307692307692</c:v>
                </c:pt>
                <c:pt idx="247">
                  <c:v>21.944615384615382</c:v>
                </c:pt>
                <c:pt idx="248">
                  <c:v>21.98076923076923</c:v>
                </c:pt>
                <c:pt idx="249">
                  <c:v>22.009999999999994</c:v>
                </c:pt>
                <c:pt idx="250">
                  <c:v>22.069999999999997</c:v>
                </c:pt>
                <c:pt idx="251">
                  <c:v>22.176153846153849</c:v>
                </c:pt>
                <c:pt idx="252">
                  <c:v>22.386923076923075</c:v>
                </c:pt>
                <c:pt idx="253">
                  <c:v>22.643076923076926</c:v>
                </c:pt>
                <c:pt idx="254">
                  <c:v>22.836153846153845</c:v>
                </c:pt>
                <c:pt idx="255">
                  <c:v>22.913846153846155</c:v>
                </c:pt>
                <c:pt idx="256">
                  <c:v>22.95384615384615</c:v>
                </c:pt>
                <c:pt idx="257">
                  <c:v>23.086153846153845</c:v>
                </c:pt>
                <c:pt idx="258">
                  <c:v>23.279230769230768</c:v>
                </c:pt>
                <c:pt idx="259">
                  <c:v>23.464615384615385</c:v>
                </c:pt>
                <c:pt idx="260">
                  <c:v>23.63</c:v>
                </c:pt>
                <c:pt idx="261">
                  <c:v>23.848461538461535</c:v>
                </c:pt>
                <c:pt idx="262">
                  <c:v>24.113076923076921</c:v>
                </c:pt>
                <c:pt idx="263">
                  <c:v>24.416923076923073</c:v>
                </c:pt>
                <c:pt idx="264">
                  <c:v>24.727692307692312</c:v>
                </c:pt>
                <c:pt idx="265">
                  <c:v>24.879230769230766</c:v>
                </c:pt>
                <c:pt idx="266">
                  <c:v>24.849230769230765</c:v>
                </c:pt>
                <c:pt idx="267">
                  <c:v>24.678461538461534</c:v>
                </c:pt>
                <c:pt idx="268">
                  <c:v>24.462307692307693</c:v>
                </c:pt>
                <c:pt idx="269">
                  <c:v>24.176923076923075</c:v>
                </c:pt>
                <c:pt idx="270">
                  <c:v>23.856153846153845</c:v>
                </c:pt>
                <c:pt idx="271">
                  <c:v>23.49923076923077</c:v>
                </c:pt>
                <c:pt idx="272">
                  <c:v>23.196923076923081</c:v>
                </c:pt>
                <c:pt idx="273">
                  <c:v>23.018461538461541</c:v>
                </c:pt>
                <c:pt idx="274">
                  <c:v>22.874615384615385</c:v>
                </c:pt>
                <c:pt idx="275">
                  <c:v>22.753076923076925</c:v>
                </c:pt>
                <c:pt idx="276">
                  <c:v>22.630000000000003</c:v>
                </c:pt>
                <c:pt idx="277">
                  <c:v>22.540769230769232</c:v>
                </c:pt>
                <c:pt idx="278">
                  <c:v>22.48</c:v>
                </c:pt>
                <c:pt idx="279">
                  <c:v>22.403846153846153</c:v>
                </c:pt>
                <c:pt idx="280">
                  <c:v>22.363846153846154</c:v>
                </c:pt>
                <c:pt idx="281">
                  <c:v>22.290000000000003</c:v>
                </c:pt>
                <c:pt idx="282">
                  <c:v>22.276153846153843</c:v>
                </c:pt>
                <c:pt idx="283">
                  <c:v>22.267692307692307</c:v>
                </c:pt>
                <c:pt idx="284">
                  <c:v>22.319999999999997</c:v>
                </c:pt>
                <c:pt idx="285">
                  <c:v>22.349999999999998</c:v>
                </c:pt>
                <c:pt idx="286">
                  <c:v>22.41769230769231</c:v>
                </c:pt>
                <c:pt idx="287">
                  <c:v>22.471538461538461</c:v>
                </c:pt>
                <c:pt idx="288">
                  <c:v>22.610769230769229</c:v>
                </c:pt>
                <c:pt idx="289">
                  <c:v>22.738461538461536</c:v>
                </c:pt>
                <c:pt idx="290">
                  <c:v>22.830000000000002</c:v>
                </c:pt>
                <c:pt idx="291">
                  <c:v>22.817692307692308</c:v>
                </c:pt>
                <c:pt idx="292">
                  <c:v>22.696923076923078</c:v>
                </c:pt>
                <c:pt idx="293">
                  <c:v>22.503846153846151</c:v>
                </c:pt>
                <c:pt idx="294">
                  <c:v>22.393846153846155</c:v>
                </c:pt>
                <c:pt idx="295">
                  <c:v>22.27</c:v>
                </c:pt>
                <c:pt idx="296">
                  <c:v>22.14769230769231</c:v>
                </c:pt>
                <c:pt idx="297">
                  <c:v>22.072307692307696</c:v>
                </c:pt>
                <c:pt idx="298">
                  <c:v>22.038461538461544</c:v>
                </c:pt>
                <c:pt idx="299">
                  <c:v>22.066923076923082</c:v>
                </c:pt>
                <c:pt idx="300">
                  <c:v>22.228461538461541</c:v>
                </c:pt>
                <c:pt idx="301">
                  <c:v>22.367692307692309</c:v>
                </c:pt>
                <c:pt idx="302">
                  <c:v>22.439230769230772</c:v>
                </c:pt>
                <c:pt idx="303">
                  <c:v>22.413076923076922</c:v>
                </c:pt>
                <c:pt idx="304">
                  <c:v>22.380769230769236</c:v>
                </c:pt>
                <c:pt idx="305">
                  <c:v>22.438461538461532</c:v>
                </c:pt>
                <c:pt idx="306">
                  <c:v>22.550769230769227</c:v>
                </c:pt>
                <c:pt idx="307">
                  <c:v>22.616923076923076</c:v>
                </c:pt>
                <c:pt idx="308">
                  <c:v>22.739230769230769</c:v>
                </c:pt>
                <c:pt idx="309">
                  <c:v>22.935384615384617</c:v>
                </c:pt>
                <c:pt idx="310">
                  <c:v>23.163846153846155</c:v>
                </c:pt>
                <c:pt idx="311">
                  <c:v>23.46</c:v>
                </c:pt>
                <c:pt idx="312">
                  <c:v>23.758461538461539</c:v>
                </c:pt>
                <c:pt idx="313">
                  <c:v>23.933846153846158</c:v>
                </c:pt>
                <c:pt idx="314">
                  <c:v>23.99307692307692</c:v>
                </c:pt>
                <c:pt idx="315">
                  <c:v>23.947692307692307</c:v>
                </c:pt>
                <c:pt idx="316">
                  <c:v>23.806153846153848</c:v>
                </c:pt>
                <c:pt idx="317">
                  <c:v>23.620769230769231</c:v>
                </c:pt>
                <c:pt idx="318">
                  <c:v>23.40307692307692</c:v>
                </c:pt>
                <c:pt idx="319">
                  <c:v>23.168461538461539</c:v>
                </c:pt>
                <c:pt idx="320">
                  <c:v>23.007692307692306</c:v>
                </c:pt>
                <c:pt idx="321">
                  <c:v>22.934615384615384</c:v>
                </c:pt>
                <c:pt idx="322">
                  <c:v>22.903846153846153</c:v>
                </c:pt>
                <c:pt idx="323">
                  <c:v>22.929230769230763</c:v>
                </c:pt>
                <c:pt idx="324">
                  <c:v>23.008461538461535</c:v>
                </c:pt>
                <c:pt idx="325">
                  <c:v>23.073076923076922</c:v>
                </c:pt>
                <c:pt idx="326">
                  <c:v>23.042307692307688</c:v>
                </c:pt>
                <c:pt idx="327">
                  <c:v>22.934615384615388</c:v>
                </c:pt>
                <c:pt idx="328">
                  <c:v>22.77</c:v>
                </c:pt>
                <c:pt idx="329">
                  <c:v>22.616923076923076</c:v>
                </c:pt>
                <c:pt idx="330">
                  <c:v>22.486923076923077</c:v>
                </c:pt>
                <c:pt idx="331">
                  <c:v>22.335384615384616</c:v>
                </c:pt>
                <c:pt idx="332">
                  <c:v>22.314615384615387</c:v>
                </c:pt>
                <c:pt idx="333">
                  <c:v>22.345384615384617</c:v>
                </c:pt>
                <c:pt idx="334">
                  <c:v>22.423076923076923</c:v>
                </c:pt>
                <c:pt idx="335">
                  <c:v>22.549999999999997</c:v>
                </c:pt>
                <c:pt idx="336">
                  <c:v>22.722307692307691</c:v>
                </c:pt>
                <c:pt idx="337">
                  <c:v>22.820769230769233</c:v>
                </c:pt>
                <c:pt idx="338">
                  <c:v>22.833076923076927</c:v>
                </c:pt>
                <c:pt idx="339">
                  <c:v>22.847692307692306</c:v>
                </c:pt>
                <c:pt idx="340">
                  <c:v>22.831538461538461</c:v>
                </c:pt>
                <c:pt idx="341">
                  <c:v>22.841538461538466</c:v>
                </c:pt>
                <c:pt idx="342">
                  <c:v>22.833846153846157</c:v>
                </c:pt>
                <c:pt idx="343">
                  <c:v>22.836923076923082</c:v>
                </c:pt>
                <c:pt idx="344">
                  <c:v>22.951538461538462</c:v>
                </c:pt>
                <c:pt idx="345">
                  <c:v>23.063076923076924</c:v>
                </c:pt>
                <c:pt idx="346">
                  <c:v>23.196153846153848</c:v>
                </c:pt>
                <c:pt idx="347">
                  <c:v>23.299999999999997</c:v>
                </c:pt>
                <c:pt idx="348">
                  <c:v>23.408461538461545</c:v>
                </c:pt>
                <c:pt idx="349">
                  <c:v>23.48692307692308</c:v>
                </c:pt>
                <c:pt idx="350">
                  <c:v>23.553076923076922</c:v>
                </c:pt>
                <c:pt idx="351">
                  <c:v>23.536153846153841</c:v>
                </c:pt>
                <c:pt idx="352">
                  <c:v>23.449999999999996</c:v>
                </c:pt>
                <c:pt idx="353">
                  <c:v>23.323846153846151</c:v>
                </c:pt>
                <c:pt idx="354">
                  <c:v>23.168461538461539</c:v>
                </c:pt>
                <c:pt idx="355">
                  <c:v>23.074615384615388</c:v>
                </c:pt>
                <c:pt idx="356">
                  <c:v>23.028461538461539</c:v>
                </c:pt>
                <c:pt idx="357">
                  <c:v>22.973076923076921</c:v>
                </c:pt>
                <c:pt idx="358">
                  <c:v>22.957692307692312</c:v>
                </c:pt>
                <c:pt idx="359">
                  <c:v>22.987692307692306</c:v>
                </c:pt>
                <c:pt idx="360">
                  <c:v>22.988461538461536</c:v>
                </c:pt>
                <c:pt idx="361">
                  <c:v>23.030769230769231</c:v>
                </c:pt>
                <c:pt idx="362">
                  <c:v>23.046923076923072</c:v>
                </c:pt>
                <c:pt idx="363">
                  <c:v>22.926153846153845</c:v>
                </c:pt>
                <c:pt idx="364">
                  <c:v>22.786923076923074</c:v>
                </c:pt>
                <c:pt idx="365">
                  <c:v>22.64153846153846</c:v>
                </c:pt>
                <c:pt idx="366">
                  <c:v>22.504615384615388</c:v>
                </c:pt>
                <c:pt idx="367">
                  <c:v>22.410000000000004</c:v>
                </c:pt>
                <c:pt idx="368">
                  <c:v>22.373076923076919</c:v>
                </c:pt>
                <c:pt idx="369">
                  <c:v>22.383076923076921</c:v>
                </c:pt>
                <c:pt idx="370">
                  <c:v>22.446923076923074</c:v>
                </c:pt>
                <c:pt idx="371">
                  <c:v>22.552307692307693</c:v>
                </c:pt>
                <c:pt idx="372">
                  <c:v>22.707692307692305</c:v>
                </c:pt>
                <c:pt idx="373">
                  <c:v>22.895384615384614</c:v>
                </c:pt>
                <c:pt idx="374">
                  <c:v>22.933846153846147</c:v>
                </c:pt>
                <c:pt idx="375">
                  <c:v>22.858461538461537</c:v>
                </c:pt>
                <c:pt idx="376">
                  <c:v>22.806153846153844</c:v>
                </c:pt>
                <c:pt idx="377">
                  <c:v>22.76384615384616</c:v>
                </c:pt>
                <c:pt idx="378">
                  <c:v>22.758461538461539</c:v>
                </c:pt>
                <c:pt idx="379">
                  <c:v>22.819230769230771</c:v>
                </c:pt>
                <c:pt idx="380">
                  <c:v>22.973846153846157</c:v>
                </c:pt>
                <c:pt idx="381">
                  <c:v>23.188461538461542</c:v>
                </c:pt>
                <c:pt idx="382">
                  <c:v>23.495384615384616</c:v>
                </c:pt>
                <c:pt idx="383">
                  <c:v>23.85153846153846</c:v>
                </c:pt>
                <c:pt idx="384">
                  <c:v>24.209230769230771</c:v>
                </c:pt>
                <c:pt idx="385">
                  <c:v>24.50692307692308</c:v>
                </c:pt>
                <c:pt idx="386">
                  <c:v>24.770769230769233</c:v>
                </c:pt>
                <c:pt idx="387">
                  <c:v>25.033846153846159</c:v>
                </c:pt>
                <c:pt idx="388">
                  <c:v>25.296153846153842</c:v>
                </c:pt>
                <c:pt idx="389">
                  <c:v>25.543846153846154</c:v>
                </c:pt>
                <c:pt idx="390">
                  <c:v>25.726923076923075</c:v>
                </c:pt>
                <c:pt idx="391">
                  <c:v>25.833076923076923</c:v>
                </c:pt>
                <c:pt idx="392">
                  <c:v>25.861538461538462</c:v>
                </c:pt>
                <c:pt idx="393">
                  <c:v>25.875384615384615</c:v>
                </c:pt>
                <c:pt idx="394">
                  <c:v>25.823846153846151</c:v>
                </c:pt>
                <c:pt idx="395">
                  <c:v>25.717692307692303</c:v>
                </c:pt>
                <c:pt idx="396">
                  <c:v>25.596923076923073</c:v>
                </c:pt>
                <c:pt idx="397">
                  <c:v>25.433076923076921</c:v>
                </c:pt>
                <c:pt idx="398">
                  <c:v>25.242307692307691</c:v>
                </c:pt>
                <c:pt idx="399">
                  <c:v>24.976923076923075</c:v>
                </c:pt>
                <c:pt idx="400">
                  <c:v>24.573846153846151</c:v>
                </c:pt>
                <c:pt idx="401">
                  <c:v>24.106923076923074</c:v>
                </c:pt>
                <c:pt idx="402">
                  <c:v>23.653076923076924</c:v>
                </c:pt>
                <c:pt idx="403">
                  <c:v>23.261538461538461</c:v>
                </c:pt>
                <c:pt idx="404">
                  <c:v>23.01923076923077</c:v>
                </c:pt>
                <c:pt idx="405">
                  <c:v>22.893076923076929</c:v>
                </c:pt>
                <c:pt idx="406">
                  <c:v>22.85307692307692</c:v>
                </c:pt>
                <c:pt idx="407">
                  <c:v>22.873076923076926</c:v>
                </c:pt>
                <c:pt idx="408">
                  <c:v>22.92307692307692</c:v>
                </c:pt>
                <c:pt idx="409">
                  <c:v>22.962307692307686</c:v>
                </c:pt>
                <c:pt idx="410">
                  <c:v>22.99923076923077</c:v>
                </c:pt>
                <c:pt idx="411">
                  <c:v>22.886153846153846</c:v>
                </c:pt>
                <c:pt idx="412">
                  <c:v>22.676153846153849</c:v>
                </c:pt>
                <c:pt idx="413">
                  <c:v>22.542307692307695</c:v>
                </c:pt>
                <c:pt idx="414">
                  <c:v>22.423076923076923</c:v>
                </c:pt>
                <c:pt idx="415">
                  <c:v>22.297692307692309</c:v>
                </c:pt>
                <c:pt idx="416">
                  <c:v>22.23769230769231</c:v>
                </c:pt>
                <c:pt idx="417">
                  <c:v>22.201538461538462</c:v>
                </c:pt>
                <c:pt idx="418">
                  <c:v>22.228461538461541</c:v>
                </c:pt>
                <c:pt idx="419">
                  <c:v>22.28923076923077</c:v>
                </c:pt>
                <c:pt idx="420">
                  <c:v>22.430769230769229</c:v>
                </c:pt>
                <c:pt idx="421">
                  <c:v>22.589230769230767</c:v>
                </c:pt>
                <c:pt idx="422">
                  <c:v>22.662307692307692</c:v>
                </c:pt>
                <c:pt idx="423">
                  <c:v>22.605384615384615</c:v>
                </c:pt>
                <c:pt idx="424">
                  <c:v>22.533846153846159</c:v>
                </c:pt>
                <c:pt idx="425">
                  <c:v>22.484615384615388</c:v>
                </c:pt>
                <c:pt idx="426">
                  <c:v>22.469230769230766</c:v>
                </c:pt>
                <c:pt idx="427">
                  <c:v>22.49384615384615</c:v>
                </c:pt>
                <c:pt idx="428">
                  <c:v>22.588461538461537</c:v>
                </c:pt>
                <c:pt idx="429">
                  <c:v>22.711538461538456</c:v>
                </c:pt>
                <c:pt idx="430">
                  <c:v>22.858461538461537</c:v>
                </c:pt>
                <c:pt idx="431">
                  <c:v>23.055384615384618</c:v>
                </c:pt>
                <c:pt idx="432">
                  <c:v>23.294615384615387</c:v>
                </c:pt>
                <c:pt idx="433">
                  <c:v>23.503076923076922</c:v>
                </c:pt>
                <c:pt idx="434">
                  <c:v>23.656153846153845</c:v>
                </c:pt>
                <c:pt idx="435">
                  <c:v>23.746153846153849</c:v>
                </c:pt>
                <c:pt idx="436">
                  <c:v>23.830769230769231</c:v>
                </c:pt>
                <c:pt idx="437">
                  <c:v>23.883846153846154</c:v>
                </c:pt>
                <c:pt idx="438">
                  <c:v>23.958461538461538</c:v>
                </c:pt>
                <c:pt idx="439">
                  <c:v>23.98</c:v>
                </c:pt>
                <c:pt idx="440">
                  <c:v>24.051538461538463</c:v>
                </c:pt>
                <c:pt idx="441">
                  <c:v>24.16</c:v>
                </c:pt>
                <c:pt idx="442">
                  <c:v>24.266153846153845</c:v>
                </c:pt>
                <c:pt idx="443">
                  <c:v>24.369230769230771</c:v>
                </c:pt>
                <c:pt idx="444">
                  <c:v>24.463846153846152</c:v>
                </c:pt>
                <c:pt idx="445">
                  <c:v>24.474615384615383</c:v>
                </c:pt>
                <c:pt idx="446">
                  <c:v>24.373846153846152</c:v>
                </c:pt>
                <c:pt idx="447">
                  <c:v>24.126923076923074</c:v>
                </c:pt>
                <c:pt idx="448">
                  <c:v>23.836923076923078</c:v>
                </c:pt>
                <c:pt idx="449">
                  <c:v>23.50615384615385</c:v>
                </c:pt>
                <c:pt idx="450">
                  <c:v>23.240769230769232</c:v>
                </c:pt>
                <c:pt idx="451">
                  <c:v>22.981538461538467</c:v>
                </c:pt>
                <c:pt idx="452">
                  <c:v>22.790769230769232</c:v>
                </c:pt>
                <c:pt idx="453">
                  <c:v>22.623846153846156</c:v>
                </c:pt>
                <c:pt idx="454">
                  <c:v>22.502307692307689</c:v>
                </c:pt>
                <c:pt idx="455">
                  <c:v>22.456923076923076</c:v>
                </c:pt>
                <c:pt idx="456">
                  <c:v>22.522307692307699</c:v>
                </c:pt>
                <c:pt idx="457">
                  <c:v>22.619230769230764</c:v>
                </c:pt>
                <c:pt idx="458">
                  <c:v>22.655384615384609</c:v>
                </c:pt>
                <c:pt idx="459">
                  <c:v>22.642307692307693</c:v>
                </c:pt>
                <c:pt idx="460">
                  <c:v>22.540769230769232</c:v>
                </c:pt>
                <c:pt idx="461">
                  <c:v>22.460769230769227</c:v>
                </c:pt>
                <c:pt idx="462">
                  <c:v>22.430769230769229</c:v>
                </c:pt>
                <c:pt idx="463">
                  <c:v>22.451538461538462</c:v>
                </c:pt>
                <c:pt idx="464">
                  <c:v>22.49307692307692</c:v>
                </c:pt>
                <c:pt idx="465">
                  <c:v>22.576153846153844</c:v>
                </c:pt>
                <c:pt idx="466">
                  <c:v>22.699999999999996</c:v>
                </c:pt>
                <c:pt idx="467">
                  <c:v>22.82692307692308</c:v>
                </c:pt>
                <c:pt idx="468">
                  <c:v>22.978461538461541</c:v>
                </c:pt>
                <c:pt idx="469">
                  <c:v>23.117692307692309</c:v>
                </c:pt>
                <c:pt idx="470">
                  <c:v>23.127692307692307</c:v>
                </c:pt>
                <c:pt idx="471">
                  <c:v>23.046153846153839</c:v>
                </c:pt>
                <c:pt idx="472">
                  <c:v>22.938461538461539</c:v>
                </c:pt>
                <c:pt idx="473">
                  <c:v>22.892307692307689</c:v>
                </c:pt>
                <c:pt idx="474">
                  <c:v>22.83230769230769</c:v>
                </c:pt>
                <c:pt idx="475">
                  <c:v>22.78846153846154</c:v>
                </c:pt>
                <c:pt idx="476">
                  <c:v>22.74384615384615</c:v>
                </c:pt>
                <c:pt idx="477">
                  <c:v>22.761538461538461</c:v>
                </c:pt>
                <c:pt idx="478">
                  <c:v>22.813076923076924</c:v>
                </c:pt>
                <c:pt idx="479">
                  <c:v>22.87846153846154</c:v>
                </c:pt>
                <c:pt idx="480">
                  <c:v>22.984615384615385</c:v>
                </c:pt>
                <c:pt idx="481">
                  <c:v>23.089999999999996</c:v>
                </c:pt>
                <c:pt idx="482">
                  <c:v>23.100769230769231</c:v>
                </c:pt>
                <c:pt idx="483">
                  <c:v>23.023846153846151</c:v>
                </c:pt>
                <c:pt idx="484">
                  <c:v>22.969230769230769</c:v>
                </c:pt>
                <c:pt idx="485">
                  <c:v>22.903076923076924</c:v>
                </c:pt>
                <c:pt idx="486">
                  <c:v>22.874615384615385</c:v>
                </c:pt>
                <c:pt idx="487">
                  <c:v>22.876923076923081</c:v>
                </c:pt>
                <c:pt idx="488">
                  <c:v>22.916923076923073</c:v>
                </c:pt>
                <c:pt idx="489">
                  <c:v>23.028461538461539</c:v>
                </c:pt>
                <c:pt idx="490">
                  <c:v>23.182307692307692</c:v>
                </c:pt>
                <c:pt idx="491">
                  <c:v>23.379230769230766</c:v>
                </c:pt>
                <c:pt idx="492">
                  <c:v>23.589230769230763</c:v>
                </c:pt>
                <c:pt idx="493">
                  <c:v>23.791538461538458</c:v>
                </c:pt>
                <c:pt idx="494">
                  <c:v>23.955384615384613</c:v>
                </c:pt>
                <c:pt idx="495">
                  <c:v>24.053076923076922</c:v>
                </c:pt>
                <c:pt idx="496">
                  <c:v>24.152307692307694</c:v>
                </c:pt>
                <c:pt idx="497">
                  <c:v>24.107692307692311</c:v>
                </c:pt>
                <c:pt idx="498">
                  <c:v>23.996923076923075</c:v>
                </c:pt>
                <c:pt idx="499">
                  <c:v>23.88</c:v>
                </c:pt>
                <c:pt idx="500">
                  <c:v>23.838461538461537</c:v>
                </c:pt>
                <c:pt idx="501">
                  <c:v>23.833076923076923</c:v>
                </c:pt>
                <c:pt idx="502">
                  <c:v>23.841538461538455</c:v>
                </c:pt>
                <c:pt idx="503">
                  <c:v>23.87153846153846</c:v>
                </c:pt>
                <c:pt idx="504">
                  <c:v>23.943076923076926</c:v>
                </c:pt>
                <c:pt idx="505">
                  <c:v>24.053846153846152</c:v>
                </c:pt>
                <c:pt idx="506">
                  <c:v>24.088461538461537</c:v>
                </c:pt>
                <c:pt idx="507">
                  <c:v>24.020769230769229</c:v>
                </c:pt>
                <c:pt idx="508">
                  <c:v>23.868461538461538</c:v>
                </c:pt>
                <c:pt idx="509">
                  <c:v>23.689230769230772</c:v>
                </c:pt>
                <c:pt idx="510">
                  <c:v>23.593076923076925</c:v>
                </c:pt>
                <c:pt idx="511">
                  <c:v>23.578461538461536</c:v>
                </c:pt>
                <c:pt idx="512">
                  <c:v>23.596923076923076</c:v>
                </c:pt>
                <c:pt idx="513">
                  <c:v>23.663076923076922</c:v>
                </c:pt>
                <c:pt idx="514">
                  <c:v>23.733846153846152</c:v>
                </c:pt>
                <c:pt idx="515">
                  <c:v>23.812307692307691</c:v>
                </c:pt>
                <c:pt idx="516">
                  <c:v>23.94846153846154</c:v>
                </c:pt>
                <c:pt idx="517">
                  <c:v>24.041538461538458</c:v>
                </c:pt>
                <c:pt idx="518">
                  <c:v>23.986923076923077</c:v>
                </c:pt>
                <c:pt idx="519">
                  <c:v>23.78846153846154</c:v>
                </c:pt>
                <c:pt idx="520">
                  <c:v>23.533076923076919</c:v>
                </c:pt>
                <c:pt idx="521">
                  <c:v>23.279999999999998</c:v>
                </c:pt>
                <c:pt idx="522">
                  <c:v>23.053846153846152</c:v>
                </c:pt>
                <c:pt idx="523">
                  <c:v>22.869999999999997</c:v>
                </c:pt>
                <c:pt idx="524">
                  <c:v>22.793076923076917</c:v>
                </c:pt>
                <c:pt idx="525">
                  <c:v>22.864615384615391</c:v>
                </c:pt>
                <c:pt idx="526">
                  <c:v>22.907692307692308</c:v>
                </c:pt>
                <c:pt idx="527">
                  <c:v>23.036923076923078</c:v>
                </c:pt>
                <c:pt idx="528">
                  <c:v>23.238461538461539</c:v>
                </c:pt>
                <c:pt idx="529">
                  <c:v>23.368461538461538</c:v>
                </c:pt>
                <c:pt idx="530">
                  <c:v>23.38384615384615</c:v>
                </c:pt>
                <c:pt idx="531">
                  <c:v>23.273846153846151</c:v>
                </c:pt>
                <c:pt idx="532">
                  <c:v>23.187692307692309</c:v>
                </c:pt>
                <c:pt idx="533">
                  <c:v>23.103846153846153</c:v>
                </c:pt>
                <c:pt idx="534">
                  <c:v>23.035384615384615</c:v>
                </c:pt>
                <c:pt idx="535">
                  <c:v>22.98076923076923</c:v>
                </c:pt>
                <c:pt idx="536">
                  <c:v>23.002307692307689</c:v>
                </c:pt>
                <c:pt idx="537">
                  <c:v>23</c:v>
                </c:pt>
                <c:pt idx="538">
                  <c:v>22.957692307692312</c:v>
                </c:pt>
                <c:pt idx="539">
                  <c:v>22.939230769230772</c:v>
                </c:pt>
                <c:pt idx="540">
                  <c:v>22.943846153846156</c:v>
                </c:pt>
                <c:pt idx="541">
                  <c:v>22.946923076923078</c:v>
                </c:pt>
                <c:pt idx="542">
                  <c:v>22.949230769230773</c:v>
                </c:pt>
                <c:pt idx="543">
                  <c:v>22.78846153846154</c:v>
                </c:pt>
                <c:pt idx="544">
                  <c:v>22.695384615384622</c:v>
                </c:pt>
                <c:pt idx="545">
                  <c:v>22.563846153846157</c:v>
                </c:pt>
                <c:pt idx="546">
                  <c:v>22.432307692307692</c:v>
                </c:pt>
                <c:pt idx="547">
                  <c:v>22.340769230769233</c:v>
                </c:pt>
                <c:pt idx="548">
                  <c:v>22.338461538461541</c:v>
                </c:pt>
                <c:pt idx="549">
                  <c:v>22.339999999999996</c:v>
                </c:pt>
                <c:pt idx="550">
                  <c:v>22.35153846153846</c:v>
                </c:pt>
                <c:pt idx="551">
                  <c:v>22.366153846153846</c:v>
                </c:pt>
                <c:pt idx="552">
                  <c:v>22.494615384615386</c:v>
                </c:pt>
                <c:pt idx="553">
                  <c:v>22.669230769230769</c:v>
                </c:pt>
                <c:pt idx="554">
                  <c:v>22.79615384615385</c:v>
                </c:pt>
                <c:pt idx="555">
                  <c:v>22.831538461538464</c:v>
                </c:pt>
                <c:pt idx="556">
                  <c:v>23.044615384615383</c:v>
                </c:pt>
                <c:pt idx="557">
                  <c:v>23.278461538461535</c:v>
                </c:pt>
                <c:pt idx="558">
                  <c:v>23.580769230769231</c:v>
                </c:pt>
                <c:pt idx="559">
                  <c:v>23.906153846153845</c:v>
                </c:pt>
                <c:pt idx="560">
                  <c:v>24.24923076923077</c:v>
                </c:pt>
                <c:pt idx="561">
                  <c:v>24.573076923076925</c:v>
                </c:pt>
                <c:pt idx="562">
                  <c:v>24.983076923076926</c:v>
                </c:pt>
                <c:pt idx="563">
                  <c:v>25.468461538461536</c:v>
                </c:pt>
                <c:pt idx="564">
                  <c:v>25.963846153846156</c:v>
                </c:pt>
                <c:pt idx="565">
                  <c:v>26.357692307692307</c:v>
                </c:pt>
                <c:pt idx="566">
                  <c:v>26.600769230769231</c:v>
                </c:pt>
                <c:pt idx="567">
                  <c:v>26.699230769230766</c:v>
                </c:pt>
                <c:pt idx="568">
                  <c:v>26.746923076923078</c:v>
                </c:pt>
                <c:pt idx="569">
                  <c:v>26.625384615384615</c:v>
                </c:pt>
                <c:pt idx="570">
                  <c:v>26.430000000000003</c:v>
                </c:pt>
                <c:pt idx="571">
                  <c:v>26.174615384615382</c:v>
                </c:pt>
                <c:pt idx="572">
                  <c:v>25.894615384615385</c:v>
                </c:pt>
                <c:pt idx="573">
                  <c:v>25.639230769230771</c:v>
                </c:pt>
                <c:pt idx="574">
                  <c:v>25.405384615384619</c:v>
                </c:pt>
                <c:pt idx="575">
                  <c:v>25.171538461538464</c:v>
                </c:pt>
                <c:pt idx="576">
                  <c:v>24.952307692307695</c:v>
                </c:pt>
                <c:pt idx="577">
                  <c:v>24.768461538461544</c:v>
                </c:pt>
                <c:pt idx="578">
                  <c:v>24.587692307692308</c:v>
                </c:pt>
                <c:pt idx="579">
                  <c:v>24.225384615384613</c:v>
                </c:pt>
                <c:pt idx="580">
                  <c:v>23.855384615384608</c:v>
                </c:pt>
                <c:pt idx="581">
                  <c:v>23.449999999999996</c:v>
                </c:pt>
                <c:pt idx="582">
                  <c:v>23.155384615384612</c:v>
                </c:pt>
                <c:pt idx="583">
                  <c:v>22.929230769230767</c:v>
                </c:pt>
                <c:pt idx="584">
                  <c:v>22.760769230769231</c:v>
                </c:pt>
                <c:pt idx="585">
                  <c:v>22.695384615384611</c:v>
                </c:pt>
                <c:pt idx="586">
                  <c:v>22.637692307692305</c:v>
                </c:pt>
                <c:pt idx="587">
                  <c:v>22.700769230769232</c:v>
                </c:pt>
                <c:pt idx="588">
                  <c:v>22.793076923076924</c:v>
                </c:pt>
                <c:pt idx="589">
                  <c:v>22.881538461538462</c:v>
                </c:pt>
                <c:pt idx="590">
                  <c:v>22.876923076923074</c:v>
                </c:pt>
                <c:pt idx="591">
                  <c:v>22.804615384615389</c:v>
                </c:pt>
                <c:pt idx="592">
                  <c:v>22.784615384615389</c:v>
                </c:pt>
                <c:pt idx="593">
                  <c:v>22.73</c:v>
                </c:pt>
                <c:pt idx="594">
                  <c:v>22.682307692307692</c:v>
                </c:pt>
                <c:pt idx="595">
                  <c:v>22.583076923076923</c:v>
                </c:pt>
                <c:pt idx="596">
                  <c:v>22.580769230769231</c:v>
                </c:pt>
                <c:pt idx="597">
                  <c:v>22.643846153846155</c:v>
                </c:pt>
                <c:pt idx="598">
                  <c:v>22.66</c:v>
                </c:pt>
                <c:pt idx="599">
                  <c:v>22.772307692307688</c:v>
                </c:pt>
                <c:pt idx="600">
                  <c:v>22.912307692307689</c:v>
                </c:pt>
                <c:pt idx="601">
                  <c:v>23.073846153846151</c:v>
                </c:pt>
                <c:pt idx="602">
                  <c:v>23.189999999999998</c:v>
                </c:pt>
                <c:pt idx="603">
                  <c:v>23.214615384615382</c:v>
                </c:pt>
                <c:pt idx="604">
                  <c:v>23.095384615384617</c:v>
                </c:pt>
                <c:pt idx="605">
                  <c:v>22.975384615384616</c:v>
                </c:pt>
                <c:pt idx="606">
                  <c:v>22.863846153846154</c:v>
                </c:pt>
                <c:pt idx="607">
                  <c:v>22.76923076923077</c:v>
                </c:pt>
                <c:pt idx="608">
                  <c:v>22.74307692307692</c:v>
                </c:pt>
                <c:pt idx="609">
                  <c:v>22.704615384615384</c:v>
                </c:pt>
                <c:pt idx="610">
                  <c:v>22.687692307692309</c:v>
                </c:pt>
                <c:pt idx="611">
                  <c:v>22.76923076923077</c:v>
                </c:pt>
                <c:pt idx="612">
                  <c:v>22.923846153846153</c:v>
                </c:pt>
                <c:pt idx="613">
                  <c:v>23.076923076923077</c:v>
                </c:pt>
                <c:pt idx="614">
                  <c:v>23.175384615384612</c:v>
                </c:pt>
                <c:pt idx="615">
                  <c:v>23.14076923076923</c:v>
                </c:pt>
                <c:pt idx="616">
                  <c:v>23.086923076923078</c:v>
                </c:pt>
                <c:pt idx="617">
                  <c:v>23.033076923076919</c:v>
                </c:pt>
                <c:pt idx="618">
                  <c:v>22.950769230769229</c:v>
                </c:pt>
                <c:pt idx="619">
                  <c:v>22.938461538461539</c:v>
                </c:pt>
                <c:pt idx="620">
                  <c:v>23.029230769230768</c:v>
                </c:pt>
                <c:pt idx="621">
                  <c:v>23.192307692307693</c:v>
                </c:pt>
                <c:pt idx="622">
                  <c:v>23.400769230769235</c:v>
                </c:pt>
                <c:pt idx="623">
                  <c:v>23.660000000000004</c:v>
                </c:pt>
                <c:pt idx="624">
                  <c:v>23.912307692307692</c:v>
                </c:pt>
                <c:pt idx="625">
                  <c:v>24.08</c:v>
                </c:pt>
                <c:pt idx="626">
                  <c:v>24.132307692307695</c:v>
                </c:pt>
                <c:pt idx="627">
                  <c:v>23.98</c:v>
                </c:pt>
                <c:pt idx="628">
                  <c:v>23.733846153846159</c:v>
                </c:pt>
                <c:pt idx="629">
                  <c:v>23.492307692307694</c:v>
                </c:pt>
                <c:pt idx="630">
                  <c:v>23.355384615384612</c:v>
                </c:pt>
                <c:pt idx="631">
                  <c:v>23.325384615384618</c:v>
                </c:pt>
                <c:pt idx="632">
                  <c:v>23.281538461538464</c:v>
                </c:pt>
                <c:pt idx="633">
                  <c:v>23.303076923076922</c:v>
                </c:pt>
                <c:pt idx="634">
                  <c:v>23.339999999999996</c:v>
                </c:pt>
                <c:pt idx="635">
                  <c:v>23.39769230769231</c:v>
                </c:pt>
                <c:pt idx="636">
                  <c:v>23.477692307692305</c:v>
                </c:pt>
                <c:pt idx="637">
                  <c:v>23.589999999999996</c:v>
                </c:pt>
                <c:pt idx="638">
                  <c:v>23.578461538461536</c:v>
                </c:pt>
                <c:pt idx="639">
                  <c:v>23.452307692307688</c:v>
                </c:pt>
                <c:pt idx="640">
                  <c:v>23.300769230769234</c:v>
                </c:pt>
                <c:pt idx="641">
                  <c:v>23.246923076923078</c:v>
                </c:pt>
                <c:pt idx="642">
                  <c:v>23.178461538461541</c:v>
                </c:pt>
                <c:pt idx="643">
                  <c:v>23.123846153846156</c:v>
                </c:pt>
                <c:pt idx="644">
                  <c:v>23.091538461538462</c:v>
                </c:pt>
                <c:pt idx="645">
                  <c:v>23.153846153846153</c:v>
                </c:pt>
                <c:pt idx="646">
                  <c:v>23.244615384615379</c:v>
                </c:pt>
                <c:pt idx="647">
                  <c:v>23.326153846153844</c:v>
                </c:pt>
                <c:pt idx="648">
                  <c:v>23.403846153846153</c:v>
                </c:pt>
                <c:pt idx="649">
                  <c:v>23.40384615384615</c:v>
                </c:pt>
                <c:pt idx="650">
                  <c:v>23.308461538461536</c:v>
                </c:pt>
                <c:pt idx="651">
                  <c:v>23.238461538461536</c:v>
                </c:pt>
                <c:pt idx="652">
                  <c:v>23.164615384615384</c:v>
                </c:pt>
                <c:pt idx="653">
                  <c:v>23.1</c:v>
                </c:pt>
                <c:pt idx="654">
                  <c:v>23.028461538461539</c:v>
                </c:pt>
                <c:pt idx="655">
                  <c:v>22.96769230769231</c:v>
                </c:pt>
                <c:pt idx="656">
                  <c:v>22.906923076923075</c:v>
                </c:pt>
                <c:pt idx="657">
                  <c:v>22.834615384615386</c:v>
                </c:pt>
                <c:pt idx="658">
                  <c:v>22.761538461538464</c:v>
                </c:pt>
                <c:pt idx="659">
                  <c:v>22.709230769230771</c:v>
                </c:pt>
                <c:pt idx="660">
                  <c:v>22.814615384615387</c:v>
                </c:pt>
                <c:pt idx="661">
                  <c:v>22.96153846153846</c:v>
                </c:pt>
                <c:pt idx="662">
                  <c:v>23.048461538461538</c:v>
                </c:pt>
                <c:pt idx="663">
                  <c:v>22.976153846153846</c:v>
                </c:pt>
                <c:pt idx="664">
                  <c:v>22.870769230769231</c:v>
                </c:pt>
                <c:pt idx="665">
                  <c:v>22.756153846153843</c:v>
                </c:pt>
                <c:pt idx="666">
                  <c:v>22.725384615384616</c:v>
                </c:pt>
                <c:pt idx="667">
                  <c:v>22.746923076923075</c:v>
                </c:pt>
                <c:pt idx="668">
                  <c:v>22.85923076923077</c:v>
                </c:pt>
                <c:pt idx="669">
                  <c:v>23.048461538461535</c:v>
                </c:pt>
                <c:pt idx="670">
                  <c:v>23.257692307692306</c:v>
                </c:pt>
                <c:pt idx="671">
                  <c:v>23.529999999999998</c:v>
                </c:pt>
                <c:pt idx="672">
                  <c:v>23.808461538461533</c:v>
                </c:pt>
                <c:pt idx="673">
                  <c:v>23.966153846153841</c:v>
                </c:pt>
                <c:pt idx="674">
                  <c:v>23.957692307692312</c:v>
                </c:pt>
                <c:pt idx="675">
                  <c:v>23.860769230769229</c:v>
                </c:pt>
                <c:pt idx="676">
                  <c:v>23.765384615384615</c:v>
                </c:pt>
                <c:pt idx="677">
                  <c:v>23.593846153846155</c:v>
                </c:pt>
                <c:pt idx="678">
                  <c:v>23.457692307692312</c:v>
                </c:pt>
                <c:pt idx="679">
                  <c:v>23.284615384615385</c:v>
                </c:pt>
                <c:pt idx="680">
                  <c:v>23.12769230769231</c:v>
                </c:pt>
                <c:pt idx="681">
                  <c:v>22.926153846153849</c:v>
                </c:pt>
                <c:pt idx="682">
                  <c:v>22.723076923076924</c:v>
                </c:pt>
                <c:pt idx="683">
                  <c:v>22.610769230769229</c:v>
                </c:pt>
                <c:pt idx="684">
                  <c:v>22.617692307692305</c:v>
                </c:pt>
                <c:pt idx="685">
                  <c:v>22.661538461538459</c:v>
                </c:pt>
                <c:pt idx="686">
                  <c:v>22.669230769230772</c:v>
                </c:pt>
                <c:pt idx="687">
                  <c:v>22.613076923076925</c:v>
                </c:pt>
                <c:pt idx="688">
                  <c:v>22.572307692307692</c:v>
                </c:pt>
                <c:pt idx="689">
                  <c:v>22.583076923076923</c:v>
                </c:pt>
                <c:pt idx="690">
                  <c:v>22.691538461538464</c:v>
                </c:pt>
                <c:pt idx="691">
                  <c:v>22.775384615384613</c:v>
                </c:pt>
                <c:pt idx="692">
                  <c:v>22.902307692307694</c:v>
                </c:pt>
                <c:pt idx="693">
                  <c:v>23.020769230769233</c:v>
                </c:pt>
                <c:pt idx="694">
                  <c:v>23.192307692307697</c:v>
                </c:pt>
                <c:pt idx="695">
                  <c:v>23.416153846153854</c:v>
                </c:pt>
                <c:pt idx="696">
                  <c:v>23.665384615384617</c:v>
                </c:pt>
                <c:pt idx="697">
                  <c:v>23.764615384615379</c:v>
                </c:pt>
                <c:pt idx="698">
                  <c:v>23.694615384615382</c:v>
                </c:pt>
                <c:pt idx="699">
                  <c:v>23.612307692307688</c:v>
                </c:pt>
                <c:pt idx="700">
                  <c:v>23.55615384615384</c:v>
                </c:pt>
                <c:pt idx="701">
                  <c:v>23.529999999999994</c:v>
                </c:pt>
                <c:pt idx="702">
                  <c:v>23.522307692307688</c:v>
                </c:pt>
                <c:pt idx="703">
                  <c:v>23.446153846153841</c:v>
                </c:pt>
                <c:pt idx="704">
                  <c:v>23.395384615384614</c:v>
                </c:pt>
                <c:pt idx="705">
                  <c:v>23.39846153846154</c:v>
                </c:pt>
                <c:pt idx="706">
                  <c:v>23.444615384615382</c:v>
                </c:pt>
                <c:pt idx="707">
                  <c:v>23.573076923076922</c:v>
                </c:pt>
                <c:pt idx="708">
                  <c:v>23.724615384615383</c:v>
                </c:pt>
                <c:pt idx="709">
                  <c:v>23.860769230769229</c:v>
                </c:pt>
                <c:pt idx="710">
                  <c:v>23.938461538461546</c:v>
                </c:pt>
                <c:pt idx="711">
                  <c:v>23.981538461538467</c:v>
                </c:pt>
                <c:pt idx="712">
                  <c:v>23.89769230769231</c:v>
                </c:pt>
                <c:pt idx="713">
                  <c:v>23.767692307692307</c:v>
                </c:pt>
                <c:pt idx="714">
                  <c:v>23.53846153846154</c:v>
                </c:pt>
                <c:pt idx="715">
                  <c:v>23.261538461538461</c:v>
                </c:pt>
                <c:pt idx="716">
                  <c:v>23.049999999999997</c:v>
                </c:pt>
                <c:pt idx="717">
                  <c:v>22.915384615384614</c:v>
                </c:pt>
                <c:pt idx="718">
                  <c:v>22.823076923076922</c:v>
                </c:pt>
                <c:pt idx="719">
                  <c:v>22.829230769230769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7-3B4A-86DD-A6CC2E485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171248"/>
        <c:axId val="1781716736"/>
      </c:lineChart>
      <c:catAx>
        <c:axId val="18541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16736"/>
        <c:crosses val="autoZero"/>
        <c:auto val="1"/>
        <c:lblAlgn val="ctr"/>
        <c:lblOffset val="100"/>
        <c:noMultiLvlLbl val="0"/>
      </c:catAx>
      <c:valAx>
        <c:axId val="1781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Multiplicative_decomposition!$G$2:$G$733</c:f>
              <c:numCache>
                <c:formatCode>0.00</c:formatCode>
                <c:ptCount val="732"/>
                <c:pt idx="0">
                  <c:v>1.0606868671959311</c:v>
                </c:pt>
                <c:pt idx="1">
                  <c:v>1.1274145570892327</c:v>
                </c:pt>
                <c:pt idx="2">
                  <c:v>1.1455531582095155</c:v>
                </c:pt>
                <c:pt idx="3">
                  <c:v>1.1071439059532642</c:v>
                </c:pt>
                <c:pt idx="4">
                  <c:v>1.0507293667894204</c:v>
                </c:pt>
                <c:pt idx="5">
                  <c:v>0.98916277567343813</c:v>
                </c:pt>
                <c:pt idx="6">
                  <c:v>0.93670160758061227</c:v>
                </c:pt>
                <c:pt idx="7">
                  <c:v>0.89406583179208965</c:v>
                </c:pt>
                <c:pt idx="8">
                  <c:v>0.88183007145069348</c:v>
                </c:pt>
                <c:pt idx="9">
                  <c:v>0.89604444662519067</c:v>
                </c:pt>
                <c:pt idx="10">
                  <c:v>0.92814596956851692</c:v>
                </c:pt>
                <c:pt idx="11">
                  <c:v>0.98252144207209213</c:v>
                </c:pt>
                <c:pt idx="12">
                  <c:v>1.0606868671959311</c:v>
                </c:pt>
                <c:pt idx="13">
                  <c:v>1.1274145570892327</c:v>
                </c:pt>
                <c:pt idx="14">
                  <c:v>1.1455531582095155</c:v>
                </c:pt>
                <c:pt idx="15">
                  <c:v>1.1071439059532642</c:v>
                </c:pt>
                <c:pt idx="16">
                  <c:v>1.0507293667894204</c:v>
                </c:pt>
                <c:pt idx="17">
                  <c:v>0.98916277567343813</c:v>
                </c:pt>
                <c:pt idx="18">
                  <c:v>0.93670160758061227</c:v>
                </c:pt>
                <c:pt idx="19">
                  <c:v>0.89406583179208965</c:v>
                </c:pt>
                <c:pt idx="20">
                  <c:v>0.88183007145069348</c:v>
                </c:pt>
                <c:pt idx="21">
                  <c:v>0.89604444662519067</c:v>
                </c:pt>
                <c:pt idx="22">
                  <c:v>0.92814596956851692</c:v>
                </c:pt>
                <c:pt idx="23">
                  <c:v>0.98252144207209213</c:v>
                </c:pt>
                <c:pt idx="24">
                  <c:v>1.0606868671959311</c:v>
                </c:pt>
                <c:pt idx="25">
                  <c:v>1.1274145570892327</c:v>
                </c:pt>
                <c:pt idx="26">
                  <c:v>1.1455531582095155</c:v>
                </c:pt>
                <c:pt idx="27">
                  <c:v>1.1071439059532642</c:v>
                </c:pt>
                <c:pt idx="28">
                  <c:v>1.0507293667894204</c:v>
                </c:pt>
                <c:pt idx="29">
                  <c:v>0.98916277567343813</c:v>
                </c:pt>
                <c:pt idx="30">
                  <c:v>0.93670160758061227</c:v>
                </c:pt>
                <c:pt idx="31">
                  <c:v>0.89406583179208965</c:v>
                </c:pt>
                <c:pt idx="32">
                  <c:v>0.88183007145069348</c:v>
                </c:pt>
                <c:pt idx="33">
                  <c:v>0.89604444662519067</c:v>
                </c:pt>
                <c:pt idx="34">
                  <c:v>0.92814596956851692</c:v>
                </c:pt>
                <c:pt idx="35">
                  <c:v>0.98252144207209213</c:v>
                </c:pt>
                <c:pt idx="36">
                  <c:v>1.0606868671959311</c:v>
                </c:pt>
                <c:pt idx="37">
                  <c:v>1.1274145570892327</c:v>
                </c:pt>
                <c:pt idx="38">
                  <c:v>1.1455531582095155</c:v>
                </c:pt>
                <c:pt idx="39">
                  <c:v>1.1071439059532642</c:v>
                </c:pt>
                <c:pt idx="40">
                  <c:v>1.0507293667894204</c:v>
                </c:pt>
                <c:pt idx="41">
                  <c:v>0.98916277567343813</c:v>
                </c:pt>
                <c:pt idx="42">
                  <c:v>0.93670160758061227</c:v>
                </c:pt>
                <c:pt idx="43">
                  <c:v>0.89406583179208965</c:v>
                </c:pt>
                <c:pt idx="44">
                  <c:v>0.88183007145069348</c:v>
                </c:pt>
                <c:pt idx="45">
                  <c:v>0.89604444662519067</c:v>
                </c:pt>
                <c:pt idx="46">
                  <c:v>0.92814596956851692</c:v>
                </c:pt>
                <c:pt idx="47">
                  <c:v>0.98252144207209213</c:v>
                </c:pt>
                <c:pt idx="48">
                  <c:v>1.0606868671959311</c:v>
                </c:pt>
                <c:pt idx="49">
                  <c:v>1.1274145570892327</c:v>
                </c:pt>
                <c:pt idx="50">
                  <c:v>1.1455531582095155</c:v>
                </c:pt>
                <c:pt idx="51">
                  <c:v>1.1071439059532642</c:v>
                </c:pt>
                <c:pt idx="52">
                  <c:v>1.0507293667894204</c:v>
                </c:pt>
                <c:pt idx="53">
                  <c:v>0.98916277567343813</c:v>
                </c:pt>
                <c:pt idx="54">
                  <c:v>0.93670160758061227</c:v>
                </c:pt>
                <c:pt idx="55">
                  <c:v>0.89406583179208965</c:v>
                </c:pt>
                <c:pt idx="56">
                  <c:v>0.88183007145069348</c:v>
                </c:pt>
                <c:pt idx="57">
                  <c:v>0.89604444662519067</c:v>
                </c:pt>
                <c:pt idx="58">
                  <c:v>0.92814596956851692</c:v>
                </c:pt>
                <c:pt idx="59">
                  <c:v>0.98252144207209213</c:v>
                </c:pt>
                <c:pt idx="60">
                  <c:v>1.0606868671959311</c:v>
                </c:pt>
                <c:pt idx="61">
                  <c:v>1.1274145570892327</c:v>
                </c:pt>
                <c:pt idx="62">
                  <c:v>1.1455531582095155</c:v>
                </c:pt>
                <c:pt idx="63">
                  <c:v>1.1071439059532642</c:v>
                </c:pt>
                <c:pt idx="64">
                  <c:v>1.0507293667894204</c:v>
                </c:pt>
                <c:pt idx="65">
                  <c:v>0.98916277567343813</c:v>
                </c:pt>
                <c:pt idx="66">
                  <c:v>0.93670160758061227</c:v>
                </c:pt>
                <c:pt idx="67">
                  <c:v>0.89406583179208965</c:v>
                </c:pt>
                <c:pt idx="68">
                  <c:v>0.88183007145069348</c:v>
                </c:pt>
                <c:pt idx="69">
                  <c:v>0.89604444662519067</c:v>
                </c:pt>
                <c:pt idx="70">
                  <c:v>0.92814596956851692</c:v>
                </c:pt>
                <c:pt idx="71">
                  <c:v>0.98252144207209213</c:v>
                </c:pt>
                <c:pt idx="72">
                  <c:v>1.0606868671959311</c:v>
                </c:pt>
                <c:pt idx="73">
                  <c:v>1.1274145570892327</c:v>
                </c:pt>
                <c:pt idx="74">
                  <c:v>1.1455531582095155</c:v>
                </c:pt>
                <c:pt idx="75">
                  <c:v>1.1071439059532642</c:v>
                </c:pt>
                <c:pt idx="76">
                  <c:v>1.0507293667894204</c:v>
                </c:pt>
                <c:pt idx="77">
                  <c:v>0.98916277567343813</c:v>
                </c:pt>
                <c:pt idx="78">
                  <c:v>0.93670160758061227</c:v>
                </c:pt>
                <c:pt idx="79">
                  <c:v>0.89406583179208965</c:v>
                </c:pt>
                <c:pt idx="80">
                  <c:v>0.88183007145069348</c:v>
                </c:pt>
                <c:pt idx="81">
                  <c:v>0.89604444662519067</c:v>
                </c:pt>
                <c:pt idx="82">
                  <c:v>0.92814596956851692</c:v>
                </c:pt>
                <c:pt idx="83">
                  <c:v>0.98252144207209213</c:v>
                </c:pt>
                <c:pt idx="84">
                  <c:v>1.0606868671959311</c:v>
                </c:pt>
                <c:pt idx="85">
                  <c:v>1.1274145570892327</c:v>
                </c:pt>
                <c:pt idx="86">
                  <c:v>1.1455531582095155</c:v>
                </c:pt>
                <c:pt idx="87">
                  <c:v>1.1071439059532642</c:v>
                </c:pt>
                <c:pt idx="88">
                  <c:v>1.0507293667894204</c:v>
                </c:pt>
                <c:pt idx="89">
                  <c:v>0.98916277567343813</c:v>
                </c:pt>
                <c:pt idx="90">
                  <c:v>0.93670160758061227</c:v>
                </c:pt>
                <c:pt idx="91">
                  <c:v>0.89406583179208965</c:v>
                </c:pt>
                <c:pt idx="92">
                  <c:v>0.88183007145069348</c:v>
                </c:pt>
                <c:pt idx="93">
                  <c:v>0.89604444662519067</c:v>
                </c:pt>
                <c:pt idx="94">
                  <c:v>0.92814596956851692</c:v>
                </c:pt>
                <c:pt idx="95">
                  <c:v>0.98252144207209213</c:v>
                </c:pt>
                <c:pt idx="96">
                  <c:v>1.0606868671959311</c:v>
                </c:pt>
                <c:pt idx="97">
                  <c:v>1.1274145570892327</c:v>
                </c:pt>
                <c:pt idx="98">
                  <c:v>1.1455531582095155</c:v>
                </c:pt>
                <c:pt idx="99">
                  <c:v>1.1071439059532642</c:v>
                </c:pt>
                <c:pt idx="100">
                  <c:v>1.0507293667894204</c:v>
                </c:pt>
                <c:pt idx="101">
                  <c:v>0.98916277567343813</c:v>
                </c:pt>
                <c:pt idx="102">
                  <c:v>0.93670160758061227</c:v>
                </c:pt>
                <c:pt idx="103">
                  <c:v>0.89406583179208965</c:v>
                </c:pt>
                <c:pt idx="104">
                  <c:v>0.88183007145069348</c:v>
                </c:pt>
                <c:pt idx="105">
                  <c:v>0.89604444662519067</c:v>
                </c:pt>
                <c:pt idx="106">
                  <c:v>0.92814596956851692</c:v>
                </c:pt>
                <c:pt idx="107">
                  <c:v>0.98252144207209213</c:v>
                </c:pt>
                <c:pt idx="108">
                  <c:v>1.0606868671959311</c:v>
                </c:pt>
                <c:pt idx="109">
                  <c:v>1.1274145570892327</c:v>
                </c:pt>
                <c:pt idx="110">
                  <c:v>1.1455531582095155</c:v>
                </c:pt>
                <c:pt idx="111">
                  <c:v>1.1071439059532642</c:v>
                </c:pt>
                <c:pt idx="112">
                  <c:v>1.0507293667894204</c:v>
                </c:pt>
                <c:pt idx="113">
                  <c:v>0.98916277567343813</c:v>
                </c:pt>
                <c:pt idx="114">
                  <c:v>0.93670160758061227</c:v>
                </c:pt>
                <c:pt idx="115">
                  <c:v>0.89406583179208965</c:v>
                </c:pt>
                <c:pt idx="116">
                  <c:v>0.88183007145069348</c:v>
                </c:pt>
                <c:pt idx="117">
                  <c:v>0.89604444662519067</c:v>
                </c:pt>
                <c:pt idx="118">
                  <c:v>0.92814596956851692</c:v>
                </c:pt>
                <c:pt idx="119">
                  <c:v>0.98252144207209213</c:v>
                </c:pt>
                <c:pt idx="120">
                  <c:v>1.0606868671959311</c:v>
                </c:pt>
                <c:pt idx="121">
                  <c:v>1.1274145570892327</c:v>
                </c:pt>
                <c:pt idx="122">
                  <c:v>1.1455531582095155</c:v>
                </c:pt>
                <c:pt idx="123">
                  <c:v>1.1071439059532642</c:v>
                </c:pt>
                <c:pt idx="124">
                  <c:v>1.0507293667894204</c:v>
                </c:pt>
                <c:pt idx="125">
                  <c:v>0.98916277567343813</c:v>
                </c:pt>
                <c:pt idx="126">
                  <c:v>0.93670160758061227</c:v>
                </c:pt>
                <c:pt idx="127">
                  <c:v>0.89406583179208965</c:v>
                </c:pt>
                <c:pt idx="128">
                  <c:v>0.88183007145069348</c:v>
                </c:pt>
                <c:pt idx="129">
                  <c:v>0.89604444662519067</c:v>
                </c:pt>
                <c:pt idx="130">
                  <c:v>0.92814596956851692</c:v>
                </c:pt>
                <c:pt idx="131">
                  <c:v>0.98252144207209213</c:v>
                </c:pt>
                <c:pt idx="132">
                  <c:v>1.0606868671959311</c:v>
                </c:pt>
                <c:pt idx="133">
                  <c:v>1.1274145570892327</c:v>
                </c:pt>
                <c:pt idx="134">
                  <c:v>1.1455531582095155</c:v>
                </c:pt>
                <c:pt idx="135">
                  <c:v>1.1071439059532642</c:v>
                </c:pt>
                <c:pt idx="136">
                  <c:v>1.0507293667894204</c:v>
                </c:pt>
                <c:pt idx="137">
                  <c:v>0.98916277567343813</c:v>
                </c:pt>
                <c:pt idx="138">
                  <c:v>0.93670160758061227</c:v>
                </c:pt>
                <c:pt idx="139">
                  <c:v>0.89406583179208965</c:v>
                </c:pt>
                <c:pt idx="140">
                  <c:v>0.88183007145069348</c:v>
                </c:pt>
                <c:pt idx="141">
                  <c:v>0.89604444662519067</c:v>
                </c:pt>
                <c:pt idx="142">
                  <c:v>0.92814596956851692</c:v>
                </c:pt>
                <c:pt idx="143">
                  <c:v>0.98252144207209213</c:v>
                </c:pt>
                <c:pt idx="144">
                  <c:v>1.0606868671959311</c:v>
                </c:pt>
                <c:pt idx="145">
                  <c:v>1.1274145570892327</c:v>
                </c:pt>
                <c:pt idx="146">
                  <c:v>1.1455531582095155</c:v>
                </c:pt>
                <c:pt idx="147">
                  <c:v>1.1071439059532642</c:v>
                </c:pt>
                <c:pt idx="148">
                  <c:v>1.0507293667894204</c:v>
                </c:pt>
                <c:pt idx="149">
                  <c:v>0.98916277567343813</c:v>
                </c:pt>
                <c:pt idx="150">
                  <c:v>0.93670160758061227</c:v>
                </c:pt>
                <c:pt idx="151">
                  <c:v>0.89406583179208965</c:v>
                </c:pt>
                <c:pt idx="152">
                  <c:v>0.88183007145069348</c:v>
                </c:pt>
                <c:pt idx="153">
                  <c:v>0.89604444662519067</c:v>
                </c:pt>
                <c:pt idx="154">
                  <c:v>0.92814596956851692</c:v>
                </c:pt>
                <c:pt idx="155">
                  <c:v>0.98252144207209213</c:v>
                </c:pt>
                <c:pt idx="156">
                  <c:v>1.0606868671959311</c:v>
                </c:pt>
                <c:pt idx="157">
                  <c:v>1.1274145570892327</c:v>
                </c:pt>
                <c:pt idx="158">
                  <c:v>1.1455531582095155</c:v>
                </c:pt>
                <c:pt idx="159">
                  <c:v>1.1071439059532642</c:v>
                </c:pt>
                <c:pt idx="160">
                  <c:v>1.0507293667894204</c:v>
                </c:pt>
                <c:pt idx="161">
                  <c:v>0.98916277567343813</c:v>
                </c:pt>
                <c:pt idx="162">
                  <c:v>0.93670160758061227</c:v>
                </c:pt>
                <c:pt idx="163">
                  <c:v>0.89406583179208965</c:v>
                </c:pt>
                <c:pt idx="164">
                  <c:v>0.88183007145069348</c:v>
                </c:pt>
                <c:pt idx="165">
                  <c:v>0.89604444662519067</c:v>
                </c:pt>
                <c:pt idx="166">
                  <c:v>0.92814596956851692</c:v>
                </c:pt>
                <c:pt idx="167">
                  <c:v>0.98252144207209213</c:v>
                </c:pt>
                <c:pt idx="168">
                  <c:v>1.0606868671959311</c:v>
                </c:pt>
                <c:pt idx="169">
                  <c:v>1.1274145570892327</c:v>
                </c:pt>
                <c:pt idx="170">
                  <c:v>1.1455531582095155</c:v>
                </c:pt>
                <c:pt idx="171">
                  <c:v>1.1071439059532642</c:v>
                </c:pt>
                <c:pt idx="172">
                  <c:v>1.0507293667894204</c:v>
                </c:pt>
                <c:pt idx="173">
                  <c:v>0.98916277567343813</c:v>
                </c:pt>
                <c:pt idx="174">
                  <c:v>0.93670160758061227</c:v>
                </c:pt>
                <c:pt idx="175">
                  <c:v>0.89406583179208965</c:v>
                </c:pt>
                <c:pt idx="176">
                  <c:v>0.88183007145069348</c:v>
                </c:pt>
                <c:pt idx="177">
                  <c:v>0.89604444662519067</c:v>
                </c:pt>
                <c:pt idx="178">
                  <c:v>0.92814596956851692</c:v>
                </c:pt>
                <c:pt idx="179">
                  <c:v>0.98252144207209213</c:v>
                </c:pt>
                <c:pt idx="180">
                  <c:v>1.0606868671959311</c:v>
                </c:pt>
                <c:pt idx="181">
                  <c:v>1.1274145570892327</c:v>
                </c:pt>
                <c:pt idx="182">
                  <c:v>1.1455531582095155</c:v>
                </c:pt>
                <c:pt idx="183">
                  <c:v>1.1071439059532642</c:v>
                </c:pt>
                <c:pt idx="184">
                  <c:v>1.0507293667894204</c:v>
                </c:pt>
                <c:pt idx="185">
                  <c:v>0.98916277567343813</c:v>
                </c:pt>
                <c:pt idx="186">
                  <c:v>0.93670160758061227</c:v>
                </c:pt>
                <c:pt idx="187">
                  <c:v>0.89406583179208965</c:v>
                </c:pt>
                <c:pt idx="188">
                  <c:v>0.88183007145069348</c:v>
                </c:pt>
                <c:pt idx="189">
                  <c:v>0.89604444662519067</c:v>
                </c:pt>
                <c:pt idx="190">
                  <c:v>0.92814596956851692</c:v>
                </c:pt>
                <c:pt idx="191">
                  <c:v>0.98252144207209213</c:v>
                </c:pt>
                <c:pt idx="192">
                  <c:v>1.0606868671959311</c:v>
                </c:pt>
                <c:pt idx="193">
                  <c:v>1.1274145570892327</c:v>
                </c:pt>
                <c:pt idx="194">
                  <c:v>1.1455531582095155</c:v>
                </c:pt>
                <c:pt idx="195">
                  <c:v>1.1071439059532642</c:v>
                </c:pt>
                <c:pt idx="196">
                  <c:v>1.0507293667894204</c:v>
                </c:pt>
                <c:pt idx="197">
                  <c:v>0.98916277567343813</c:v>
                </c:pt>
                <c:pt idx="198">
                  <c:v>0.93670160758061227</c:v>
                </c:pt>
                <c:pt idx="199">
                  <c:v>0.89406583179208965</c:v>
                </c:pt>
                <c:pt idx="200">
                  <c:v>0.88183007145069348</c:v>
                </c:pt>
                <c:pt idx="201">
                  <c:v>0.89604444662519067</c:v>
                </c:pt>
                <c:pt idx="202">
                  <c:v>0.92814596956851692</c:v>
                </c:pt>
                <c:pt idx="203">
                  <c:v>0.98252144207209213</c:v>
                </c:pt>
                <c:pt idx="204">
                  <c:v>1.0606868671959311</c:v>
                </c:pt>
                <c:pt idx="205">
                  <c:v>1.1274145570892327</c:v>
                </c:pt>
                <c:pt idx="206">
                  <c:v>1.1455531582095155</c:v>
                </c:pt>
                <c:pt idx="207">
                  <c:v>1.1071439059532642</c:v>
                </c:pt>
                <c:pt idx="208">
                  <c:v>1.0507293667894204</c:v>
                </c:pt>
                <c:pt idx="209">
                  <c:v>0.98916277567343813</c:v>
                </c:pt>
                <c:pt idx="210">
                  <c:v>0.93670160758061227</c:v>
                </c:pt>
                <c:pt idx="211">
                  <c:v>0.89406583179208965</c:v>
                </c:pt>
                <c:pt idx="212">
                  <c:v>0.88183007145069348</c:v>
                </c:pt>
                <c:pt idx="213">
                  <c:v>0.89604444662519067</c:v>
                </c:pt>
                <c:pt idx="214">
                  <c:v>0.92814596956851692</c:v>
                </c:pt>
                <c:pt idx="215">
                  <c:v>0.98252144207209213</c:v>
                </c:pt>
                <c:pt idx="216">
                  <c:v>1.0606868671959311</c:v>
                </c:pt>
                <c:pt idx="217">
                  <c:v>1.1274145570892327</c:v>
                </c:pt>
                <c:pt idx="218">
                  <c:v>1.1455531582095155</c:v>
                </c:pt>
                <c:pt idx="219">
                  <c:v>1.1071439059532642</c:v>
                </c:pt>
                <c:pt idx="220">
                  <c:v>1.0507293667894204</c:v>
                </c:pt>
                <c:pt idx="221">
                  <c:v>0.98916277567343813</c:v>
                </c:pt>
                <c:pt idx="222">
                  <c:v>0.93670160758061227</c:v>
                </c:pt>
                <c:pt idx="223">
                  <c:v>0.89406583179208965</c:v>
                </c:pt>
                <c:pt idx="224">
                  <c:v>0.88183007145069348</c:v>
                </c:pt>
                <c:pt idx="225">
                  <c:v>0.89604444662519067</c:v>
                </c:pt>
                <c:pt idx="226">
                  <c:v>0.92814596956851692</c:v>
                </c:pt>
                <c:pt idx="227">
                  <c:v>0.98252144207209213</c:v>
                </c:pt>
                <c:pt idx="228">
                  <c:v>1.0606868671959311</c:v>
                </c:pt>
                <c:pt idx="229">
                  <c:v>1.1274145570892327</c:v>
                </c:pt>
                <c:pt idx="230">
                  <c:v>1.1455531582095155</c:v>
                </c:pt>
                <c:pt idx="231">
                  <c:v>1.1071439059532642</c:v>
                </c:pt>
                <c:pt idx="232">
                  <c:v>1.0507293667894204</c:v>
                </c:pt>
                <c:pt idx="233">
                  <c:v>0.98916277567343813</c:v>
                </c:pt>
                <c:pt idx="234">
                  <c:v>0.93670160758061227</c:v>
                </c:pt>
                <c:pt idx="235">
                  <c:v>0.89406583179208965</c:v>
                </c:pt>
                <c:pt idx="236">
                  <c:v>0.88183007145069348</c:v>
                </c:pt>
                <c:pt idx="237">
                  <c:v>0.89604444662519067</c:v>
                </c:pt>
                <c:pt idx="238">
                  <c:v>0.92814596956851692</c:v>
                </c:pt>
                <c:pt idx="239">
                  <c:v>0.98252144207209213</c:v>
                </c:pt>
                <c:pt idx="240">
                  <c:v>1.0606868671959311</c:v>
                </c:pt>
                <c:pt idx="241">
                  <c:v>1.1274145570892327</c:v>
                </c:pt>
                <c:pt idx="242">
                  <c:v>1.1455531582095155</c:v>
                </c:pt>
                <c:pt idx="243">
                  <c:v>1.1071439059532642</c:v>
                </c:pt>
                <c:pt idx="244">
                  <c:v>1.0507293667894204</c:v>
                </c:pt>
                <c:pt idx="245">
                  <c:v>0.98916277567343813</c:v>
                </c:pt>
                <c:pt idx="246">
                  <c:v>0.93670160758061227</c:v>
                </c:pt>
                <c:pt idx="247">
                  <c:v>0.89406583179208965</c:v>
                </c:pt>
                <c:pt idx="248">
                  <c:v>0.88183007145069348</c:v>
                </c:pt>
                <c:pt idx="249">
                  <c:v>0.89604444662519067</c:v>
                </c:pt>
                <c:pt idx="250">
                  <c:v>0.92814596956851692</c:v>
                </c:pt>
                <c:pt idx="251">
                  <c:v>0.98252144207209213</c:v>
                </c:pt>
                <c:pt idx="252">
                  <c:v>1.0606868671959311</c:v>
                </c:pt>
                <c:pt idx="253">
                  <c:v>1.1274145570892327</c:v>
                </c:pt>
                <c:pt idx="254">
                  <c:v>1.1455531582095155</c:v>
                </c:pt>
                <c:pt idx="255">
                  <c:v>1.1071439059532642</c:v>
                </c:pt>
                <c:pt idx="256">
                  <c:v>1.0507293667894204</c:v>
                </c:pt>
                <c:pt idx="257">
                  <c:v>0.98916277567343813</c:v>
                </c:pt>
                <c:pt idx="258">
                  <c:v>0.93670160758061227</c:v>
                </c:pt>
                <c:pt idx="259">
                  <c:v>0.89406583179208965</c:v>
                </c:pt>
                <c:pt idx="260">
                  <c:v>0.88183007145069348</c:v>
                </c:pt>
                <c:pt idx="261">
                  <c:v>0.89604444662519067</c:v>
                </c:pt>
                <c:pt idx="262">
                  <c:v>0.92814596956851692</c:v>
                </c:pt>
                <c:pt idx="263">
                  <c:v>0.98252144207209213</c:v>
                </c:pt>
                <c:pt idx="264">
                  <c:v>1.0606868671959311</c:v>
                </c:pt>
                <c:pt idx="265">
                  <c:v>1.1274145570892327</c:v>
                </c:pt>
                <c:pt idx="266">
                  <c:v>1.1455531582095155</c:v>
                </c:pt>
                <c:pt idx="267">
                  <c:v>1.1071439059532642</c:v>
                </c:pt>
                <c:pt idx="268">
                  <c:v>1.0507293667894204</c:v>
                </c:pt>
                <c:pt idx="269">
                  <c:v>0.98916277567343813</c:v>
                </c:pt>
                <c:pt idx="270">
                  <c:v>0.93670160758061227</c:v>
                </c:pt>
                <c:pt idx="271">
                  <c:v>0.89406583179208965</c:v>
                </c:pt>
                <c:pt idx="272">
                  <c:v>0.88183007145069348</c:v>
                </c:pt>
                <c:pt idx="273">
                  <c:v>0.89604444662519067</c:v>
                </c:pt>
                <c:pt idx="274">
                  <c:v>0.92814596956851692</c:v>
                </c:pt>
                <c:pt idx="275">
                  <c:v>0.98252144207209213</c:v>
                </c:pt>
                <c:pt idx="276">
                  <c:v>1.0606868671959311</c:v>
                </c:pt>
                <c:pt idx="277">
                  <c:v>1.1274145570892327</c:v>
                </c:pt>
                <c:pt idx="278">
                  <c:v>1.1455531582095155</c:v>
                </c:pt>
                <c:pt idx="279">
                  <c:v>1.1071439059532642</c:v>
                </c:pt>
                <c:pt idx="280">
                  <c:v>1.0507293667894204</c:v>
                </c:pt>
                <c:pt idx="281">
                  <c:v>0.98916277567343813</c:v>
                </c:pt>
                <c:pt idx="282">
                  <c:v>0.93670160758061227</c:v>
                </c:pt>
                <c:pt idx="283">
                  <c:v>0.89406583179208965</c:v>
                </c:pt>
                <c:pt idx="284">
                  <c:v>0.88183007145069348</c:v>
                </c:pt>
                <c:pt idx="285">
                  <c:v>0.89604444662519067</c:v>
                </c:pt>
                <c:pt idx="286">
                  <c:v>0.92814596956851692</c:v>
                </c:pt>
                <c:pt idx="287">
                  <c:v>0.98252144207209213</c:v>
                </c:pt>
                <c:pt idx="288">
                  <c:v>1.0606868671959311</c:v>
                </c:pt>
                <c:pt idx="289">
                  <c:v>1.1274145570892327</c:v>
                </c:pt>
                <c:pt idx="290">
                  <c:v>1.1455531582095155</c:v>
                </c:pt>
                <c:pt idx="291">
                  <c:v>1.1071439059532642</c:v>
                </c:pt>
                <c:pt idx="292">
                  <c:v>1.0507293667894204</c:v>
                </c:pt>
                <c:pt idx="293">
                  <c:v>0.98916277567343813</c:v>
                </c:pt>
                <c:pt idx="294">
                  <c:v>0.93670160758061227</c:v>
                </c:pt>
                <c:pt idx="295">
                  <c:v>0.89406583179208965</c:v>
                </c:pt>
                <c:pt idx="296">
                  <c:v>0.88183007145069348</c:v>
                </c:pt>
                <c:pt idx="297">
                  <c:v>0.89604444662519067</c:v>
                </c:pt>
                <c:pt idx="298">
                  <c:v>0.92814596956851692</c:v>
                </c:pt>
                <c:pt idx="299">
                  <c:v>0.98252144207209213</c:v>
                </c:pt>
                <c:pt idx="300">
                  <c:v>1.0606868671959311</c:v>
                </c:pt>
                <c:pt idx="301">
                  <c:v>1.1274145570892327</c:v>
                </c:pt>
                <c:pt idx="302">
                  <c:v>1.1455531582095155</c:v>
                </c:pt>
                <c:pt idx="303">
                  <c:v>1.1071439059532642</c:v>
                </c:pt>
                <c:pt idx="304">
                  <c:v>1.0507293667894204</c:v>
                </c:pt>
                <c:pt idx="305">
                  <c:v>0.98916277567343813</c:v>
                </c:pt>
                <c:pt idx="306">
                  <c:v>0.93670160758061227</c:v>
                </c:pt>
                <c:pt idx="307">
                  <c:v>0.89406583179208965</c:v>
                </c:pt>
                <c:pt idx="308">
                  <c:v>0.88183007145069348</c:v>
                </c:pt>
                <c:pt idx="309">
                  <c:v>0.89604444662519067</c:v>
                </c:pt>
                <c:pt idx="310">
                  <c:v>0.92814596956851692</c:v>
                </c:pt>
                <c:pt idx="311">
                  <c:v>0.98252144207209213</c:v>
                </c:pt>
                <c:pt idx="312">
                  <c:v>1.0606868671959311</c:v>
                </c:pt>
                <c:pt idx="313">
                  <c:v>1.1274145570892327</c:v>
                </c:pt>
                <c:pt idx="314">
                  <c:v>1.1455531582095155</c:v>
                </c:pt>
                <c:pt idx="315">
                  <c:v>1.1071439059532642</c:v>
                </c:pt>
                <c:pt idx="316">
                  <c:v>1.0507293667894204</c:v>
                </c:pt>
                <c:pt idx="317">
                  <c:v>0.98916277567343813</c:v>
                </c:pt>
                <c:pt idx="318">
                  <c:v>0.93670160758061227</c:v>
                </c:pt>
                <c:pt idx="319">
                  <c:v>0.89406583179208965</c:v>
                </c:pt>
                <c:pt idx="320">
                  <c:v>0.88183007145069348</c:v>
                </c:pt>
                <c:pt idx="321">
                  <c:v>0.89604444662519067</c:v>
                </c:pt>
                <c:pt idx="322">
                  <c:v>0.92814596956851692</c:v>
                </c:pt>
                <c:pt idx="323">
                  <c:v>0.98252144207209213</c:v>
                </c:pt>
                <c:pt idx="324">
                  <c:v>1.0606868671959311</c:v>
                </c:pt>
                <c:pt idx="325">
                  <c:v>1.1274145570892327</c:v>
                </c:pt>
                <c:pt idx="326">
                  <c:v>1.1455531582095155</c:v>
                </c:pt>
                <c:pt idx="327">
                  <c:v>1.1071439059532642</c:v>
                </c:pt>
                <c:pt idx="328">
                  <c:v>1.0507293667894204</c:v>
                </c:pt>
                <c:pt idx="329">
                  <c:v>0.98916277567343813</c:v>
                </c:pt>
                <c:pt idx="330">
                  <c:v>0.93670160758061227</c:v>
                </c:pt>
                <c:pt idx="331">
                  <c:v>0.89406583179208965</c:v>
                </c:pt>
                <c:pt idx="332">
                  <c:v>0.88183007145069348</c:v>
                </c:pt>
                <c:pt idx="333">
                  <c:v>0.89604444662519067</c:v>
                </c:pt>
                <c:pt idx="334">
                  <c:v>0.92814596956851692</c:v>
                </c:pt>
                <c:pt idx="335">
                  <c:v>0.98252144207209213</c:v>
                </c:pt>
                <c:pt idx="336">
                  <c:v>1.0606868671959311</c:v>
                </c:pt>
                <c:pt idx="337">
                  <c:v>1.1274145570892327</c:v>
                </c:pt>
                <c:pt idx="338">
                  <c:v>1.1455531582095155</c:v>
                </c:pt>
                <c:pt idx="339">
                  <c:v>1.1071439059532642</c:v>
                </c:pt>
                <c:pt idx="340">
                  <c:v>1.0507293667894204</c:v>
                </c:pt>
                <c:pt idx="341">
                  <c:v>0.98916277567343813</c:v>
                </c:pt>
                <c:pt idx="342">
                  <c:v>0.93670160758061227</c:v>
                </c:pt>
                <c:pt idx="343">
                  <c:v>0.89406583179208965</c:v>
                </c:pt>
                <c:pt idx="344">
                  <c:v>0.88183007145069348</c:v>
                </c:pt>
                <c:pt idx="345">
                  <c:v>0.89604444662519067</c:v>
                </c:pt>
                <c:pt idx="346">
                  <c:v>0.92814596956851692</c:v>
                </c:pt>
                <c:pt idx="347">
                  <c:v>0.98252144207209213</c:v>
                </c:pt>
                <c:pt idx="348">
                  <c:v>1.0606868671959311</c:v>
                </c:pt>
                <c:pt idx="349">
                  <c:v>1.1274145570892327</c:v>
                </c:pt>
                <c:pt idx="350">
                  <c:v>1.1455531582095155</c:v>
                </c:pt>
                <c:pt idx="351">
                  <c:v>1.1071439059532642</c:v>
                </c:pt>
                <c:pt idx="352">
                  <c:v>1.0507293667894204</c:v>
                </c:pt>
                <c:pt idx="353">
                  <c:v>0.98916277567343813</c:v>
                </c:pt>
                <c:pt idx="354">
                  <c:v>0.93670160758061227</c:v>
                </c:pt>
                <c:pt idx="355">
                  <c:v>0.89406583179208965</c:v>
                </c:pt>
                <c:pt idx="356">
                  <c:v>0.88183007145069348</c:v>
                </c:pt>
                <c:pt idx="357">
                  <c:v>0.89604444662519067</c:v>
                </c:pt>
                <c:pt idx="358">
                  <c:v>0.92814596956851692</c:v>
                </c:pt>
                <c:pt idx="359">
                  <c:v>0.98252144207209213</c:v>
                </c:pt>
                <c:pt idx="360">
                  <c:v>1.0606868671959311</c:v>
                </c:pt>
                <c:pt idx="361">
                  <c:v>1.1274145570892327</c:v>
                </c:pt>
                <c:pt idx="362">
                  <c:v>1.1455531582095155</c:v>
                </c:pt>
                <c:pt idx="363">
                  <c:v>1.1071439059532642</c:v>
                </c:pt>
                <c:pt idx="364">
                  <c:v>1.0507293667894204</c:v>
                </c:pt>
                <c:pt idx="365">
                  <c:v>0.98916277567343813</c:v>
                </c:pt>
                <c:pt idx="366">
                  <c:v>0.93670160758061227</c:v>
                </c:pt>
                <c:pt idx="367">
                  <c:v>0.89406583179208965</c:v>
                </c:pt>
                <c:pt idx="368">
                  <c:v>0.88183007145069348</c:v>
                </c:pt>
                <c:pt idx="369">
                  <c:v>0.89604444662519067</c:v>
                </c:pt>
                <c:pt idx="370">
                  <c:v>0.92814596956851692</c:v>
                </c:pt>
                <c:pt idx="371">
                  <c:v>0.98252144207209213</c:v>
                </c:pt>
                <c:pt idx="372">
                  <c:v>1.0606868671959311</c:v>
                </c:pt>
                <c:pt idx="373">
                  <c:v>1.1274145570892327</c:v>
                </c:pt>
                <c:pt idx="374">
                  <c:v>1.1455531582095155</c:v>
                </c:pt>
                <c:pt idx="375">
                  <c:v>1.1071439059532642</c:v>
                </c:pt>
                <c:pt idx="376">
                  <c:v>1.0507293667894204</c:v>
                </c:pt>
                <c:pt idx="377">
                  <c:v>0.98916277567343813</c:v>
                </c:pt>
                <c:pt idx="378">
                  <c:v>0.93670160758061227</c:v>
                </c:pt>
                <c:pt idx="379">
                  <c:v>0.89406583179208965</c:v>
                </c:pt>
                <c:pt idx="380">
                  <c:v>0.88183007145069348</c:v>
                </c:pt>
                <c:pt idx="381">
                  <c:v>0.89604444662519067</c:v>
                </c:pt>
                <c:pt idx="382">
                  <c:v>0.92814596956851692</c:v>
                </c:pt>
                <c:pt idx="383">
                  <c:v>0.98252144207209213</c:v>
                </c:pt>
                <c:pt idx="384">
                  <c:v>1.0606868671959311</c:v>
                </c:pt>
                <c:pt idx="385">
                  <c:v>1.1274145570892327</c:v>
                </c:pt>
                <c:pt idx="386">
                  <c:v>1.1455531582095155</c:v>
                </c:pt>
                <c:pt idx="387">
                  <c:v>1.1071439059532642</c:v>
                </c:pt>
                <c:pt idx="388">
                  <c:v>1.0507293667894204</c:v>
                </c:pt>
                <c:pt idx="389">
                  <c:v>0.98916277567343813</c:v>
                </c:pt>
                <c:pt idx="390">
                  <c:v>0.93670160758061227</c:v>
                </c:pt>
                <c:pt idx="391">
                  <c:v>0.89406583179208965</c:v>
                </c:pt>
                <c:pt idx="392">
                  <c:v>0.88183007145069348</c:v>
                </c:pt>
                <c:pt idx="393">
                  <c:v>0.89604444662519067</c:v>
                </c:pt>
                <c:pt idx="394">
                  <c:v>0.92814596956851692</c:v>
                </c:pt>
                <c:pt idx="395">
                  <c:v>0.98252144207209213</c:v>
                </c:pt>
                <c:pt idx="396">
                  <c:v>1.0606868671959311</c:v>
                </c:pt>
                <c:pt idx="397">
                  <c:v>1.1274145570892327</c:v>
                </c:pt>
                <c:pt idx="398">
                  <c:v>1.1455531582095155</c:v>
                </c:pt>
                <c:pt idx="399">
                  <c:v>1.1071439059532642</c:v>
                </c:pt>
                <c:pt idx="400">
                  <c:v>1.0507293667894204</c:v>
                </c:pt>
                <c:pt idx="401">
                  <c:v>0.98916277567343813</c:v>
                </c:pt>
                <c:pt idx="402">
                  <c:v>0.93670160758061227</c:v>
                </c:pt>
                <c:pt idx="403">
                  <c:v>0.89406583179208965</c:v>
                </c:pt>
                <c:pt idx="404">
                  <c:v>0.88183007145069348</c:v>
                </c:pt>
                <c:pt idx="405">
                  <c:v>0.89604444662519067</c:v>
                </c:pt>
                <c:pt idx="406">
                  <c:v>0.92814596956851692</c:v>
                </c:pt>
                <c:pt idx="407">
                  <c:v>0.98252144207209213</c:v>
                </c:pt>
                <c:pt idx="408">
                  <c:v>1.0606868671959311</c:v>
                </c:pt>
                <c:pt idx="409">
                  <c:v>1.1274145570892327</c:v>
                </c:pt>
                <c:pt idx="410">
                  <c:v>1.1455531582095155</c:v>
                </c:pt>
                <c:pt idx="411">
                  <c:v>1.1071439059532642</c:v>
                </c:pt>
                <c:pt idx="412">
                  <c:v>1.0507293667894204</c:v>
                </c:pt>
                <c:pt idx="413">
                  <c:v>0.98916277567343813</c:v>
                </c:pt>
                <c:pt idx="414">
                  <c:v>0.93670160758061227</c:v>
                </c:pt>
                <c:pt idx="415">
                  <c:v>0.89406583179208965</c:v>
                </c:pt>
                <c:pt idx="416">
                  <c:v>0.88183007145069348</c:v>
                </c:pt>
                <c:pt idx="417">
                  <c:v>0.89604444662519067</c:v>
                </c:pt>
                <c:pt idx="418">
                  <c:v>0.92814596956851692</c:v>
                </c:pt>
                <c:pt idx="419">
                  <c:v>0.98252144207209213</c:v>
                </c:pt>
                <c:pt idx="420">
                  <c:v>1.0606868671959311</c:v>
                </c:pt>
                <c:pt idx="421">
                  <c:v>1.1274145570892327</c:v>
                </c:pt>
                <c:pt idx="422">
                  <c:v>1.1455531582095155</c:v>
                </c:pt>
                <c:pt idx="423">
                  <c:v>1.1071439059532642</c:v>
                </c:pt>
                <c:pt idx="424">
                  <c:v>1.0507293667894204</c:v>
                </c:pt>
                <c:pt idx="425">
                  <c:v>0.98916277567343813</c:v>
                </c:pt>
                <c:pt idx="426">
                  <c:v>0.93670160758061227</c:v>
                </c:pt>
                <c:pt idx="427">
                  <c:v>0.89406583179208965</c:v>
                </c:pt>
                <c:pt idx="428">
                  <c:v>0.88183007145069348</c:v>
                </c:pt>
                <c:pt idx="429">
                  <c:v>0.89604444662519067</c:v>
                </c:pt>
                <c:pt idx="430">
                  <c:v>0.92814596956851692</c:v>
                </c:pt>
                <c:pt idx="431">
                  <c:v>0.98252144207209213</c:v>
                </c:pt>
                <c:pt idx="432">
                  <c:v>1.0606868671959311</c:v>
                </c:pt>
                <c:pt idx="433">
                  <c:v>1.1274145570892327</c:v>
                </c:pt>
                <c:pt idx="434">
                  <c:v>1.1455531582095155</c:v>
                </c:pt>
                <c:pt idx="435">
                  <c:v>1.1071439059532642</c:v>
                </c:pt>
                <c:pt idx="436">
                  <c:v>1.0507293667894204</c:v>
                </c:pt>
                <c:pt idx="437">
                  <c:v>0.98916277567343813</c:v>
                </c:pt>
                <c:pt idx="438">
                  <c:v>0.93670160758061227</c:v>
                </c:pt>
                <c:pt idx="439">
                  <c:v>0.89406583179208965</c:v>
                </c:pt>
                <c:pt idx="440">
                  <c:v>0.88183007145069348</c:v>
                </c:pt>
                <c:pt idx="441">
                  <c:v>0.89604444662519067</c:v>
                </c:pt>
                <c:pt idx="442">
                  <c:v>0.92814596956851692</c:v>
                </c:pt>
                <c:pt idx="443">
                  <c:v>0.98252144207209213</c:v>
                </c:pt>
                <c:pt idx="444">
                  <c:v>1.0606868671959311</c:v>
                </c:pt>
                <c:pt idx="445">
                  <c:v>1.1274145570892327</c:v>
                </c:pt>
                <c:pt idx="446">
                  <c:v>1.1455531582095155</c:v>
                </c:pt>
                <c:pt idx="447">
                  <c:v>1.1071439059532642</c:v>
                </c:pt>
                <c:pt idx="448">
                  <c:v>1.0507293667894204</c:v>
                </c:pt>
                <c:pt idx="449">
                  <c:v>0.98916277567343813</c:v>
                </c:pt>
                <c:pt idx="450">
                  <c:v>0.93670160758061227</c:v>
                </c:pt>
                <c:pt idx="451">
                  <c:v>0.89406583179208965</c:v>
                </c:pt>
                <c:pt idx="452">
                  <c:v>0.88183007145069348</c:v>
                </c:pt>
                <c:pt idx="453">
                  <c:v>0.89604444662519067</c:v>
                </c:pt>
                <c:pt idx="454">
                  <c:v>0.92814596956851692</c:v>
                </c:pt>
                <c:pt idx="455">
                  <c:v>0.98252144207209213</c:v>
                </c:pt>
                <c:pt idx="456">
                  <c:v>1.0606868671959311</c:v>
                </c:pt>
                <c:pt idx="457">
                  <c:v>1.1274145570892327</c:v>
                </c:pt>
                <c:pt idx="458">
                  <c:v>1.1455531582095155</c:v>
                </c:pt>
                <c:pt idx="459">
                  <c:v>1.1071439059532642</c:v>
                </c:pt>
                <c:pt idx="460">
                  <c:v>1.0507293667894204</c:v>
                </c:pt>
                <c:pt idx="461">
                  <c:v>0.98916277567343813</c:v>
                </c:pt>
                <c:pt idx="462">
                  <c:v>0.93670160758061227</c:v>
                </c:pt>
                <c:pt idx="463">
                  <c:v>0.89406583179208965</c:v>
                </c:pt>
                <c:pt idx="464">
                  <c:v>0.88183007145069348</c:v>
                </c:pt>
                <c:pt idx="465">
                  <c:v>0.89604444662519067</c:v>
                </c:pt>
                <c:pt idx="466">
                  <c:v>0.92814596956851692</c:v>
                </c:pt>
                <c:pt idx="467">
                  <c:v>0.98252144207209213</c:v>
                </c:pt>
                <c:pt idx="468">
                  <c:v>1.0606868671959311</c:v>
                </c:pt>
                <c:pt idx="469">
                  <c:v>1.1274145570892327</c:v>
                </c:pt>
                <c:pt idx="470">
                  <c:v>1.1455531582095155</c:v>
                </c:pt>
                <c:pt idx="471">
                  <c:v>1.1071439059532642</c:v>
                </c:pt>
                <c:pt idx="472">
                  <c:v>1.0507293667894204</c:v>
                </c:pt>
                <c:pt idx="473">
                  <c:v>0.98916277567343813</c:v>
                </c:pt>
                <c:pt idx="474">
                  <c:v>0.93670160758061227</c:v>
                </c:pt>
                <c:pt idx="475">
                  <c:v>0.89406583179208965</c:v>
                </c:pt>
                <c:pt idx="476">
                  <c:v>0.88183007145069348</c:v>
                </c:pt>
                <c:pt idx="477">
                  <c:v>0.89604444662519067</c:v>
                </c:pt>
                <c:pt idx="478">
                  <c:v>0.92814596956851692</c:v>
                </c:pt>
                <c:pt idx="479">
                  <c:v>0.98252144207209213</c:v>
                </c:pt>
                <c:pt idx="480">
                  <c:v>1.0606868671959311</c:v>
                </c:pt>
                <c:pt idx="481">
                  <c:v>1.1274145570892327</c:v>
                </c:pt>
                <c:pt idx="482">
                  <c:v>1.1455531582095155</c:v>
                </c:pt>
                <c:pt idx="483">
                  <c:v>1.1071439059532642</c:v>
                </c:pt>
                <c:pt idx="484">
                  <c:v>1.0507293667894204</c:v>
                </c:pt>
                <c:pt idx="485">
                  <c:v>0.98916277567343813</c:v>
                </c:pt>
                <c:pt idx="486">
                  <c:v>0.93670160758061227</c:v>
                </c:pt>
                <c:pt idx="487">
                  <c:v>0.89406583179208965</c:v>
                </c:pt>
                <c:pt idx="488">
                  <c:v>0.88183007145069348</c:v>
                </c:pt>
                <c:pt idx="489">
                  <c:v>0.89604444662519067</c:v>
                </c:pt>
                <c:pt idx="490">
                  <c:v>0.92814596956851692</c:v>
                </c:pt>
                <c:pt idx="491">
                  <c:v>0.98252144207209213</c:v>
                </c:pt>
                <c:pt idx="492">
                  <c:v>1.0606868671959311</c:v>
                </c:pt>
                <c:pt idx="493">
                  <c:v>1.1274145570892327</c:v>
                </c:pt>
                <c:pt idx="494">
                  <c:v>1.1455531582095155</c:v>
                </c:pt>
                <c:pt idx="495">
                  <c:v>1.1071439059532642</c:v>
                </c:pt>
                <c:pt idx="496">
                  <c:v>1.0507293667894204</c:v>
                </c:pt>
                <c:pt idx="497">
                  <c:v>0.98916277567343813</c:v>
                </c:pt>
                <c:pt idx="498">
                  <c:v>0.93670160758061227</c:v>
                </c:pt>
                <c:pt idx="499">
                  <c:v>0.89406583179208965</c:v>
                </c:pt>
                <c:pt idx="500">
                  <c:v>0.88183007145069348</c:v>
                </c:pt>
                <c:pt idx="501">
                  <c:v>0.89604444662519067</c:v>
                </c:pt>
                <c:pt idx="502">
                  <c:v>0.92814596956851692</c:v>
                </c:pt>
                <c:pt idx="503">
                  <c:v>0.98252144207209213</c:v>
                </c:pt>
                <c:pt idx="504">
                  <c:v>1.0606868671959311</c:v>
                </c:pt>
                <c:pt idx="505">
                  <c:v>1.1274145570892327</c:v>
                </c:pt>
                <c:pt idx="506">
                  <c:v>1.1455531582095155</c:v>
                </c:pt>
                <c:pt idx="507">
                  <c:v>1.1071439059532642</c:v>
                </c:pt>
                <c:pt idx="508">
                  <c:v>1.0507293667894204</c:v>
                </c:pt>
                <c:pt idx="509">
                  <c:v>0.98916277567343813</c:v>
                </c:pt>
                <c:pt idx="510">
                  <c:v>0.93670160758061227</c:v>
                </c:pt>
                <c:pt idx="511">
                  <c:v>0.89406583179208965</c:v>
                </c:pt>
                <c:pt idx="512">
                  <c:v>0.88183007145069348</c:v>
                </c:pt>
                <c:pt idx="513">
                  <c:v>0.89604444662519067</c:v>
                </c:pt>
                <c:pt idx="514">
                  <c:v>0.92814596956851692</c:v>
                </c:pt>
                <c:pt idx="515">
                  <c:v>0.98252144207209213</c:v>
                </c:pt>
                <c:pt idx="516">
                  <c:v>1.0606868671959311</c:v>
                </c:pt>
                <c:pt idx="517">
                  <c:v>1.1274145570892327</c:v>
                </c:pt>
                <c:pt idx="518">
                  <c:v>1.1455531582095155</c:v>
                </c:pt>
                <c:pt idx="519">
                  <c:v>1.1071439059532642</c:v>
                </c:pt>
                <c:pt idx="520">
                  <c:v>1.0507293667894204</c:v>
                </c:pt>
                <c:pt idx="521">
                  <c:v>0.98916277567343813</c:v>
                </c:pt>
                <c:pt idx="522">
                  <c:v>0.93670160758061227</c:v>
                </c:pt>
                <c:pt idx="523">
                  <c:v>0.89406583179208965</c:v>
                </c:pt>
                <c:pt idx="524">
                  <c:v>0.88183007145069348</c:v>
                </c:pt>
                <c:pt idx="525">
                  <c:v>0.89604444662519067</c:v>
                </c:pt>
                <c:pt idx="526">
                  <c:v>0.92814596956851692</c:v>
                </c:pt>
                <c:pt idx="527">
                  <c:v>0.98252144207209213</c:v>
                </c:pt>
                <c:pt idx="528">
                  <c:v>1.0606868671959311</c:v>
                </c:pt>
                <c:pt idx="529">
                  <c:v>1.1274145570892327</c:v>
                </c:pt>
                <c:pt idx="530">
                  <c:v>1.1455531582095155</c:v>
                </c:pt>
                <c:pt idx="531">
                  <c:v>1.1071439059532642</c:v>
                </c:pt>
                <c:pt idx="532">
                  <c:v>1.0507293667894204</c:v>
                </c:pt>
                <c:pt idx="533">
                  <c:v>0.98916277567343813</c:v>
                </c:pt>
                <c:pt idx="534">
                  <c:v>0.93670160758061227</c:v>
                </c:pt>
                <c:pt idx="535">
                  <c:v>0.89406583179208965</c:v>
                </c:pt>
                <c:pt idx="536">
                  <c:v>0.88183007145069348</c:v>
                </c:pt>
                <c:pt idx="537">
                  <c:v>0.89604444662519067</c:v>
                </c:pt>
                <c:pt idx="538">
                  <c:v>0.92814596956851692</c:v>
                </c:pt>
                <c:pt idx="539">
                  <c:v>0.98252144207209213</c:v>
                </c:pt>
                <c:pt idx="540">
                  <c:v>1.0606868671959311</c:v>
                </c:pt>
                <c:pt idx="541">
                  <c:v>1.1274145570892327</c:v>
                </c:pt>
                <c:pt idx="542">
                  <c:v>1.1455531582095155</c:v>
                </c:pt>
                <c:pt idx="543">
                  <c:v>1.1071439059532642</c:v>
                </c:pt>
                <c:pt idx="544">
                  <c:v>1.0507293667894204</c:v>
                </c:pt>
                <c:pt idx="545">
                  <c:v>0.98916277567343813</c:v>
                </c:pt>
                <c:pt idx="546">
                  <c:v>0.93670160758061227</c:v>
                </c:pt>
                <c:pt idx="547">
                  <c:v>0.89406583179208965</c:v>
                </c:pt>
                <c:pt idx="548">
                  <c:v>0.88183007145069348</c:v>
                </c:pt>
                <c:pt idx="549">
                  <c:v>0.89604444662519067</c:v>
                </c:pt>
                <c:pt idx="550">
                  <c:v>0.92814596956851692</c:v>
                </c:pt>
                <c:pt idx="551">
                  <c:v>0.98252144207209213</c:v>
                </c:pt>
                <c:pt idx="552">
                  <c:v>1.0606868671959311</c:v>
                </c:pt>
                <c:pt idx="553">
                  <c:v>1.1274145570892327</c:v>
                </c:pt>
                <c:pt idx="554">
                  <c:v>1.1455531582095155</c:v>
                </c:pt>
                <c:pt idx="555">
                  <c:v>1.1071439059532642</c:v>
                </c:pt>
                <c:pt idx="556">
                  <c:v>1.0507293667894204</c:v>
                </c:pt>
                <c:pt idx="557">
                  <c:v>0.98916277567343813</c:v>
                </c:pt>
                <c:pt idx="558">
                  <c:v>0.93670160758061227</c:v>
                </c:pt>
                <c:pt idx="559">
                  <c:v>0.89406583179208965</c:v>
                </c:pt>
                <c:pt idx="560">
                  <c:v>0.88183007145069348</c:v>
                </c:pt>
                <c:pt idx="561">
                  <c:v>0.89604444662519067</c:v>
                </c:pt>
                <c:pt idx="562">
                  <c:v>0.92814596956851692</c:v>
                </c:pt>
                <c:pt idx="563">
                  <c:v>0.98252144207209213</c:v>
                </c:pt>
                <c:pt idx="564">
                  <c:v>1.0606868671959311</c:v>
                </c:pt>
                <c:pt idx="565">
                  <c:v>1.1274145570892327</c:v>
                </c:pt>
                <c:pt idx="566">
                  <c:v>1.1455531582095155</c:v>
                </c:pt>
                <c:pt idx="567">
                  <c:v>1.1071439059532642</c:v>
                </c:pt>
                <c:pt idx="568">
                  <c:v>1.0507293667894204</c:v>
                </c:pt>
                <c:pt idx="569">
                  <c:v>0.98916277567343813</c:v>
                </c:pt>
                <c:pt idx="570">
                  <c:v>0.93670160758061227</c:v>
                </c:pt>
                <c:pt idx="571">
                  <c:v>0.89406583179208965</c:v>
                </c:pt>
                <c:pt idx="572">
                  <c:v>0.88183007145069348</c:v>
                </c:pt>
                <c:pt idx="573">
                  <c:v>0.89604444662519067</c:v>
                </c:pt>
                <c:pt idx="574">
                  <c:v>0.92814596956851692</c:v>
                </c:pt>
                <c:pt idx="575">
                  <c:v>0.98252144207209213</c:v>
                </c:pt>
                <c:pt idx="576">
                  <c:v>1.0606868671959311</c:v>
                </c:pt>
                <c:pt idx="577">
                  <c:v>1.1274145570892327</c:v>
                </c:pt>
                <c:pt idx="578">
                  <c:v>1.1455531582095155</c:v>
                </c:pt>
                <c:pt idx="579">
                  <c:v>1.1071439059532642</c:v>
                </c:pt>
                <c:pt idx="580">
                  <c:v>1.0507293667894204</c:v>
                </c:pt>
                <c:pt idx="581">
                  <c:v>0.98916277567343813</c:v>
                </c:pt>
                <c:pt idx="582">
                  <c:v>0.93670160758061227</c:v>
                </c:pt>
                <c:pt idx="583">
                  <c:v>0.89406583179208965</c:v>
                </c:pt>
                <c:pt idx="584">
                  <c:v>0.88183007145069348</c:v>
                </c:pt>
                <c:pt idx="585">
                  <c:v>0.89604444662519067</c:v>
                </c:pt>
                <c:pt idx="586">
                  <c:v>0.92814596956851692</c:v>
                </c:pt>
                <c:pt idx="587">
                  <c:v>0.98252144207209213</c:v>
                </c:pt>
                <c:pt idx="588">
                  <c:v>1.0606868671959311</c:v>
                </c:pt>
                <c:pt idx="589">
                  <c:v>1.1274145570892327</c:v>
                </c:pt>
                <c:pt idx="590">
                  <c:v>1.1455531582095155</c:v>
                </c:pt>
                <c:pt idx="591">
                  <c:v>1.1071439059532642</c:v>
                </c:pt>
                <c:pt idx="592">
                  <c:v>1.0507293667894204</c:v>
                </c:pt>
                <c:pt idx="593">
                  <c:v>0.98916277567343813</c:v>
                </c:pt>
                <c:pt idx="594">
                  <c:v>0.93670160758061227</c:v>
                </c:pt>
                <c:pt idx="595">
                  <c:v>0.89406583179208965</c:v>
                </c:pt>
                <c:pt idx="596">
                  <c:v>0.88183007145069348</c:v>
                </c:pt>
                <c:pt idx="597">
                  <c:v>0.89604444662519067</c:v>
                </c:pt>
                <c:pt idx="598">
                  <c:v>0.92814596956851692</c:v>
                </c:pt>
                <c:pt idx="599">
                  <c:v>0.98252144207209213</c:v>
                </c:pt>
                <c:pt idx="600">
                  <c:v>1.0606868671959311</c:v>
                </c:pt>
                <c:pt idx="601">
                  <c:v>1.1274145570892327</c:v>
                </c:pt>
                <c:pt idx="602">
                  <c:v>1.1455531582095155</c:v>
                </c:pt>
                <c:pt idx="603">
                  <c:v>1.1071439059532642</c:v>
                </c:pt>
                <c:pt idx="604">
                  <c:v>1.0507293667894204</c:v>
                </c:pt>
                <c:pt idx="605">
                  <c:v>0.98916277567343813</c:v>
                </c:pt>
                <c:pt idx="606">
                  <c:v>0.93670160758061227</c:v>
                </c:pt>
                <c:pt idx="607">
                  <c:v>0.89406583179208965</c:v>
                </c:pt>
                <c:pt idx="608">
                  <c:v>0.88183007145069348</c:v>
                </c:pt>
                <c:pt idx="609">
                  <c:v>0.89604444662519067</c:v>
                </c:pt>
                <c:pt idx="610">
                  <c:v>0.92814596956851692</c:v>
                </c:pt>
                <c:pt idx="611">
                  <c:v>0.98252144207209213</c:v>
                </c:pt>
                <c:pt idx="612">
                  <c:v>1.0606868671959311</c:v>
                </c:pt>
                <c:pt idx="613">
                  <c:v>1.1274145570892327</c:v>
                </c:pt>
                <c:pt idx="614">
                  <c:v>1.1455531582095155</c:v>
                </c:pt>
                <c:pt idx="615">
                  <c:v>1.1071439059532642</c:v>
                </c:pt>
                <c:pt idx="616">
                  <c:v>1.0507293667894204</c:v>
                </c:pt>
                <c:pt idx="617">
                  <c:v>0.98916277567343813</c:v>
                </c:pt>
                <c:pt idx="618">
                  <c:v>0.93670160758061227</c:v>
                </c:pt>
                <c:pt idx="619">
                  <c:v>0.89406583179208965</c:v>
                </c:pt>
                <c:pt idx="620">
                  <c:v>0.88183007145069348</c:v>
                </c:pt>
                <c:pt idx="621">
                  <c:v>0.89604444662519067</c:v>
                </c:pt>
                <c:pt idx="622">
                  <c:v>0.92814596956851692</c:v>
                </c:pt>
                <c:pt idx="623">
                  <c:v>0.98252144207209213</c:v>
                </c:pt>
                <c:pt idx="624">
                  <c:v>1.0606868671959311</c:v>
                </c:pt>
                <c:pt idx="625">
                  <c:v>1.1274145570892327</c:v>
                </c:pt>
                <c:pt idx="626">
                  <c:v>1.1455531582095155</c:v>
                </c:pt>
                <c:pt idx="627">
                  <c:v>1.1071439059532642</c:v>
                </c:pt>
                <c:pt idx="628">
                  <c:v>1.0507293667894204</c:v>
                </c:pt>
                <c:pt idx="629">
                  <c:v>0.98916277567343813</c:v>
                </c:pt>
                <c:pt idx="630">
                  <c:v>0.93670160758061227</c:v>
                </c:pt>
                <c:pt idx="631">
                  <c:v>0.89406583179208965</c:v>
                </c:pt>
                <c:pt idx="632">
                  <c:v>0.88183007145069348</c:v>
                </c:pt>
                <c:pt idx="633">
                  <c:v>0.89604444662519067</c:v>
                </c:pt>
                <c:pt idx="634">
                  <c:v>0.92814596956851692</c:v>
                </c:pt>
                <c:pt idx="635">
                  <c:v>0.98252144207209213</c:v>
                </c:pt>
                <c:pt idx="636">
                  <c:v>1.0606868671959311</c:v>
                </c:pt>
                <c:pt idx="637">
                  <c:v>1.1274145570892327</c:v>
                </c:pt>
                <c:pt idx="638">
                  <c:v>1.1455531582095155</c:v>
                </c:pt>
                <c:pt idx="639">
                  <c:v>1.1071439059532642</c:v>
                </c:pt>
                <c:pt idx="640">
                  <c:v>1.0507293667894204</c:v>
                </c:pt>
                <c:pt idx="641">
                  <c:v>0.98916277567343813</c:v>
                </c:pt>
                <c:pt idx="642">
                  <c:v>0.93670160758061227</c:v>
                </c:pt>
                <c:pt idx="643">
                  <c:v>0.89406583179208965</c:v>
                </c:pt>
                <c:pt idx="644">
                  <c:v>0.88183007145069348</c:v>
                </c:pt>
                <c:pt idx="645">
                  <c:v>0.89604444662519067</c:v>
                </c:pt>
                <c:pt idx="646">
                  <c:v>0.92814596956851692</c:v>
                </c:pt>
                <c:pt idx="647">
                  <c:v>0.98252144207209213</c:v>
                </c:pt>
                <c:pt idx="648">
                  <c:v>1.0606868671959311</c:v>
                </c:pt>
                <c:pt idx="649">
                  <c:v>1.1274145570892327</c:v>
                </c:pt>
                <c:pt idx="650">
                  <c:v>1.1455531582095155</c:v>
                </c:pt>
                <c:pt idx="651">
                  <c:v>1.1071439059532642</c:v>
                </c:pt>
                <c:pt idx="652">
                  <c:v>1.0507293667894204</c:v>
                </c:pt>
                <c:pt idx="653">
                  <c:v>0.98916277567343813</c:v>
                </c:pt>
                <c:pt idx="654">
                  <c:v>0.93670160758061227</c:v>
                </c:pt>
                <c:pt idx="655">
                  <c:v>0.89406583179208965</c:v>
                </c:pt>
                <c:pt idx="656">
                  <c:v>0.88183007145069348</c:v>
                </c:pt>
                <c:pt idx="657">
                  <c:v>0.89604444662519067</c:v>
                </c:pt>
                <c:pt idx="658">
                  <c:v>0.92814596956851692</c:v>
                </c:pt>
                <c:pt idx="659">
                  <c:v>0.98252144207209213</c:v>
                </c:pt>
                <c:pt idx="660">
                  <c:v>1.0606868671959311</c:v>
                </c:pt>
                <c:pt idx="661">
                  <c:v>1.1274145570892327</c:v>
                </c:pt>
                <c:pt idx="662">
                  <c:v>1.1455531582095155</c:v>
                </c:pt>
                <c:pt idx="663">
                  <c:v>1.1071439059532642</c:v>
                </c:pt>
                <c:pt idx="664">
                  <c:v>1.0507293667894204</c:v>
                </c:pt>
                <c:pt idx="665">
                  <c:v>0.98916277567343813</c:v>
                </c:pt>
                <c:pt idx="666">
                  <c:v>0.93670160758061227</c:v>
                </c:pt>
                <c:pt idx="667">
                  <c:v>0.89406583179208965</c:v>
                </c:pt>
                <c:pt idx="668">
                  <c:v>0.88183007145069348</c:v>
                </c:pt>
                <c:pt idx="669">
                  <c:v>0.89604444662519067</c:v>
                </c:pt>
                <c:pt idx="670">
                  <c:v>0.92814596956851692</c:v>
                </c:pt>
                <c:pt idx="671">
                  <c:v>0.98252144207209213</c:v>
                </c:pt>
                <c:pt idx="672">
                  <c:v>1.0606868671959311</c:v>
                </c:pt>
                <c:pt idx="673">
                  <c:v>1.1274145570892327</c:v>
                </c:pt>
                <c:pt idx="674">
                  <c:v>1.1455531582095155</c:v>
                </c:pt>
                <c:pt idx="675">
                  <c:v>1.1071439059532642</c:v>
                </c:pt>
                <c:pt idx="676">
                  <c:v>1.0507293667894204</c:v>
                </c:pt>
                <c:pt idx="677">
                  <c:v>0.98916277567343813</c:v>
                </c:pt>
                <c:pt idx="678">
                  <c:v>0.93670160758061227</c:v>
                </c:pt>
                <c:pt idx="679">
                  <c:v>0.89406583179208965</c:v>
                </c:pt>
                <c:pt idx="680">
                  <c:v>0.88183007145069348</c:v>
                </c:pt>
                <c:pt idx="681">
                  <c:v>0.89604444662519067</c:v>
                </c:pt>
                <c:pt idx="682">
                  <c:v>0.92814596956851692</c:v>
                </c:pt>
                <c:pt idx="683">
                  <c:v>0.98252144207209213</c:v>
                </c:pt>
                <c:pt idx="684">
                  <c:v>1.0606868671959311</c:v>
                </c:pt>
                <c:pt idx="685">
                  <c:v>1.1274145570892327</c:v>
                </c:pt>
                <c:pt idx="686">
                  <c:v>1.1455531582095155</c:v>
                </c:pt>
                <c:pt idx="687">
                  <c:v>1.1071439059532642</c:v>
                </c:pt>
                <c:pt idx="688">
                  <c:v>1.0507293667894204</c:v>
                </c:pt>
                <c:pt idx="689">
                  <c:v>0.98916277567343813</c:v>
                </c:pt>
                <c:pt idx="690">
                  <c:v>0.93670160758061227</c:v>
                </c:pt>
                <c:pt idx="691">
                  <c:v>0.89406583179208965</c:v>
                </c:pt>
                <c:pt idx="692">
                  <c:v>0.88183007145069348</c:v>
                </c:pt>
                <c:pt idx="693">
                  <c:v>0.89604444662519067</c:v>
                </c:pt>
                <c:pt idx="694">
                  <c:v>0.92814596956851692</c:v>
                </c:pt>
                <c:pt idx="695">
                  <c:v>0.98252144207209213</c:v>
                </c:pt>
                <c:pt idx="696">
                  <c:v>1.0606868671959311</c:v>
                </c:pt>
                <c:pt idx="697">
                  <c:v>1.1274145570892327</c:v>
                </c:pt>
                <c:pt idx="698">
                  <c:v>1.1455531582095155</c:v>
                </c:pt>
                <c:pt idx="699">
                  <c:v>1.1071439059532642</c:v>
                </c:pt>
                <c:pt idx="700">
                  <c:v>1.0507293667894204</c:v>
                </c:pt>
                <c:pt idx="701">
                  <c:v>0.98916277567343813</c:v>
                </c:pt>
                <c:pt idx="702">
                  <c:v>0.93670160758061227</c:v>
                </c:pt>
                <c:pt idx="703">
                  <c:v>0.89406583179208965</c:v>
                </c:pt>
                <c:pt idx="704">
                  <c:v>0.88183007145069348</c:v>
                </c:pt>
                <c:pt idx="705">
                  <c:v>0.89604444662519067</c:v>
                </c:pt>
                <c:pt idx="706">
                  <c:v>0.92814596956851692</c:v>
                </c:pt>
                <c:pt idx="707">
                  <c:v>0.98252144207209213</c:v>
                </c:pt>
                <c:pt idx="708">
                  <c:v>1.0606868671959311</c:v>
                </c:pt>
                <c:pt idx="709">
                  <c:v>1.1274145570892327</c:v>
                </c:pt>
                <c:pt idx="710">
                  <c:v>1.1455531582095155</c:v>
                </c:pt>
                <c:pt idx="711">
                  <c:v>1.1071439059532642</c:v>
                </c:pt>
                <c:pt idx="712">
                  <c:v>1.0507293667894204</c:v>
                </c:pt>
                <c:pt idx="713">
                  <c:v>0.98916277567343813</c:v>
                </c:pt>
                <c:pt idx="714">
                  <c:v>0.93670160758061227</c:v>
                </c:pt>
                <c:pt idx="715">
                  <c:v>0.89406583179208965</c:v>
                </c:pt>
                <c:pt idx="716">
                  <c:v>0.88183007145069348</c:v>
                </c:pt>
                <c:pt idx="717">
                  <c:v>0.89604444662519067</c:v>
                </c:pt>
                <c:pt idx="718">
                  <c:v>0.92814596956851692</c:v>
                </c:pt>
                <c:pt idx="719">
                  <c:v>0.98252144207209213</c:v>
                </c:pt>
                <c:pt idx="720">
                  <c:v>1.0606868671959311</c:v>
                </c:pt>
                <c:pt idx="721">
                  <c:v>1.1274145570892327</c:v>
                </c:pt>
                <c:pt idx="722">
                  <c:v>1.1455531582095155</c:v>
                </c:pt>
                <c:pt idx="723">
                  <c:v>1.1071439059532642</c:v>
                </c:pt>
                <c:pt idx="724">
                  <c:v>1.0507293667894204</c:v>
                </c:pt>
                <c:pt idx="725">
                  <c:v>0.98916277567343813</c:v>
                </c:pt>
                <c:pt idx="726">
                  <c:v>0.93670160758061227</c:v>
                </c:pt>
                <c:pt idx="727">
                  <c:v>0.89406583179208965</c:v>
                </c:pt>
                <c:pt idx="728">
                  <c:v>0.88183007145069348</c:v>
                </c:pt>
                <c:pt idx="729">
                  <c:v>0.89604444662519067</c:v>
                </c:pt>
                <c:pt idx="730">
                  <c:v>0.92814596956851692</c:v>
                </c:pt>
                <c:pt idx="731">
                  <c:v>0.98252144207209213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A-104A-8535-1BD3C770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043456"/>
        <c:axId val="1892238912"/>
      </c:lineChart>
      <c:catAx>
        <c:axId val="17750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38912"/>
        <c:crosses val="autoZero"/>
        <c:auto val="1"/>
        <c:lblAlgn val="ctr"/>
        <c:lblOffset val="100"/>
        <c:noMultiLvlLbl val="0"/>
      </c:catAx>
      <c:valAx>
        <c:axId val="18922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Multiplicative_decomposition!$H$8:$H$727</c:f>
              <c:numCache>
                <c:formatCode>0.00</c:formatCode>
                <c:ptCount val="720"/>
                <c:pt idx="0">
                  <c:v>0.9954217673496808</c:v>
                </c:pt>
                <c:pt idx="1">
                  <c:v>1.0109985290948456</c:v>
                </c:pt>
                <c:pt idx="2">
                  <c:v>0.99579842923183803</c:v>
                </c:pt>
                <c:pt idx="3">
                  <c:v>0.99793758215820394</c:v>
                </c:pt>
                <c:pt idx="4">
                  <c:v>0.9598756697805314</c:v>
                </c:pt>
                <c:pt idx="5">
                  <c:v>0.98179496308326264</c:v>
                </c:pt>
                <c:pt idx="6">
                  <c:v>1.0013432091127916</c:v>
                </c:pt>
                <c:pt idx="7">
                  <c:v>0.97893947822696425</c:v>
                </c:pt>
                <c:pt idx="8">
                  <c:v>0.97142604155088019</c:v>
                </c:pt>
                <c:pt idx="9">
                  <c:v>0.98915068743646395</c:v>
                </c:pt>
                <c:pt idx="10">
                  <c:v>1.0107123096463086</c:v>
                </c:pt>
                <c:pt idx="11">
                  <c:v>1.0592711564420521</c:v>
                </c:pt>
                <c:pt idx="12">
                  <c:v>1.0714792823683701</c:v>
                </c:pt>
                <c:pt idx="13">
                  <c:v>1.0433017010112204</c:v>
                </c:pt>
                <c:pt idx="14">
                  <c:v>1.0125255164173421</c:v>
                </c:pt>
                <c:pt idx="15">
                  <c:v>1.0146285051903801</c:v>
                </c:pt>
                <c:pt idx="16">
                  <c:v>1.0101195102562379</c:v>
                </c:pt>
                <c:pt idx="17">
                  <c:v>0.98594836680266729</c:v>
                </c:pt>
                <c:pt idx="18">
                  <c:v>0.99058028329667203</c:v>
                </c:pt>
                <c:pt idx="19">
                  <c:v>1.0089552621236222</c:v>
                </c:pt>
                <c:pt idx="20">
                  <c:v>1.0080943527186841</c:v>
                </c:pt>
                <c:pt idx="21">
                  <c:v>0.98163614968250867</c:v>
                </c:pt>
                <c:pt idx="22">
                  <c:v>0.99504294538568527</c:v>
                </c:pt>
                <c:pt idx="23">
                  <c:v>0.99569921959604635</c:v>
                </c:pt>
                <c:pt idx="24">
                  <c:v>0.97903477952922746</c:v>
                </c:pt>
                <c:pt idx="25">
                  <c:v>0.97699994163731085</c:v>
                </c:pt>
                <c:pt idx="26">
                  <c:v>0.96752530866401409</c:v>
                </c:pt>
                <c:pt idx="27">
                  <c:v>0.98734808250314143</c:v>
                </c:pt>
                <c:pt idx="28">
                  <c:v>0.96809747946026214</c:v>
                </c:pt>
                <c:pt idx="29">
                  <c:v>0.98657249105005784</c:v>
                </c:pt>
                <c:pt idx="30">
                  <c:v>0.98616461981540837</c:v>
                </c:pt>
                <c:pt idx="31">
                  <c:v>1.0100481016459328</c:v>
                </c:pt>
                <c:pt idx="32">
                  <c:v>1.0283428466374918</c:v>
                </c:pt>
                <c:pt idx="33">
                  <c:v>1.0466091194293743</c:v>
                </c:pt>
                <c:pt idx="34">
                  <c:v>1.0350598160564239</c:v>
                </c:pt>
                <c:pt idx="35">
                  <c:v>1.0084790945764157</c:v>
                </c:pt>
                <c:pt idx="36">
                  <c:v>1.0044087553917784</c:v>
                </c:pt>
                <c:pt idx="37">
                  <c:v>1.0139459848510477</c:v>
                </c:pt>
                <c:pt idx="38">
                  <c:v>1.0217847028377991</c:v>
                </c:pt>
                <c:pt idx="39">
                  <c:v>1.0057808606774858</c:v>
                </c:pt>
                <c:pt idx="40">
                  <c:v>1.0189916441457687</c:v>
                </c:pt>
                <c:pt idx="41">
                  <c:v>1.0161175591468332</c:v>
                </c:pt>
                <c:pt idx="42">
                  <c:v>0.97886386824617266</c:v>
                </c:pt>
                <c:pt idx="43">
                  <c:v>1.010198284233556</c:v>
                </c:pt>
                <c:pt idx="44">
                  <c:v>1.016229406968471</c:v>
                </c:pt>
                <c:pt idx="45">
                  <c:v>0.96078655800417079</c:v>
                </c:pt>
                <c:pt idx="46">
                  <c:v>0.96004621367046272</c:v>
                </c:pt>
                <c:pt idx="47">
                  <c:v>0.97579258529503632</c:v>
                </c:pt>
                <c:pt idx="48">
                  <c:v>0.96391404966008654</c:v>
                </c:pt>
                <c:pt idx="49">
                  <c:v>0.9936868105144766</c:v>
                </c:pt>
                <c:pt idx="50">
                  <c:v>0.98718051067539248</c:v>
                </c:pt>
                <c:pt idx="51">
                  <c:v>0.98358121098411322</c:v>
                </c:pt>
                <c:pt idx="52">
                  <c:v>1.0101045426451087</c:v>
                </c:pt>
                <c:pt idx="53">
                  <c:v>1.0045836975201392</c:v>
                </c:pt>
                <c:pt idx="54">
                  <c:v>1.0387359146565678</c:v>
                </c:pt>
                <c:pt idx="55">
                  <c:v>1.0208840589130612</c:v>
                </c:pt>
                <c:pt idx="56">
                  <c:v>1.0179999517357863</c:v>
                </c:pt>
                <c:pt idx="57">
                  <c:v>1.0140105826630463</c:v>
                </c:pt>
                <c:pt idx="58">
                  <c:v>0.97503985085709799</c:v>
                </c:pt>
                <c:pt idx="59">
                  <c:v>0.98762703061636559</c:v>
                </c:pt>
                <c:pt idx="60">
                  <c:v>0.99966139887155336</c:v>
                </c:pt>
                <c:pt idx="61">
                  <c:v>1.0014610338173677</c:v>
                </c:pt>
                <c:pt idx="62">
                  <c:v>0.99142721802610123</c:v>
                </c:pt>
                <c:pt idx="63">
                  <c:v>0.97327573332987904</c:v>
                </c:pt>
                <c:pt idx="64">
                  <c:v>0.97665386515808272</c:v>
                </c:pt>
                <c:pt idx="65">
                  <c:v>0.98579681279798448</c:v>
                </c:pt>
                <c:pt idx="66">
                  <c:v>1.0005420076561293</c:v>
                </c:pt>
                <c:pt idx="67">
                  <c:v>1.0005486823512888</c:v>
                </c:pt>
                <c:pt idx="68">
                  <c:v>1.0311866849052542</c:v>
                </c:pt>
                <c:pt idx="69">
                  <c:v>1.0142771988662642</c:v>
                </c:pt>
                <c:pt idx="70">
                  <c:v>0.99793079789421357</c:v>
                </c:pt>
                <c:pt idx="71">
                  <c:v>1.0035654666943696</c:v>
                </c:pt>
                <c:pt idx="72">
                  <c:v>1.0254709400522348</c:v>
                </c:pt>
                <c:pt idx="73">
                  <c:v>1.0176191133650425</c:v>
                </c:pt>
                <c:pt idx="74">
                  <c:v>0.98877004833008342</c:v>
                </c:pt>
                <c:pt idx="75">
                  <c:v>0.95925665851001796</c:v>
                </c:pt>
                <c:pt idx="76">
                  <c:v>0.96082174703925027</c:v>
                </c:pt>
                <c:pt idx="77">
                  <c:v>0.94621773679540566</c:v>
                </c:pt>
                <c:pt idx="78">
                  <c:v>0.93390253909428622</c:v>
                </c:pt>
                <c:pt idx="79">
                  <c:v>0.99619023675550156</c:v>
                </c:pt>
                <c:pt idx="80">
                  <c:v>1.0257845965137649</c:v>
                </c:pt>
                <c:pt idx="81">
                  <c:v>1.0364563573386745</c:v>
                </c:pt>
                <c:pt idx="82">
                  <c:v>1.0654551006599542</c:v>
                </c:pt>
                <c:pt idx="83">
                  <c:v>1.0500522749039536</c:v>
                </c:pt>
                <c:pt idx="84">
                  <c:v>1.0442496846978377</c:v>
                </c:pt>
                <c:pt idx="85">
                  <c:v>1.0146836174674188</c:v>
                </c:pt>
                <c:pt idx="86">
                  <c:v>1.001424374121209</c:v>
                </c:pt>
                <c:pt idx="87">
                  <c:v>0.98942299207658269</c:v>
                </c:pt>
                <c:pt idx="88">
                  <c:v>0.98859999058642201</c:v>
                </c:pt>
                <c:pt idx="89">
                  <c:v>0.99910314613691531</c:v>
                </c:pt>
                <c:pt idx="90">
                  <c:v>0.98089081576106774</c:v>
                </c:pt>
                <c:pt idx="91">
                  <c:v>0.99432568026567469</c:v>
                </c:pt>
                <c:pt idx="92">
                  <c:v>1.004094240958139</c:v>
                </c:pt>
                <c:pt idx="93">
                  <c:v>1.0137991794544012</c:v>
                </c:pt>
                <c:pt idx="94">
                  <c:v>1.0019039419173748</c:v>
                </c:pt>
                <c:pt idx="95">
                  <c:v>1.0001591787020938</c:v>
                </c:pt>
                <c:pt idx="96">
                  <c:v>1.013416093866943</c:v>
                </c:pt>
                <c:pt idx="97">
                  <c:v>0.98282558240619844</c:v>
                </c:pt>
                <c:pt idx="98">
                  <c:v>0.99039347213141182</c:v>
                </c:pt>
                <c:pt idx="99">
                  <c:v>0.99907680248961683</c:v>
                </c:pt>
                <c:pt idx="100">
                  <c:v>0.99300950695997547</c:v>
                </c:pt>
                <c:pt idx="101">
                  <c:v>0.98773532377882034</c:v>
                </c:pt>
                <c:pt idx="102">
                  <c:v>0.98034948896840746</c:v>
                </c:pt>
                <c:pt idx="103">
                  <c:v>1.00382477548616</c:v>
                </c:pt>
                <c:pt idx="104">
                  <c:v>1.0292953314523743</c:v>
                </c:pt>
                <c:pt idx="105">
                  <c:v>1.0206934181452143</c:v>
                </c:pt>
                <c:pt idx="106">
                  <c:v>1.0056769329566944</c:v>
                </c:pt>
                <c:pt idx="107">
                  <c:v>0.9916574859326539</c:v>
                </c:pt>
                <c:pt idx="108">
                  <c:v>0.99125455327310619</c:v>
                </c:pt>
                <c:pt idx="109">
                  <c:v>0.96810525288027482</c:v>
                </c:pt>
                <c:pt idx="110">
                  <c:v>0.98507699879430177</c:v>
                </c:pt>
                <c:pt idx="111">
                  <c:v>1.0072261367100717</c:v>
                </c:pt>
                <c:pt idx="112">
                  <c:v>1.0278387981679153</c:v>
                </c:pt>
                <c:pt idx="113">
                  <c:v>1.0088077825166677</c:v>
                </c:pt>
                <c:pt idx="114">
                  <c:v>1.0174588366167268</c:v>
                </c:pt>
                <c:pt idx="115">
                  <c:v>1.0087288345865761</c:v>
                </c:pt>
                <c:pt idx="116">
                  <c:v>1.0076381593887118</c:v>
                </c:pt>
                <c:pt idx="117">
                  <c:v>0.98834643387493959</c:v>
                </c:pt>
                <c:pt idx="118">
                  <c:v>0.99345340659910386</c:v>
                </c:pt>
                <c:pt idx="119">
                  <c:v>0.97617962194893704</c:v>
                </c:pt>
                <c:pt idx="120">
                  <c:v>0.97219278723717439</c:v>
                </c:pt>
                <c:pt idx="121">
                  <c:v>0.98011455084333787</c:v>
                </c:pt>
                <c:pt idx="122">
                  <c:v>1.015230092932297</c:v>
                </c:pt>
                <c:pt idx="123">
                  <c:v>0.98781160880173557</c:v>
                </c:pt>
                <c:pt idx="124">
                  <c:v>0.98821614490579546</c:v>
                </c:pt>
                <c:pt idx="125">
                  <c:v>1.0182717266950849</c:v>
                </c:pt>
                <c:pt idx="126">
                  <c:v>1.0240936155645457</c:v>
                </c:pt>
                <c:pt idx="127">
                  <c:v>1.047719309156163</c:v>
                </c:pt>
                <c:pt idx="128">
                  <c:v>1.0050392555450929</c:v>
                </c:pt>
                <c:pt idx="129">
                  <c:v>1.0103385620000203</c:v>
                </c:pt>
                <c:pt idx="130">
                  <c:v>0.99538982524486042</c:v>
                </c:pt>
                <c:pt idx="131">
                  <c:v>0.99777494713762127</c:v>
                </c:pt>
                <c:pt idx="132">
                  <c:v>0.96276717207589491</c:v>
                </c:pt>
                <c:pt idx="133">
                  <c:v>0.97909470544938915</c:v>
                </c:pt>
                <c:pt idx="134">
                  <c:v>0.98654380280756027</c:v>
                </c:pt>
                <c:pt idx="135">
                  <c:v>0.99766926704510717</c:v>
                </c:pt>
                <c:pt idx="136">
                  <c:v>1.0195890728800208</c:v>
                </c:pt>
                <c:pt idx="137">
                  <c:v>1.0160220673755063</c:v>
                </c:pt>
                <c:pt idx="138">
                  <c:v>1.0287386581841598</c:v>
                </c:pt>
                <c:pt idx="139">
                  <c:v>1.0226924810801621</c:v>
                </c:pt>
                <c:pt idx="140">
                  <c:v>0.97138969739064973</c:v>
                </c:pt>
                <c:pt idx="141">
                  <c:v>0.96089304519159591</c:v>
                </c:pt>
                <c:pt idx="142">
                  <c:v>0.99201130528163628</c:v>
                </c:pt>
                <c:pt idx="143">
                  <c:v>0.99540332803898646</c:v>
                </c:pt>
                <c:pt idx="144">
                  <c:v>0.9870082454170277</c:v>
                </c:pt>
                <c:pt idx="145">
                  <c:v>1.0078287974500717</c:v>
                </c:pt>
                <c:pt idx="146">
                  <c:v>1.0118840704828265</c:v>
                </c:pt>
                <c:pt idx="147">
                  <c:v>1.001114629463761</c:v>
                </c:pt>
                <c:pt idx="148">
                  <c:v>1.0054194604818234</c:v>
                </c:pt>
                <c:pt idx="149">
                  <c:v>0.98943132894310626</c:v>
                </c:pt>
                <c:pt idx="150">
                  <c:v>1.0001382476807457</c:v>
                </c:pt>
                <c:pt idx="151">
                  <c:v>0.99976502791646726</c:v>
                </c:pt>
                <c:pt idx="152">
                  <c:v>1.0066852867976268</c:v>
                </c:pt>
                <c:pt idx="153">
                  <c:v>0.98384428888342557</c:v>
                </c:pt>
                <c:pt idx="154">
                  <c:v>1.0021472099385242</c:v>
                </c:pt>
                <c:pt idx="155">
                  <c:v>0.99002251774072159</c:v>
                </c:pt>
                <c:pt idx="156">
                  <c:v>1.0091087698592325</c:v>
                </c:pt>
                <c:pt idx="157">
                  <c:v>1.0291080429645301</c:v>
                </c:pt>
                <c:pt idx="158">
                  <c:v>1.0284139611496774</c:v>
                </c:pt>
                <c:pt idx="159">
                  <c:v>1.0231575118338492</c:v>
                </c:pt>
                <c:pt idx="160">
                  <c:v>1.0209474395345004</c:v>
                </c:pt>
                <c:pt idx="161">
                  <c:v>1.0136401894245954</c:v>
                </c:pt>
                <c:pt idx="162">
                  <c:v>1.0129965056689025</c:v>
                </c:pt>
                <c:pt idx="163">
                  <c:v>0.99766325239773679</c:v>
                </c:pt>
                <c:pt idx="164">
                  <c:v>0.99611491924458873</c:v>
                </c:pt>
                <c:pt idx="165">
                  <c:v>1.0067896262083171</c:v>
                </c:pt>
                <c:pt idx="166">
                  <c:v>0.94614434319412477</c:v>
                </c:pt>
                <c:pt idx="167">
                  <c:v>0.98192655489063019</c:v>
                </c:pt>
                <c:pt idx="168">
                  <c:v>0.97370106476255924</c:v>
                </c:pt>
                <c:pt idx="169">
                  <c:v>0.97452386651007683</c:v>
                </c:pt>
                <c:pt idx="170">
                  <c:v>0.99211886749798572</c:v>
                </c:pt>
                <c:pt idx="171">
                  <c:v>0.97662319736240422</c:v>
                </c:pt>
                <c:pt idx="172">
                  <c:v>0.98979252888161029</c:v>
                </c:pt>
                <c:pt idx="173">
                  <c:v>0.9688015030064655</c:v>
                </c:pt>
                <c:pt idx="174">
                  <c:v>0.98961656096197592</c:v>
                </c:pt>
                <c:pt idx="175">
                  <c:v>0.99838288477977666</c:v>
                </c:pt>
                <c:pt idx="176">
                  <c:v>0.99697795149116242</c:v>
                </c:pt>
                <c:pt idx="177">
                  <c:v>1.0366730199056837</c:v>
                </c:pt>
                <c:pt idx="178">
                  <c:v>1.046574013633683</c:v>
                </c:pt>
                <c:pt idx="179">
                  <c:v>1.0398961559466278</c:v>
                </c:pt>
                <c:pt idx="180">
                  <c:v>1.0273489297628902</c:v>
                </c:pt>
                <c:pt idx="181">
                  <c:v>1.0375418821156464</c:v>
                </c:pt>
                <c:pt idx="182">
                  <c:v>0.99478319283871963</c:v>
                </c:pt>
                <c:pt idx="183">
                  <c:v>1.0010622360261461</c:v>
                </c:pt>
                <c:pt idx="184">
                  <c:v>1.0119377909325653</c:v>
                </c:pt>
                <c:pt idx="185">
                  <c:v>1.0155145793650222</c:v>
                </c:pt>
                <c:pt idx="186">
                  <c:v>1.0258375201656129</c:v>
                </c:pt>
                <c:pt idx="187">
                  <c:v>1.0034543623153986</c:v>
                </c:pt>
                <c:pt idx="188">
                  <c:v>0.97554211618770037</c:v>
                </c:pt>
                <c:pt idx="189">
                  <c:v>0.96844728696573723</c:v>
                </c:pt>
                <c:pt idx="190">
                  <c:v>0.96585302392444772</c:v>
                </c:pt>
                <c:pt idx="191">
                  <c:v>0.97596715515657317</c:v>
                </c:pt>
                <c:pt idx="192">
                  <c:v>0.9846749577305165</c:v>
                </c:pt>
                <c:pt idx="193">
                  <c:v>0.9966634270983854</c:v>
                </c:pt>
                <c:pt idx="194">
                  <c:v>1.0051068901547249</c:v>
                </c:pt>
                <c:pt idx="195">
                  <c:v>1.0136372945505538</c:v>
                </c:pt>
                <c:pt idx="196">
                  <c:v>1.0050669162371237</c:v>
                </c:pt>
                <c:pt idx="197">
                  <c:v>1.0075485496970138</c:v>
                </c:pt>
                <c:pt idx="198">
                  <c:v>0.99482626007099018</c:v>
                </c:pt>
                <c:pt idx="199">
                  <c:v>1.0138282096133557</c:v>
                </c:pt>
                <c:pt idx="200">
                  <c:v>1.0019256384722455</c:v>
                </c:pt>
                <c:pt idx="201">
                  <c:v>1.015557338576734</c:v>
                </c:pt>
                <c:pt idx="202">
                  <c:v>1.0193440512134926</c:v>
                </c:pt>
                <c:pt idx="203">
                  <c:v>1.0031136606593567</c:v>
                </c:pt>
                <c:pt idx="204">
                  <c:v>1.0108251684122798</c:v>
                </c:pt>
                <c:pt idx="205">
                  <c:v>0.99161238716580435</c:v>
                </c:pt>
                <c:pt idx="206">
                  <c:v>0.9682904117920379</c:v>
                </c:pt>
                <c:pt idx="207">
                  <c:v>0.97772602869421443</c:v>
                </c:pt>
                <c:pt idx="208">
                  <c:v>0.98798629246270209</c:v>
                </c:pt>
                <c:pt idx="209">
                  <c:v>0.99036681404932303</c:v>
                </c:pt>
                <c:pt idx="210">
                  <c:v>1.0025095703366678</c:v>
                </c:pt>
                <c:pt idx="211">
                  <c:v>1.0123737931873136</c:v>
                </c:pt>
                <c:pt idx="212">
                  <c:v>1.0006462745117826</c:v>
                </c:pt>
                <c:pt idx="213">
                  <c:v>0.98132536147110827</c:v>
                </c:pt>
                <c:pt idx="214">
                  <c:v>0.96061073950803133</c:v>
                </c:pt>
                <c:pt idx="215">
                  <c:v>0.97661350361048382</c:v>
                </c:pt>
                <c:pt idx="216">
                  <c:v>0.99833392290545264</c:v>
                </c:pt>
                <c:pt idx="217">
                  <c:v>1.0239453056261434</c:v>
                </c:pt>
                <c:pt idx="218">
                  <c:v>1.0432818782545705</c:v>
                </c:pt>
                <c:pt idx="219">
                  <c:v>1.0161616090960701</c:v>
                </c:pt>
                <c:pt idx="220">
                  <c:v>1.0000630106413069</c:v>
                </c:pt>
                <c:pt idx="221">
                  <c:v>1.0045005103885636</c:v>
                </c:pt>
                <c:pt idx="222">
                  <c:v>0.98694567732974081</c:v>
                </c:pt>
                <c:pt idx="223">
                  <c:v>0.96262675792663766</c:v>
                </c:pt>
                <c:pt idx="224">
                  <c:v>1.0043894856055715</c:v>
                </c:pt>
                <c:pt idx="225">
                  <c:v>1.0210369009215454</c:v>
                </c:pt>
                <c:pt idx="226">
                  <c:v>1.047435785746855</c:v>
                </c:pt>
                <c:pt idx="227">
                  <c:v>1.0344794588607868</c:v>
                </c:pt>
                <c:pt idx="228">
                  <c:v>1.0005440737104088</c:v>
                </c:pt>
                <c:pt idx="229">
                  <c:v>0.97905509344768826</c:v>
                </c:pt>
                <c:pt idx="230">
                  <c:v>0.98425019636814526</c:v>
                </c:pt>
                <c:pt idx="231">
                  <c:v>1.0161027708972856</c:v>
                </c:pt>
                <c:pt idx="232">
                  <c:v>1.0261964929344694</c:v>
                </c:pt>
                <c:pt idx="233">
                  <c:v>1.0343430267023972</c:v>
                </c:pt>
                <c:pt idx="234">
                  <c:v>1.0318326689341086</c:v>
                </c:pt>
                <c:pt idx="235">
                  <c:v>1.0103527192540895</c:v>
                </c:pt>
                <c:pt idx="236">
                  <c:v>0.99073383691821604</c:v>
                </c:pt>
                <c:pt idx="237">
                  <c:v>0.99664066082205194</c:v>
                </c:pt>
                <c:pt idx="238">
                  <c:v>0.9767427041997665</c:v>
                </c:pt>
                <c:pt idx="239">
                  <c:v>0.96432810655300127</c:v>
                </c:pt>
                <c:pt idx="240">
                  <c:v>0.94357027122782833</c:v>
                </c:pt>
                <c:pt idx="241">
                  <c:v>0.96895215746849961</c:v>
                </c:pt>
                <c:pt idx="242">
                  <c:v>0.99591321952526191</c:v>
                </c:pt>
                <c:pt idx="243">
                  <c:v>1.0153278407305373</c:v>
                </c:pt>
                <c:pt idx="244">
                  <c:v>1.0072305155942547</c:v>
                </c:pt>
                <c:pt idx="245">
                  <c:v>1.0097616360587387</c:v>
                </c:pt>
                <c:pt idx="246">
                  <c:v>1.0032889738795228</c:v>
                </c:pt>
                <c:pt idx="247">
                  <c:v>0.99350547996618865</c:v>
                </c:pt>
                <c:pt idx="248">
                  <c:v>1.0023772857791784</c:v>
                </c:pt>
                <c:pt idx="249">
                  <c:v>1.0238738083979815</c:v>
                </c:pt>
                <c:pt idx="250">
                  <c:v>1.0043296515422886</c:v>
                </c:pt>
                <c:pt idx="251">
                  <c:v>0.98469052891499309</c:v>
                </c:pt>
                <c:pt idx="252">
                  <c:v>1.0019138493047455</c:v>
                </c:pt>
                <c:pt idx="253">
                  <c:v>0.98644556595707755</c:v>
                </c:pt>
                <c:pt idx="254">
                  <c:v>0.98025549042137694</c:v>
                </c:pt>
                <c:pt idx="255">
                  <c:v>0.96825296291135388</c:v>
                </c:pt>
                <c:pt idx="256">
                  <c:v>0.9828900253412709</c:v>
                </c:pt>
                <c:pt idx="257">
                  <c:v>0.96946382197442971</c:v>
                </c:pt>
                <c:pt idx="258">
                  <c:v>0.99263022256836642</c:v>
                </c:pt>
                <c:pt idx="259">
                  <c:v>1.0077738083513956</c:v>
                </c:pt>
                <c:pt idx="260">
                  <c:v>1.0007602257695674</c:v>
                </c:pt>
                <c:pt idx="261">
                  <c:v>0.99417964218201949</c:v>
                </c:pt>
                <c:pt idx="262">
                  <c:v>1.0052762975671621</c:v>
                </c:pt>
                <c:pt idx="263">
                  <c:v>1.0355116568958165</c:v>
                </c:pt>
                <c:pt idx="264">
                  <c:v>1.0409080248762372</c:v>
                </c:pt>
                <c:pt idx="265">
                  <c:v>1.0528838019949007</c:v>
                </c:pt>
                <c:pt idx="266">
                  <c:v>1.00945570923172</c:v>
                </c:pt>
                <c:pt idx="267">
                  <c:v>1.0211188721895821</c:v>
                </c:pt>
                <c:pt idx="268">
                  <c:v>1.0271049883280532</c:v>
                </c:pt>
                <c:pt idx="269">
                  <c:v>1.0478082918300065</c:v>
                </c:pt>
                <c:pt idx="270">
                  <c:v>1.0286948119794093</c:v>
                </c:pt>
                <c:pt idx="271">
                  <c:v>0.99949516248096404</c:v>
                </c:pt>
                <c:pt idx="272">
                  <c:v>0.988585971836766</c:v>
                </c:pt>
                <c:pt idx="273">
                  <c:v>0.97587775313483005</c:v>
                </c:pt>
                <c:pt idx="274">
                  <c:v>0.97524321229486866</c:v>
                </c:pt>
                <c:pt idx="275">
                  <c:v>0.96683194486085244</c:v>
                </c:pt>
                <c:pt idx="276">
                  <c:v>0.98313214239041435</c:v>
                </c:pt>
                <c:pt idx="277">
                  <c:v>0.96611254355530685</c:v>
                </c:pt>
                <c:pt idx="278">
                  <c:v>0.9831745487381629</c:v>
                </c:pt>
                <c:pt idx="279">
                  <c:v>0.98630913607348392</c:v>
                </c:pt>
                <c:pt idx="280">
                  <c:v>0.99773985321302605</c:v>
                </c:pt>
                <c:pt idx="281">
                  <c:v>0.99267579942713136</c:v>
                </c:pt>
                <c:pt idx="282">
                  <c:v>0.98569394382729136</c:v>
                </c:pt>
                <c:pt idx="283">
                  <c:v>0.99064245350444013</c:v>
                </c:pt>
                <c:pt idx="284">
                  <c:v>1.0047422547212153</c:v>
                </c:pt>
                <c:pt idx="285">
                  <c:v>1.0216343067833822</c:v>
                </c:pt>
                <c:pt idx="286">
                  <c:v>1.0337539715127566</c:v>
                </c:pt>
                <c:pt idx="287">
                  <c:v>1.0113366265809343</c:v>
                </c:pt>
                <c:pt idx="288">
                  <c:v>1.0189076835194835</c:v>
                </c:pt>
                <c:pt idx="289">
                  <c:v>1.0196913301554074</c:v>
                </c:pt>
                <c:pt idx="290">
                  <c:v>1.0008851236334302</c:v>
                </c:pt>
                <c:pt idx="291">
                  <c:v>0.97233318474879171</c:v>
                </c:pt>
                <c:pt idx="292">
                  <c:v>0.98167394766498384</c:v>
                </c:pt>
                <c:pt idx="293">
                  <c:v>0.96831772167740515</c:v>
                </c:pt>
                <c:pt idx="294">
                  <c:v>0.99145961648329428</c:v>
                </c:pt>
                <c:pt idx="295">
                  <c:v>0.99372609590034822</c:v>
                </c:pt>
                <c:pt idx="296">
                  <c:v>1.0271424614422699</c:v>
                </c:pt>
                <c:pt idx="297">
                  <c:v>1.0447178118284697</c:v>
                </c:pt>
                <c:pt idx="298">
                  <c:v>1.0239044004507984</c:v>
                </c:pt>
                <c:pt idx="299">
                  <c:v>1.0005598883296809</c:v>
                </c:pt>
                <c:pt idx="300">
                  <c:v>1.0109773575003749</c:v>
                </c:pt>
                <c:pt idx="301">
                  <c:v>0.99859040097367546</c:v>
                </c:pt>
                <c:pt idx="302">
                  <c:v>0.96727299673588818</c:v>
                </c:pt>
                <c:pt idx="303">
                  <c:v>0.95453328855124342</c:v>
                </c:pt>
                <c:pt idx="304">
                  <c:v>0.93584724946619957</c:v>
                </c:pt>
                <c:pt idx="305">
                  <c:v>0.95481006051194361</c:v>
                </c:pt>
                <c:pt idx="306">
                  <c:v>0.98288809929014198</c:v>
                </c:pt>
                <c:pt idx="307">
                  <c:v>0.99456252300961701</c:v>
                </c:pt>
                <c:pt idx="308">
                  <c:v>0.99351231761799441</c:v>
                </c:pt>
                <c:pt idx="309">
                  <c:v>1.0128866868613318</c:v>
                </c:pt>
                <c:pt idx="310">
                  <c:v>1.0316803775102887</c:v>
                </c:pt>
                <c:pt idx="311">
                  <c:v>1.0540487082530148</c:v>
                </c:pt>
                <c:pt idx="312">
                  <c:v>1.0469750700764702</c:v>
                </c:pt>
                <c:pt idx="313">
                  <c:v>1.0239066993788226</c:v>
                </c:pt>
                <c:pt idx="314">
                  <c:v>1.0190087317416918</c:v>
                </c:pt>
                <c:pt idx="315">
                  <c:v>1.0108025525828135</c:v>
                </c:pt>
                <c:pt idx="316">
                  <c:v>1.0020100963731118</c:v>
                </c:pt>
                <c:pt idx="317">
                  <c:v>1.0035370588985861</c:v>
                </c:pt>
                <c:pt idx="318">
                  <c:v>1.0042969105456572</c:v>
                </c:pt>
                <c:pt idx="319">
                  <c:v>0.98734858445624485</c:v>
                </c:pt>
                <c:pt idx="320">
                  <c:v>0.99140499349605704</c:v>
                </c:pt>
                <c:pt idx="321">
                  <c:v>0.99598613811677883</c:v>
                </c:pt>
                <c:pt idx="322">
                  <c:v>0.99228181900060852</c:v>
                </c:pt>
                <c:pt idx="323">
                  <c:v>1.0008491101671855</c:v>
                </c:pt>
                <c:pt idx="324">
                  <c:v>1.003616224084354</c:v>
                </c:pt>
                <c:pt idx="325">
                  <c:v>0.98163495703653647</c:v>
                </c:pt>
                <c:pt idx="326">
                  <c:v>0.97542251037624217</c:v>
                </c:pt>
                <c:pt idx="327">
                  <c:v>1.0028984909493557</c:v>
                </c:pt>
                <c:pt idx="328">
                  <c:v>1.0073870129570583</c:v>
                </c:pt>
                <c:pt idx="329">
                  <c:v>1.011177772548876</c:v>
                </c:pt>
                <c:pt idx="330">
                  <c:v>1.0196387799163651</c:v>
                </c:pt>
                <c:pt idx="331">
                  <c:v>1.0233809891392249</c:v>
                </c:pt>
                <c:pt idx="332">
                  <c:v>0.99324879801981913</c:v>
                </c:pt>
                <c:pt idx="333">
                  <c:v>0.99961371970664348</c:v>
                </c:pt>
                <c:pt idx="334">
                  <c:v>0.98257320819535521</c:v>
                </c:pt>
                <c:pt idx="335">
                  <c:v>0.98136700166075641</c:v>
                </c:pt>
                <c:pt idx="336">
                  <c:v>0.9871254530050444</c:v>
                </c:pt>
                <c:pt idx="337">
                  <c:v>0.96357103427281077</c:v>
                </c:pt>
                <c:pt idx="338">
                  <c:v>0.99230719289432134</c:v>
                </c:pt>
                <c:pt idx="339">
                  <c:v>0.98766407518759614</c:v>
                </c:pt>
                <c:pt idx="340">
                  <c:v>1.0202444240353783</c:v>
                </c:pt>
                <c:pt idx="341">
                  <c:v>1.0221768117620949</c:v>
                </c:pt>
                <c:pt idx="342">
                  <c:v>1.0202497172532612</c:v>
                </c:pt>
                <c:pt idx="343">
                  <c:v>0.99430297347824326</c:v>
                </c:pt>
                <c:pt idx="344">
                  <c:v>0.98622377477554168</c:v>
                </c:pt>
                <c:pt idx="345">
                  <c:v>1.0017958279770895</c:v>
                </c:pt>
                <c:pt idx="346">
                  <c:v>1.0060362155405074</c:v>
                </c:pt>
                <c:pt idx="347">
                  <c:v>1.010088183131493</c:v>
                </c:pt>
                <c:pt idx="348">
                  <c:v>0.9937636177607182</c:v>
                </c:pt>
                <c:pt idx="349">
                  <c:v>1.0024355890822754</c:v>
                </c:pt>
                <c:pt idx="350">
                  <c:v>1.0183048601057496</c:v>
                </c:pt>
                <c:pt idx="351">
                  <c:v>1.0161483686653194</c:v>
                </c:pt>
                <c:pt idx="352">
                  <c:v>1.0084988200441609</c:v>
                </c:pt>
                <c:pt idx="353">
                  <c:v>1.0023486045537826</c:v>
                </c:pt>
                <c:pt idx="354">
                  <c:v>0.99086520404060563</c:v>
                </c:pt>
                <c:pt idx="355">
                  <c:v>0.98905781149662653</c:v>
                </c:pt>
                <c:pt idx="356">
                  <c:v>1.0030201731911774</c:v>
                </c:pt>
                <c:pt idx="357">
                  <c:v>1.0108316601740122</c:v>
                </c:pt>
                <c:pt idx="358">
                  <c:v>1.013998590416449</c:v>
                </c:pt>
                <c:pt idx="359">
                  <c:v>1.0062198490724426</c:v>
                </c:pt>
                <c:pt idx="360">
                  <c:v>0.98730670578527924</c:v>
                </c:pt>
                <c:pt idx="361">
                  <c:v>0.99897897990535056</c:v>
                </c:pt>
                <c:pt idx="362">
                  <c:v>1.0062258156435031</c:v>
                </c:pt>
                <c:pt idx="363">
                  <c:v>0.99450646717765612</c:v>
                </c:pt>
                <c:pt idx="364">
                  <c:v>1.0038019263823148</c:v>
                </c:pt>
                <c:pt idx="365">
                  <c:v>1.0042346417147456</c:v>
                </c:pt>
                <c:pt idx="366">
                  <c:v>0.96270058921888024</c:v>
                </c:pt>
                <c:pt idx="367">
                  <c:v>0.98553908509021382</c:v>
                </c:pt>
                <c:pt idx="368">
                  <c:v>1.0121130134898506</c:v>
                </c:pt>
                <c:pt idx="369">
                  <c:v>1.0043868902855131</c:v>
                </c:pt>
                <c:pt idx="370">
                  <c:v>1.0133283943990319</c:v>
                </c:pt>
                <c:pt idx="371">
                  <c:v>1.0117490524325514</c:v>
                </c:pt>
                <c:pt idx="372">
                  <c:v>0.99199204366205118</c:v>
                </c:pt>
                <c:pt idx="373">
                  <c:v>0.97850603337581998</c:v>
                </c:pt>
                <c:pt idx="374">
                  <c:v>0.99338623360437728</c:v>
                </c:pt>
                <c:pt idx="375">
                  <c:v>1.0047749993608275</c:v>
                </c:pt>
                <c:pt idx="376">
                  <c:v>1.0043727643646319</c:v>
                </c:pt>
                <c:pt idx="377">
                  <c:v>1.010463802004943</c:v>
                </c:pt>
                <c:pt idx="378">
                  <c:v>1.0091301727021891</c:v>
                </c:pt>
                <c:pt idx="379">
                  <c:v>0.9880772676656695</c:v>
                </c:pt>
                <c:pt idx="380">
                  <c:v>0.96512765724005212</c:v>
                </c:pt>
                <c:pt idx="381">
                  <c:v>0.97222899996855316</c:v>
                </c:pt>
                <c:pt idx="382">
                  <c:v>0.98066654591052516</c:v>
                </c:pt>
                <c:pt idx="383">
                  <c:v>0.98969807008394972</c:v>
                </c:pt>
                <c:pt idx="384">
                  <c:v>0.99220237502971753</c:v>
                </c:pt>
                <c:pt idx="385">
                  <c:v>0.99905057948599263</c:v>
                </c:pt>
                <c:pt idx="386">
                  <c:v>1.0089907669349905</c:v>
                </c:pt>
                <c:pt idx="387">
                  <c:v>1.0199969863591793</c:v>
                </c:pt>
                <c:pt idx="388">
                  <c:v>1.0464883055483489</c:v>
                </c:pt>
                <c:pt idx="389">
                  <c:v>1.0315819240703312</c:v>
                </c:pt>
                <c:pt idx="390">
                  <c:v>0.99859978203645849</c:v>
                </c:pt>
                <c:pt idx="391">
                  <c:v>0.96928413171405736</c:v>
                </c:pt>
                <c:pt idx="392">
                  <c:v>0.97381444810590445</c:v>
                </c:pt>
                <c:pt idx="393">
                  <c:v>1.0060118320721438</c:v>
                </c:pt>
                <c:pt idx="394">
                  <c:v>1.0455565801142908</c:v>
                </c:pt>
                <c:pt idx="395">
                  <c:v>1.0782663372203474</c:v>
                </c:pt>
                <c:pt idx="396">
                  <c:v>1.0731260991180092</c:v>
                </c:pt>
                <c:pt idx="397">
                  <c:v>1.0501852632361108</c:v>
                </c:pt>
                <c:pt idx="398">
                  <c:v>1.0000257870131972</c:v>
                </c:pt>
                <c:pt idx="399">
                  <c:v>0.99283154104717586</c:v>
                </c:pt>
                <c:pt idx="400">
                  <c:v>0.97377616557399183</c:v>
                </c:pt>
                <c:pt idx="401">
                  <c:v>0.97907718285715106</c:v>
                </c:pt>
                <c:pt idx="402">
                  <c:v>0.96936812427380081</c:v>
                </c:pt>
                <c:pt idx="403">
                  <c:v>0.95785012984244122</c:v>
                </c:pt>
                <c:pt idx="404">
                  <c:v>0.9764975986378458</c:v>
                </c:pt>
                <c:pt idx="405">
                  <c:v>1.0021332574818833</c:v>
                </c:pt>
                <c:pt idx="406">
                  <c:v>0.98199267620982555</c:v>
                </c:pt>
                <c:pt idx="407">
                  <c:v>0.98562680943303882</c:v>
                </c:pt>
                <c:pt idx="408">
                  <c:v>1.0026973161126271</c:v>
                </c:pt>
                <c:pt idx="409">
                  <c:v>1.0053670856107264</c:v>
                </c:pt>
                <c:pt idx="410">
                  <c:v>1.0221181177339769</c:v>
                </c:pt>
                <c:pt idx="411">
                  <c:v>1.0055097713275729</c:v>
                </c:pt>
                <c:pt idx="412">
                  <c:v>1.0310365375426176</c:v>
                </c:pt>
                <c:pt idx="413">
                  <c:v>1.0145247865033968</c:v>
                </c:pt>
                <c:pt idx="414">
                  <c:v>1.002360288783283</c:v>
                </c:pt>
                <c:pt idx="415">
                  <c:v>0.98771844326299063</c:v>
                </c:pt>
                <c:pt idx="416">
                  <c:v>1.0049281261413614</c:v>
                </c:pt>
                <c:pt idx="417">
                  <c:v>0.98778297926447878</c:v>
                </c:pt>
                <c:pt idx="418">
                  <c:v>0.97062448799992873</c:v>
                </c:pt>
                <c:pt idx="419">
                  <c:v>0.99058053273445479</c:v>
                </c:pt>
                <c:pt idx="420">
                  <c:v>0.98758086846350701</c:v>
                </c:pt>
                <c:pt idx="421">
                  <c:v>0.98533097682057302</c:v>
                </c:pt>
                <c:pt idx="422">
                  <c:v>0.99377989801468991</c:v>
                </c:pt>
                <c:pt idx="423">
                  <c:v>1.0002256506875005</c:v>
                </c:pt>
                <c:pt idx="424">
                  <c:v>1.0026441458606812</c:v>
                </c:pt>
                <c:pt idx="425">
                  <c:v>1.0180332328186716</c:v>
                </c:pt>
                <c:pt idx="426">
                  <c:v>1.0200220556051742</c:v>
                </c:pt>
                <c:pt idx="427">
                  <c:v>1.0212978214721551</c:v>
                </c:pt>
                <c:pt idx="428">
                  <c:v>0.99627908487522299</c:v>
                </c:pt>
                <c:pt idx="429">
                  <c:v>0.98866804269080655</c:v>
                </c:pt>
                <c:pt idx="430">
                  <c:v>0.97218522617596215</c:v>
                </c:pt>
                <c:pt idx="431">
                  <c:v>0.96599384885110373</c:v>
                </c:pt>
                <c:pt idx="432">
                  <c:v>0.99174597511574769</c:v>
                </c:pt>
                <c:pt idx="433">
                  <c:v>1.0026983856148974</c:v>
                </c:pt>
                <c:pt idx="434">
                  <c:v>1.0129090616535856</c:v>
                </c:pt>
                <c:pt idx="435">
                  <c:v>1.0085719553839152</c:v>
                </c:pt>
                <c:pt idx="436">
                  <c:v>1.0023314304459121</c:v>
                </c:pt>
                <c:pt idx="437">
                  <c:v>1.0027106441203137</c:v>
                </c:pt>
                <c:pt idx="438">
                  <c:v>1.0073812115197729</c:v>
                </c:pt>
                <c:pt idx="439">
                  <c:v>0.99943033658147706</c:v>
                </c:pt>
                <c:pt idx="440">
                  <c:v>1.0122561078892196</c:v>
                </c:pt>
                <c:pt idx="441">
                  <c:v>1.0075294877677978</c:v>
                </c:pt>
                <c:pt idx="442">
                  <c:v>1.0181525913620113</c:v>
                </c:pt>
                <c:pt idx="443">
                  <c:v>0.99729783939582695</c:v>
                </c:pt>
                <c:pt idx="444">
                  <c:v>1.0036951683517088</c:v>
                </c:pt>
                <c:pt idx="445">
                  <c:v>1.0017403702670562</c:v>
                </c:pt>
                <c:pt idx="446">
                  <c:v>1.0235609543568174</c:v>
                </c:pt>
                <c:pt idx="447">
                  <c:v>1.0426112807924304</c:v>
                </c:pt>
                <c:pt idx="448">
                  <c:v>1.032356321520324</c:v>
                </c:pt>
                <c:pt idx="449">
                  <c:v>1.017956026653704</c:v>
                </c:pt>
                <c:pt idx="450">
                  <c:v>1.0044144458440287</c:v>
                </c:pt>
                <c:pt idx="451">
                  <c:v>0.99344952399115871</c:v>
                </c:pt>
                <c:pt idx="452">
                  <c:v>0.98475420959024207</c:v>
                </c:pt>
                <c:pt idx="453">
                  <c:v>0.98531397510983287</c:v>
                </c:pt>
                <c:pt idx="454">
                  <c:v>0.98038239131771632</c:v>
                </c:pt>
                <c:pt idx="455">
                  <c:v>0.97508042141180185</c:v>
                </c:pt>
                <c:pt idx="456">
                  <c:v>0.97598286659061229</c:v>
                </c:pt>
                <c:pt idx="457">
                  <c:v>0.97067304624481565</c:v>
                </c:pt>
                <c:pt idx="458">
                  <c:v>0.97306066365479482</c:v>
                </c:pt>
                <c:pt idx="459">
                  <c:v>0.97740031305550923</c:v>
                </c:pt>
                <c:pt idx="460">
                  <c:v>1.001858212172464</c:v>
                </c:pt>
                <c:pt idx="461">
                  <c:v>1.0082386750778127</c:v>
                </c:pt>
                <c:pt idx="462">
                  <c:v>1.0238726093815835</c:v>
                </c:pt>
                <c:pt idx="463">
                  <c:v>1.0279631542479672</c:v>
                </c:pt>
                <c:pt idx="464">
                  <c:v>1.0171919288144304</c:v>
                </c:pt>
                <c:pt idx="465">
                  <c:v>1.0218022698206652</c:v>
                </c:pt>
                <c:pt idx="466">
                  <c:v>0.97939100437656412</c:v>
                </c:pt>
                <c:pt idx="467">
                  <c:v>0.9805335918969702</c:v>
                </c:pt>
                <c:pt idx="468">
                  <c:v>0.98820097041497523</c:v>
                </c:pt>
                <c:pt idx="469">
                  <c:v>1.0092536462742088</c:v>
                </c:pt>
                <c:pt idx="470">
                  <c:v>0.98898269549862994</c:v>
                </c:pt>
                <c:pt idx="471">
                  <c:v>0.99368640279402409</c:v>
                </c:pt>
                <c:pt idx="472">
                  <c:v>1.0070341795385087</c:v>
                </c:pt>
                <c:pt idx="473">
                  <c:v>1.0052381235260803</c:v>
                </c:pt>
                <c:pt idx="474">
                  <c:v>1.0000855185841735</c:v>
                </c:pt>
                <c:pt idx="475">
                  <c:v>1.0186032976360759</c:v>
                </c:pt>
                <c:pt idx="476">
                  <c:v>1.0036736839793008</c:v>
                </c:pt>
                <c:pt idx="477">
                  <c:v>0.99800404754658301</c:v>
                </c:pt>
                <c:pt idx="478">
                  <c:v>1.0070766588508102</c:v>
                </c:pt>
                <c:pt idx="479">
                  <c:v>1.0057213650887387</c:v>
                </c:pt>
                <c:pt idx="480">
                  <c:v>0.99211665866211129</c:v>
                </c:pt>
                <c:pt idx="481">
                  <c:v>1.0027136212963041</c:v>
                </c:pt>
                <c:pt idx="482">
                  <c:v>0.9955351631600865</c:v>
                </c:pt>
                <c:pt idx="483">
                  <c:v>0.98883251883044898</c:v>
                </c:pt>
                <c:pt idx="484">
                  <c:v>0.99395843251878513</c:v>
                </c:pt>
                <c:pt idx="485">
                  <c:v>0.99054497639593275</c:v>
                </c:pt>
                <c:pt idx="486">
                  <c:v>0.98875628187282505</c:v>
                </c:pt>
                <c:pt idx="487">
                  <c:v>0.99217672728064987</c:v>
                </c:pt>
                <c:pt idx="488">
                  <c:v>1.0021882211401505</c:v>
                </c:pt>
                <c:pt idx="489">
                  <c:v>0.98643617486399404</c:v>
                </c:pt>
                <c:pt idx="490">
                  <c:v>1.0033527960568041</c:v>
                </c:pt>
                <c:pt idx="491">
                  <c:v>1.0066650566595243</c:v>
                </c:pt>
                <c:pt idx="492">
                  <c:v>1.0133023479639136</c:v>
                </c:pt>
                <c:pt idx="493">
                  <c:v>1.005584939575572</c:v>
                </c:pt>
                <c:pt idx="494">
                  <c:v>1.0045170829261525</c:v>
                </c:pt>
                <c:pt idx="495">
                  <c:v>1.0082298091573043</c:v>
                </c:pt>
                <c:pt idx="496">
                  <c:v>0.99924757369690942</c:v>
                </c:pt>
                <c:pt idx="497">
                  <c:v>1.0026882764574543</c:v>
                </c:pt>
                <c:pt idx="498">
                  <c:v>0.98297971175960941</c:v>
                </c:pt>
                <c:pt idx="499">
                  <c:v>0.98875818260432768</c:v>
                </c:pt>
                <c:pt idx="500">
                  <c:v>1.0150787939982702</c:v>
                </c:pt>
                <c:pt idx="501">
                  <c:v>1.0452256846182955</c:v>
                </c:pt>
                <c:pt idx="502">
                  <c:v>1.0554466940784244</c:v>
                </c:pt>
                <c:pt idx="503">
                  <c:v>1.0104673044256882</c:v>
                </c:pt>
                <c:pt idx="504">
                  <c:v>0.97380367157012893</c:v>
                </c:pt>
                <c:pt idx="505">
                  <c:v>0.97043940351112978</c:v>
                </c:pt>
                <c:pt idx="506">
                  <c:v>0.9815492394507277</c:v>
                </c:pt>
                <c:pt idx="507">
                  <c:v>0.98263879935093346</c:v>
                </c:pt>
                <c:pt idx="508">
                  <c:v>0.98585245853756742</c:v>
                </c:pt>
                <c:pt idx="509">
                  <c:v>0.9791547375440216</c:v>
                </c:pt>
                <c:pt idx="510">
                  <c:v>0.98621903360640017</c:v>
                </c:pt>
                <c:pt idx="511">
                  <c:v>0.99538418713427723</c:v>
                </c:pt>
                <c:pt idx="512">
                  <c:v>1.001423161972435</c:v>
                </c:pt>
                <c:pt idx="513">
                  <c:v>1.0244888168469026</c:v>
                </c:pt>
                <c:pt idx="514">
                  <c:v>1.0265520436648574</c:v>
                </c:pt>
                <c:pt idx="515">
                  <c:v>1.0235945388325336</c:v>
                </c:pt>
                <c:pt idx="516">
                  <c:v>1.0079098220926084</c:v>
                </c:pt>
                <c:pt idx="517">
                  <c:v>1.0072241895534262</c:v>
                </c:pt>
                <c:pt idx="518">
                  <c:v>0.99799596685654024</c:v>
                </c:pt>
                <c:pt idx="519">
                  <c:v>1.018506757793822</c:v>
                </c:pt>
                <c:pt idx="520">
                  <c:v>1.0104325675704704</c:v>
                </c:pt>
                <c:pt idx="521">
                  <c:v>0.99942731103729654</c:v>
                </c:pt>
                <c:pt idx="522">
                  <c:v>1.004379361725936</c:v>
                </c:pt>
                <c:pt idx="523">
                  <c:v>1.0041122090812016</c:v>
                </c:pt>
                <c:pt idx="524">
                  <c:v>0.98618644795104948</c:v>
                </c:pt>
                <c:pt idx="525">
                  <c:v>0.96743280712905166</c:v>
                </c:pt>
                <c:pt idx="526">
                  <c:v>0.97715870614078637</c:v>
                </c:pt>
                <c:pt idx="527">
                  <c:v>0.97905554981720688</c:v>
                </c:pt>
                <c:pt idx="528">
                  <c:v>0.97255062991742214</c:v>
                </c:pt>
                <c:pt idx="529">
                  <c:v>0.96779089461036338</c:v>
                </c:pt>
                <c:pt idx="530">
                  <c:v>1.0014267919322104</c:v>
                </c:pt>
                <c:pt idx="531">
                  <c:v>1.0568512816601541</c:v>
                </c:pt>
                <c:pt idx="532">
                  <c:v>1.0347761375645341</c:v>
                </c:pt>
                <c:pt idx="533">
                  <c:v>1.0462543893516438</c:v>
                </c:pt>
                <c:pt idx="534">
                  <c:v>1.0428377982094186</c:v>
                </c:pt>
                <c:pt idx="535">
                  <c:v>1.0131671682287262</c:v>
                </c:pt>
                <c:pt idx="536">
                  <c:v>0.99011906624650448</c:v>
                </c:pt>
                <c:pt idx="537">
                  <c:v>0.95506220886199922</c:v>
                </c:pt>
                <c:pt idx="538">
                  <c:v>0.96881222641179121</c:v>
                </c:pt>
                <c:pt idx="539">
                  <c:v>0.98851362245187357</c:v>
                </c:pt>
                <c:pt idx="540">
                  <c:v>0.99667136070950413</c:v>
                </c:pt>
                <c:pt idx="541">
                  <c:v>0.9972675129532933</c:v>
                </c:pt>
                <c:pt idx="542">
                  <c:v>1.0129798890144819</c:v>
                </c:pt>
                <c:pt idx="543">
                  <c:v>1.0098203111067661</c:v>
                </c:pt>
                <c:pt idx="544">
                  <c:v>1.0201935778743154</c:v>
                </c:pt>
                <c:pt idx="545">
                  <c:v>0.99370924483387446</c:v>
                </c:pt>
                <c:pt idx="546">
                  <c:v>1.0006869827456553</c:v>
                </c:pt>
                <c:pt idx="547">
                  <c:v>1.0132086980772523</c:v>
                </c:pt>
                <c:pt idx="548">
                  <c:v>1.0269678648789251</c:v>
                </c:pt>
                <c:pt idx="549">
                  <c:v>0.97034014411661229</c:v>
                </c:pt>
                <c:pt idx="550">
                  <c:v>0.98401485309786119</c:v>
                </c:pt>
                <c:pt idx="551">
                  <c:v>0.97903761943514045</c:v>
                </c:pt>
                <c:pt idx="552">
                  <c:v>0.98335405624821715</c:v>
                </c:pt>
                <c:pt idx="553">
                  <c:v>0.99813572798379568</c:v>
                </c:pt>
                <c:pt idx="554">
                  <c:v>1.016299899576506</c:v>
                </c:pt>
                <c:pt idx="555">
                  <c:v>1.0030270081098664</c:v>
                </c:pt>
                <c:pt idx="556">
                  <c:v>0.97107047392285473</c:v>
                </c:pt>
                <c:pt idx="557">
                  <c:v>0.94790096687518377</c:v>
                </c:pt>
                <c:pt idx="558">
                  <c:v>0.9475522913417439</c:v>
                </c:pt>
                <c:pt idx="559">
                  <c:v>0.96764094944361767</c:v>
                </c:pt>
                <c:pt idx="560">
                  <c:v>0.97808460888247128</c:v>
                </c:pt>
                <c:pt idx="561">
                  <c:v>0.98287386884452754</c:v>
                </c:pt>
                <c:pt idx="562">
                  <c:v>1.0197919408157714</c:v>
                </c:pt>
                <c:pt idx="563">
                  <c:v>1.0380092343682179</c:v>
                </c:pt>
                <c:pt idx="564">
                  <c:v>1.0522041084480702</c:v>
                </c:pt>
                <c:pt idx="565">
                  <c:v>1.058750596935587</c:v>
                </c:pt>
                <c:pt idx="566">
                  <c:v>1.0525481921888664</c:v>
                </c:pt>
                <c:pt idx="567">
                  <c:v>1.0299411301813186</c:v>
                </c:pt>
                <c:pt idx="568">
                  <c:v>1.0412869740517607</c:v>
                </c:pt>
                <c:pt idx="569">
                  <c:v>1.0351677490440956</c:v>
                </c:pt>
                <c:pt idx="570">
                  <c:v>1.0030693529824053</c:v>
                </c:pt>
                <c:pt idx="571">
                  <c:v>0.97662992993184727</c:v>
                </c:pt>
                <c:pt idx="572">
                  <c:v>0.9857179303961171</c:v>
                </c:pt>
                <c:pt idx="573">
                  <c:v>1.0022434012151047</c:v>
                </c:pt>
                <c:pt idx="574">
                  <c:v>1.0249423738807018</c:v>
                </c:pt>
                <c:pt idx="575">
                  <c:v>1.0116974209884309</c:v>
                </c:pt>
                <c:pt idx="576">
                  <c:v>1.0101456648226588</c:v>
                </c:pt>
                <c:pt idx="577">
                  <c:v>1.0056611830114253</c:v>
                </c:pt>
                <c:pt idx="578">
                  <c:v>0.98283536540920302</c:v>
                </c:pt>
                <c:pt idx="579">
                  <c:v>0.98447408575732331</c:v>
                </c:pt>
                <c:pt idx="580">
                  <c:v>0.97555339593344126</c:v>
                </c:pt>
                <c:pt idx="581">
                  <c:v>0.99001186892614157</c:v>
                </c:pt>
                <c:pt idx="582">
                  <c:v>0.98653892006123878</c:v>
                </c:pt>
                <c:pt idx="583">
                  <c:v>0.99532901138836261</c:v>
                </c:pt>
                <c:pt idx="584">
                  <c:v>1.0152003499340545</c:v>
                </c:pt>
                <c:pt idx="585">
                  <c:v>0.97623849161287746</c:v>
                </c:pt>
                <c:pt idx="586">
                  <c:v>0.99385825431250774</c:v>
                </c:pt>
                <c:pt idx="587">
                  <c:v>0.98375596226393835</c:v>
                </c:pt>
                <c:pt idx="588">
                  <c:v>1.0004537734407843</c:v>
                </c:pt>
                <c:pt idx="589">
                  <c:v>1.0103823647384009</c:v>
                </c:pt>
                <c:pt idx="590">
                  <c:v>0.99536231000027864</c:v>
                </c:pt>
                <c:pt idx="591">
                  <c:v>1.0012748895099357</c:v>
                </c:pt>
                <c:pt idx="592">
                  <c:v>0.97505850757881274</c:v>
                </c:pt>
                <c:pt idx="593">
                  <c:v>1.0039085096437352</c:v>
                </c:pt>
                <c:pt idx="594">
                  <c:v>0.99797056235589032</c:v>
                </c:pt>
                <c:pt idx="595">
                  <c:v>0.99683864418965407</c:v>
                </c:pt>
                <c:pt idx="596">
                  <c:v>0.99236602978170174</c:v>
                </c:pt>
                <c:pt idx="597">
                  <c:v>1.0183487750995723</c:v>
                </c:pt>
                <c:pt idx="598">
                  <c:v>1.0193398440809343</c:v>
                </c:pt>
                <c:pt idx="599">
                  <c:v>1.0179565635337247</c:v>
                </c:pt>
                <c:pt idx="600">
                  <c:v>1.0003729639796479</c:v>
                </c:pt>
                <c:pt idx="601">
                  <c:v>0.9728768783389391</c:v>
                </c:pt>
                <c:pt idx="602">
                  <c:v>1.0093087530657994</c:v>
                </c:pt>
                <c:pt idx="603">
                  <c:v>1.0047435821352304</c:v>
                </c:pt>
                <c:pt idx="604">
                  <c:v>0.96427075280608576</c:v>
                </c:pt>
                <c:pt idx="605">
                  <c:v>0.97812473535996247</c:v>
                </c:pt>
                <c:pt idx="606">
                  <c:v>0.99953069275481499</c:v>
                </c:pt>
                <c:pt idx="607">
                  <c:v>1.0171262786721424</c:v>
                </c:pt>
                <c:pt idx="608">
                  <c:v>1.0321108295990704</c:v>
                </c:pt>
                <c:pt idx="609">
                  <c:v>1.0339226661198537</c:v>
                </c:pt>
                <c:pt idx="610">
                  <c:v>1.0059305194893287</c:v>
                </c:pt>
                <c:pt idx="611">
                  <c:v>1.0083261048411405</c:v>
                </c:pt>
                <c:pt idx="612">
                  <c:v>1.0003351428120155</c:v>
                </c:pt>
                <c:pt idx="613">
                  <c:v>0.98098667399988948</c:v>
                </c:pt>
                <c:pt idx="614">
                  <c:v>0.96541764056249357</c:v>
                </c:pt>
                <c:pt idx="615">
                  <c:v>0.97129716750851935</c:v>
                </c:pt>
                <c:pt idx="616">
                  <c:v>0.9650908439610506</c:v>
                </c:pt>
                <c:pt idx="617">
                  <c:v>0.96020890948121873</c:v>
                </c:pt>
                <c:pt idx="618">
                  <c:v>0.9895833102537831</c:v>
                </c:pt>
                <c:pt idx="619">
                  <c:v>1.0142624928317263</c:v>
                </c:pt>
                <c:pt idx="620">
                  <c:v>1.038239035895824</c:v>
                </c:pt>
                <c:pt idx="621">
                  <c:v>1.0297064016391546</c:v>
                </c:pt>
                <c:pt idx="622">
                  <c:v>1.0285557231485674</c:v>
                </c:pt>
                <c:pt idx="623">
                  <c:v>0.994719132162459</c:v>
                </c:pt>
                <c:pt idx="624">
                  <c:v>0.96612762544007569</c:v>
                </c:pt>
                <c:pt idx="625">
                  <c:v>0.99028732372646533</c:v>
                </c:pt>
                <c:pt idx="626">
                  <c:v>1.0065508218136718</c:v>
                </c:pt>
                <c:pt idx="627">
                  <c:v>1.0168870343598684</c:v>
                </c:pt>
                <c:pt idx="628">
                  <c:v>1.0372938390103357</c:v>
                </c:pt>
                <c:pt idx="629">
                  <c:v>1.0419511619611179</c:v>
                </c:pt>
                <c:pt idx="630">
                  <c:v>1.0095770660359928</c:v>
                </c:pt>
                <c:pt idx="631">
                  <c:v>0.9989589013430169</c:v>
                </c:pt>
                <c:pt idx="632">
                  <c:v>1.008989798674256</c:v>
                </c:pt>
                <c:pt idx="633">
                  <c:v>0.98488908035515077</c:v>
                </c:pt>
                <c:pt idx="634">
                  <c:v>0.94764222008642263</c:v>
                </c:pt>
                <c:pt idx="635">
                  <c:v>0.95704628224272248</c:v>
                </c:pt>
                <c:pt idx="636">
                  <c:v>0.97764636029707552</c:v>
                </c:pt>
                <c:pt idx="637">
                  <c:v>1.0075381409245663</c:v>
                </c:pt>
                <c:pt idx="638">
                  <c:v>0.99797056442233478</c:v>
                </c:pt>
                <c:pt idx="639">
                  <c:v>1.0326296666193602</c:v>
                </c:pt>
                <c:pt idx="640">
                  <c:v>1.0325288170104614</c:v>
                </c:pt>
                <c:pt idx="641">
                  <c:v>1.0332477956758104</c:v>
                </c:pt>
                <c:pt idx="642">
                  <c:v>1.0205372544646401</c:v>
                </c:pt>
                <c:pt idx="643">
                  <c:v>1.015337045052906</c:v>
                </c:pt>
                <c:pt idx="644">
                  <c:v>0.98742713368508617</c:v>
                </c:pt>
                <c:pt idx="645">
                  <c:v>0.98577551027344068</c:v>
                </c:pt>
                <c:pt idx="646">
                  <c:v>0.95971961757934066</c:v>
                </c:pt>
                <c:pt idx="647">
                  <c:v>0.9768840336668857</c:v>
                </c:pt>
                <c:pt idx="648">
                  <c:v>0.96978343146731516</c:v>
                </c:pt>
                <c:pt idx="649">
                  <c:v>0.99356836868625165</c:v>
                </c:pt>
                <c:pt idx="650">
                  <c:v>1.0134229990711299</c:v>
                </c:pt>
                <c:pt idx="651">
                  <c:v>1.0354087504644309</c:v>
                </c:pt>
                <c:pt idx="652">
                  <c:v>1.0641788989003185</c:v>
                </c:pt>
                <c:pt idx="653">
                  <c:v>1.030566936451466</c:v>
                </c:pt>
                <c:pt idx="654">
                  <c:v>1.0075335042344302</c:v>
                </c:pt>
                <c:pt idx="655">
                  <c:v>0.96894619547688243</c:v>
                </c:pt>
                <c:pt idx="656">
                  <c:v>0.96146891137263046</c:v>
                </c:pt>
                <c:pt idx="657">
                  <c:v>0.99718347020606291</c:v>
                </c:pt>
                <c:pt idx="658">
                  <c:v>1.0164651084611767</c:v>
                </c:pt>
                <c:pt idx="659">
                  <c:v>1.0060932864142147</c:v>
                </c:pt>
                <c:pt idx="660">
                  <c:v>1.0112076572676403</c:v>
                </c:pt>
                <c:pt idx="661">
                  <c:v>0.99711984908622853</c:v>
                </c:pt>
                <c:pt idx="662">
                  <c:v>0.98401824067107346</c:v>
                </c:pt>
                <c:pt idx="663">
                  <c:v>0.966112942116787</c:v>
                </c:pt>
                <c:pt idx="664">
                  <c:v>0.97091438776171601</c:v>
                </c:pt>
                <c:pt idx="665">
                  <c:v>0.99291501053232367</c:v>
                </c:pt>
                <c:pt idx="666">
                  <c:v>1.0271933673724958</c:v>
                </c:pt>
                <c:pt idx="667">
                  <c:v>1.0341111544355346</c:v>
                </c:pt>
                <c:pt idx="668">
                  <c:v>1.0012806615687053</c:v>
                </c:pt>
                <c:pt idx="669">
                  <c:v>0.95187845916270042</c:v>
                </c:pt>
                <c:pt idx="670">
                  <c:v>0.97554826288450691</c:v>
                </c:pt>
                <c:pt idx="671">
                  <c:v>0.98045112311860705</c:v>
                </c:pt>
                <c:pt idx="672">
                  <c:v>0.99545212017843721</c:v>
                </c:pt>
                <c:pt idx="673">
                  <c:v>1.0215930290102788</c:v>
                </c:pt>
                <c:pt idx="674">
                  <c:v>1.0380272247500981</c:v>
                </c:pt>
                <c:pt idx="675">
                  <c:v>1.0504992795058314</c:v>
                </c:pt>
                <c:pt idx="676">
                  <c:v>1.0250367401699494</c:v>
                </c:pt>
                <c:pt idx="677">
                  <c:v>1.0417808137823152</c:v>
                </c:pt>
                <c:pt idx="678">
                  <c:v>1.0377285395471425</c:v>
                </c:pt>
                <c:pt idx="679">
                  <c:v>1.0212783072145457</c:v>
                </c:pt>
                <c:pt idx="680">
                  <c:v>0.99682943450914563</c:v>
                </c:pt>
                <c:pt idx="681">
                  <c:v>0.9833526776289101</c:v>
                </c:pt>
                <c:pt idx="682">
                  <c:v>0.96541250635814047</c:v>
                </c:pt>
                <c:pt idx="683">
                  <c:v>0.966210304331654</c:v>
                </c:pt>
                <c:pt idx="684">
                  <c:v>0.99357931842629454</c:v>
                </c:pt>
                <c:pt idx="685">
                  <c:v>0.9846548216864931</c:v>
                </c:pt>
                <c:pt idx="686">
                  <c:v>0.99297616240713149</c:v>
                </c:pt>
                <c:pt idx="687">
                  <c:v>0.95300035217464907</c:v>
                </c:pt>
                <c:pt idx="688">
                  <c:v>0.94604415179378198</c:v>
                </c:pt>
                <c:pt idx="689">
                  <c:v>0.9532026057351326</c:v>
                </c:pt>
                <c:pt idx="690">
                  <c:v>1.0071206068257015</c:v>
                </c:pt>
                <c:pt idx="691">
                  <c:v>1.0277560271876174</c:v>
                </c:pt>
                <c:pt idx="692">
                  <c:v>1.0256972843406791</c:v>
                </c:pt>
                <c:pt idx="693">
                  <c:v>1.0075604557093953</c:v>
                </c:pt>
                <c:pt idx="694">
                  <c:v>1.0025098128244239</c:v>
                </c:pt>
                <c:pt idx="695">
                  <c:v>1.0011921165580697</c:v>
                </c:pt>
                <c:pt idx="696">
                  <c:v>1.0384617068348951</c:v>
                </c:pt>
                <c:pt idx="697">
                  <c:v>1.0420230568945408</c:v>
                </c:pt>
                <c:pt idx="698">
                  <c:v>1.0337587127502375</c:v>
                </c:pt>
                <c:pt idx="699">
                  <c:v>1.0109805447133562</c:v>
                </c:pt>
                <c:pt idx="700">
                  <c:v>0.98520143060344512</c:v>
                </c:pt>
                <c:pt idx="701">
                  <c:v>0.98318551495578543</c:v>
                </c:pt>
                <c:pt idx="702">
                  <c:v>0.97756283451947001</c:v>
                </c:pt>
                <c:pt idx="703">
                  <c:v>0.96581860320056456</c:v>
                </c:pt>
                <c:pt idx="704">
                  <c:v>0.9507229712016535</c:v>
                </c:pt>
                <c:pt idx="705">
                  <c:v>0.9974729616603536</c:v>
                </c:pt>
                <c:pt idx="706">
                  <c:v>1.0128300242222952</c:v>
                </c:pt>
                <c:pt idx="707">
                  <c:v>1.0331247410419744</c:v>
                </c:pt>
                <c:pt idx="708">
                  <c:v>1.0390189939587944</c:v>
                </c:pt>
                <c:pt idx="709">
                  <c:v>1.0326676179194505</c:v>
                </c:pt>
                <c:pt idx="710">
                  <c:v>1.0175438559631809</c:v>
                </c:pt>
                <c:pt idx="711">
                  <c:v>1.0070491410890956</c:v>
                </c:pt>
                <c:pt idx="712">
                  <c:v>0.99140928313833376</c:v>
                </c:pt>
                <c:pt idx="713">
                  <c:v>0.99390777268327979</c:v>
                </c:pt>
                <c:pt idx="714">
                  <c:v>0.98930837901561552</c:v>
                </c:pt>
                <c:pt idx="715">
                  <c:v>0.99750634540916649</c:v>
                </c:pt>
                <c:pt idx="716">
                  <c:v>1.0051126567602193</c:v>
                </c:pt>
                <c:pt idx="717">
                  <c:v>1.0263837205436923</c:v>
                </c:pt>
                <c:pt idx="718">
                  <c:v>1.0320723396055553</c:v>
                </c:pt>
                <c:pt idx="719">
                  <c:v>1.0300318826128554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3-FC4F-827A-478E2A7B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84624"/>
        <c:axId val="1892387856"/>
      </c:lineChart>
      <c:catAx>
        <c:axId val="17802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87856"/>
        <c:crosses val="autoZero"/>
        <c:auto val="1"/>
        <c:lblAlgn val="ctr"/>
        <c:lblOffset val="100"/>
        <c:noMultiLvlLbl val="0"/>
      </c:catAx>
      <c:valAx>
        <c:axId val="18923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8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16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AEA75F-52D6-03F0-B4EE-7B73547D009A}"/>
            </a:ext>
          </a:extLst>
        </xdr:cNvPr>
        <xdr:cNvSpPr txBox="1"/>
      </xdr:nvSpPr>
      <xdr:spPr>
        <a:xfrm>
          <a:off x="11620500" y="336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9</xdr:col>
      <xdr:colOff>0</xdr:colOff>
      <xdr:row>2</xdr:row>
      <xdr:rowOff>0</xdr:rowOff>
    </xdr:from>
    <xdr:to>
      <xdr:col>20</xdr:col>
      <xdr:colOff>266700</xdr:colOff>
      <xdr:row>19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153676-5321-E741-911F-F931AD88C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21</xdr:row>
      <xdr:rowOff>50800</xdr:rowOff>
    </xdr:from>
    <xdr:to>
      <xdr:col>15</xdr:col>
      <xdr:colOff>292100</xdr:colOff>
      <xdr:row>36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646486-8413-A55F-1FB3-A7B519214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38</xdr:row>
      <xdr:rowOff>139700</xdr:rowOff>
    </xdr:from>
    <xdr:to>
      <xdr:col>15</xdr:col>
      <xdr:colOff>254000</xdr:colOff>
      <xdr:row>52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610620-6296-C2B2-B9EE-227877EF2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15</xdr:col>
      <xdr:colOff>546100</xdr:colOff>
      <xdr:row>67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E7D8BC-C120-5143-AFFE-4B4D549C8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1</xdr:row>
      <xdr:rowOff>76200</xdr:rowOff>
    </xdr:from>
    <xdr:to>
      <xdr:col>16</xdr:col>
      <xdr:colOff>76200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FB29D-5DE5-2C20-E80E-5E2BE437A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19</xdr:row>
      <xdr:rowOff>177800</xdr:rowOff>
    </xdr:from>
    <xdr:to>
      <xdr:col>20</xdr:col>
      <xdr:colOff>241300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000C93-BE59-26AE-10A6-E620E4D92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692150</xdr:colOff>
      <xdr:row>35</xdr:row>
      <xdr:rowOff>25400</xdr:rowOff>
    </xdr:from>
    <xdr:to>
      <xdr:col>16</xdr:col>
      <xdr:colOff>12700</xdr:colOff>
      <xdr:row>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885EA-48B2-40B0-C0D2-91C0A363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654050</xdr:colOff>
      <xdr:row>53</xdr:row>
      <xdr:rowOff>177800</xdr:rowOff>
    </xdr:from>
    <xdr:to>
      <xdr:col>15</xdr:col>
      <xdr:colOff>800100</xdr:colOff>
      <xdr:row>67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AD8326-4D49-D9F5-2773-D58E8CBD0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B326E0-686B-B847-85FC-9EC125C1BFAD}" name="Table2" displayName="Table2" ref="A1:B733" totalsRowShown="0">
  <autoFilter ref="A1:B733" xr:uid="{7AB326E0-686B-B847-85FC-9EC125C1BFAD}"/>
  <tableColumns count="2">
    <tableColumn id="1" xr3:uid="{01AB2541-9521-0A41-B4BD-CD76299BDD0B}" name="ds" dataDxfId="42"/>
    <tableColumn id="2" xr3:uid="{AA8CDBA9-E125-B543-8886-A62C6F926A1A}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B90717-70E8-E84B-ADF6-DBCFCAD739F5}" name="Table6" displayName="Table6" ref="C1:C733" totalsRowShown="0" headerRowDxfId="41" tableBorderDxfId="40">
  <autoFilter ref="C1:C733" xr:uid="{ECB90717-70E8-E84B-ADF6-DBCFCAD739F5}"/>
  <tableColumns count="1">
    <tableColumn id="1" xr3:uid="{A3EDFB74-B0A3-2147-85C2-12F1A9979C02}" name="Trend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4494F5-49F9-DF4B-8E0B-59FE813D3BC6}" name="Table7" displayName="Table7" ref="D1:D733" totalsRowShown="0" headerRowDxfId="38" tableBorderDxfId="37">
  <autoFilter ref="D1:D733" xr:uid="{2E4494F5-49F9-DF4B-8E0B-59FE813D3BC6}"/>
  <tableColumns count="1">
    <tableColumn id="1" xr3:uid="{6210EC29-AF55-F143-8155-9846BB887032}" name="Detrended Series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687AC3-D2EA-B441-97C4-ECD26B5AAFC5}" name="Table8" displayName="Table8" ref="E1:E733" totalsRowShown="0" headerRowDxfId="35" dataDxfId="34" tableBorderDxfId="33">
  <autoFilter ref="E1:E733" xr:uid="{35687AC3-D2EA-B441-97C4-ECD26B5AAFC5}"/>
  <tableColumns count="1">
    <tableColumn id="1" xr3:uid="{2C7118F3-129A-1F44-BC3C-63ABA6E28BE4}" name="Monthly" dataDxfId="32">
      <calculatedColumnFormula>TEXT(A2,"mmm")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4D568FA-58E9-E140-99F5-31FC69BAB206}" name="Table17" displayName="Table17" ref="F1:F733" totalsRowShown="0" headerRowDxfId="31" dataDxfId="30" tableBorderDxfId="29">
  <autoFilter ref="F1:F733" xr:uid="{24D568FA-58E9-E140-99F5-31FC69BAB206}"/>
  <tableColumns count="1">
    <tableColumn id="1" xr3:uid="{B81483B1-8DD2-F043-BF31-D5E9F65CD53C}" name="Add_Seasonality_Average (Additive)" dataDxfId="28">
      <calculatedColumnFormula>AVERAGEIF($E$8:$E$727,Table8[[#This Row],[Monthly]],$D$8:$D$727)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4E87F3D-493A-0A42-980D-1AAF49F9BBC8}" name="Table19" displayName="Table19" ref="G1:G733" totalsRowShown="0" headerRowDxfId="27" dataDxfId="26" tableBorderDxfId="25">
  <autoFilter ref="G1:G733" xr:uid="{44E87F3D-493A-0A42-980D-1AAF49F9BBC8}"/>
  <tableColumns count="1">
    <tableColumn id="1" xr3:uid="{1DBFF123-BC9F-6A45-A88A-D419849D47EA}" name="Seasonality " dataDxfId="24">
      <calculatedColumnFormula>Table17[[#This Row],[Add_Seasonality_Average (Additive)]]-AVERAGE($F$2:$F$13)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641A09D-8603-4649-87A4-7EF1297275CF}" name="Table22" displayName="Table22" ref="A1:C733" totalsRowShown="0">
  <autoFilter ref="A1:C733" xr:uid="{F641A09D-8603-4649-87A4-7EF1297275CF}"/>
  <tableColumns count="3">
    <tableColumn id="1" xr3:uid="{5F97E854-C678-EA44-8F89-4269640D1EFF}" name="ds" dataDxfId="23"/>
    <tableColumn id="2" xr3:uid="{43FC3AAC-1A16-9445-986B-3BD8162EE5F0}" name="y"/>
    <tableColumn id="3" xr3:uid="{A1D4EFE7-B089-6149-A39B-2C2D745C3DAF}" name="Trend" dataDxfId="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127D61A-5AB3-2E4A-9944-613407359786}" name="Table23" displayName="Table23" ref="D1:H733" totalsRowShown="0" headerRowDxfId="21">
  <autoFilter ref="D1:H733" xr:uid="{3127D61A-5AB3-2E4A-9944-613407359786}"/>
  <tableColumns count="5">
    <tableColumn id="1" xr3:uid="{55F63968-CD6F-B242-BCDB-106E94244075}" name="Detrended Series" dataDxfId="20">
      <calculatedColumnFormula>Table22[[#This Row],[y]]/Table22[[#This Row],[Trend]]</calculatedColumnFormula>
    </tableColumn>
    <tableColumn id="2" xr3:uid="{294386AB-8F6E-8E44-BF59-707A0FC1A622}" name="Monthly" dataDxfId="19">
      <calculatedColumnFormula>TEXT(A2,"mmm")</calculatedColumnFormula>
    </tableColumn>
    <tableColumn id="3" xr3:uid="{3958FC3C-5ECF-AC4A-ABB1-90A5992281CE}" name="Mul_Seasonality_Average" dataDxfId="18">
      <calculatedColumnFormula>AVERAGEIF($E$8:$E$727,Table23[[#This Row],[Monthly]],$D$8:$D$727)</calculatedColumnFormula>
    </tableColumn>
    <tableColumn id="4" xr3:uid="{470C8F44-91E0-4545-B86E-E4CAFC8B1540}" name="Seasonality" dataDxfId="17">
      <calculatedColumnFormula>Table23[[#This Row],[Mul_Seasonality_Average]]-AVERAGE($F$2:$F$13)+1</calculatedColumnFormula>
    </tableColumn>
    <tableColumn id="5" xr3:uid="{8A7E0948-3F53-794C-8D98-1CD4BEBFD37C}" name="Residual" dataDxfId="16">
      <calculatedColumnFormula>Table23[[#This Row],[Detrended Series]]/Table23[[#This Row],[Seasonality]]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70C5A-E289-F948-BFEB-66576219C026}" name="Table1" displayName="Table1" ref="A1:N733" totalsRowShown="0" headerRowDxfId="15" dataDxfId="14">
  <autoFilter ref="A1:N733" xr:uid="{67070C5A-E289-F948-BFEB-66576219C026}"/>
  <tableColumns count="14">
    <tableColumn id="1" xr3:uid="{34939125-33DF-7349-BFE9-406A693AAC14}" name="ds" dataDxfId="13"/>
    <tableColumn id="2" xr3:uid="{55CDFAB0-64C4-1B4D-AF52-98A7A2539636}" name="y" dataDxfId="12"/>
    <tableColumn id="3" xr3:uid="{FCE3FBEC-222D-EB46-927D-F6E08573053A}" name="Monthly" dataDxfId="11">
      <calculatedColumnFormula>TEXT(A2,"MMM")</calculatedColumnFormula>
    </tableColumn>
    <tableColumn id="4" xr3:uid="{73F9CC70-5688-294D-9A37-520C448AB3AB}" name="Trend (window size 13)" dataDxfId="10"/>
    <tableColumn id="5" xr3:uid="{461A8D91-B778-B244-B37F-F0034BF7C5C4}" name="Detrended Series (Additive)" dataDxfId="9">
      <calculatedColumnFormula>B2-D2</calculatedColumnFormula>
    </tableColumn>
    <tableColumn id="6" xr3:uid="{4C8E47F5-75E3-994D-9930-3645D78A5C66}" name="Add_Seasonality_Average (Additive)" dataDxfId="8">
      <calculatedColumnFormula>AVERAGEIF($C$8:$C$727, Table1[[#This Row],[Monthly]], $E$8:$E$727)</calculatedColumnFormula>
    </tableColumn>
    <tableColumn id="7" xr3:uid="{7A8BBBD3-2EF1-B646-AE3B-D8AD2000F148}" name="Seasonality" dataDxfId="7">
      <calculatedColumnFormula>Table1[[#This Row],[Add_Seasonality_Average (Additive)]]-AVERAGE($F$2:$F$13)</calculatedColumnFormula>
    </tableColumn>
    <tableColumn id="8" xr3:uid="{1487359F-2AE6-0943-A69F-177F77C187C7}" name="Seasonally_Adjusted_Data" dataDxfId="6">
      <calculatedColumnFormula>Table1[[#This Row],[y]]-Table1[[#This Row],[Seasonality]]</calculatedColumnFormula>
    </tableColumn>
    <tableColumn id="9" xr3:uid="{A1B4EF4F-A6BD-7640-88FB-0779302B5122}" name="Train_Data" dataDxfId="5">
      <calculatedColumnFormula>Table1[[#This Row],[Seasonally_Adjusted_Data]]</calculatedColumnFormula>
    </tableColumn>
    <tableColumn id="10" xr3:uid="{24E9DFC7-A4E4-4849-BDE8-F52A57505A04}" name="Test Data" dataDxfId="4"/>
    <tableColumn id="13" xr3:uid="{A647A67D-FCB7-7B42-8AC4-3EDAF78BCD24}" name="Average Method" dataDxfId="3"/>
    <tableColumn id="14" xr3:uid="{94263E93-0D9A-9F4D-A7F1-B3B8E39D3111}" name="Naïve Method" dataDxfId="2"/>
    <tableColumn id="15" xr3:uid="{E05FC97F-440D-7C46-9CA0-4F563CE5BA90}" name="Seasonal Naïve Method" dataDxfId="1"/>
    <tableColumn id="16" xr3:uid="{60437DBA-B9E7-2243-B636-11258E3E56B7}" name="Drift Meth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934A-EC2E-0049-AFDF-EE8392105C3A}">
  <sheetPr>
    <tabColor theme="3" tint="9.9978637043366805E-2"/>
  </sheetPr>
  <dimension ref="A1:I733"/>
  <sheetViews>
    <sheetView topLeftCell="D1" workbookViewId="0">
      <selection activeCell="F2" sqref="F2"/>
    </sheetView>
  </sheetViews>
  <sheetFormatPr baseColWidth="10" defaultRowHeight="16" x14ac:dyDescent="0.2"/>
  <cols>
    <col min="1" max="1" width="10.6640625" customWidth="1"/>
    <col min="2" max="2" width="17.1640625" customWidth="1"/>
    <col min="3" max="3" width="19" style="2" customWidth="1"/>
    <col min="4" max="4" width="18.1640625" style="2" customWidth="1"/>
    <col min="5" max="5" width="14.83203125" customWidth="1"/>
    <col min="6" max="6" width="33.6640625" customWidth="1"/>
    <col min="7" max="7" width="22.33203125" customWidth="1"/>
  </cols>
  <sheetData>
    <row r="1" spans="1:9" x14ac:dyDescent="0.2">
      <c r="A1" t="s">
        <v>0</v>
      </c>
      <c r="B1" t="s">
        <v>1</v>
      </c>
      <c r="C1" s="14" t="s">
        <v>2</v>
      </c>
      <c r="D1" s="18" t="s">
        <v>23</v>
      </c>
      <c r="E1" s="19" t="s">
        <v>5</v>
      </c>
      <c r="F1" s="19" t="s">
        <v>11</v>
      </c>
      <c r="G1" s="19" t="s">
        <v>24</v>
      </c>
      <c r="H1" t="s">
        <v>25</v>
      </c>
    </row>
    <row r="2" spans="1:9" x14ac:dyDescent="0.2">
      <c r="A2" s="1">
        <v>18264</v>
      </c>
      <c r="B2">
        <v>23.11</v>
      </c>
      <c r="C2" s="10">
        <v>0</v>
      </c>
      <c r="D2" s="15">
        <v>0</v>
      </c>
      <c r="E2" s="11" t="str">
        <f>TEXT(A2,"mmm")</f>
        <v>Jan</v>
      </c>
      <c r="F2" s="11">
        <f ca="1">AVERAGEIF($E$8:$E$727,Table8[[#This Row],[Monthly]],$D$8:$D$727)</f>
        <v>1.4054358974358971</v>
      </c>
      <c r="G2" s="11">
        <f ca="1">Table17[[#This Row],[Add_Seasonality_Average (Additive)]]-AVERAGE($F$2:$F$13)</f>
        <v>1.4013493589743586</v>
      </c>
    </row>
    <row r="3" spans="1:9" x14ac:dyDescent="0.2">
      <c r="A3" s="1">
        <v>18295</v>
      </c>
      <c r="B3">
        <v>24.2</v>
      </c>
      <c r="C3" s="12">
        <v>0</v>
      </c>
      <c r="D3" s="16">
        <v>0</v>
      </c>
      <c r="E3" s="11" t="str">
        <f t="shared" ref="E3:E66" si="0">TEXT(A3,"mmm")</f>
        <v>Feb</v>
      </c>
      <c r="F3" s="11">
        <f ca="1">AVERAGEIF($E$8:$E$727,Table8[[#This Row],[Monthly]],$D$8:$D$727)</f>
        <v>2.9278461538461542</v>
      </c>
      <c r="G3" s="11">
        <f ca="1">Table17[[#This Row],[Add_Seasonality_Average (Additive)]]-AVERAGE($F$2:$F$13)</f>
        <v>2.9237596153846157</v>
      </c>
    </row>
    <row r="4" spans="1:9" x14ac:dyDescent="0.2">
      <c r="A4" s="1">
        <v>18323</v>
      </c>
      <c r="B4">
        <v>25.37</v>
      </c>
      <c r="C4" s="10">
        <v>0</v>
      </c>
      <c r="D4" s="15">
        <v>0</v>
      </c>
      <c r="E4" s="11" t="str">
        <f t="shared" si="0"/>
        <v>Mar</v>
      </c>
      <c r="F4" s="11">
        <f ca="1">AVERAGEIF($E$8:$E$727,Table8[[#This Row],[Monthly]],$D$8:$D$727)</f>
        <v>3.3439999999999999</v>
      </c>
      <c r="G4" s="11">
        <f ca="1">Table17[[#This Row],[Add_Seasonality_Average (Additive)]]-AVERAGE($F$2:$F$13)</f>
        <v>3.3399134615384614</v>
      </c>
    </row>
    <row r="5" spans="1:9" x14ac:dyDescent="0.2">
      <c r="A5" s="1">
        <v>18354</v>
      </c>
      <c r="B5">
        <v>23.86</v>
      </c>
      <c r="C5" s="12">
        <v>0</v>
      </c>
      <c r="D5" s="16">
        <v>0</v>
      </c>
      <c r="E5" s="11" t="str">
        <f t="shared" si="0"/>
        <v>Apr</v>
      </c>
      <c r="F5" s="11">
        <f ca="1">AVERAGEIF($E$8:$E$727,Table8[[#This Row],[Monthly]],$D$8:$D$727)</f>
        <v>2.4728461538461546</v>
      </c>
      <c r="G5" s="11">
        <f ca="1">Table17[[#This Row],[Add_Seasonality_Average (Additive)]]-AVERAGE($F$2:$F$13)</f>
        <v>2.4687596153846161</v>
      </c>
    </row>
    <row r="6" spans="1:9" x14ac:dyDescent="0.2">
      <c r="A6" s="1">
        <v>18384</v>
      </c>
      <c r="B6">
        <v>23.03</v>
      </c>
      <c r="C6" s="10">
        <v>0</v>
      </c>
      <c r="D6" s="15">
        <v>0</v>
      </c>
      <c r="E6" s="11" t="str">
        <f t="shared" si="0"/>
        <v>May</v>
      </c>
      <c r="F6" s="11">
        <f ca="1">AVERAGEIF($E$8:$E$727,Table8[[#This Row],[Monthly]],$D$8:$D$727)</f>
        <v>1.190307692307693</v>
      </c>
      <c r="G6" s="11">
        <f ca="1">Table17[[#This Row],[Add_Seasonality_Average (Additive)]]-AVERAGE($F$2:$F$13)</f>
        <v>1.1862211538461545</v>
      </c>
    </row>
    <row r="7" spans="1:9" x14ac:dyDescent="0.2">
      <c r="A7" s="1">
        <v>18415</v>
      </c>
      <c r="B7">
        <v>21.57</v>
      </c>
      <c r="C7" s="13">
        <v>0</v>
      </c>
      <c r="D7" s="17">
        <v>0</v>
      </c>
      <c r="E7" s="11" t="str">
        <f t="shared" si="0"/>
        <v>Jun</v>
      </c>
      <c r="F7" s="11">
        <f ca="1">AVERAGEIF($E$8:$E$727,Table8[[#This Row],[Monthly]],$D$8:$D$727)</f>
        <v>-0.22521794871794854</v>
      </c>
      <c r="G7" s="11">
        <f ca="1">Table17[[#This Row],[Add_Seasonality_Average (Additive)]]-AVERAGE($F$2:$F$13)</f>
        <v>-0.22930448717948707</v>
      </c>
      <c r="H7" s="9"/>
      <c r="I7" s="8"/>
    </row>
    <row r="8" spans="1:9" x14ac:dyDescent="0.2">
      <c r="A8" s="1">
        <v>18445</v>
      </c>
      <c r="B8">
        <v>20.63</v>
      </c>
      <c r="C8" s="2">
        <f ca="1">IFERROR(AVERAGE(OFFSET(B2, 0, 0, 13, 1)), "")</f>
        <v>22.125384615384618</v>
      </c>
      <c r="D8" s="2">
        <f ca="1">Table2[[#This Row],[y]]-Table6[[#This Row],[Trend]]</f>
        <v>-1.4953846153846193</v>
      </c>
      <c r="E8" s="11" t="str">
        <f t="shared" si="0"/>
        <v>Jul</v>
      </c>
      <c r="F8" s="11">
        <f ca="1">AVERAGEIF($E$8:$E$727,Table8[[#This Row],[Monthly]],$D$8:$D$727)</f>
        <v>-1.4442692307692311</v>
      </c>
      <c r="G8" s="11">
        <f ca="1">Table17[[#This Row],[Add_Seasonality_Average (Additive)]]-AVERAGE($F$2:$F$13)</f>
        <v>-1.4483557692307696</v>
      </c>
      <c r="H8" s="2">
        <f ca="1">Table7[[#This Row],[Detrended Series]]-Table19[[#This Row],[Seasonality ]]</f>
        <v>-4.7028846153849724E-2</v>
      </c>
    </row>
    <row r="9" spans="1:9" x14ac:dyDescent="0.2">
      <c r="A9" s="1">
        <v>18476</v>
      </c>
      <c r="B9">
        <v>20.149999999999999</v>
      </c>
      <c r="C9" s="2">
        <f t="shared" ref="C9:C72" ca="1" si="1">IFERROR(AVERAGE(OFFSET(B3, 0, 0, 13, 1)), "")</f>
        <v>22.292307692307698</v>
      </c>
      <c r="D9" s="2">
        <f ca="1">Table2[[#This Row],[y]]-Table6[[#This Row],[Trend]]</f>
        <v>-2.1423076923076998</v>
      </c>
      <c r="E9" s="11" t="str">
        <f t="shared" si="0"/>
        <v>Aug</v>
      </c>
      <c r="F9" s="11">
        <f ca="1">AVERAGEIF($E$8:$E$727,Table8[[#This Row],[Monthly]],$D$8:$D$727)</f>
        <v>-2.4472564102564101</v>
      </c>
      <c r="G9" s="11">
        <f ca="1">Table17[[#This Row],[Add_Seasonality_Average (Additive)]]-AVERAGE($F$2:$F$13)</f>
        <v>-2.4513429487179486</v>
      </c>
      <c r="H9" s="2">
        <f ca="1">Table7[[#This Row],[Detrended Series]]-Table19[[#This Row],[Seasonality ]]</f>
        <v>0.30903525641024876</v>
      </c>
    </row>
    <row r="10" spans="1:9" x14ac:dyDescent="0.2">
      <c r="A10" s="1">
        <v>18507</v>
      </c>
      <c r="B10">
        <v>19.670000000000002</v>
      </c>
      <c r="C10" s="2">
        <f t="shared" ca="1" si="1"/>
        <v>22.400000000000002</v>
      </c>
      <c r="D10" s="2">
        <f ca="1">Table2[[#This Row],[y]]-Table6[[#This Row],[Trend]]</f>
        <v>-2.7300000000000004</v>
      </c>
      <c r="E10" s="11" t="str">
        <f t="shared" si="0"/>
        <v>Sep</v>
      </c>
      <c r="F10" s="11">
        <f ca="1">AVERAGEIF($E$8:$E$727,Table8[[#This Row],[Monthly]],$D$8:$D$727)</f>
        <v>-2.7400384615384614</v>
      </c>
      <c r="G10" s="11">
        <f ca="1">Table17[[#This Row],[Add_Seasonality_Average (Additive)]]-AVERAGE($F$2:$F$13)</f>
        <v>-2.7441249999999999</v>
      </c>
      <c r="H10" s="2">
        <f ca="1">Table7[[#This Row],[Detrended Series]]-Table19[[#This Row],[Seasonality ]]</f>
        <v>1.4124999999999499E-2</v>
      </c>
    </row>
    <row r="11" spans="1:9" x14ac:dyDescent="0.2">
      <c r="A11" s="1">
        <v>18537</v>
      </c>
      <c r="B11">
        <v>20.03</v>
      </c>
      <c r="C11" s="2">
        <f t="shared" ca="1" si="1"/>
        <v>22.400000000000002</v>
      </c>
      <c r="D11" s="2">
        <f ca="1">Table2[[#This Row],[y]]-Table6[[#This Row],[Trend]]</f>
        <v>-2.370000000000001</v>
      </c>
      <c r="E11" s="11" t="str">
        <f t="shared" si="0"/>
        <v>Oct</v>
      </c>
      <c r="F11" s="11">
        <f ca="1">AVERAGEIF($E$8:$E$727,Table8[[#This Row],[Monthly]],$D$8:$D$727)</f>
        <v>-2.4004615384615375</v>
      </c>
      <c r="G11" s="11">
        <f ca="1">Table17[[#This Row],[Add_Seasonality_Average (Additive)]]-AVERAGE($F$2:$F$13)</f>
        <v>-2.404548076923076</v>
      </c>
      <c r="H11" s="2">
        <f ca="1">Table7[[#This Row],[Detrended Series]]-Table19[[#This Row],[Seasonality ]]</f>
        <v>3.4548076923075044E-2</v>
      </c>
    </row>
    <row r="12" spans="1:9" x14ac:dyDescent="0.2">
      <c r="A12" s="1">
        <v>18568</v>
      </c>
      <c r="B12">
        <v>20.02</v>
      </c>
      <c r="C12" s="2">
        <f t="shared" ca="1" si="1"/>
        <v>22.471538461538461</v>
      </c>
      <c r="D12" s="2">
        <f ca="1">Table2[[#This Row],[y]]-Table6[[#This Row],[Trend]]</f>
        <v>-2.4515384615384619</v>
      </c>
      <c r="E12" s="11" t="str">
        <f t="shared" si="0"/>
        <v>Nov</v>
      </c>
      <c r="F12" s="11">
        <f ca="1">AVERAGEIF($E$8:$E$727,Table8[[#This Row],[Monthly]],$D$8:$D$727)</f>
        <v>-1.6477179487179485</v>
      </c>
      <c r="G12" s="11">
        <f ca="1">Table17[[#This Row],[Add_Seasonality_Average (Additive)]]-AVERAGE($F$2:$F$13)</f>
        <v>-1.651804487179487</v>
      </c>
      <c r="H12" s="2">
        <f ca="1">Table7[[#This Row],[Detrended Series]]-Table19[[#This Row],[Seasonality ]]</f>
        <v>-0.79973397435897486</v>
      </c>
    </row>
    <row r="13" spans="1:9" x14ac:dyDescent="0.2">
      <c r="A13" s="1">
        <v>18598</v>
      </c>
      <c r="B13">
        <v>21.8</v>
      </c>
      <c r="C13" s="2">
        <f t="shared" ca="1" si="1"/>
        <v>22.599230769230772</v>
      </c>
      <c r="D13" s="2">
        <f ca="1">Table2[[#This Row],[y]]-Table6[[#This Row],[Trend]]</f>
        <v>-0.79923076923077119</v>
      </c>
      <c r="E13" s="11" t="str">
        <f t="shared" si="0"/>
        <v>Dec</v>
      </c>
      <c r="F13" s="11">
        <f ca="1">AVERAGEIF($E$8:$E$727,Table8[[#This Row],[Monthly]],$D$8:$D$727)</f>
        <v>-0.38643589743589757</v>
      </c>
      <c r="G13" s="11">
        <f ca="1">Table17[[#This Row],[Add_Seasonality_Average (Additive)]]-AVERAGE($F$2:$F$13)</f>
        <v>-0.39052243589743607</v>
      </c>
      <c r="H13" s="2">
        <f ca="1">Table7[[#This Row],[Detrended Series]]-Table19[[#This Row],[Seasonality ]]</f>
        <v>-0.40870833333333512</v>
      </c>
    </row>
    <row r="14" spans="1:9" x14ac:dyDescent="0.2">
      <c r="A14" s="1">
        <v>18629</v>
      </c>
      <c r="B14">
        <v>24.19</v>
      </c>
      <c r="C14" s="2">
        <f t="shared" ca="1" si="1"/>
        <v>22.775384615384617</v>
      </c>
      <c r="D14" s="2">
        <f ca="1">Table2[[#This Row],[y]]-Table6[[#This Row],[Trend]]</f>
        <v>1.4146153846153844</v>
      </c>
      <c r="E14" s="11" t="str">
        <f t="shared" si="0"/>
        <v>Jan</v>
      </c>
      <c r="F14" s="11">
        <f ca="1">AVERAGEIF($E$8:$E$727,Table8[[#This Row],[Monthly]],$D$8:$D$727)</f>
        <v>1.4054358974358971</v>
      </c>
      <c r="G14" s="11">
        <f ca="1">Table17[[#This Row],[Add_Seasonality_Average (Additive)]]-AVERAGE($F$2:$F$13)</f>
        <v>1.4013493589743586</v>
      </c>
      <c r="H14" s="2">
        <f ca="1">Table7[[#This Row],[Detrended Series]]-Table19[[#This Row],[Seasonality ]]</f>
        <v>1.3266025641025747E-2</v>
      </c>
    </row>
    <row r="15" spans="1:9" x14ac:dyDescent="0.2">
      <c r="A15" s="1">
        <v>18660</v>
      </c>
      <c r="B15">
        <v>25.28</v>
      </c>
      <c r="C15" s="2">
        <f t="shared" ca="1" si="1"/>
        <v>22.905384615384612</v>
      </c>
      <c r="D15" s="2">
        <f ca="1">Table2[[#This Row],[y]]-Table6[[#This Row],[Trend]]</f>
        <v>2.3746153846153888</v>
      </c>
      <c r="E15" s="11" t="str">
        <f t="shared" si="0"/>
        <v>Feb</v>
      </c>
      <c r="F15" s="11">
        <f ca="1">AVERAGEIF($E$8:$E$727,Table8[[#This Row],[Monthly]],$D$8:$D$727)</f>
        <v>2.9278461538461542</v>
      </c>
      <c r="G15" s="11">
        <f ca="1">Table17[[#This Row],[Add_Seasonality_Average (Additive)]]-AVERAGE($F$2:$F$13)</f>
        <v>2.9237596153846157</v>
      </c>
      <c r="H15" s="2">
        <f ca="1">Table7[[#This Row],[Detrended Series]]-Table19[[#This Row],[Seasonality ]]</f>
        <v>-0.54914423076922692</v>
      </c>
    </row>
    <row r="16" spans="1:9" x14ac:dyDescent="0.2">
      <c r="A16" s="1">
        <v>18688</v>
      </c>
      <c r="B16">
        <v>25.6</v>
      </c>
      <c r="C16" s="2">
        <f t="shared" ca="1" si="1"/>
        <v>23.004615384615384</v>
      </c>
      <c r="D16" s="2">
        <f ca="1">Table2[[#This Row],[y]]-Table6[[#This Row],[Trend]]</f>
        <v>2.5953846153846172</v>
      </c>
      <c r="E16" s="11" t="str">
        <f t="shared" si="0"/>
        <v>Mar</v>
      </c>
      <c r="F16" s="11">
        <f ca="1">AVERAGEIF($E$8:$E$727,Table8[[#This Row],[Monthly]],$D$8:$D$727)</f>
        <v>3.3439999999999999</v>
      </c>
      <c r="G16" s="11">
        <f ca="1">Table17[[#This Row],[Add_Seasonality_Average (Additive)]]-AVERAGE($F$2:$F$13)</f>
        <v>3.3399134615384614</v>
      </c>
      <c r="H16" s="2">
        <f ca="1">Table7[[#This Row],[Detrended Series]]-Table19[[#This Row],[Seasonality ]]</f>
        <v>-0.74452884615384418</v>
      </c>
    </row>
    <row r="17" spans="1:8" x14ac:dyDescent="0.2">
      <c r="A17" s="1">
        <v>18719</v>
      </c>
      <c r="B17">
        <v>25.37</v>
      </c>
      <c r="C17" s="2">
        <f t="shared" ca="1" si="1"/>
        <v>23.166153846153843</v>
      </c>
      <c r="D17" s="2">
        <f ca="1">Table2[[#This Row],[y]]-Table6[[#This Row],[Trend]]</f>
        <v>2.2038461538461576</v>
      </c>
      <c r="E17" s="11" t="str">
        <f t="shared" si="0"/>
        <v>Apr</v>
      </c>
      <c r="F17" s="11">
        <f ca="1">AVERAGEIF($E$8:$E$727,Table8[[#This Row],[Monthly]],$D$8:$D$727)</f>
        <v>2.4728461538461546</v>
      </c>
      <c r="G17" s="11">
        <f ca="1">Table17[[#This Row],[Add_Seasonality_Average (Additive)]]-AVERAGE($F$2:$F$13)</f>
        <v>2.4687596153846161</v>
      </c>
      <c r="H17" s="2">
        <f ca="1">Table7[[#This Row],[Detrended Series]]-Table19[[#This Row],[Seasonality ]]</f>
        <v>-0.26491346153845852</v>
      </c>
    </row>
    <row r="18" spans="1:8" x14ac:dyDescent="0.2">
      <c r="A18" s="1">
        <v>18749</v>
      </c>
      <c r="B18">
        <v>24.79</v>
      </c>
      <c r="C18" s="2">
        <f t="shared" ca="1" si="1"/>
        <v>23.343076923076922</v>
      </c>
      <c r="D18" s="2">
        <f ca="1">Table2[[#This Row],[y]]-Table6[[#This Row],[Trend]]</f>
        <v>1.4469230769230776</v>
      </c>
      <c r="E18" s="11" t="str">
        <f t="shared" si="0"/>
        <v>May</v>
      </c>
      <c r="F18" s="11">
        <f ca="1">AVERAGEIF($E$8:$E$727,Table8[[#This Row],[Monthly]],$D$8:$D$727)</f>
        <v>1.190307692307693</v>
      </c>
      <c r="G18" s="11">
        <f ca="1">Table17[[#This Row],[Add_Seasonality_Average (Additive)]]-AVERAGE($F$2:$F$13)</f>
        <v>1.1862211538461545</v>
      </c>
      <c r="H18" s="2">
        <f ca="1">Table7[[#This Row],[Detrended Series]]-Table19[[#This Row],[Seasonality ]]</f>
        <v>0.26070192307692319</v>
      </c>
    </row>
    <row r="19" spans="1:8" x14ac:dyDescent="0.2">
      <c r="A19" s="1">
        <v>18780</v>
      </c>
      <c r="B19">
        <v>24.69</v>
      </c>
      <c r="C19" s="2">
        <f t="shared" ca="1" si="1"/>
        <v>23.56384615384615</v>
      </c>
      <c r="D19" s="2">
        <f ca="1">Table2[[#This Row],[y]]-Table6[[#This Row],[Trend]]</f>
        <v>1.1261538461538514</v>
      </c>
      <c r="E19" s="11" t="str">
        <f t="shared" si="0"/>
        <v>Jun</v>
      </c>
      <c r="F19" s="11">
        <f ca="1">AVERAGEIF($E$8:$E$727,Table8[[#This Row],[Monthly]],$D$8:$D$727)</f>
        <v>-0.22521794871794854</v>
      </c>
      <c r="G19" s="11">
        <f ca="1">Table17[[#This Row],[Add_Seasonality_Average (Additive)]]-AVERAGE($F$2:$F$13)</f>
        <v>-0.22930448717948707</v>
      </c>
      <c r="H19" s="2">
        <f ca="1">Table7[[#This Row],[Detrended Series]]-Table19[[#This Row],[Seasonality ]]</f>
        <v>1.3554583333333385</v>
      </c>
    </row>
    <row r="20" spans="1:8" x14ac:dyDescent="0.2">
      <c r="A20" s="1">
        <v>18810</v>
      </c>
      <c r="B20">
        <v>23.86</v>
      </c>
      <c r="C20" s="2">
        <f t="shared" ca="1" si="1"/>
        <v>23.773076923076921</v>
      </c>
      <c r="D20" s="2">
        <f ca="1">Table2[[#This Row],[y]]-Table6[[#This Row],[Trend]]</f>
        <v>8.6923076923078213E-2</v>
      </c>
      <c r="E20" s="11" t="str">
        <f t="shared" si="0"/>
        <v>Jul</v>
      </c>
      <c r="F20" s="11">
        <f ca="1">AVERAGEIF($E$8:$E$727,Table8[[#This Row],[Monthly]],$D$8:$D$727)</f>
        <v>-1.4442692307692311</v>
      </c>
      <c r="G20" s="11">
        <f ca="1">Table17[[#This Row],[Add_Seasonality_Average (Additive)]]-AVERAGE($F$2:$F$13)</f>
        <v>-1.4483557692307696</v>
      </c>
      <c r="H20" s="2">
        <f ca="1">Table7[[#This Row],[Detrended Series]]-Table19[[#This Row],[Seasonality ]]</f>
        <v>1.5352788461538478</v>
      </c>
    </row>
    <row r="21" spans="1:8" x14ac:dyDescent="0.2">
      <c r="A21" s="1">
        <v>18841</v>
      </c>
      <c r="B21">
        <v>22.32</v>
      </c>
      <c r="C21" s="2">
        <f t="shared" ca="1" si="1"/>
        <v>23.928461538461534</v>
      </c>
      <c r="D21" s="2">
        <f ca="1">Table2[[#This Row],[y]]-Table6[[#This Row],[Trend]]</f>
        <v>-1.6084615384615333</v>
      </c>
      <c r="E21" s="11" t="str">
        <f t="shared" si="0"/>
        <v>Aug</v>
      </c>
      <c r="F21" s="11">
        <f ca="1">AVERAGEIF($E$8:$E$727,Table8[[#This Row],[Monthly]],$D$8:$D$727)</f>
        <v>-2.4472564102564101</v>
      </c>
      <c r="G21" s="11">
        <f ca="1">Table17[[#This Row],[Add_Seasonality_Average (Additive)]]-AVERAGE($F$2:$F$13)</f>
        <v>-2.4513429487179486</v>
      </c>
      <c r="H21" s="2">
        <f ca="1">Table7[[#This Row],[Detrended Series]]-Table19[[#This Row],[Seasonality ]]</f>
        <v>0.84288141025641528</v>
      </c>
    </row>
    <row r="22" spans="1:8" x14ac:dyDescent="0.2">
      <c r="A22" s="1">
        <v>18872</v>
      </c>
      <c r="B22">
        <v>21.44</v>
      </c>
      <c r="C22" s="2">
        <f t="shared" ca="1" si="1"/>
        <v>24.01230769230769</v>
      </c>
      <c r="D22" s="2">
        <f ca="1">Table2[[#This Row],[y]]-Table6[[#This Row],[Trend]]</f>
        <v>-2.5723076923076889</v>
      </c>
      <c r="E22" s="11" t="str">
        <f t="shared" si="0"/>
        <v>Sep</v>
      </c>
      <c r="F22" s="11">
        <f ca="1">AVERAGEIF($E$8:$E$727,Table8[[#This Row],[Monthly]],$D$8:$D$727)</f>
        <v>-2.7400384615384614</v>
      </c>
      <c r="G22" s="11">
        <f ca="1">Table17[[#This Row],[Add_Seasonality_Average (Additive)]]-AVERAGE($F$2:$F$13)</f>
        <v>-2.7441249999999999</v>
      </c>
      <c r="H22" s="2">
        <f ca="1">Table7[[#This Row],[Detrended Series]]-Table19[[#This Row],[Seasonality ]]</f>
        <v>0.17181730769231107</v>
      </c>
    </row>
    <row r="23" spans="1:8" x14ac:dyDescent="0.2">
      <c r="A23" s="1">
        <v>18902</v>
      </c>
      <c r="B23">
        <v>21.77</v>
      </c>
      <c r="C23" s="2">
        <f t="shared" ca="1" si="1"/>
        <v>23.945384615384619</v>
      </c>
      <c r="D23" s="2">
        <f ca="1">Table2[[#This Row],[y]]-Table6[[#This Row],[Trend]]</f>
        <v>-2.175384615384619</v>
      </c>
      <c r="E23" s="11" t="str">
        <f t="shared" si="0"/>
        <v>Oct</v>
      </c>
      <c r="F23" s="11">
        <f ca="1">AVERAGEIF($E$8:$E$727,Table8[[#This Row],[Monthly]],$D$8:$D$727)</f>
        <v>-2.4004615384615375</v>
      </c>
      <c r="G23" s="11">
        <f ca="1">Table17[[#This Row],[Add_Seasonality_Average (Additive)]]-AVERAGE($F$2:$F$13)</f>
        <v>-2.404548076923076</v>
      </c>
      <c r="H23" s="2">
        <f ca="1">Table7[[#This Row],[Detrended Series]]-Table19[[#This Row],[Seasonality ]]</f>
        <v>0.22916346153845701</v>
      </c>
    </row>
    <row r="24" spans="1:8" x14ac:dyDescent="0.2">
      <c r="A24" s="1">
        <v>18933</v>
      </c>
      <c r="B24">
        <v>22.33</v>
      </c>
      <c r="C24" s="2">
        <f t="shared" ca="1" si="1"/>
        <v>23.817692307692308</v>
      </c>
      <c r="D24" s="2">
        <f ca="1">Table2[[#This Row],[y]]-Table6[[#This Row],[Trend]]</f>
        <v>-1.4876923076923099</v>
      </c>
      <c r="E24" s="11" t="str">
        <f t="shared" si="0"/>
        <v>Nov</v>
      </c>
      <c r="F24" s="11">
        <f ca="1">AVERAGEIF($E$8:$E$727,Table8[[#This Row],[Monthly]],$D$8:$D$727)</f>
        <v>-1.6477179487179485</v>
      </c>
      <c r="G24" s="11">
        <f ca="1">Table17[[#This Row],[Add_Seasonality_Average (Additive)]]-AVERAGE($F$2:$F$13)</f>
        <v>-1.651804487179487</v>
      </c>
      <c r="H24" s="2">
        <f ca="1">Table7[[#This Row],[Detrended Series]]-Table19[[#This Row],[Seasonality ]]</f>
        <v>0.16411217948717716</v>
      </c>
    </row>
    <row r="25" spans="1:8" x14ac:dyDescent="0.2">
      <c r="A25" s="1">
        <v>18963</v>
      </c>
      <c r="B25">
        <v>22.89</v>
      </c>
      <c r="C25" s="2">
        <f t="shared" ca="1" si="1"/>
        <v>23.629230769230769</v>
      </c>
      <c r="D25" s="2">
        <f ca="1">Table2[[#This Row],[y]]-Table6[[#This Row],[Trend]]</f>
        <v>-0.73923076923076891</v>
      </c>
      <c r="E25" s="11" t="str">
        <f t="shared" si="0"/>
        <v>Dec</v>
      </c>
      <c r="F25" s="11">
        <f ca="1">AVERAGEIF($E$8:$E$727,Table8[[#This Row],[Monthly]],$D$8:$D$727)</f>
        <v>-0.38643589743589757</v>
      </c>
      <c r="G25" s="11">
        <f ca="1">Table17[[#This Row],[Add_Seasonality_Average (Additive)]]-AVERAGE($F$2:$F$13)</f>
        <v>-0.39052243589743607</v>
      </c>
      <c r="H25" s="2">
        <f ca="1">Table7[[#This Row],[Detrended Series]]-Table19[[#This Row],[Seasonality ]]</f>
        <v>-0.34870833333333284</v>
      </c>
    </row>
    <row r="26" spans="1:8" x14ac:dyDescent="0.2">
      <c r="A26" s="1">
        <v>18994</v>
      </c>
      <c r="B26">
        <v>24.52</v>
      </c>
      <c r="C26" s="2">
        <f t="shared" ca="1" si="1"/>
        <v>23.336923076923078</v>
      </c>
      <c r="D26" s="2">
        <f ca="1">Table2[[#This Row],[y]]-Table6[[#This Row],[Trend]]</f>
        <v>1.1830769230769214</v>
      </c>
      <c r="E26" s="11" t="str">
        <f t="shared" si="0"/>
        <v>Jan</v>
      </c>
      <c r="F26" s="11">
        <f ca="1">AVERAGEIF($E$8:$E$727,Table8[[#This Row],[Monthly]],$D$8:$D$727)</f>
        <v>1.4054358974358971</v>
      </c>
      <c r="G26" s="11">
        <f ca="1">Table17[[#This Row],[Add_Seasonality_Average (Additive)]]-AVERAGE($F$2:$F$13)</f>
        <v>1.4013493589743586</v>
      </c>
      <c r="H26" s="2">
        <f ca="1">Table7[[#This Row],[Detrended Series]]-Table19[[#This Row],[Seasonality ]]</f>
        <v>-0.21827243589743728</v>
      </c>
    </row>
    <row r="27" spans="1:8" x14ac:dyDescent="0.2">
      <c r="A27" s="1">
        <v>19025</v>
      </c>
      <c r="B27">
        <v>26.21</v>
      </c>
      <c r="C27" s="2">
        <f t="shared" ca="1" si="1"/>
        <v>23.041538461538458</v>
      </c>
      <c r="D27" s="2">
        <f ca="1">Table2[[#This Row],[y]]-Table6[[#This Row],[Trend]]</f>
        <v>3.1684615384615427</v>
      </c>
      <c r="E27" s="11" t="str">
        <f t="shared" si="0"/>
        <v>Feb</v>
      </c>
      <c r="F27" s="11">
        <f ca="1">AVERAGEIF($E$8:$E$727,Table8[[#This Row],[Monthly]],$D$8:$D$727)</f>
        <v>2.9278461538461542</v>
      </c>
      <c r="G27" s="11">
        <f ca="1">Table17[[#This Row],[Add_Seasonality_Average (Additive)]]-AVERAGE($F$2:$F$13)</f>
        <v>2.9237596153846157</v>
      </c>
      <c r="H27" s="2">
        <f ca="1">Table7[[#This Row],[Detrended Series]]-Table19[[#This Row],[Seasonality ]]</f>
        <v>0.24470192307692695</v>
      </c>
    </row>
    <row r="28" spans="1:8" x14ac:dyDescent="0.2">
      <c r="A28" s="1">
        <v>19054</v>
      </c>
      <c r="B28">
        <v>26.37</v>
      </c>
      <c r="C28" s="2">
        <f t="shared" ca="1" si="1"/>
        <v>22.834615384615383</v>
      </c>
      <c r="D28" s="2">
        <f ca="1">Table2[[#This Row],[y]]-Table6[[#This Row],[Trend]]</f>
        <v>3.5353846153846185</v>
      </c>
      <c r="E28" s="11" t="str">
        <f t="shared" si="0"/>
        <v>Mar</v>
      </c>
      <c r="F28" s="11">
        <f ca="1">AVERAGEIF($E$8:$E$727,Table8[[#This Row],[Monthly]],$D$8:$D$727)</f>
        <v>3.3439999999999999</v>
      </c>
      <c r="G28" s="11">
        <f ca="1">Table17[[#This Row],[Add_Seasonality_Average (Additive)]]-AVERAGE($F$2:$F$13)</f>
        <v>3.3399134615384614</v>
      </c>
      <c r="H28" s="2">
        <f ca="1">Table7[[#This Row],[Detrended Series]]-Table19[[#This Row],[Seasonality ]]</f>
        <v>0.1954711538461571</v>
      </c>
    </row>
    <row r="29" spans="1:8" x14ac:dyDescent="0.2">
      <c r="A29" s="1">
        <v>19085</v>
      </c>
      <c r="B29">
        <v>24.73</v>
      </c>
      <c r="C29" s="2">
        <f t="shared" ca="1" si="1"/>
        <v>22.754615384615384</v>
      </c>
      <c r="D29" s="2">
        <f ca="1">Table2[[#This Row],[y]]-Table6[[#This Row],[Trend]]</f>
        <v>1.9753846153846162</v>
      </c>
      <c r="E29" s="11" t="str">
        <f t="shared" si="0"/>
        <v>Apr</v>
      </c>
      <c r="F29" s="11">
        <f ca="1">AVERAGEIF($E$8:$E$727,Table8[[#This Row],[Monthly]],$D$8:$D$727)</f>
        <v>2.4728461538461546</v>
      </c>
      <c r="G29" s="11">
        <f ca="1">Table17[[#This Row],[Add_Seasonality_Average (Additive)]]-AVERAGE($F$2:$F$13)</f>
        <v>2.4687596153846161</v>
      </c>
      <c r="H29" s="2">
        <f ca="1">Table7[[#This Row],[Detrended Series]]-Table19[[#This Row],[Seasonality ]]</f>
        <v>-0.4933749999999999</v>
      </c>
    </row>
    <row r="30" spans="1:8" x14ac:dyDescent="0.2">
      <c r="A30" s="1">
        <v>19115</v>
      </c>
      <c r="B30">
        <v>23.71</v>
      </c>
      <c r="C30" s="2">
        <f t="shared" ca="1" si="1"/>
        <v>22.677692307692308</v>
      </c>
      <c r="D30" s="2">
        <f ca="1">Table2[[#This Row],[y]]-Table6[[#This Row],[Trend]]</f>
        <v>1.0323076923076933</v>
      </c>
      <c r="E30" s="11" t="str">
        <f t="shared" si="0"/>
        <v>May</v>
      </c>
      <c r="F30" s="11">
        <f ca="1">AVERAGEIF($E$8:$E$727,Table8[[#This Row],[Monthly]],$D$8:$D$727)</f>
        <v>1.190307692307693</v>
      </c>
      <c r="G30" s="11">
        <f ca="1">Table17[[#This Row],[Add_Seasonality_Average (Additive)]]-AVERAGE($F$2:$F$13)</f>
        <v>1.1862211538461545</v>
      </c>
      <c r="H30" s="2">
        <f ca="1">Table7[[#This Row],[Detrended Series]]-Table19[[#This Row],[Seasonality ]]</f>
        <v>-0.15391346153846119</v>
      </c>
    </row>
    <row r="31" spans="1:8" x14ac:dyDescent="0.2">
      <c r="A31" s="1">
        <v>19146</v>
      </c>
      <c r="B31">
        <v>22.34</v>
      </c>
      <c r="C31" s="2">
        <f t="shared" ca="1" si="1"/>
        <v>22.682307692307692</v>
      </c>
      <c r="D31" s="2">
        <f ca="1">Table2[[#This Row],[y]]-Table6[[#This Row],[Trend]]</f>
        <v>-0.34230769230769198</v>
      </c>
      <c r="E31" s="11" t="str">
        <f t="shared" si="0"/>
        <v>Jun</v>
      </c>
      <c r="F31" s="11">
        <f ca="1">AVERAGEIF($E$8:$E$727,Table8[[#This Row],[Monthly]],$D$8:$D$727)</f>
        <v>-0.22521794871794854</v>
      </c>
      <c r="G31" s="11">
        <f ca="1">Table17[[#This Row],[Add_Seasonality_Average (Additive)]]-AVERAGE($F$2:$F$13)</f>
        <v>-0.22930448717948707</v>
      </c>
      <c r="H31" s="2">
        <f ca="1">Table7[[#This Row],[Detrended Series]]-Table19[[#This Row],[Seasonality ]]</f>
        <v>-0.11300320512820491</v>
      </c>
    </row>
    <row r="32" spans="1:8" x14ac:dyDescent="0.2">
      <c r="A32" s="1">
        <v>19176</v>
      </c>
      <c r="B32">
        <v>20.89</v>
      </c>
      <c r="C32" s="2">
        <f t="shared" ca="1" si="1"/>
        <v>22.779230769230772</v>
      </c>
      <c r="D32" s="2">
        <f ca="1">Table2[[#This Row],[y]]-Table6[[#This Row],[Trend]]</f>
        <v>-1.889230769230771</v>
      </c>
      <c r="E32" s="11" t="str">
        <f t="shared" si="0"/>
        <v>Jul</v>
      </c>
      <c r="F32" s="11">
        <f ca="1">AVERAGEIF($E$8:$E$727,Table8[[#This Row],[Monthly]],$D$8:$D$727)</f>
        <v>-1.4442692307692311</v>
      </c>
      <c r="G32" s="11">
        <f ca="1">Table17[[#This Row],[Add_Seasonality_Average (Additive)]]-AVERAGE($F$2:$F$13)</f>
        <v>-1.4483557692307696</v>
      </c>
      <c r="H32" s="2">
        <f ca="1">Table7[[#This Row],[Detrended Series]]-Table19[[#This Row],[Seasonality ]]</f>
        <v>-0.44087500000000146</v>
      </c>
    </row>
    <row r="33" spans="1:8" x14ac:dyDescent="0.2">
      <c r="A33" s="1">
        <v>19207</v>
      </c>
      <c r="B33">
        <v>20.02</v>
      </c>
      <c r="C33" s="2">
        <f t="shared" ca="1" si="1"/>
        <v>22.919230769230769</v>
      </c>
      <c r="D33" s="2">
        <f ca="1">Table2[[#This Row],[y]]-Table6[[#This Row],[Trend]]</f>
        <v>-2.8992307692307691</v>
      </c>
      <c r="E33" s="11" t="str">
        <f t="shared" si="0"/>
        <v>Aug</v>
      </c>
      <c r="F33" s="11">
        <f ca="1">AVERAGEIF($E$8:$E$727,Table8[[#This Row],[Monthly]],$D$8:$D$727)</f>
        <v>-2.4472564102564101</v>
      </c>
      <c r="G33" s="11">
        <f ca="1">Table17[[#This Row],[Add_Seasonality_Average (Additive)]]-AVERAGE($F$2:$F$13)</f>
        <v>-2.4513429487179486</v>
      </c>
      <c r="H33" s="2">
        <f ca="1">Table7[[#This Row],[Detrended Series]]-Table19[[#This Row],[Seasonality ]]</f>
        <v>-0.4478878205128205</v>
      </c>
    </row>
    <row r="34" spans="1:8" x14ac:dyDescent="0.2">
      <c r="A34" s="1">
        <v>19238</v>
      </c>
      <c r="B34">
        <v>19.63</v>
      </c>
      <c r="C34" s="2">
        <f t="shared" ca="1" si="1"/>
        <v>23.007692307692309</v>
      </c>
      <c r="D34" s="2">
        <f ca="1">Table2[[#This Row],[y]]-Table6[[#This Row],[Trend]]</f>
        <v>-3.3776923076923104</v>
      </c>
      <c r="E34" s="11" t="str">
        <f t="shared" si="0"/>
        <v>Sep</v>
      </c>
      <c r="F34" s="11">
        <f ca="1">AVERAGEIF($E$8:$E$727,Table8[[#This Row],[Monthly]],$D$8:$D$727)</f>
        <v>-2.7400384615384614</v>
      </c>
      <c r="G34" s="11">
        <f ca="1">Table17[[#This Row],[Add_Seasonality_Average (Additive)]]-AVERAGE($F$2:$F$13)</f>
        <v>-2.7441249999999999</v>
      </c>
      <c r="H34" s="2">
        <f ca="1">Table7[[#This Row],[Detrended Series]]-Table19[[#This Row],[Seasonality ]]</f>
        <v>-0.63356730769231051</v>
      </c>
    </row>
    <row r="35" spans="1:8" x14ac:dyDescent="0.2">
      <c r="A35" s="1">
        <v>19268</v>
      </c>
      <c r="B35">
        <v>20.399999999999999</v>
      </c>
      <c r="C35" s="2">
        <f t="shared" ca="1" si="1"/>
        <v>23.058461538461536</v>
      </c>
      <c r="D35" s="2">
        <f ca="1">Table2[[#This Row],[y]]-Table6[[#This Row],[Trend]]</f>
        <v>-2.6584615384615375</v>
      </c>
      <c r="E35" s="11" t="str">
        <f t="shared" si="0"/>
        <v>Oct</v>
      </c>
      <c r="F35" s="11">
        <f ca="1">AVERAGEIF($E$8:$E$727,Table8[[#This Row],[Monthly]],$D$8:$D$727)</f>
        <v>-2.4004615384615375</v>
      </c>
      <c r="G35" s="11">
        <f ca="1">Table17[[#This Row],[Add_Seasonality_Average (Additive)]]-AVERAGE($F$2:$F$13)</f>
        <v>-2.404548076923076</v>
      </c>
      <c r="H35" s="2">
        <f ca="1">Table7[[#This Row],[Detrended Series]]-Table19[[#This Row],[Seasonality ]]</f>
        <v>-0.2539134615384615</v>
      </c>
    </row>
    <row r="36" spans="1:8" x14ac:dyDescent="0.2">
      <c r="A36" s="1">
        <v>19299</v>
      </c>
      <c r="B36">
        <v>20.77</v>
      </c>
      <c r="C36" s="2">
        <f t="shared" ca="1" si="1"/>
        <v>23.115384615384617</v>
      </c>
      <c r="D36" s="2">
        <f ca="1">Table2[[#This Row],[y]]-Table6[[#This Row],[Trend]]</f>
        <v>-2.3453846153846172</v>
      </c>
      <c r="E36" s="11" t="str">
        <f t="shared" si="0"/>
        <v>Nov</v>
      </c>
      <c r="F36" s="11">
        <f ca="1">AVERAGEIF($E$8:$E$727,Table8[[#This Row],[Monthly]],$D$8:$D$727)</f>
        <v>-1.6477179487179485</v>
      </c>
      <c r="G36" s="11">
        <f ca="1">Table17[[#This Row],[Add_Seasonality_Average (Additive)]]-AVERAGE($F$2:$F$13)</f>
        <v>-1.651804487179487</v>
      </c>
      <c r="H36" s="2">
        <f ca="1">Table7[[#This Row],[Detrended Series]]-Table19[[#This Row],[Seasonality ]]</f>
        <v>-0.69358012820513015</v>
      </c>
    </row>
    <row r="37" spans="1:8" x14ac:dyDescent="0.2">
      <c r="A37" s="1">
        <v>19329</v>
      </c>
      <c r="B37">
        <v>22.39</v>
      </c>
      <c r="C37" s="2">
        <f t="shared" ca="1" si="1"/>
        <v>23.098461538461542</v>
      </c>
      <c r="D37" s="2">
        <f ca="1">Table2[[#This Row],[y]]-Table6[[#This Row],[Trend]]</f>
        <v>-0.70846153846154181</v>
      </c>
      <c r="E37" s="11" t="str">
        <f t="shared" si="0"/>
        <v>Dec</v>
      </c>
      <c r="F37" s="11">
        <f ca="1">AVERAGEIF($E$8:$E$727,Table8[[#This Row],[Monthly]],$D$8:$D$727)</f>
        <v>-0.38643589743589757</v>
      </c>
      <c r="G37" s="11">
        <f ca="1">Table17[[#This Row],[Add_Seasonality_Average (Additive)]]-AVERAGE($F$2:$F$13)</f>
        <v>-0.39052243589743607</v>
      </c>
      <c r="H37" s="2">
        <f ca="1">Table7[[#This Row],[Detrended Series]]-Table19[[#This Row],[Seasonality ]]</f>
        <v>-0.31793910256410574</v>
      </c>
    </row>
    <row r="38" spans="1:8" x14ac:dyDescent="0.2">
      <c r="A38" s="1">
        <v>19360</v>
      </c>
      <c r="B38">
        <v>24.15</v>
      </c>
      <c r="C38" s="2">
        <f t="shared" ca="1" si="1"/>
        <v>23.087692307692308</v>
      </c>
      <c r="D38" s="2">
        <f ca="1">Table2[[#This Row],[y]]-Table6[[#This Row],[Trend]]</f>
        <v>1.0623076923076908</v>
      </c>
      <c r="E38" s="11" t="str">
        <f t="shared" si="0"/>
        <v>Jan</v>
      </c>
      <c r="F38" s="11">
        <f ca="1">AVERAGEIF($E$8:$E$727,Table8[[#This Row],[Monthly]],$D$8:$D$727)</f>
        <v>1.4054358974358971</v>
      </c>
      <c r="G38" s="11">
        <f ca="1">Table17[[#This Row],[Add_Seasonality_Average (Additive)]]-AVERAGE($F$2:$F$13)</f>
        <v>1.4013493589743586</v>
      </c>
      <c r="H38" s="2">
        <f ca="1">Table7[[#This Row],[Detrended Series]]-Table19[[#This Row],[Seasonality ]]</f>
        <v>-0.3390416666666678</v>
      </c>
    </row>
    <row r="39" spans="1:8" x14ac:dyDescent="0.2">
      <c r="A39" s="1">
        <v>19391</v>
      </c>
      <c r="B39">
        <v>26.34</v>
      </c>
      <c r="C39" s="2">
        <f t="shared" ca="1" si="1"/>
        <v>23.130769230769229</v>
      </c>
      <c r="D39" s="2">
        <f ca="1">Table2[[#This Row],[y]]-Table6[[#This Row],[Trend]]</f>
        <v>3.2092307692307713</v>
      </c>
      <c r="E39" s="11" t="str">
        <f t="shared" si="0"/>
        <v>Feb</v>
      </c>
      <c r="F39" s="11">
        <f ca="1">AVERAGEIF($E$8:$E$727,Table8[[#This Row],[Monthly]],$D$8:$D$727)</f>
        <v>2.9278461538461542</v>
      </c>
      <c r="G39" s="11">
        <f ca="1">Table17[[#This Row],[Add_Seasonality_Average (Additive)]]-AVERAGE($F$2:$F$13)</f>
        <v>2.9237596153846157</v>
      </c>
      <c r="H39" s="2">
        <f ca="1">Table7[[#This Row],[Detrended Series]]-Table19[[#This Row],[Seasonality ]]</f>
        <v>0.28547115384615562</v>
      </c>
    </row>
    <row r="40" spans="1:8" x14ac:dyDescent="0.2">
      <c r="A40" s="1">
        <v>19419</v>
      </c>
      <c r="B40">
        <v>27.36</v>
      </c>
      <c r="C40" s="2">
        <f t="shared" ca="1" si="1"/>
        <v>23.225384615384616</v>
      </c>
      <c r="D40" s="2">
        <f ca="1">Table2[[#This Row],[y]]-Table6[[#This Row],[Trend]]</f>
        <v>4.1346153846153832</v>
      </c>
      <c r="E40" s="11" t="str">
        <f t="shared" si="0"/>
        <v>Mar</v>
      </c>
      <c r="F40" s="11">
        <f ca="1">AVERAGEIF($E$8:$E$727,Table8[[#This Row],[Monthly]],$D$8:$D$727)</f>
        <v>3.3439999999999999</v>
      </c>
      <c r="G40" s="11">
        <f ca="1">Table17[[#This Row],[Add_Seasonality_Average (Additive)]]-AVERAGE($F$2:$F$13)</f>
        <v>3.3399134615384614</v>
      </c>
      <c r="H40" s="2">
        <f ca="1">Table7[[#This Row],[Detrended Series]]-Table19[[#This Row],[Seasonality ]]</f>
        <v>0.79470192307692189</v>
      </c>
    </row>
    <row r="41" spans="1:8" x14ac:dyDescent="0.2">
      <c r="A41" s="1">
        <v>19450</v>
      </c>
      <c r="B41">
        <v>27.03</v>
      </c>
      <c r="C41" s="2">
        <f t="shared" ca="1" si="1"/>
        <v>23.326923076923077</v>
      </c>
      <c r="D41" s="2">
        <f ca="1">Table2[[#This Row],[y]]-Table6[[#This Row],[Trend]]</f>
        <v>3.7030769230769245</v>
      </c>
      <c r="E41" s="11" t="str">
        <f t="shared" si="0"/>
        <v>Apr</v>
      </c>
      <c r="F41" s="11">
        <f ca="1">AVERAGEIF($E$8:$E$727,Table8[[#This Row],[Monthly]],$D$8:$D$727)</f>
        <v>2.4728461538461546</v>
      </c>
      <c r="G41" s="11">
        <f ca="1">Table17[[#This Row],[Add_Seasonality_Average (Additive)]]-AVERAGE($F$2:$F$13)</f>
        <v>2.4687596153846161</v>
      </c>
      <c r="H41" s="2">
        <f ca="1">Table7[[#This Row],[Detrended Series]]-Table19[[#This Row],[Seasonality ]]</f>
        <v>1.2343173076923084</v>
      </c>
    </row>
    <row r="42" spans="1:8" x14ac:dyDescent="0.2">
      <c r="A42" s="1">
        <v>19480</v>
      </c>
      <c r="B42">
        <v>25.47</v>
      </c>
      <c r="C42" s="2">
        <f t="shared" ca="1" si="1"/>
        <v>23.419230769230769</v>
      </c>
      <c r="D42" s="2">
        <f ca="1">Table2[[#This Row],[y]]-Table6[[#This Row],[Trend]]</f>
        <v>2.0507692307692302</v>
      </c>
      <c r="E42" s="11" t="str">
        <f t="shared" si="0"/>
        <v>May</v>
      </c>
      <c r="F42" s="11">
        <f ca="1">AVERAGEIF($E$8:$E$727,Table8[[#This Row],[Monthly]],$D$8:$D$727)</f>
        <v>1.190307692307693</v>
      </c>
      <c r="G42" s="11">
        <f ca="1">Table17[[#This Row],[Add_Seasonality_Average (Additive)]]-AVERAGE($F$2:$F$13)</f>
        <v>1.1862211538461545</v>
      </c>
      <c r="H42" s="2">
        <f ca="1">Table7[[#This Row],[Detrended Series]]-Table19[[#This Row],[Seasonality ]]</f>
        <v>0.86454807692307578</v>
      </c>
    </row>
    <row r="43" spans="1:8" x14ac:dyDescent="0.2">
      <c r="A43" s="1">
        <v>19511</v>
      </c>
      <c r="B43">
        <v>23.49</v>
      </c>
      <c r="C43" s="2">
        <f t="shared" ca="1" si="1"/>
        <v>23.547692307692309</v>
      </c>
      <c r="D43" s="2">
        <f ca="1">Table2[[#This Row],[y]]-Table6[[#This Row],[Trend]]</f>
        <v>-5.7692307692310152E-2</v>
      </c>
      <c r="E43" s="11" t="str">
        <f t="shared" si="0"/>
        <v>Jun</v>
      </c>
      <c r="F43" s="11">
        <f ca="1">AVERAGEIF($E$8:$E$727,Table8[[#This Row],[Monthly]],$D$8:$D$727)</f>
        <v>-0.22521794871794854</v>
      </c>
      <c r="G43" s="11">
        <f ca="1">Table17[[#This Row],[Add_Seasonality_Average (Additive)]]-AVERAGE($F$2:$F$13)</f>
        <v>-0.22930448717948707</v>
      </c>
      <c r="H43" s="2">
        <f ca="1">Table7[[#This Row],[Detrended Series]]-Table19[[#This Row],[Seasonality ]]</f>
        <v>0.17161217948717691</v>
      </c>
    </row>
    <row r="44" spans="1:8" x14ac:dyDescent="0.2">
      <c r="A44" s="1">
        <v>19541</v>
      </c>
      <c r="B44">
        <v>22.2</v>
      </c>
      <c r="C44" s="2">
        <f t="shared" ca="1" si="1"/>
        <v>23.596153846153843</v>
      </c>
      <c r="D44" s="2">
        <f ca="1">Table2[[#This Row],[y]]-Table6[[#This Row],[Trend]]</f>
        <v>-1.3961538461538439</v>
      </c>
      <c r="E44" s="11" t="str">
        <f t="shared" si="0"/>
        <v>Jul</v>
      </c>
      <c r="F44" s="11">
        <f ca="1">AVERAGEIF($E$8:$E$727,Table8[[#This Row],[Monthly]],$D$8:$D$727)</f>
        <v>-1.4442692307692311</v>
      </c>
      <c r="G44" s="11">
        <f ca="1">Table17[[#This Row],[Add_Seasonality_Average (Additive)]]-AVERAGE($F$2:$F$13)</f>
        <v>-1.4483557692307696</v>
      </c>
      <c r="H44" s="2">
        <f ca="1">Table7[[#This Row],[Detrended Series]]-Table19[[#This Row],[Seasonality ]]</f>
        <v>5.2201923076925727E-2</v>
      </c>
    </row>
    <row r="45" spans="1:8" x14ac:dyDescent="0.2">
      <c r="A45" s="1">
        <v>19572</v>
      </c>
      <c r="B45">
        <v>21.45</v>
      </c>
      <c r="C45" s="2">
        <f t="shared" ca="1" si="1"/>
        <v>23.661538461538459</v>
      </c>
      <c r="D45" s="2">
        <f ca="1">Table2[[#This Row],[y]]-Table6[[#This Row],[Trend]]</f>
        <v>-2.2115384615384599</v>
      </c>
      <c r="E45" s="11" t="str">
        <f t="shared" si="0"/>
        <v>Aug</v>
      </c>
      <c r="F45" s="11">
        <f ca="1">AVERAGEIF($E$8:$E$727,Table8[[#This Row],[Monthly]],$D$8:$D$727)</f>
        <v>-2.4472564102564101</v>
      </c>
      <c r="G45" s="11">
        <f ca="1">Table17[[#This Row],[Add_Seasonality_Average (Additive)]]-AVERAGE($F$2:$F$13)</f>
        <v>-2.4513429487179486</v>
      </c>
      <c r="H45" s="2">
        <f ca="1">Table7[[#This Row],[Detrended Series]]-Table19[[#This Row],[Seasonality ]]</f>
        <v>0.23980448717948866</v>
      </c>
    </row>
    <row r="46" spans="1:8" x14ac:dyDescent="0.2">
      <c r="A46" s="1">
        <v>19603</v>
      </c>
      <c r="B46">
        <v>21.25</v>
      </c>
      <c r="C46" s="2">
        <f t="shared" ca="1" si="1"/>
        <v>23.583846153846153</v>
      </c>
      <c r="D46" s="2">
        <f ca="1">Table2[[#This Row],[y]]-Table6[[#This Row],[Trend]]</f>
        <v>-2.333846153846153</v>
      </c>
      <c r="E46" s="11" t="str">
        <f t="shared" si="0"/>
        <v>Sep</v>
      </c>
      <c r="F46" s="11">
        <f ca="1">AVERAGEIF($E$8:$E$727,Table8[[#This Row],[Monthly]],$D$8:$D$727)</f>
        <v>-2.7400384615384614</v>
      </c>
      <c r="G46" s="11">
        <f ca="1">Table17[[#This Row],[Add_Seasonality_Average (Additive)]]-AVERAGE($F$2:$F$13)</f>
        <v>-2.7441249999999999</v>
      </c>
      <c r="H46" s="2">
        <f ca="1">Table7[[#This Row],[Detrended Series]]-Table19[[#This Row],[Seasonality ]]</f>
        <v>0.41027884615384691</v>
      </c>
    </row>
    <row r="47" spans="1:8" x14ac:dyDescent="0.2">
      <c r="A47" s="1">
        <v>19633</v>
      </c>
      <c r="B47">
        <v>20.95</v>
      </c>
      <c r="C47" s="2">
        <f t="shared" ca="1" si="1"/>
        <v>23.246153846153842</v>
      </c>
      <c r="D47" s="2">
        <f ca="1">Table2[[#This Row],[y]]-Table6[[#This Row],[Trend]]</f>
        <v>-2.2961538461538424</v>
      </c>
      <c r="E47" s="11" t="str">
        <f t="shared" si="0"/>
        <v>Oct</v>
      </c>
      <c r="F47" s="11">
        <f ca="1">AVERAGEIF($E$8:$E$727,Table8[[#This Row],[Monthly]],$D$8:$D$727)</f>
        <v>-2.4004615384615375</v>
      </c>
      <c r="G47" s="11">
        <f ca="1">Table17[[#This Row],[Add_Seasonality_Average (Additive)]]-AVERAGE($F$2:$F$13)</f>
        <v>-2.404548076923076</v>
      </c>
      <c r="H47" s="2">
        <f ca="1">Table7[[#This Row],[Detrended Series]]-Table19[[#This Row],[Seasonality ]]</f>
        <v>0.1083942307692336</v>
      </c>
    </row>
    <row r="48" spans="1:8" x14ac:dyDescent="0.2">
      <c r="A48" s="1">
        <v>19664</v>
      </c>
      <c r="B48">
        <v>21.6</v>
      </c>
      <c r="C48" s="2">
        <f t="shared" ca="1" si="1"/>
        <v>22.838461538461537</v>
      </c>
      <c r="D48" s="2">
        <f ca="1">Table2[[#This Row],[y]]-Table6[[#This Row],[Trend]]</f>
        <v>-1.2384615384615358</v>
      </c>
      <c r="E48" s="11" t="str">
        <f t="shared" si="0"/>
        <v>Nov</v>
      </c>
      <c r="F48" s="11">
        <f ca="1">AVERAGEIF($E$8:$E$727,Table8[[#This Row],[Monthly]],$D$8:$D$727)</f>
        <v>-1.6477179487179485</v>
      </c>
      <c r="G48" s="11">
        <f ca="1">Table17[[#This Row],[Add_Seasonality_Average (Additive)]]-AVERAGE($F$2:$F$13)</f>
        <v>-1.651804487179487</v>
      </c>
      <c r="H48" s="2">
        <f ca="1">Table7[[#This Row],[Detrended Series]]-Table19[[#This Row],[Seasonality ]]</f>
        <v>0.41334294871795119</v>
      </c>
    </row>
    <row r="49" spans="1:8" x14ac:dyDescent="0.2">
      <c r="A49" s="1">
        <v>19694</v>
      </c>
      <c r="B49">
        <v>22.44</v>
      </c>
      <c r="C49" s="2">
        <f t="shared" ca="1" si="1"/>
        <v>22.476923076923075</v>
      </c>
      <c r="D49" s="2">
        <f ca="1">Table2[[#This Row],[y]]-Table6[[#This Row],[Trend]]</f>
        <v>-3.692307692307395E-2</v>
      </c>
      <c r="E49" s="11" t="str">
        <f t="shared" si="0"/>
        <v>Dec</v>
      </c>
      <c r="F49" s="11">
        <f ca="1">AVERAGEIF($E$8:$E$727,Table8[[#This Row],[Monthly]],$D$8:$D$727)</f>
        <v>-0.38643589743589757</v>
      </c>
      <c r="G49" s="11">
        <f ca="1">Table17[[#This Row],[Add_Seasonality_Average (Additive)]]-AVERAGE($F$2:$F$13)</f>
        <v>-0.39052243589743607</v>
      </c>
      <c r="H49" s="2">
        <f ca="1">Table7[[#This Row],[Detrended Series]]-Table19[[#This Row],[Seasonality ]]</f>
        <v>0.35359935897436212</v>
      </c>
    </row>
    <row r="50" spans="1:8" x14ac:dyDescent="0.2">
      <c r="A50" s="1">
        <v>19725</v>
      </c>
      <c r="B50">
        <v>23.02</v>
      </c>
      <c r="C50" s="2">
        <f t="shared" ca="1" si="1"/>
        <v>22.171538461538457</v>
      </c>
      <c r="D50" s="2">
        <f ca="1">Table2[[#This Row],[y]]-Table6[[#This Row],[Trend]]</f>
        <v>0.84846153846154237</v>
      </c>
      <c r="E50" s="11" t="str">
        <f t="shared" si="0"/>
        <v>Jan</v>
      </c>
      <c r="F50" s="11">
        <f ca="1">AVERAGEIF($E$8:$E$727,Table8[[#This Row],[Monthly]],$D$8:$D$727)</f>
        <v>1.4054358974358971</v>
      </c>
      <c r="G50" s="11">
        <f ca="1">Table17[[#This Row],[Add_Seasonality_Average (Additive)]]-AVERAGE($F$2:$F$13)</f>
        <v>1.4013493589743586</v>
      </c>
      <c r="H50" s="2">
        <f ca="1">Table7[[#This Row],[Detrended Series]]-Table19[[#This Row],[Seasonality ]]</f>
        <v>-0.55288782051281626</v>
      </c>
    </row>
    <row r="51" spans="1:8" x14ac:dyDescent="0.2">
      <c r="A51" s="1">
        <v>19756</v>
      </c>
      <c r="B51">
        <v>25</v>
      </c>
      <c r="C51" s="2">
        <f t="shared" ca="1" si="1"/>
        <v>21.950769230769232</v>
      </c>
      <c r="D51" s="2">
        <f ca="1">Table2[[#This Row],[y]]-Table6[[#This Row],[Trend]]</f>
        <v>3.0492307692307676</v>
      </c>
      <c r="E51" s="11" t="str">
        <f t="shared" si="0"/>
        <v>Feb</v>
      </c>
      <c r="F51" s="11">
        <f ca="1">AVERAGEIF($E$8:$E$727,Table8[[#This Row],[Monthly]],$D$8:$D$727)</f>
        <v>2.9278461538461542</v>
      </c>
      <c r="G51" s="11">
        <f ca="1">Table17[[#This Row],[Add_Seasonality_Average (Additive)]]-AVERAGE($F$2:$F$13)</f>
        <v>2.9237596153846157</v>
      </c>
      <c r="H51" s="2">
        <f ca="1">Table7[[#This Row],[Detrended Series]]-Table19[[#This Row],[Seasonality ]]</f>
        <v>0.12547115384615193</v>
      </c>
    </row>
    <row r="52" spans="1:8" x14ac:dyDescent="0.2">
      <c r="A52" s="1">
        <v>19784</v>
      </c>
      <c r="B52">
        <v>25.33</v>
      </c>
      <c r="C52" s="2">
        <f t="shared" ca="1" si="1"/>
        <v>21.758461538461535</v>
      </c>
      <c r="D52" s="2">
        <f ca="1">Table2[[#This Row],[y]]-Table6[[#This Row],[Trend]]</f>
        <v>3.5715384615384629</v>
      </c>
      <c r="E52" s="11" t="str">
        <f t="shared" si="0"/>
        <v>Mar</v>
      </c>
      <c r="F52" s="11">
        <f ca="1">AVERAGEIF($E$8:$E$727,Table8[[#This Row],[Monthly]],$D$8:$D$727)</f>
        <v>3.3439999999999999</v>
      </c>
      <c r="G52" s="11">
        <f ca="1">Table17[[#This Row],[Add_Seasonality_Average (Additive)]]-AVERAGE($F$2:$F$13)</f>
        <v>3.3399134615384614</v>
      </c>
      <c r="H52" s="2">
        <f ca="1">Table7[[#This Row],[Detrended Series]]-Table19[[#This Row],[Seasonality ]]</f>
        <v>0.23162500000000152</v>
      </c>
    </row>
    <row r="53" spans="1:8" x14ac:dyDescent="0.2">
      <c r="A53" s="1">
        <v>19815</v>
      </c>
      <c r="B53">
        <v>22.97</v>
      </c>
      <c r="C53" s="2">
        <f t="shared" ca="1" si="1"/>
        <v>21.593846153846151</v>
      </c>
      <c r="D53" s="2">
        <f ca="1">Table2[[#This Row],[y]]-Table6[[#This Row],[Trend]]</f>
        <v>1.3761538461538478</v>
      </c>
      <c r="E53" s="11" t="str">
        <f t="shared" si="0"/>
        <v>Apr</v>
      </c>
      <c r="F53" s="11">
        <f ca="1">AVERAGEIF($E$8:$E$727,Table8[[#This Row],[Monthly]],$D$8:$D$727)</f>
        <v>2.4728461538461546</v>
      </c>
      <c r="G53" s="11">
        <f ca="1">Table17[[#This Row],[Add_Seasonality_Average (Additive)]]-AVERAGE($F$2:$F$13)</f>
        <v>2.4687596153846161</v>
      </c>
      <c r="H53" s="2">
        <f ca="1">Table7[[#This Row],[Detrended Series]]-Table19[[#This Row],[Seasonality ]]</f>
        <v>-1.0926057692307682</v>
      </c>
    </row>
    <row r="54" spans="1:8" x14ac:dyDescent="0.2">
      <c r="A54" s="1">
        <v>19845</v>
      </c>
      <c r="B54">
        <v>21.73</v>
      </c>
      <c r="C54" s="2">
        <f t="shared" ca="1" si="1"/>
        <v>21.541538461538462</v>
      </c>
      <c r="D54" s="2">
        <f ca="1">Table2[[#This Row],[y]]-Table6[[#This Row],[Trend]]</f>
        <v>0.18846153846153868</v>
      </c>
      <c r="E54" s="11" t="str">
        <f t="shared" si="0"/>
        <v>May</v>
      </c>
      <c r="F54" s="11">
        <f ca="1">AVERAGEIF($E$8:$E$727,Table8[[#This Row],[Monthly]],$D$8:$D$727)</f>
        <v>1.190307692307693</v>
      </c>
      <c r="G54" s="11">
        <f ca="1">Table17[[#This Row],[Add_Seasonality_Average (Additive)]]-AVERAGE($F$2:$F$13)</f>
        <v>1.1862211538461545</v>
      </c>
      <c r="H54" s="2">
        <f ca="1">Table7[[#This Row],[Detrended Series]]-Table19[[#This Row],[Seasonality ]]</f>
        <v>-0.99775961538461577</v>
      </c>
    </row>
    <row r="55" spans="1:8" x14ac:dyDescent="0.2">
      <c r="A55" s="1">
        <v>19876</v>
      </c>
      <c r="B55">
        <v>20.77</v>
      </c>
      <c r="C55" s="2">
        <f t="shared" ca="1" si="1"/>
        <v>21.518461538461541</v>
      </c>
      <c r="D55" s="2">
        <f ca="1">Table2[[#This Row],[y]]-Table6[[#This Row],[Trend]]</f>
        <v>-0.74846153846154095</v>
      </c>
      <c r="E55" s="11" t="str">
        <f t="shared" si="0"/>
        <v>Jun</v>
      </c>
      <c r="F55" s="11">
        <f ca="1">AVERAGEIF($E$8:$E$727,Table8[[#This Row],[Monthly]],$D$8:$D$727)</f>
        <v>-0.22521794871794854</v>
      </c>
      <c r="G55" s="11">
        <f ca="1">Table17[[#This Row],[Add_Seasonality_Average (Additive)]]-AVERAGE($F$2:$F$13)</f>
        <v>-0.22930448717948707</v>
      </c>
      <c r="H55" s="2">
        <f ca="1">Table7[[#This Row],[Detrended Series]]-Table19[[#This Row],[Seasonality ]]</f>
        <v>-0.51915705128205392</v>
      </c>
    </row>
    <row r="56" spans="1:8" x14ac:dyDescent="0.2">
      <c r="A56" s="1">
        <v>19906</v>
      </c>
      <c r="B56">
        <v>19.52</v>
      </c>
      <c r="C56" s="2">
        <f t="shared" ca="1" si="1"/>
        <v>21.619230769230771</v>
      </c>
      <c r="D56" s="2">
        <f ca="1">Table2[[#This Row],[y]]-Table6[[#This Row],[Trend]]</f>
        <v>-2.0992307692307719</v>
      </c>
      <c r="E56" s="11" t="str">
        <f t="shared" si="0"/>
        <v>Jul</v>
      </c>
      <c r="F56" s="11">
        <f ca="1">AVERAGEIF($E$8:$E$727,Table8[[#This Row],[Monthly]],$D$8:$D$727)</f>
        <v>-1.4442692307692311</v>
      </c>
      <c r="G56" s="11">
        <f ca="1">Table17[[#This Row],[Add_Seasonality_Average (Additive)]]-AVERAGE($F$2:$F$13)</f>
        <v>-1.4483557692307696</v>
      </c>
      <c r="H56" s="2">
        <f ca="1">Table7[[#This Row],[Detrended Series]]-Table19[[#This Row],[Seasonality ]]</f>
        <v>-0.65087500000000231</v>
      </c>
    </row>
    <row r="57" spans="1:8" x14ac:dyDescent="0.2">
      <c r="A57" s="1">
        <v>19937</v>
      </c>
      <c r="B57">
        <v>19.329999999999998</v>
      </c>
      <c r="C57" s="2">
        <f t="shared" ca="1" si="1"/>
        <v>21.757692307692306</v>
      </c>
      <c r="D57" s="2">
        <f ca="1">Table2[[#This Row],[y]]-Table6[[#This Row],[Trend]]</f>
        <v>-2.4276923076923076</v>
      </c>
      <c r="E57" s="11" t="str">
        <f t="shared" si="0"/>
        <v>Aug</v>
      </c>
      <c r="F57" s="11">
        <f ca="1">AVERAGEIF($E$8:$E$727,Table8[[#This Row],[Monthly]],$D$8:$D$727)</f>
        <v>-2.4472564102564101</v>
      </c>
      <c r="G57" s="11">
        <f ca="1">Table17[[#This Row],[Add_Seasonality_Average (Additive)]]-AVERAGE($F$2:$F$13)</f>
        <v>-2.4513429487179486</v>
      </c>
      <c r="H57" s="2">
        <f ca="1">Table7[[#This Row],[Detrended Series]]-Table19[[#This Row],[Seasonality ]]</f>
        <v>2.3650641025640962E-2</v>
      </c>
    </row>
    <row r="58" spans="1:8" x14ac:dyDescent="0.2">
      <c r="A58" s="1">
        <v>19968</v>
      </c>
      <c r="B58">
        <v>18.95</v>
      </c>
      <c r="C58" s="2">
        <f t="shared" ca="1" si="1"/>
        <v>21.768461538461541</v>
      </c>
      <c r="D58" s="2">
        <f ca="1">Table2[[#This Row],[y]]-Table6[[#This Row],[Trend]]</f>
        <v>-2.8184615384615412</v>
      </c>
      <c r="E58" s="11" t="str">
        <f t="shared" si="0"/>
        <v>Sep</v>
      </c>
      <c r="F58" s="11">
        <f ca="1">AVERAGEIF($E$8:$E$727,Table8[[#This Row],[Monthly]],$D$8:$D$727)</f>
        <v>-2.7400384615384614</v>
      </c>
      <c r="G58" s="11">
        <f ca="1">Table17[[#This Row],[Add_Seasonality_Average (Additive)]]-AVERAGE($F$2:$F$13)</f>
        <v>-2.7441249999999999</v>
      </c>
      <c r="H58" s="2">
        <f ca="1">Table7[[#This Row],[Detrended Series]]-Table19[[#This Row],[Seasonality ]]</f>
        <v>-7.4336538461541313E-2</v>
      </c>
    </row>
    <row r="59" spans="1:8" x14ac:dyDescent="0.2">
      <c r="A59" s="1">
        <v>19998</v>
      </c>
      <c r="B59">
        <v>19.11</v>
      </c>
      <c r="C59" s="2">
        <f t="shared" ca="1" si="1"/>
        <v>21.683076923076921</v>
      </c>
      <c r="D59" s="2">
        <f ca="1">Table2[[#This Row],[y]]-Table6[[#This Row],[Trend]]</f>
        <v>-2.5730769230769219</v>
      </c>
      <c r="E59" s="11" t="str">
        <f t="shared" si="0"/>
        <v>Oct</v>
      </c>
      <c r="F59" s="11">
        <f ca="1">AVERAGEIF($E$8:$E$727,Table8[[#This Row],[Monthly]],$D$8:$D$727)</f>
        <v>-2.4004615384615375</v>
      </c>
      <c r="G59" s="11">
        <f ca="1">Table17[[#This Row],[Add_Seasonality_Average (Additive)]]-AVERAGE($F$2:$F$13)</f>
        <v>-2.404548076923076</v>
      </c>
      <c r="H59" s="2">
        <f ca="1">Table7[[#This Row],[Detrended Series]]-Table19[[#This Row],[Seasonality ]]</f>
        <v>-0.16852884615384589</v>
      </c>
    </row>
    <row r="60" spans="1:8" x14ac:dyDescent="0.2">
      <c r="A60" s="1">
        <v>20029</v>
      </c>
      <c r="B60">
        <v>20.27</v>
      </c>
      <c r="C60" s="2">
        <f t="shared" ca="1" si="1"/>
        <v>21.620769230769231</v>
      </c>
      <c r="D60" s="2">
        <f ca="1">Table2[[#This Row],[y]]-Table6[[#This Row],[Trend]]</f>
        <v>-1.3507692307692309</v>
      </c>
      <c r="E60" s="11" t="str">
        <f t="shared" si="0"/>
        <v>Nov</v>
      </c>
      <c r="F60" s="11">
        <f ca="1">AVERAGEIF($E$8:$E$727,Table8[[#This Row],[Monthly]],$D$8:$D$727)</f>
        <v>-1.6477179487179485</v>
      </c>
      <c r="G60" s="11">
        <f ca="1">Table17[[#This Row],[Add_Seasonality_Average (Additive)]]-AVERAGE($F$2:$F$13)</f>
        <v>-1.651804487179487</v>
      </c>
      <c r="H60" s="2">
        <f ca="1">Table7[[#This Row],[Detrended Series]]-Table19[[#This Row],[Seasonality ]]</f>
        <v>0.30103525641025608</v>
      </c>
    </row>
    <row r="61" spans="1:8" x14ac:dyDescent="0.2">
      <c r="A61" s="1">
        <v>20059</v>
      </c>
      <c r="B61">
        <v>21.3</v>
      </c>
      <c r="C61" s="2">
        <f t="shared" ca="1" si="1"/>
        <v>21.58</v>
      </c>
      <c r="D61" s="2">
        <f ca="1">Table2[[#This Row],[y]]-Table6[[#This Row],[Trend]]</f>
        <v>-0.27999999999999758</v>
      </c>
      <c r="E61" s="11" t="str">
        <f t="shared" si="0"/>
        <v>Dec</v>
      </c>
      <c r="F61" s="11">
        <f ca="1">AVERAGEIF($E$8:$E$727,Table8[[#This Row],[Monthly]],$D$8:$D$727)</f>
        <v>-0.38643589743589757</v>
      </c>
      <c r="G61" s="11">
        <f ca="1">Table17[[#This Row],[Add_Seasonality_Average (Additive)]]-AVERAGE($F$2:$F$13)</f>
        <v>-0.39052243589743607</v>
      </c>
      <c r="H61" s="2">
        <f ca="1">Table7[[#This Row],[Detrended Series]]-Table19[[#This Row],[Seasonality ]]</f>
        <v>0.11052243589743849</v>
      </c>
    </row>
    <row r="62" spans="1:8" x14ac:dyDescent="0.2">
      <c r="A62" s="1">
        <v>20090</v>
      </c>
      <c r="B62">
        <v>23.75</v>
      </c>
      <c r="C62" s="2">
        <f t="shared" ca="1" si="1"/>
        <v>21.556153846153844</v>
      </c>
      <c r="D62" s="2">
        <f ca="1">Table2[[#This Row],[y]]-Table6[[#This Row],[Trend]]</f>
        <v>2.193846153846156</v>
      </c>
      <c r="E62" s="11" t="str">
        <f t="shared" si="0"/>
        <v>Jan</v>
      </c>
      <c r="F62" s="11">
        <f ca="1">AVERAGEIF($E$8:$E$727,Table8[[#This Row],[Monthly]],$D$8:$D$727)</f>
        <v>1.4054358974358971</v>
      </c>
      <c r="G62" s="11">
        <f ca="1">Table17[[#This Row],[Add_Seasonality_Average (Additive)]]-AVERAGE($F$2:$F$13)</f>
        <v>1.4013493589743586</v>
      </c>
      <c r="H62" s="2">
        <f ca="1">Table7[[#This Row],[Detrended Series]]-Table19[[#This Row],[Seasonality ]]</f>
        <v>0.79249679487179736</v>
      </c>
    </row>
    <row r="63" spans="1:8" x14ac:dyDescent="0.2">
      <c r="A63" s="1">
        <v>20121</v>
      </c>
      <c r="B63">
        <v>24.82</v>
      </c>
      <c r="C63" s="2">
        <f t="shared" ca="1" si="1"/>
        <v>21.564615384615383</v>
      </c>
      <c r="D63" s="2">
        <f ca="1">Table2[[#This Row],[y]]-Table6[[#This Row],[Trend]]</f>
        <v>3.2553846153846173</v>
      </c>
      <c r="E63" s="11" t="str">
        <f t="shared" si="0"/>
        <v>Feb</v>
      </c>
      <c r="F63" s="11">
        <f ca="1">AVERAGEIF($E$8:$E$727,Table8[[#This Row],[Monthly]],$D$8:$D$727)</f>
        <v>2.9278461538461542</v>
      </c>
      <c r="G63" s="11">
        <f ca="1">Table17[[#This Row],[Add_Seasonality_Average (Additive)]]-AVERAGE($F$2:$F$13)</f>
        <v>2.9237596153846157</v>
      </c>
      <c r="H63" s="2">
        <f ca="1">Table7[[#This Row],[Detrended Series]]-Table19[[#This Row],[Seasonality ]]</f>
        <v>0.33162500000000161</v>
      </c>
    </row>
    <row r="64" spans="1:8" x14ac:dyDescent="0.2">
      <c r="A64" s="1">
        <v>20149</v>
      </c>
      <c r="B64">
        <v>25.14</v>
      </c>
      <c r="C64" s="2">
        <f t="shared" ca="1" si="1"/>
        <v>21.557692307692307</v>
      </c>
      <c r="D64" s="2">
        <f ca="1">Table2[[#This Row],[y]]-Table6[[#This Row],[Trend]]</f>
        <v>3.582307692307694</v>
      </c>
      <c r="E64" s="11" t="str">
        <f t="shared" si="0"/>
        <v>Mar</v>
      </c>
      <c r="F64" s="11">
        <f ca="1">AVERAGEIF($E$8:$E$727,Table8[[#This Row],[Monthly]],$D$8:$D$727)</f>
        <v>3.3439999999999999</v>
      </c>
      <c r="G64" s="11">
        <f ca="1">Table17[[#This Row],[Add_Seasonality_Average (Additive)]]-AVERAGE($F$2:$F$13)</f>
        <v>3.3399134615384614</v>
      </c>
      <c r="H64" s="2">
        <f ca="1">Table7[[#This Row],[Detrended Series]]-Table19[[#This Row],[Seasonality ]]</f>
        <v>0.24239423076923261</v>
      </c>
    </row>
    <row r="65" spans="1:8" x14ac:dyDescent="0.2">
      <c r="A65" s="1">
        <v>20180</v>
      </c>
      <c r="B65">
        <v>24.22</v>
      </c>
      <c r="C65" s="2">
        <f t="shared" ca="1" si="1"/>
        <v>21.573846153846151</v>
      </c>
      <c r="D65" s="2">
        <f ca="1">Table2[[#This Row],[y]]-Table6[[#This Row],[Trend]]</f>
        <v>2.6461538461538474</v>
      </c>
      <c r="E65" s="11" t="str">
        <f t="shared" si="0"/>
        <v>Apr</v>
      </c>
      <c r="F65" s="11">
        <f ca="1">AVERAGEIF($E$8:$E$727,Table8[[#This Row],[Monthly]],$D$8:$D$727)</f>
        <v>2.4728461538461546</v>
      </c>
      <c r="G65" s="11">
        <f ca="1">Table17[[#This Row],[Add_Seasonality_Average (Additive)]]-AVERAGE($F$2:$F$13)</f>
        <v>2.4687596153846161</v>
      </c>
      <c r="H65" s="2">
        <f ca="1">Table7[[#This Row],[Detrended Series]]-Table19[[#This Row],[Seasonality ]]</f>
        <v>0.17739423076923133</v>
      </c>
    </row>
    <row r="66" spans="1:8" x14ac:dyDescent="0.2">
      <c r="A66" s="1">
        <v>20210</v>
      </c>
      <c r="B66">
        <v>22.16</v>
      </c>
      <c r="C66" s="2">
        <f t="shared" ca="1" si="1"/>
        <v>21.63</v>
      </c>
      <c r="D66" s="2">
        <f ca="1">Table2[[#This Row],[y]]-Table6[[#This Row],[Trend]]</f>
        <v>0.53000000000000114</v>
      </c>
      <c r="E66" s="11" t="str">
        <f t="shared" si="0"/>
        <v>May</v>
      </c>
      <c r="F66" s="11">
        <f ca="1">AVERAGEIF($E$8:$E$727,Table8[[#This Row],[Monthly]],$D$8:$D$727)</f>
        <v>1.190307692307693</v>
      </c>
      <c r="G66" s="11">
        <f ca="1">Table17[[#This Row],[Add_Seasonality_Average (Additive)]]-AVERAGE($F$2:$F$13)</f>
        <v>1.1862211538461545</v>
      </c>
      <c r="H66" s="2">
        <f ca="1">Table7[[#This Row],[Detrended Series]]-Table19[[#This Row],[Seasonality ]]</f>
        <v>-0.65622115384615332</v>
      </c>
    </row>
    <row r="67" spans="1:8" x14ac:dyDescent="0.2">
      <c r="A67" s="1">
        <v>20241</v>
      </c>
      <c r="B67">
        <v>21.2</v>
      </c>
      <c r="C67" s="2">
        <f t="shared" ca="1" si="1"/>
        <v>21.700769230769232</v>
      </c>
      <c r="D67" s="2">
        <f ca="1">Table2[[#This Row],[y]]-Table6[[#This Row],[Trend]]</f>
        <v>-0.50076923076923308</v>
      </c>
      <c r="E67" s="11" t="str">
        <f t="shared" ref="E67:E130" si="2">TEXT(A67,"mmm")</f>
        <v>Jun</v>
      </c>
      <c r="F67" s="11">
        <f ca="1">AVERAGEIF($E$8:$E$727,Table8[[#This Row],[Monthly]],$D$8:$D$727)</f>
        <v>-0.22521794871794854</v>
      </c>
      <c r="G67" s="11">
        <f ca="1">Table17[[#This Row],[Add_Seasonality_Average (Additive)]]-AVERAGE($F$2:$F$13)</f>
        <v>-0.22930448717948707</v>
      </c>
      <c r="H67" s="2">
        <f ca="1">Table7[[#This Row],[Detrended Series]]-Table19[[#This Row],[Seasonality ]]</f>
        <v>-0.27146474358974604</v>
      </c>
    </row>
    <row r="68" spans="1:8" x14ac:dyDescent="0.2">
      <c r="A68" s="1">
        <v>20271</v>
      </c>
      <c r="B68">
        <v>20.46</v>
      </c>
      <c r="C68" s="2">
        <f t="shared" ca="1" si="1"/>
        <v>21.85</v>
      </c>
      <c r="D68" s="2">
        <f ca="1">Table2[[#This Row],[y]]-Table6[[#This Row],[Trend]]</f>
        <v>-1.3900000000000006</v>
      </c>
      <c r="E68" s="11" t="str">
        <f t="shared" si="2"/>
        <v>Jul</v>
      </c>
      <c r="F68" s="11">
        <f ca="1">AVERAGEIF($E$8:$E$727,Table8[[#This Row],[Monthly]],$D$8:$D$727)</f>
        <v>-1.4442692307692311</v>
      </c>
      <c r="G68" s="11">
        <f ca="1">Table17[[#This Row],[Add_Seasonality_Average (Additive)]]-AVERAGE($F$2:$F$13)</f>
        <v>-1.4483557692307696</v>
      </c>
      <c r="H68" s="2">
        <f ca="1">Table7[[#This Row],[Detrended Series]]-Table19[[#This Row],[Seasonality ]]</f>
        <v>5.8355769230769017E-2</v>
      </c>
    </row>
    <row r="69" spans="1:8" x14ac:dyDescent="0.2">
      <c r="A69" s="1">
        <v>20302</v>
      </c>
      <c r="B69">
        <v>19.63</v>
      </c>
      <c r="C69" s="2">
        <f t="shared" ca="1" si="1"/>
        <v>21.923846153846153</v>
      </c>
      <c r="D69" s="2">
        <f ca="1">Table2[[#This Row],[y]]-Table6[[#This Row],[Trend]]</f>
        <v>-2.2938461538461539</v>
      </c>
      <c r="E69" s="11" t="str">
        <f t="shared" si="2"/>
        <v>Aug</v>
      </c>
      <c r="F69" s="11">
        <f ca="1">AVERAGEIF($E$8:$E$727,Table8[[#This Row],[Monthly]],$D$8:$D$727)</f>
        <v>-2.4472564102564101</v>
      </c>
      <c r="G69" s="11">
        <f ca="1">Table17[[#This Row],[Add_Seasonality_Average (Additive)]]-AVERAGE($F$2:$F$13)</f>
        <v>-2.4513429487179486</v>
      </c>
      <c r="H69" s="2">
        <f ca="1">Table7[[#This Row],[Detrended Series]]-Table19[[#This Row],[Seasonality ]]</f>
        <v>0.15749679487179469</v>
      </c>
    </row>
    <row r="70" spans="1:8" x14ac:dyDescent="0.2">
      <c r="A70" s="1">
        <v>20333</v>
      </c>
      <c r="B70">
        <v>19.239999999999998</v>
      </c>
      <c r="C70" s="2">
        <f t="shared" ca="1" si="1"/>
        <v>22.006923076923076</v>
      </c>
      <c r="D70" s="2">
        <f ca="1">Table2[[#This Row],[y]]-Table6[[#This Row],[Trend]]</f>
        <v>-2.7669230769230779</v>
      </c>
      <c r="E70" s="11" t="str">
        <f t="shared" si="2"/>
        <v>Sep</v>
      </c>
      <c r="F70" s="11">
        <f ca="1">AVERAGEIF($E$8:$E$727,Table8[[#This Row],[Monthly]],$D$8:$D$727)</f>
        <v>-2.7400384615384614</v>
      </c>
      <c r="G70" s="11">
        <f ca="1">Table17[[#This Row],[Add_Seasonality_Average (Additive)]]-AVERAGE($F$2:$F$13)</f>
        <v>-2.7441249999999999</v>
      </c>
      <c r="H70" s="2">
        <f ca="1">Table7[[#This Row],[Detrended Series]]-Table19[[#This Row],[Seasonality ]]</f>
        <v>-2.2798076923078003E-2</v>
      </c>
    </row>
    <row r="71" spans="1:8" x14ac:dyDescent="0.2">
      <c r="A71" s="1">
        <v>20363</v>
      </c>
      <c r="B71">
        <v>19.16</v>
      </c>
      <c r="C71" s="2">
        <f t="shared" ca="1" si="1"/>
        <v>21.970000000000002</v>
      </c>
      <c r="D71" s="2">
        <f ca="1">Table2[[#This Row],[y]]-Table6[[#This Row],[Trend]]</f>
        <v>-2.8100000000000023</v>
      </c>
      <c r="E71" s="11" t="str">
        <f t="shared" si="2"/>
        <v>Oct</v>
      </c>
      <c r="F71" s="11">
        <f ca="1">AVERAGEIF($E$8:$E$727,Table8[[#This Row],[Monthly]],$D$8:$D$727)</f>
        <v>-2.4004615384615375</v>
      </c>
      <c r="G71" s="11">
        <f ca="1">Table17[[#This Row],[Add_Seasonality_Average (Additive)]]-AVERAGE($F$2:$F$13)</f>
        <v>-2.404548076923076</v>
      </c>
      <c r="H71" s="2">
        <f ca="1">Table7[[#This Row],[Detrended Series]]-Table19[[#This Row],[Seasonality ]]</f>
        <v>-0.40545192307692624</v>
      </c>
    </row>
    <row r="72" spans="1:8" x14ac:dyDescent="0.2">
      <c r="A72" s="1">
        <v>20394</v>
      </c>
      <c r="B72">
        <v>19.84</v>
      </c>
      <c r="C72" s="2">
        <f t="shared" ca="1" si="1"/>
        <v>21.886923076923079</v>
      </c>
      <c r="D72" s="2">
        <f ca="1">Table2[[#This Row],[y]]-Table6[[#This Row],[Trend]]</f>
        <v>-2.0469230769230791</v>
      </c>
      <c r="E72" s="11" t="str">
        <f t="shared" si="2"/>
        <v>Nov</v>
      </c>
      <c r="F72" s="11">
        <f ca="1">AVERAGEIF($E$8:$E$727,Table8[[#This Row],[Monthly]],$D$8:$D$727)</f>
        <v>-1.6477179487179485</v>
      </c>
      <c r="G72" s="11">
        <f ca="1">Table17[[#This Row],[Add_Seasonality_Average (Additive)]]-AVERAGE($F$2:$F$13)</f>
        <v>-1.651804487179487</v>
      </c>
      <c r="H72" s="2">
        <f ca="1">Table7[[#This Row],[Detrended Series]]-Table19[[#This Row],[Seasonality ]]</f>
        <v>-0.39511858974359204</v>
      </c>
    </row>
    <row r="73" spans="1:8" x14ac:dyDescent="0.2">
      <c r="A73" s="1">
        <v>20424</v>
      </c>
      <c r="B73">
        <v>21.19</v>
      </c>
      <c r="C73" s="2">
        <f t="shared" ref="C73:C136" ca="1" si="3">IFERROR(AVERAGE(OFFSET(B67, 0, 0, 13, 1)), "")</f>
        <v>21.87769230769231</v>
      </c>
      <c r="D73" s="2">
        <f ca="1">Table2[[#This Row],[y]]-Table6[[#This Row],[Trend]]</f>
        <v>-0.68769230769230916</v>
      </c>
      <c r="E73" s="11" t="str">
        <f t="shared" si="2"/>
        <v>Dec</v>
      </c>
      <c r="F73" s="11">
        <f ca="1">AVERAGEIF($E$8:$E$727,Table8[[#This Row],[Monthly]],$D$8:$D$727)</f>
        <v>-0.38643589743589757</v>
      </c>
      <c r="G73" s="11">
        <f ca="1">Table17[[#This Row],[Add_Seasonality_Average (Additive)]]-AVERAGE($F$2:$F$13)</f>
        <v>-0.39052243589743607</v>
      </c>
      <c r="H73" s="2">
        <f ca="1">Table7[[#This Row],[Detrended Series]]-Table19[[#This Row],[Seasonality ]]</f>
        <v>-0.29716987179487309</v>
      </c>
    </row>
    <row r="74" spans="1:8" x14ac:dyDescent="0.2">
      <c r="A74" s="1">
        <v>20455</v>
      </c>
      <c r="B74">
        <v>23.24</v>
      </c>
      <c r="C74" s="2">
        <f t="shared" ca="1" si="3"/>
        <v>21.898461538461543</v>
      </c>
      <c r="D74" s="2">
        <f ca="1">Table2[[#This Row],[y]]-Table6[[#This Row],[Trend]]</f>
        <v>1.3415384615384554</v>
      </c>
      <c r="E74" s="11" t="str">
        <f t="shared" si="2"/>
        <v>Jan</v>
      </c>
      <c r="F74" s="11">
        <f ca="1">AVERAGEIF($E$8:$E$727,Table8[[#This Row],[Monthly]],$D$8:$D$727)</f>
        <v>1.4054358974358971</v>
      </c>
      <c r="G74" s="11">
        <f ca="1">Table17[[#This Row],[Add_Seasonality_Average (Additive)]]-AVERAGE($F$2:$F$13)</f>
        <v>1.4013493589743586</v>
      </c>
      <c r="H74" s="2">
        <f ca="1">Table7[[#This Row],[Detrended Series]]-Table19[[#This Row],[Seasonality ]]</f>
        <v>-5.9810897435903287E-2</v>
      </c>
    </row>
    <row r="75" spans="1:8" x14ac:dyDescent="0.2">
      <c r="A75" s="1">
        <v>20486</v>
      </c>
      <c r="B75">
        <v>24.71</v>
      </c>
      <c r="C75" s="2">
        <f t="shared" ca="1" si="3"/>
        <v>21.905384615384612</v>
      </c>
      <c r="D75" s="2">
        <f ca="1">Table2[[#This Row],[y]]-Table6[[#This Row],[Trend]]</f>
        <v>2.8046153846153885</v>
      </c>
      <c r="E75" s="11" t="str">
        <f t="shared" si="2"/>
        <v>Feb</v>
      </c>
      <c r="F75" s="11">
        <f ca="1">AVERAGEIF($E$8:$E$727,Table8[[#This Row],[Monthly]],$D$8:$D$727)</f>
        <v>2.9278461538461542</v>
      </c>
      <c r="G75" s="11">
        <f ca="1">Table17[[#This Row],[Add_Seasonality_Average (Additive)]]-AVERAGE($F$2:$F$13)</f>
        <v>2.9237596153846157</v>
      </c>
      <c r="H75" s="2">
        <f ca="1">Table7[[#This Row],[Detrended Series]]-Table19[[#This Row],[Seasonality ]]</f>
        <v>-0.1191442307692272</v>
      </c>
    </row>
    <row r="76" spans="1:8" x14ac:dyDescent="0.2">
      <c r="A76" s="1">
        <v>20515</v>
      </c>
      <c r="B76">
        <v>25.9</v>
      </c>
      <c r="C76" s="2">
        <f t="shared" ca="1" si="3"/>
        <v>21.925384615384612</v>
      </c>
      <c r="D76" s="2">
        <f ca="1">Table2[[#This Row],[y]]-Table6[[#This Row],[Trend]]</f>
        <v>3.9746153846153867</v>
      </c>
      <c r="E76" s="11" t="str">
        <f t="shared" si="2"/>
        <v>Mar</v>
      </c>
      <c r="F76" s="11">
        <f ca="1">AVERAGEIF($E$8:$E$727,Table8[[#This Row],[Monthly]],$D$8:$D$727)</f>
        <v>3.3439999999999999</v>
      </c>
      <c r="G76" s="11">
        <f ca="1">Table17[[#This Row],[Add_Seasonality_Average (Additive)]]-AVERAGE($F$2:$F$13)</f>
        <v>3.3399134615384614</v>
      </c>
      <c r="H76" s="2">
        <f ca="1">Table7[[#This Row],[Detrended Series]]-Table19[[#This Row],[Seasonality ]]</f>
        <v>0.6347019230769253</v>
      </c>
    </row>
    <row r="77" spans="1:8" x14ac:dyDescent="0.2">
      <c r="A77" s="1">
        <v>20546</v>
      </c>
      <c r="B77">
        <v>24.66</v>
      </c>
      <c r="C77" s="2">
        <f t="shared" ca="1" si="3"/>
        <v>21.959999999999997</v>
      </c>
      <c r="D77" s="2">
        <f ca="1">Table2[[#This Row],[y]]-Table6[[#This Row],[Trend]]</f>
        <v>2.7000000000000028</v>
      </c>
      <c r="E77" s="11" t="str">
        <f t="shared" si="2"/>
        <v>Apr</v>
      </c>
      <c r="F77" s="11">
        <f ca="1">AVERAGEIF($E$8:$E$727,Table8[[#This Row],[Monthly]],$D$8:$D$727)</f>
        <v>2.4728461538461546</v>
      </c>
      <c r="G77" s="11">
        <f ca="1">Table17[[#This Row],[Add_Seasonality_Average (Additive)]]-AVERAGE($F$2:$F$13)</f>
        <v>2.4687596153846161</v>
      </c>
      <c r="H77" s="2">
        <f ca="1">Table7[[#This Row],[Detrended Series]]-Table19[[#This Row],[Seasonality ]]</f>
        <v>0.23124038461538676</v>
      </c>
    </row>
    <row r="78" spans="1:8" x14ac:dyDescent="0.2">
      <c r="A78" s="1">
        <v>20576</v>
      </c>
      <c r="B78">
        <v>23.14</v>
      </c>
      <c r="C78" s="2">
        <f t="shared" ca="1" si="3"/>
        <v>22.068461538461538</v>
      </c>
      <c r="D78" s="2">
        <f ca="1">Table2[[#This Row],[y]]-Table6[[#This Row],[Trend]]</f>
        <v>1.0715384615384629</v>
      </c>
      <c r="E78" s="11" t="str">
        <f t="shared" si="2"/>
        <v>May</v>
      </c>
      <c r="F78" s="11">
        <f ca="1">AVERAGEIF($E$8:$E$727,Table8[[#This Row],[Monthly]],$D$8:$D$727)</f>
        <v>1.190307692307693</v>
      </c>
      <c r="G78" s="11">
        <f ca="1">Table17[[#This Row],[Add_Seasonality_Average (Additive)]]-AVERAGE($F$2:$F$13)</f>
        <v>1.1862211538461545</v>
      </c>
      <c r="H78" s="2">
        <f ca="1">Table7[[#This Row],[Detrended Series]]-Table19[[#This Row],[Seasonality ]]</f>
        <v>-0.11468269230769157</v>
      </c>
    </row>
    <row r="79" spans="1:8" x14ac:dyDescent="0.2">
      <c r="A79" s="1">
        <v>20607</v>
      </c>
      <c r="B79">
        <v>22.04</v>
      </c>
      <c r="C79" s="2">
        <f t="shared" ca="1" si="3"/>
        <v>22.202307692307688</v>
      </c>
      <c r="D79" s="2">
        <f ca="1">Table2[[#This Row],[y]]-Table6[[#This Row],[Trend]]</f>
        <v>-0.16230769230768871</v>
      </c>
      <c r="E79" s="11" t="str">
        <f t="shared" si="2"/>
        <v>Jun</v>
      </c>
      <c r="F79" s="11">
        <f ca="1">AVERAGEIF($E$8:$E$727,Table8[[#This Row],[Monthly]],$D$8:$D$727)</f>
        <v>-0.22521794871794854</v>
      </c>
      <c r="G79" s="11">
        <f ca="1">Table17[[#This Row],[Add_Seasonality_Average (Additive)]]-AVERAGE($F$2:$F$13)</f>
        <v>-0.22930448717948707</v>
      </c>
      <c r="H79" s="2">
        <f ca="1">Table7[[#This Row],[Detrended Series]]-Table19[[#This Row],[Seasonality ]]</f>
        <v>6.6996794871798354E-2</v>
      </c>
    </row>
    <row r="80" spans="1:8" x14ac:dyDescent="0.2">
      <c r="A80" s="1">
        <v>20637</v>
      </c>
      <c r="B80">
        <v>21.47</v>
      </c>
      <c r="C80" s="2">
        <f t="shared" ca="1" si="3"/>
        <v>22.35153846153846</v>
      </c>
      <c r="D80" s="2">
        <f ca="1">Table2[[#This Row],[y]]-Table6[[#This Row],[Trend]]</f>
        <v>-0.8815384615384616</v>
      </c>
      <c r="E80" s="11" t="str">
        <f t="shared" si="2"/>
        <v>Jul</v>
      </c>
      <c r="F80" s="11">
        <f ca="1">AVERAGEIF($E$8:$E$727,Table8[[#This Row],[Monthly]],$D$8:$D$727)</f>
        <v>-1.4442692307692311</v>
      </c>
      <c r="G80" s="11">
        <f ca="1">Table17[[#This Row],[Add_Seasonality_Average (Additive)]]-AVERAGE($F$2:$F$13)</f>
        <v>-1.4483557692307696</v>
      </c>
      <c r="H80" s="2">
        <f ca="1">Table7[[#This Row],[Detrended Series]]-Table19[[#This Row],[Seasonality ]]</f>
        <v>0.56681730769230798</v>
      </c>
    </row>
    <row r="81" spans="1:8" x14ac:dyDescent="0.2">
      <c r="A81" s="1">
        <v>20668</v>
      </c>
      <c r="B81">
        <v>20.55</v>
      </c>
      <c r="C81" s="2">
        <f t="shared" ca="1" si="3"/>
        <v>22.586923076923078</v>
      </c>
      <c r="D81" s="2">
        <f ca="1">Table2[[#This Row],[y]]-Table6[[#This Row],[Trend]]</f>
        <v>-2.0369230769230775</v>
      </c>
      <c r="E81" s="11" t="str">
        <f t="shared" si="2"/>
        <v>Aug</v>
      </c>
      <c r="F81" s="11">
        <f ca="1">AVERAGEIF($E$8:$E$727,Table8[[#This Row],[Monthly]],$D$8:$D$727)</f>
        <v>-2.4472564102564101</v>
      </c>
      <c r="G81" s="11">
        <f ca="1">Table17[[#This Row],[Add_Seasonality_Average (Additive)]]-AVERAGE($F$2:$F$13)</f>
        <v>-2.4513429487179486</v>
      </c>
      <c r="H81" s="2">
        <f ca="1">Table7[[#This Row],[Detrended Series]]-Table19[[#This Row],[Seasonality ]]</f>
        <v>0.41441987179487105</v>
      </c>
    </row>
    <row r="82" spans="1:8" x14ac:dyDescent="0.2">
      <c r="A82" s="1">
        <v>20699</v>
      </c>
      <c r="B82">
        <v>19.89</v>
      </c>
      <c r="C82" s="2">
        <f t="shared" ca="1" si="3"/>
        <v>22.811538461538461</v>
      </c>
      <c r="D82" s="2">
        <f ca="1">Table2[[#This Row],[y]]-Table6[[#This Row],[Trend]]</f>
        <v>-2.9215384615384608</v>
      </c>
      <c r="E82" s="11" t="str">
        <f t="shared" si="2"/>
        <v>Sep</v>
      </c>
      <c r="F82" s="11">
        <f ca="1">AVERAGEIF($E$8:$E$727,Table8[[#This Row],[Monthly]],$D$8:$D$727)</f>
        <v>-2.7400384615384614</v>
      </c>
      <c r="G82" s="11">
        <f ca="1">Table17[[#This Row],[Add_Seasonality_Average (Additive)]]-AVERAGE($F$2:$F$13)</f>
        <v>-2.7441249999999999</v>
      </c>
      <c r="H82" s="2">
        <f ca="1">Table7[[#This Row],[Detrended Series]]-Table19[[#This Row],[Seasonality ]]</f>
        <v>-0.17741346153846083</v>
      </c>
    </row>
    <row r="83" spans="1:8" x14ac:dyDescent="0.2">
      <c r="A83" s="1">
        <v>20729</v>
      </c>
      <c r="B83">
        <v>19.690000000000001</v>
      </c>
      <c r="C83" s="2">
        <f t="shared" ca="1" si="3"/>
        <v>22.907692307692304</v>
      </c>
      <c r="D83" s="2">
        <f ca="1">Table2[[#This Row],[y]]-Table6[[#This Row],[Trend]]</f>
        <v>-3.2176923076923032</v>
      </c>
      <c r="E83" s="11" t="str">
        <f t="shared" si="2"/>
        <v>Oct</v>
      </c>
      <c r="F83" s="11">
        <f ca="1">AVERAGEIF($E$8:$E$727,Table8[[#This Row],[Monthly]],$D$8:$D$727)</f>
        <v>-2.4004615384615375</v>
      </c>
      <c r="G83" s="11">
        <f ca="1">Table17[[#This Row],[Add_Seasonality_Average (Additive)]]-AVERAGE($F$2:$F$13)</f>
        <v>-2.404548076923076</v>
      </c>
      <c r="H83" s="2">
        <f ca="1">Table7[[#This Row],[Detrended Series]]-Table19[[#This Row],[Seasonality ]]</f>
        <v>-0.81314423076922715</v>
      </c>
    </row>
    <row r="84" spans="1:8" x14ac:dyDescent="0.2">
      <c r="A84" s="1">
        <v>20760</v>
      </c>
      <c r="B84">
        <v>20.57</v>
      </c>
      <c r="C84" s="2">
        <f t="shared" ca="1" si="3"/>
        <v>23.066153846153846</v>
      </c>
      <c r="D84" s="2">
        <f ca="1">Table2[[#This Row],[y]]-Table6[[#This Row],[Trend]]</f>
        <v>-2.4961538461538453</v>
      </c>
      <c r="E84" s="11" t="str">
        <f t="shared" si="2"/>
        <v>Nov</v>
      </c>
      <c r="F84" s="11">
        <f ca="1">AVERAGEIF($E$8:$E$727,Table8[[#This Row],[Monthly]],$D$8:$D$727)</f>
        <v>-1.6477179487179485</v>
      </c>
      <c r="G84" s="11">
        <f ca="1">Table17[[#This Row],[Add_Seasonality_Average (Additive)]]-AVERAGE($F$2:$F$13)</f>
        <v>-1.651804487179487</v>
      </c>
      <c r="H84" s="2">
        <f ca="1">Table7[[#This Row],[Detrended Series]]-Table19[[#This Row],[Seasonality ]]</f>
        <v>-0.84434935897435826</v>
      </c>
    </row>
    <row r="85" spans="1:8" x14ac:dyDescent="0.2">
      <c r="A85" s="1">
        <v>20790</v>
      </c>
      <c r="B85">
        <v>21.58</v>
      </c>
      <c r="C85" s="2">
        <f t="shared" ca="1" si="3"/>
        <v>23.212307692307697</v>
      </c>
      <c r="D85" s="2">
        <f ca="1">Table2[[#This Row],[y]]-Table6[[#This Row],[Trend]]</f>
        <v>-1.6323076923076982</v>
      </c>
      <c r="E85" s="11" t="str">
        <f t="shared" si="2"/>
        <v>Dec</v>
      </c>
      <c r="F85" s="11">
        <f ca="1">AVERAGEIF($E$8:$E$727,Table8[[#This Row],[Monthly]],$D$8:$D$727)</f>
        <v>-0.38643589743589757</v>
      </c>
      <c r="G85" s="11">
        <f ca="1">Table17[[#This Row],[Add_Seasonality_Average (Additive)]]-AVERAGE($F$2:$F$13)</f>
        <v>-0.39052243589743607</v>
      </c>
      <c r="H85" s="2">
        <f ca="1">Table7[[#This Row],[Detrended Series]]-Table19[[#This Row],[Seasonality ]]</f>
        <v>-1.2417852564102621</v>
      </c>
    </row>
    <row r="86" spans="1:8" x14ac:dyDescent="0.2">
      <c r="A86" s="1">
        <v>20821</v>
      </c>
      <c r="B86">
        <v>23.13</v>
      </c>
      <c r="C86" s="2">
        <f t="shared" ca="1" si="3"/>
        <v>23.35</v>
      </c>
      <c r="D86" s="2">
        <f ca="1">Table2[[#This Row],[y]]-Table6[[#This Row],[Trend]]</f>
        <v>-0.22000000000000242</v>
      </c>
      <c r="E86" s="11" t="str">
        <f t="shared" si="2"/>
        <v>Jan</v>
      </c>
      <c r="F86" s="11">
        <f ca="1">AVERAGEIF($E$8:$E$727,Table8[[#This Row],[Monthly]],$D$8:$D$727)</f>
        <v>1.4054358974358971</v>
      </c>
      <c r="G86" s="11">
        <f ca="1">Table17[[#This Row],[Add_Seasonality_Average (Additive)]]-AVERAGE($F$2:$F$13)</f>
        <v>1.4013493589743586</v>
      </c>
      <c r="H86" s="2">
        <f ca="1">Table7[[#This Row],[Detrended Series]]-Table19[[#This Row],[Seasonality ]]</f>
        <v>-1.6213493589743611</v>
      </c>
    </row>
    <row r="87" spans="1:8" x14ac:dyDescent="0.2">
      <c r="A87" s="1">
        <v>20852</v>
      </c>
      <c r="B87">
        <v>26.3</v>
      </c>
      <c r="C87" s="2">
        <f t="shared" ca="1" si="3"/>
        <v>23.416923076923073</v>
      </c>
      <c r="D87" s="2">
        <f ca="1">Table2[[#This Row],[y]]-Table6[[#This Row],[Trend]]</f>
        <v>2.8830769230769278</v>
      </c>
      <c r="E87" s="11" t="str">
        <f t="shared" si="2"/>
        <v>Feb</v>
      </c>
      <c r="F87" s="11">
        <f ca="1">AVERAGEIF($E$8:$E$727,Table8[[#This Row],[Monthly]],$D$8:$D$727)</f>
        <v>2.9278461538461542</v>
      </c>
      <c r="G87" s="11">
        <f ca="1">Table17[[#This Row],[Add_Seasonality_Average (Additive)]]-AVERAGE($F$2:$F$13)</f>
        <v>2.9237596153846157</v>
      </c>
      <c r="H87" s="2">
        <f ca="1">Table7[[#This Row],[Detrended Series]]-Table19[[#This Row],[Seasonality ]]</f>
        <v>-4.0682692307687951E-2</v>
      </c>
    </row>
    <row r="88" spans="1:8" x14ac:dyDescent="0.2">
      <c r="A88" s="1">
        <v>20880</v>
      </c>
      <c r="B88">
        <v>27.63</v>
      </c>
      <c r="C88" s="2">
        <f t="shared" ca="1" si="3"/>
        <v>23.51307692307692</v>
      </c>
      <c r="D88" s="2">
        <f ca="1">Table2[[#This Row],[y]]-Table6[[#This Row],[Trend]]</f>
        <v>4.1169230769230793</v>
      </c>
      <c r="E88" s="11" t="str">
        <f t="shared" si="2"/>
        <v>Mar</v>
      </c>
      <c r="F88" s="11">
        <f ca="1">AVERAGEIF($E$8:$E$727,Table8[[#This Row],[Monthly]],$D$8:$D$727)</f>
        <v>3.3439999999999999</v>
      </c>
      <c r="G88" s="11">
        <f ca="1">Table17[[#This Row],[Add_Seasonality_Average (Additive)]]-AVERAGE($F$2:$F$13)</f>
        <v>3.3399134615384614</v>
      </c>
      <c r="H88" s="2">
        <f ca="1">Table7[[#This Row],[Detrended Series]]-Table19[[#This Row],[Seasonality ]]</f>
        <v>0.77700961538461799</v>
      </c>
    </row>
    <row r="89" spans="1:8" x14ac:dyDescent="0.2">
      <c r="A89" s="1">
        <v>20911</v>
      </c>
      <c r="B89">
        <v>27.15</v>
      </c>
      <c r="C89" s="2">
        <f t="shared" ca="1" si="3"/>
        <v>23.66</v>
      </c>
      <c r="D89" s="2">
        <f ca="1">Table2[[#This Row],[y]]-Table6[[#This Row],[Trend]]</f>
        <v>3.4899999999999984</v>
      </c>
      <c r="E89" s="11" t="str">
        <f t="shared" si="2"/>
        <v>Apr</v>
      </c>
      <c r="F89" s="11">
        <f ca="1">AVERAGEIF($E$8:$E$727,Table8[[#This Row],[Monthly]],$D$8:$D$727)</f>
        <v>2.4728461538461546</v>
      </c>
      <c r="G89" s="11">
        <f ca="1">Table17[[#This Row],[Add_Seasonality_Average (Additive)]]-AVERAGE($F$2:$F$13)</f>
        <v>2.4687596153846161</v>
      </c>
      <c r="H89" s="2">
        <f ca="1">Table7[[#This Row],[Detrended Series]]-Table19[[#This Row],[Seasonality ]]</f>
        <v>1.0212403846153824</v>
      </c>
    </row>
    <row r="90" spans="1:8" x14ac:dyDescent="0.2">
      <c r="A90" s="1">
        <v>20941</v>
      </c>
      <c r="B90">
        <v>26.72</v>
      </c>
      <c r="C90" s="2">
        <f t="shared" ca="1" si="3"/>
        <v>23.867692307692305</v>
      </c>
      <c r="D90" s="2">
        <f ca="1">Table2[[#This Row],[y]]-Table6[[#This Row],[Trend]]</f>
        <v>2.8523076923076935</v>
      </c>
      <c r="E90" s="11" t="str">
        <f t="shared" si="2"/>
        <v>May</v>
      </c>
      <c r="F90" s="11">
        <f ca="1">AVERAGEIF($E$8:$E$727,Table8[[#This Row],[Monthly]],$D$8:$D$727)</f>
        <v>1.190307692307693</v>
      </c>
      <c r="G90" s="11">
        <f ca="1">Table17[[#This Row],[Add_Seasonality_Average (Additive)]]-AVERAGE($F$2:$F$13)</f>
        <v>1.1862211538461545</v>
      </c>
      <c r="H90" s="2">
        <f ca="1">Table7[[#This Row],[Detrended Series]]-Table19[[#This Row],[Seasonality ]]</f>
        <v>1.6660865384615391</v>
      </c>
    </row>
    <row r="91" spans="1:8" x14ac:dyDescent="0.2">
      <c r="A91" s="1">
        <v>20972</v>
      </c>
      <c r="B91">
        <v>25.04</v>
      </c>
      <c r="C91" s="2">
        <f t="shared" ca="1" si="3"/>
        <v>24.107692307692307</v>
      </c>
      <c r="D91" s="2">
        <f ca="1">Table2[[#This Row],[y]]-Table6[[#This Row],[Trend]]</f>
        <v>0.93230769230769184</v>
      </c>
      <c r="E91" s="11" t="str">
        <f t="shared" si="2"/>
        <v>Jun</v>
      </c>
      <c r="F91" s="11">
        <f ca="1">AVERAGEIF($E$8:$E$727,Table8[[#This Row],[Monthly]],$D$8:$D$727)</f>
        <v>-0.22521794871794854</v>
      </c>
      <c r="G91" s="11">
        <f ca="1">Table17[[#This Row],[Add_Seasonality_Average (Additive)]]-AVERAGE($F$2:$F$13)</f>
        <v>-0.22930448717948707</v>
      </c>
      <c r="H91" s="2">
        <f ca="1">Table7[[#This Row],[Detrended Series]]-Table19[[#This Row],[Seasonality ]]</f>
        <v>1.161612179487179</v>
      </c>
    </row>
    <row r="92" spans="1:8" x14ac:dyDescent="0.2">
      <c r="A92" s="1">
        <v>21002</v>
      </c>
      <c r="B92">
        <v>23.83</v>
      </c>
      <c r="C92" s="2">
        <f t="shared" ca="1" si="3"/>
        <v>24.362307692307695</v>
      </c>
      <c r="D92" s="2">
        <f ca="1">Table2[[#This Row],[y]]-Table6[[#This Row],[Trend]]</f>
        <v>-0.53230769230769681</v>
      </c>
      <c r="E92" s="11" t="str">
        <f t="shared" si="2"/>
        <v>Jul</v>
      </c>
      <c r="F92" s="11">
        <f ca="1">AVERAGEIF($E$8:$E$727,Table8[[#This Row],[Monthly]],$D$8:$D$727)</f>
        <v>-1.4442692307692311</v>
      </c>
      <c r="G92" s="11">
        <f ca="1">Table17[[#This Row],[Add_Seasonality_Average (Additive)]]-AVERAGE($F$2:$F$13)</f>
        <v>-1.4483557692307696</v>
      </c>
      <c r="H92" s="2">
        <f ca="1">Table7[[#This Row],[Detrended Series]]-Table19[[#This Row],[Seasonality ]]</f>
        <v>0.91604807692307277</v>
      </c>
    </row>
    <row r="93" spans="1:8" x14ac:dyDescent="0.2">
      <c r="A93" s="1">
        <v>21033</v>
      </c>
      <c r="B93">
        <v>22.34</v>
      </c>
      <c r="C93" s="2">
        <f t="shared" ca="1" si="3"/>
        <v>24.625384615384618</v>
      </c>
      <c r="D93" s="2">
        <f ca="1">Table2[[#This Row],[y]]-Table6[[#This Row],[Trend]]</f>
        <v>-2.2853846153846185</v>
      </c>
      <c r="E93" s="11" t="str">
        <f t="shared" si="2"/>
        <v>Aug</v>
      </c>
      <c r="F93" s="11">
        <f ca="1">AVERAGEIF($E$8:$E$727,Table8[[#This Row],[Monthly]],$D$8:$D$727)</f>
        <v>-2.4472564102564101</v>
      </c>
      <c r="G93" s="11">
        <f ca="1">Table17[[#This Row],[Add_Seasonality_Average (Additive)]]-AVERAGE($F$2:$F$13)</f>
        <v>-2.4513429487179486</v>
      </c>
      <c r="H93" s="2">
        <f ca="1">Table7[[#This Row],[Detrended Series]]-Table19[[#This Row],[Seasonality ]]</f>
        <v>0.1659583333333301</v>
      </c>
    </row>
    <row r="94" spans="1:8" x14ac:dyDescent="0.2">
      <c r="A94" s="1">
        <v>21064</v>
      </c>
      <c r="B94">
        <v>21.8</v>
      </c>
      <c r="C94" s="2">
        <f t="shared" ca="1" si="3"/>
        <v>24.686153846153847</v>
      </c>
      <c r="D94" s="2">
        <f ca="1">Table2[[#This Row],[y]]-Table6[[#This Row],[Trend]]</f>
        <v>-2.8861538461538458</v>
      </c>
      <c r="E94" s="11" t="str">
        <f t="shared" si="2"/>
        <v>Sep</v>
      </c>
      <c r="F94" s="11">
        <f ca="1">AVERAGEIF($E$8:$E$727,Table8[[#This Row],[Monthly]],$D$8:$D$727)</f>
        <v>-2.7400384615384614</v>
      </c>
      <c r="G94" s="11">
        <f ca="1">Table17[[#This Row],[Add_Seasonality_Average (Additive)]]-AVERAGE($F$2:$F$13)</f>
        <v>-2.7441249999999999</v>
      </c>
      <c r="H94" s="2">
        <f ca="1">Table7[[#This Row],[Detrended Series]]-Table19[[#This Row],[Seasonality ]]</f>
        <v>-0.14202884615384592</v>
      </c>
    </row>
    <row r="95" spans="1:8" x14ac:dyDescent="0.2">
      <c r="A95" s="1">
        <v>21094</v>
      </c>
      <c r="B95">
        <v>21.8</v>
      </c>
      <c r="C95" s="2">
        <f t="shared" ca="1" si="3"/>
        <v>24.589230769230767</v>
      </c>
      <c r="D95" s="2">
        <f ca="1">Table2[[#This Row],[y]]-Table6[[#This Row],[Trend]]</f>
        <v>-2.7892307692307661</v>
      </c>
      <c r="E95" s="11" t="str">
        <f t="shared" si="2"/>
        <v>Oct</v>
      </c>
      <c r="F95" s="11">
        <f ca="1">AVERAGEIF($E$8:$E$727,Table8[[#This Row],[Monthly]],$D$8:$D$727)</f>
        <v>-2.4004615384615375</v>
      </c>
      <c r="G95" s="11">
        <f ca="1">Table17[[#This Row],[Add_Seasonality_Average (Additive)]]-AVERAGE($F$2:$F$13)</f>
        <v>-2.404548076923076</v>
      </c>
      <c r="H95" s="2">
        <f ca="1">Table7[[#This Row],[Detrended Series]]-Table19[[#This Row],[Seasonality ]]</f>
        <v>-0.38468269230769003</v>
      </c>
    </row>
    <row r="96" spans="1:8" x14ac:dyDescent="0.2">
      <c r="A96" s="1">
        <v>21125</v>
      </c>
      <c r="B96">
        <v>22.39</v>
      </c>
      <c r="C96" s="2">
        <f t="shared" ca="1" si="3"/>
        <v>24.401538461538458</v>
      </c>
      <c r="D96" s="2">
        <f ca="1">Table2[[#This Row],[y]]-Table6[[#This Row],[Trend]]</f>
        <v>-2.0115384615384571</v>
      </c>
      <c r="E96" s="11" t="str">
        <f t="shared" si="2"/>
        <v>Nov</v>
      </c>
      <c r="F96" s="11">
        <f ca="1">AVERAGEIF($E$8:$E$727,Table8[[#This Row],[Monthly]],$D$8:$D$727)</f>
        <v>-1.6477179487179485</v>
      </c>
      <c r="G96" s="11">
        <f ca="1">Table17[[#This Row],[Add_Seasonality_Average (Additive)]]-AVERAGE($F$2:$F$13)</f>
        <v>-1.651804487179487</v>
      </c>
      <c r="H96" s="2">
        <f ca="1">Table7[[#This Row],[Detrended Series]]-Table19[[#This Row],[Seasonality ]]</f>
        <v>-0.35973397435897003</v>
      </c>
    </row>
    <row r="97" spans="1:8" x14ac:dyDescent="0.2">
      <c r="A97" s="1">
        <v>21155</v>
      </c>
      <c r="B97">
        <v>23.69</v>
      </c>
      <c r="C97" s="2">
        <f t="shared" ca="1" si="3"/>
        <v>24.133076923076921</v>
      </c>
      <c r="D97" s="2">
        <f ca="1">Table2[[#This Row],[y]]-Table6[[#This Row],[Trend]]</f>
        <v>-0.44307692307691937</v>
      </c>
      <c r="E97" s="11" t="str">
        <f t="shared" si="2"/>
        <v>Dec</v>
      </c>
      <c r="F97" s="11">
        <f ca="1">AVERAGEIF($E$8:$E$727,Table8[[#This Row],[Monthly]],$D$8:$D$727)</f>
        <v>-0.38643589743589757</v>
      </c>
      <c r="G97" s="11">
        <f ca="1">Table17[[#This Row],[Add_Seasonality_Average (Additive)]]-AVERAGE($F$2:$F$13)</f>
        <v>-0.39052243589743607</v>
      </c>
      <c r="H97" s="2">
        <f ca="1">Table7[[#This Row],[Detrended Series]]-Table19[[#This Row],[Seasonality ]]</f>
        <v>-5.25544871794833E-2</v>
      </c>
    </row>
    <row r="98" spans="1:8" x14ac:dyDescent="0.2">
      <c r="A98" s="1">
        <v>21186</v>
      </c>
      <c r="B98">
        <v>24.89</v>
      </c>
      <c r="C98" s="2">
        <f t="shared" ca="1" si="3"/>
        <v>23.923076923076927</v>
      </c>
      <c r="D98" s="2">
        <f ca="1">Table2[[#This Row],[y]]-Table6[[#This Row],[Trend]]</f>
        <v>0.96692307692307367</v>
      </c>
      <c r="E98" s="11" t="str">
        <f t="shared" si="2"/>
        <v>Jan</v>
      </c>
      <c r="F98" s="11">
        <f ca="1">AVERAGEIF($E$8:$E$727,Table8[[#This Row],[Monthly]],$D$8:$D$727)</f>
        <v>1.4054358974358971</v>
      </c>
      <c r="G98" s="11">
        <f ca="1">Table17[[#This Row],[Add_Seasonality_Average (Additive)]]-AVERAGE($F$2:$F$13)</f>
        <v>1.4013493589743586</v>
      </c>
      <c r="H98" s="2">
        <f ca="1">Table7[[#This Row],[Detrended Series]]-Table19[[#This Row],[Seasonality ]]</f>
        <v>-0.43442628205128497</v>
      </c>
    </row>
    <row r="99" spans="1:8" x14ac:dyDescent="0.2">
      <c r="A99" s="1">
        <v>21217</v>
      </c>
      <c r="B99">
        <v>26.55</v>
      </c>
      <c r="C99" s="2">
        <f t="shared" ca="1" si="3"/>
        <v>23.683846153846154</v>
      </c>
      <c r="D99" s="2">
        <f ca="1">Table2[[#This Row],[y]]-Table6[[#This Row],[Trend]]</f>
        <v>2.8661538461538463</v>
      </c>
      <c r="E99" s="11" t="str">
        <f t="shared" si="2"/>
        <v>Feb</v>
      </c>
      <c r="F99" s="11">
        <f ca="1">AVERAGEIF($E$8:$E$727,Table8[[#This Row],[Monthly]],$D$8:$D$727)</f>
        <v>2.9278461538461542</v>
      </c>
      <c r="G99" s="11">
        <f ca="1">Table17[[#This Row],[Add_Seasonality_Average (Additive)]]-AVERAGE($F$2:$F$13)</f>
        <v>2.9237596153846157</v>
      </c>
      <c r="H99" s="2">
        <f ca="1">Table7[[#This Row],[Detrended Series]]-Table19[[#This Row],[Seasonality ]]</f>
        <v>-5.7605769230769432E-2</v>
      </c>
    </row>
    <row r="100" spans="1:8" x14ac:dyDescent="0.2">
      <c r="A100" s="1">
        <v>21245</v>
      </c>
      <c r="B100">
        <v>27.09</v>
      </c>
      <c r="C100" s="2">
        <f t="shared" ca="1" si="3"/>
        <v>23.55153846153846</v>
      </c>
      <c r="D100" s="2">
        <f ca="1">Table2[[#This Row],[y]]-Table6[[#This Row],[Trend]]</f>
        <v>3.5384615384615401</v>
      </c>
      <c r="E100" s="11" t="str">
        <f t="shared" si="2"/>
        <v>Mar</v>
      </c>
      <c r="F100" s="11">
        <f ca="1">AVERAGEIF($E$8:$E$727,Table8[[#This Row],[Monthly]],$D$8:$D$727)</f>
        <v>3.3439999999999999</v>
      </c>
      <c r="G100" s="11">
        <f ca="1">Table17[[#This Row],[Add_Seasonality_Average (Additive)]]-AVERAGE($F$2:$F$13)</f>
        <v>3.3399134615384614</v>
      </c>
      <c r="H100" s="2">
        <f ca="1">Table7[[#This Row],[Detrended Series]]-Table19[[#This Row],[Seasonality ]]</f>
        <v>0.19854807692307874</v>
      </c>
    </row>
    <row r="101" spans="1:8" x14ac:dyDescent="0.2">
      <c r="A101" s="1">
        <v>21276</v>
      </c>
      <c r="B101">
        <v>26.37</v>
      </c>
      <c r="C101" s="2">
        <f t="shared" ca="1" si="3"/>
        <v>23.493846153846157</v>
      </c>
      <c r="D101" s="2">
        <f ca="1">Table2[[#This Row],[y]]-Table6[[#This Row],[Trend]]</f>
        <v>2.8761538461538443</v>
      </c>
      <c r="E101" s="11" t="str">
        <f t="shared" si="2"/>
        <v>Apr</v>
      </c>
      <c r="F101" s="11">
        <f ca="1">AVERAGEIF($E$8:$E$727,Table8[[#This Row],[Monthly]],$D$8:$D$727)</f>
        <v>2.4728461538461546</v>
      </c>
      <c r="G101" s="11">
        <f ca="1">Table17[[#This Row],[Add_Seasonality_Average (Additive)]]-AVERAGE($F$2:$F$13)</f>
        <v>2.4687596153846161</v>
      </c>
      <c r="H101" s="2">
        <f ca="1">Table7[[#This Row],[Detrended Series]]-Table19[[#This Row],[Seasonality ]]</f>
        <v>0.4073942307692282</v>
      </c>
    </row>
    <row r="102" spans="1:8" x14ac:dyDescent="0.2">
      <c r="A102" s="1">
        <v>21306</v>
      </c>
      <c r="B102">
        <v>24.71</v>
      </c>
      <c r="C102" s="2">
        <f t="shared" ca="1" si="3"/>
        <v>23.472307692307691</v>
      </c>
      <c r="D102" s="2">
        <f ca="1">Table2[[#This Row],[y]]-Table6[[#This Row],[Trend]]</f>
        <v>1.2376923076923099</v>
      </c>
      <c r="E102" s="11" t="str">
        <f t="shared" si="2"/>
        <v>May</v>
      </c>
      <c r="F102" s="11">
        <f ca="1">AVERAGEIF($E$8:$E$727,Table8[[#This Row],[Monthly]],$D$8:$D$727)</f>
        <v>1.190307692307693</v>
      </c>
      <c r="G102" s="11">
        <f ca="1">Table17[[#This Row],[Add_Seasonality_Average (Additive)]]-AVERAGE($F$2:$F$13)</f>
        <v>1.1862211538461545</v>
      </c>
      <c r="H102" s="2">
        <f ca="1">Table7[[#This Row],[Detrended Series]]-Table19[[#This Row],[Seasonality ]]</f>
        <v>5.1471153846155415E-2</v>
      </c>
    </row>
    <row r="103" spans="1:8" x14ac:dyDescent="0.2">
      <c r="A103" s="1">
        <v>21337</v>
      </c>
      <c r="B103">
        <v>23.23</v>
      </c>
      <c r="C103" s="2">
        <f t="shared" ca="1" si="3"/>
        <v>23.48076923076923</v>
      </c>
      <c r="D103" s="2">
        <f ca="1">Table2[[#This Row],[y]]-Table6[[#This Row],[Trend]]</f>
        <v>-0.25076923076922952</v>
      </c>
      <c r="E103" s="11" t="str">
        <f t="shared" si="2"/>
        <v>Jun</v>
      </c>
      <c r="F103" s="11">
        <f ca="1">AVERAGEIF($E$8:$E$727,Table8[[#This Row],[Monthly]],$D$8:$D$727)</f>
        <v>-0.22521794871794854</v>
      </c>
      <c r="G103" s="11">
        <f ca="1">Table17[[#This Row],[Add_Seasonality_Average (Additive)]]-AVERAGE($F$2:$F$13)</f>
        <v>-0.22930448717948707</v>
      </c>
      <c r="H103" s="2">
        <f ca="1">Table7[[#This Row],[Detrended Series]]-Table19[[#This Row],[Seasonality ]]</f>
        <v>-2.1464743589742458E-2</v>
      </c>
    </row>
    <row r="104" spans="1:8" x14ac:dyDescent="0.2">
      <c r="A104" s="1">
        <v>21367</v>
      </c>
      <c r="B104">
        <v>22.31</v>
      </c>
      <c r="C104" s="2">
        <f t="shared" ca="1" si="3"/>
        <v>23.502307692307689</v>
      </c>
      <c r="D104" s="2">
        <f ca="1">Table2[[#This Row],[y]]-Table6[[#This Row],[Trend]]</f>
        <v>-1.1923076923076898</v>
      </c>
      <c r="E104" s="11" t="str">
        <f t="shared" si="2"/>
        <v>Jul</v>
      </c>
      <c r="F104" s="11">
        <f ca="1">AVERAGEIF($E$8:$E$727,Table8[[#This Row],[Monthly]],$D$8:$D$727)</f>
        <v>-1.4442692307692311</v>
      </c>
      <c r="G104" s="11">
        <f ca="1">Table17[[#This Row],[Add_Seasonality_Average (Additive)]]-AVERAGE($F$2:$F$13)</f>
        <v>-1.4483557692307696</v>
      </c>
      <c r="H104" s="2">
        <f ca="1">Table7[[#This Row],[Detrended Series]]-Table19[[#This Row],[Seasonality ]]</f>
        <v>0.25604807692307974</v>
      </c>
    </row>
    <row r="105" spans="1:8" x14ac:dyDescent="0.2">
      <c r="A105" s="1">
        <v>21398</v>
      </c>
      <c r="B105">
        <v>20.72</v>
      </c>
      <c r="C105" s="2">
        <f t="shared" ca="1" si="3"/>
        <v>23.58</v>
      </c>
      <c r="D105" s="2">
        <f ca="1">Table2[[#This Row],[y]]-Table6[[#This Row],[Trend]]</f>
        <v>-2.8599999999999994</v>
      </c>
      <c r="E105" s="11" t="str">
        <f t="shared" si="2"/>
        <v>Aug</v>
      </c>
      <c r="F105" s="11">
        <f ca="1">AVERAGEIF($E$8:$E$727,Table8[[#This Row],[Monthly]],$D$8:$D$727)</f>
        <v>-2.4472564102564101</v>
      </c>
      <c r="G105" s="11">
        <f ca="1">Table17[[#This Row],[Add_Seasonality_Average (Additive)]]-AVERAGE($F$2:$F$13)</f>
        <v>-2.4513429487179486</v>
      </c>
      <c r="H105" s="2">
        <f ca="1">Table7[[#This Row],[Detrended Series]]-Table19[[#This Row],[Seasonality ]]</f>
        <v>-0.40865705128205088</v>
      </c>
    </row>
    <row r="106" spans="1:8" x14ac:dyDescent="0.2">
      <c r="A106" s="1">
        <v>21429</v>
      </c>
      <c r="B106">
        <v>20.62</v>
      </c>
      <c r="C106" s="2">
        <f t="shared" ca="1" si="3"/>
        <v>23.61</v>
      </c>
      <c r="D106" s="2">
        <f ca="1">Table2[[#This Row],[y]]-Table6[[#This Row],[Trend]]</f>
        <v>-2.9899999999999984</v>
      </c>
      <c r="E106" s="11" t="str">
        <f t="shared" si="2"/>
        <v>Sep</v>
      </c>
      <c r="F106" s="11">
        <f ca="1">AVERAGEIF($E$8:$E$727,Table8[[#This Row],[Monthly]],$D$8:$D$727)</f>
        <v>-2.7400384615384614</v>
      </c>
      <c r="G106" s="11">
        <f ca="1">Table17[[#This Row],[Add_Seasonality_Average (Additive)]]-AVERAGE($F$2:$F$13)</f>
        <v>-2.7441249999999999</v>
      </c>
      <c r="H106" s="2">
        <f ca="1">Table7[[#This Row],[Detrended Series]]-Table19[[#This Row],[Seasonality ]]</f>
        <v>-0.24587499999999851</v>
      </c>
    </row>
    <row r="107" spans="1:8" x14ac:dyDescent="0.2">
      <c r="A107" s="1">
        <v>21459</v>
      </c>
      <c r="B107">
        <v>21.05</v>
      </c>
      <c r="C107" s="2">
        <f t="shared" ca="1" si="3"/>
        <v>23.513846153846153</v>
      </c>
      <c r="D107" s="2">
        <f ca="1">Table2[[#This Row],[y]]-Table6[[#This Row],[Trend]]</f>
        <v>-2.463846153846152</v>
      </c>
      <c r="E107" s="11" t="str">
        <f t="shared" si="2"/>
        <v>Oct</v>
      </c>
      <c r="F107" s="11">
        <f ca="1">AVERAGEIF($E$8:$E$727,Table8[[#This Row],[Monthly]],$D$8:$D$727)</f>
        <v>-2.4004615384615375</v>
      </c>
      <c r="G107" s="11">
        <f ca="1">Table17[[#This Row],[Add_Seasonality_Average (Additive)]]-AVERAGE($F$2:$F$13)</f>
        <v>-2.404548076923076</v>
      </c>
      <c r="H107" s="2">
        <f ca="1">Table7[[#This Row],[Detrended Series]]-Table19[[#This Row],[Seasonality ]]</f>
        <v>-5.9298076923075982E-2</v>
      </c>
    </row>
    <row r="108" spans="1:8" x14ac:dyDescent="0.2">
      <c r="A108" s="1">
        <v>21490</v>
      </c>
      <c r="B108">
        <v>21.52</v>
      </c>
      <c r="C108" s="2">
        <f t="shared" ca="1" si="3"/>
        <v>23.349230769230772</v>
      </c>
      <c r="D108" s="2">
        <f ca="1">Table2[[#This Row],[y]]-Table6[[#This Row],[Trend]]</f>
        <v>-1.8292307692307723</v>
      </c>
      <c r="E108" s="11" t="str">
        <f t="shared" si="2"/>
        <v>Nov</v>
      </c>
      <c r="F108" s="11">
        <f ca="1">AVERAGEIF($E$8:$E$727,Table8[[#This Row],[Monthly]],$D$8:$D$727)</f>
        <v>-1.6477179487179485</v>
      </c>
      <c r="G108" s="11">
        <f ca="1">Table17[[#This Row],[Add_Seasonality_Average (Additive)]]-AVERAGE($F$2:$F$13)</f>
        <v>-1.651804487179487</v>
      </c>
      <c r="H108" s="2">
        <f ca="1">Table7[[#This Row],[Detrended Series]]-Table19[[#This Row],[Seasonality ]]</f>
        <v>-0.1774262820512853</v>
      </c>
    </row>
    <row r="109" spans="1:8" x14ac:dyDescent="0.2">
      <c r="A109" s="1">
        <v>21520</v>
      </c>
      <c r="B109">
        <v>22.5</v>
      </c>
      <c r="C109" s="2">
        <f t="shared" ca="1" si="3"/>
        <v>23.184615384615384</v>
      </c>
      <c r="D109" s="2">
        <f ca="1">Table2[[#This Row],[y]]-Table6[[#This Row],[Trend]]</f>
        <v>-0.68461538461538396</v>
      </c>
      <c r="E109" s="11" t="str">
        <f t="shared" si="2"/>
        <v>Dec</v>
      </c>
      <c r="F109" s="11">
        <f ca="1">AVERAGEIF($E$8:$E$727,Table8[[#This Row],[Monthly]],$D$8:$D$727)</f>
        <v>-0.38643589743589757</v>
      </c>
      <c r="G109" s="11">
        <f ca="1">Table17[[#This Row],[Add_Seasonality_Average (Additive)]]-AVERAGE($F$2:$F$13)</f>
        <v>-0.39052243589743607</v>
      </c>
      <c r="H109" s="2">
        <f ca="1">Table7[[#This Row],[Detrended Series]]-Table19[[#This Row],[Seasonality ]]</f>
        <v>-0.29409294871794789</v>
      </c>
    </row>
    <row r="110" spans="1:8" x14ac:dyDescent="0.2">
      <c r="A110" s="1">
        <v>21551</v>
      </c>
      <c r="B110">
        <v>23.97</v>
      </c>
      <c r="C110" s="2">
        <f t="shared" ca="1" si="3"/>
        <v>23.051538461538463</v>
      </c>
      <c r="D110" s="2">
        <f ca="1">Table2[[#This Row],[y]]-Table6[[#This Row],[Trend]]</f>
        <v>0.91846153846153555</v>
      </c>
      <c r="E110" s="11" t="str">
        <f t="shared" si="2"/>
        <v>Jan</v>
      </c>
      <c r="F110" s="11">
        <f ca="1">AVERAGEIF($E$8:$E$727,Table8[[#This Row],[Monthly]],$D$8:$D$727)</f>
        <v>1.4054358974358971</v>
      </c>
      <c r="G110" s="11">
        <f ca="1">Table17[[#This Row],[Add_Seasonality_Average (Additive)]]-AVERAGE($F$2:$F$13)</f>
        <v>1.4013493589743586</v>
      </c>
      <c r="H110" s="2">
        <f ca="1">Table7[[#This Row],[Detrended Series]]-Table19[[#This Row],[Seasonality ]]</f>
        <v>-0.48288782051282308</v>
      </c>
    </row>
    <row r="111" spans="1:8" x14ac:dyDescent="0.2">
      <c r="A111" s="1">
        <v>21582</v>
      </c>
      <c r="B111">
        <v>25.9</v>
      </c>
      <c r="C111" s="2">
        <f t="shared" ca="1" si="3"/>
        <v>22.885384615384616</v>
      </c>
      <c r="D111" s="2">
        <f ca="1">Table2[[#This Row],[y]]-Table6[[#This Row],[Trend]]</f>
        <v>3.0146153846153823</v>
      </c>
      <c r="E111" s="11" t="str">
        <f t="shared" si="2"/>
        <v>Feb</v>
      </c>
      <c r="F111" s="11">
        <f ca="1">AVERAGEIF($E$8:$E$727,Table8[[#This Row],[Monthly]],$D$8:$D$727)</f>
        <v>2.9278461538461542</v>
      </c>
      <c r="G111" s="11">
        <f ca="1">Table17[[#This Row],[Add_Seasonality_Average (Additive)]]-AVERAGE($F$2:$F$13)</f>
        <v>2.9237596153846157</v>
      </c>
      <c r="H111" s="2">
        <f ca="1">Table7[[#This Row],[Detrended Series]]-Table19[[#This Row],[Seasonality ]]</f>
        <v>9.0855769230766548E-2</v>
      </c>
    </row>
    <row r="112" spans="1:8" x14ac:dyDescent="0.2">
      <c r="A112" s="1">
        <v>21610</v>
      </c>
      <c r="B112">
        <v>26.94</v>
      </c>
      <c r="C112" s="2">
        <f t="shared" ca="1" si="3"/>
        <v>22.847692307692306</v>
      </c>
      <c r="D112" s="2">
        <f ca="1">Table2[[#This Row],[y]]-Table6[[#This Row],[Trend]]</f>
        <v>4.0923076923076955</v>
      </c>
      <c r="E112" s="11" t="str">
        <f t="shared" si="2"/>
        <v>Mar</v>
      </c>
      <c r="F112" s="11">
        <f ca="1">AVERAGEIF($E$8:$E$727,Table8[[#This Row],[Monthly]],$D$8:$D$727)</f>
        <v>3.3439999999999999</v>
      </c>
      <c r="G112" s="11">
        <f ca="1">Table17[[#This Row],[Add_Seasonality_Average (Additive)]]-AVERAGE($F$2:$F$13)</f>
        <v>3.3399134615384614</v>
      </c>
      <c r="H112" s="2">
        <f ca="1">Table7[[#This Row],[Detrended Series]]-Table19[[#This Row],[Seasonality ]]</f>
        <v>0.75239423076923417</v>
      </c>
    </row>
    <row r="113" spans="1:8" x14ac:dyDescent="0.2">
      <c r="A113" s="1">
        <v>21641</v>
      </c>
      <c r="B113">
        <v>25.84</v>
      </c>
      <c r="C113" s="2">
        <f t="shared" ca="1" si="3"/>
        <v>22.866153846153846</v>
      </c>
      <c r="D113" s="2">
        <f ca="1">Table2[[#This Row],[y]]-Table6[[#This Row],[Trend]]</f>
        <v>2.9738461538461536</v>
      </c>
      <c r="E113" s="11" t="str">
        <f t="shared" si="2"/>
        <v>Apr</v>
      </c>
      <c r="F113" s="11">
        <f ca="1">AVERAGEIF($E$8:$E$727,Table8[[#This Row],[Monthly]],$D$8:$D$727)</f>
        <v>2.4728461538461546</v>
      </c>
      <c r="G113" s="11">
        <f ca="1">Table17[[#This Row],[Add_Seasonality_Average (Additive)]]-AVERAGE($F$2:$F$13)</f>
        <v>2.4687596153846161</v>
      </c>
      <c r="H113" s="2">
        <f ca="1">Table7[[#This Row],[Detrended Series]]-Table19[[#This Row],[Seasonality ]]</f>
        <v>0.5050865384615375</v>
      </c>
    </row>
    <row r="114" spans="1:8" x14ac:dyDescent="0.2">
      <c r="A114" s="1">
        <v>21671</v>
      </c>
      <c r="B114">
        <v>24.23</v>
      </c>
      <c r="C114" s="2">
        <f t="shared" ca="1" si="3"/>
        <v>22.93</v>
      </c>
      <c r="D114" s="2">
        <f ca="1">Table2[[#This Row],[y]]-Table6[[#This Row],[Trend]]</f>
        <v>1.3000000000000007</v>
      </c>
      <c r="E114" s="11" t="str">
        <f t="shared" si="2"/>
        <v>May</v>
      </c>
      <c r="F114" s="11">
        <f ca="1">AVERAGEIF($E$8:$E$727,Table8[[#This Row],[Monthly]],$D$8:$D$727)</f>
        <v>1.190307692307693</v>
      </c>
      <c r="G114" s="11">
        <f ca="1">Table17[[#This Row],[Add_Seasonality_Average (Additive)]]-AVERAGE($F$2:$F$13)</f>
        <v>1.1862211538461545</v>
      </c>
      <c r="H114" s="2">
        <f ca="1">Table7[[#This Row],[Detrended Series]]-Table19[[#This Row],[Seasonality ]]</f>
        <v>0.11377884615384626</v>
      </c>
    </row>
    <row r="115" spans="1:8" x14ac:dyDescent="0.2">
      <c r="A115" s="1">
        <v>21702</v>
      </c>
      <c r="B115">
        <v>22.57</v>
      </c>
      <c r="C115" s="2">
        <f t="shared" ca="1" si="3"/>
        <v>23.009230769230768</v>
      </c>
      <c r="D115" s="2">
        <f ca="1">Table2[[#This Row],[y]]-Table6[[#This Row],[Trend]]</f>
        <v>-0.4392307692307682</v>
      </c>
      <c r="E115" s="11" t="str">
        <f t="shared" si="2"/>
        <v>Jun</v>
      </c>
      <c r="F115" s="11">
        <f ca="1">AVERAGEIF($E$8:$E$727,Table8[[#This Row],[Monthly]],$D$8:$D$727)</f>
        <v>-0.22521794871794854</v>
      </c>
      <c r="G115" s="11">
        <f ca="1">Table17[[#This Row],[Add_Seasonality_Average (Additive)]]-AVERAGE($F$2:$F$13)</f>
        <v>-0.22930448717948707</v>
      </c>
      <c r="H115" s="2">
        <f ca="1">Table7[[#This Row],[Detrended Series]]-Table19[[#This Row],[Seasonality ]]</f>
        <v>-0.20992628205128114</v>
      </c>
    </row>
    <row r="116" spans="1:8" x14ac:dyDescent="0.2">
      <c r="A116" s="1">
        <v>21732</v>
      </c>
      <c r="B116">
        <v>21.5</v>
      </c>
      <c r="C116" s="2">
        <f t="shared" ca="1" si="3"/>
        <v>23.155384615384612</v>
      </c>
      <c r="D116" s="2">
        <f ca="1">Table2[[#This Row],[y]]-Table6[[#This Row],[Trend]]</f>
        <v>-1.6553846153846123</v>
      </c>
      <c r="E116" s="11" t="str">
        <f t="shared" si="2"/>
        <v>Jul</v>
      </c>
      <c r="F116" s="11">
        <f ca="1">AVERAGEIF($E$8:$E$727,Table8[[#This Row],[Monthly]],$D$8:$D$727)</f>
        <v>-1.4442692307692311</v>
      </c>
      <c r="G116" s="11">
        <f ca="1">Table17[[#This Row],[Add_Seasonality_Average (Additive)]]-AVERAGE($F$2:$F$13)</f>
        <v>-1.4483557692307696</v>
      </c>
      <c r="H116" s="2">
        <f ca="1">Table7[[#This Row],[Detrended Series]]-Table19[[#This Row],[Seasonality ]]</f>
        <v>-0.20702884615384276</v>
      </c>
    </row>
    <row r="117" spans="1:8" x14ac:dyDescent="0.2">
      <c r="A117" s="1">
        <v>21763</v>
      </c>
      <c r="B117">
        <v>20.149999999999999</v>
      </c>
      <c r="C117" s="2">
        <f t="shared" ca="1" si="3"/>
        <v>23.279999999999998</v>
      </c>
      <c r="D117" s="2">
        <f ca="1">Table2[[#This Row],[y]]-Table6[[#This Row],[Trend]]</f>
        <v>-3.129999999999999</v>
      </c>
      <c r="E117" s="11" t="str">
        <f t="shared" si="2"/>
        <v>Aug</v>
      </c>
      <c r="F117" s="11">
        <f ca="1">AVERAGEIF($E$8:$E$727,Table8[[#This Row],[Monthly]],$D$8:$D$727)</f>
        <v>-2.4472564102564101</v>
      </c>
      <c r="G117" s="11">
        <f ca="1">Table17[[#This Row],[Add_Seasonality_Average (Additive)]]-AVERAGE($F$2:$F$13)</f>
        <v>-2.4513429487179486</v>
      </c>
      <c r="H117" s="2">
        <f ca="1">Table7[[#This Row],[Detrended Series]]-Table19[[#This Row],[Seasonality ]]</f>
        <v>-0.67865705128205045</v>
      </c>
    </row>
    <row r="118" spans="1:8" x14ac:dyDescent="0.2">
      <c r="A118" s="1">
        <v>21794</v>
      </c>
      <c r="B118">
        <v>20.23</v>
      </c>
      <c r="C118" s="2">
        <f t="shared" ca="1" si="3"/>
        <v>23.28846153846154</v>
      </c>
      <c r="D118" s="2">
        <f ca="1">Table2[[#This Row],[y]]-Table6[[#This Row],[Trend]]</f>
        <v>-3.0584615384615397</v>
      </c>
      <c r="E118" s="11" t="str">
        <f t="shared" si="2"/>
        <v>Sep</v>
      </c>
      <c r="F118" s="11">
        <f ca="1">AVERAGEIF($E$8:$E$727,Table8[[#This Row],[Monthly]],$D$8:$D$727)</f>
        <v>-2.7400384615384614</v>
      </c>
      <c r="G118" s="11">
        <f ca="1">Table17[[#This Row],[Add_Seasonality_Average (Additive)]]-AVERAGE($F$2:$F$13)</f>
        <v>-2.7441249999999999</v>
      </c>
      <c r="H118" s="2">
        <f ca="1">Table7[[#This Row],[Detrended Series]]-Table19[[#This Row],[Seasonality ]]</f>
        <v>-0.31433653846153975</v>
      </c>
    </row>
    <row r="119" spans="1:8" x14ac:dyDescent="0.2">
      <c r="A119" s="1">
        <v>21824</v>
      </c>
      <c r="B119">
        <v>20.86</v>
      </c>
      <c r="C119" s="2">
        <f t="shared" ca="1" si="3"/>
        <v>23.113076923076925</v>
      </c>
      <c r="D119" s="2">
        <f ca="1">Table2[[#This Row],[y]]-Table6[[#This Row],[Trend]]</f>
        <v>-2.2530769230769252</v>
      </c>
      <c r="E119" s="11" t="str">
        <f t="shared" si="2"/>
        <v>Oct</v>
      </c>
      <c r="F119" s="11">
        <f ca="1">AVERAGEIF($E$8:$E$727,Table8[[#This Row],[Monthly]],$D$8:$D$727)</f>
        <v>-2.4004615384615375</v>
      </c>
      <c r="G119" s="11">
        <f ca="1">Table17[[#This Row],[Add_Seasonality_Average (Additive)]]-AVERAGE($F$2:$F$13)</f>
        <v>-2.404548076923076</v>
      </c>
      <c r="H119" s="2">
        <f ca="1">Table7[[#This Row],[Detrended Series]]-Table19[[#This Row],[Seasonality ]]</f>
        <v>0.15147115384615084</v>
      </c>
    </row>
    <row r="120" spans="1:8" x14ac:dyDescent="0.2">
      <c r="A120" s="1">
        <v>21855</v>
      </c>
      <c r="B120">
        <v>21.88</v>
      </c>
      <c r="C120" s="2">
        <f t="shared" ca="1" si="3"/>
        <v>22.935384615384613</v>
      </c>
      <c r="D120" s="2">
        <f ca="1">Table2[[#This Row],[y]]-Table6[[#This Row],[Trend]]</f>
        <v>-1.0553846153846145</v>
      </c>
      <c r="E120" s="11" t="str">
        <f t="shared" si="2"/>
        <v>Nov</v>
      </c>
      <c r="F120" s="11">
        <f ca="1">AVERAGEIF($E$8:$E$727,Table8[[#This Row],[Monthly]],$D$8:$D$727)</f>
        <v>-1.6477179487179485</v>
      </c>
      <c r="G120" s="11">
        <f ca="1">Table17[[#This Row],[Add_Seasonality_Average (Additive)]]-AVERAGE($F$2:$F$13)</f>
        <v>-1.651804487179487</v>
      </c>
      <c r="H120" s="2">
        <f ca="1">Table7[[#This Row],[Detrended Series]]-Table19[[#This Row],[Seasonality ]]</f>
        <v>0.59641987179487255</v>
      </c>
    </row>
    <row r="121" spans="1:8" x14ac:dyDescent="0.2">
      <c r="A121" s="1">
        <v>21885</v>
      </c>
      <c r="B121">
        <v>22.55</v>
      </c>
      <c r="C121" s="2">
        <f t="shared" ca="1" si="3"/>
        <v>22.75076923076923</v>
      </c>
      <c r="D121" s="2">
        <f ca="1">Table2[[#This Row],[y]]-Table6[[#This Row],[Trend]]</f>
        <v>-0.20076923076922881</v>
      </c>
      <c r="E121" s="11" t="str">
        <f t="shared" si="2"/>
        <v>Dec</v>
      </c>
      <c r="F121" s="11">
        <f ca="1">AVERAGEIF($E$8:$E$727,Table8[[#This Row],[Monthly]],$D$8:$D$727)</f>
        <v>-0.38643589743589757</v>
      </c>
      <c r="G121" s="11">
        <f ca="1">Table17[[#This Row],[Add_Seasonality_Average (Additive)]]-AVERAGE($F$2:$F$13)</f>
        <v>-0.39052243589743607</v>
      </c>
      <c r="H121" s="2">
        <f ca="1">Table7[[#This Row],[Detrended Series]]-Table19[[#This Row],[Seasonality ]]</f>
        <v>0.18975320512820726</v>
      </c>
    </row>
    <row r="122" spans="1:8" x14ac:dyDescent="0.2">
      <c r="A122" s="1">
        <v>21916</v>
      </c>
      <c r="B122">
        <v>24.4</v>
      </c>
      <c r="C122" s="2">
        <f t="shared" ca="1" si="3"/>
        <v>22.60923076923077</v>
      </c>
      <c r="D122" s="2">
        <f ca="1">Table2[[#This Row],[y]]-Table6[[#This Row],[Trend]]</f>
        <v>1.7907692307692287</v>
      </c>
      <c r="E122" s="11" t="str">
        <f t="shared" si="2"/>
        <v>Jan</v>
      </c>
      <c r="F122" s="11">
        <f ca="1">AVERAGEIF($E$8:$E$727,Table8[[#This Row],[Monthly]],$D$8:$D$727)</f>
        <v>1.4054358974358971</v>
      </c>
      <c r="G122" s="11">
        <f ca="1">Table17[[#This Row],[Add_Seasonality_Average (Additive)]]-AVERAGE($F$2:$F$13)</f>
        <v>1.4013493589743586</v>
      </c>
      <c r="H122" s="2">
        <f ca="1">Table7[[#This Row],[Detrended Series]]-Table19[[#This Row],[Seasonality ]]</f>
        <v>0.38941987179487003</v>
      </c>
    </row>
    <row r="123" spans="1:8" x14ac:dyDescent="0.2">
      <c r="A123" s="1">
        <v>21947</v>
      </c>
      <c r="B123">
        <v>25.59</v>
      </c>
      <c r="C123" s="2">
        <f t="shared" ca="1" si="3"/>
        <v>22.501538461538466</v>
      </c>
      <c r="D123" s="2">
        <f ca="1">Table2[[#This Row],[y]]-Table6[[#This Row],[Trend]]</f>
        <v>3.0884615384615337</v>
      </c>
      <c r="E123" s="11" t="str">
        <f t="shared" si="2"/>
        <v>Feb</v>
      </c>
      <c r="F123" s="11">
        <f ca="1">AVERAGEIF($E$8:$E$727,Table8[[#This Row],[Monthly]],$D$8:$D$727)</f>
        <v>2.9278461538461542</v>
      </c>
      <c r="G123" s="11">
        <f ca="1">Table17[[#This Row],[Add_Seasonality_Average (Additive)]]-AVERAGE($F$2:$F$13)</f>
        <v>2.9237596153846157</v>
      </c>
      <c r="H123" s="2">
        <f ca="1">Table7[[#This Row],[Detrended Series]]-Table19[[#This Row],[Seasonality ]]</f>
        <v>0.164701923076918</v>
      </c>
    </row>
    <row r="124" spans="1:8" x14ac:dyDescent="0.2">
      <c r="A124" s="1">
        <v>21976</v>
      </c>
      <c r="B124">
        <v>26.01</v>
      </c>
      <c r="C124" s="2">
        <f t="shared" ca="1" si="3"/>
        <v>22.533076923076919</v>
      </c>
      <c r="D124" s="2">
        <f ca="1">Table2[[#This Row],[y]]-Table6[[#This Row],[Trend]]</f>
        <v>3.4769230769230823</v>
      </c>
      <c r="E124" s="11" t="str">
        <f t="shared" si="2"/>
        <v>Mar</v>
      </c>
      <c r="F124" s="11">
        <f ca="1">AVERAGEIF($E$8:$E$727,Table8[[#This Row],[Monthly]],$D$8:$D$727)</f>
        <v>3.3439999999999999</v>
      </c>
      <c r="G124" s="11">
        <f ca="1">Table17[[#This Row],[Add_Seasonality_Average (Additive)]]-AVERAGE($F$2:$F$13)</f>
        <v>3.3399134615384614</v>
      </c>
      <c r="H124" s="2">
        <f ca="1">Table7[[#This Row],[Detrended Series]]-Table19[[#This Row],[Seasonality ]]</f>
        <v>0.13700961538462098</v>
      </c>
    </row>
    <row r="125" spans="1:8" x14ac:dyDescent="0.2">
      <c r="A125" s="1">
        <v>22007</v>
      </c>
      <c r="B125">
        <v>24.66</v>
      </c>
      <c r="C125" s="2">
        <f t="shared" ca="1" si="3"/>
        <v>22.536153846153844</v>
      </c>
      <c r="D125" s="2">
        <f ca="1">Table2[[#This Row],[y]]-Table6[[#This Row],[Trend]]</f>
        <v>2.1238461538461557</v>
      </c>
      <c r="E125" s="11" t="str">
        <f t="shared" si="2"/>
        <v>Apr</v>
      </c>
      <c r="F125" s="11">
        <f ca="1">AVERAGEIF($E$8:$E$727,Table8[[#This Row],[Monthly]],$D$8:$D$727)</f>
        <v>2.4728461538461546</v>
      </c>
      <c r="G125" s="11">
        <f ca="1">Table17[[#This Row],[Add_Seasonality_Average (Additive)]]-AVERAGE($F$2:$F$13)</f>
        <v>2.4687596153846161</v>
      </c>
      <c r="H125" s="2">
        <f ca="1">Table7[[#This Row],[Detrended Series]]-Table19[[#This Row],[Seasonality ]]</f>
        <v>-0.34491346153846036</v>
      </c>
    </row>
    <row r="126" spans="1:8" x14ac:dyDescent="0.2">
      <c r="A126" s="1">
        <v>22037</v>
      </c>
      <c r="B126">
        <v>23.53</v>
      </c>
      <c r="C126" s="2">
        <f t="shared" ca="1" si="3"/>
        <v>22.541538461538458</v>
      </c>
      <c r="D126" s="2">
        <f ca="1">Table2[[#This Row],[y]]-Table6[[#This Row],[Trend]]</f>
        <v>0.98846153846154294</v>
      </c>
      <c r="E126" s="11" t="str">
        <f t="shared" si="2"/>
        <v>May</v>
      </c>
      <c r="F126" s="11">
        <f ca="1">AVERAGEIF($E$8:$E$727,Table8[[#This Row],[Monthly]],$D$8:$D$727)</f>
        <v>1.190307692307693</v>
      </c>
      <c r="G126" s="11">
        <f ca="1">Table17[[#This Row],[Add_Seasonality_Average (Additive)]]-AVERAGE($F$2:$F$13)</f>
        <v>1.1862211538461545</v>
      </c>
      <c r="H126" s="2">
        <f ca="1">Table7[[#This Row],[Detrended Series]]-Table19[[#This Row],[Seasonality ]]</f>
        <v>-0.19775961538461151</v>
      </c>
    </row>
    <row r="127" spans="1:8" x14ac:dyDescent="0.2">
      <c r="A127" s="1">
        <v>22068</v>
      </c>
      <c r="B127">
        <v>21.83</v>
      </c>
      <c r="C127" s="2">
        <f t="shared" ca="1" si="3"/>
        <v>22.607692307692307</v>
      </c>
      <c r="D127" s="2">
        <f ca="1">Table2[[#This Row],[y]]-Table6[[#This Row],[Trend]]</f>
        <v>-0.77769230769230902</v>
      </c>
      <c r="E127" s="11" t="str">
        <f t="shared" si="2"/>
        <v>Jun</v>
      </c>
      <c r="F127" s="11">
        <f ca="1">AVERAGEIF($E$8:$E$727,Table8[[#This Row],[Monthly]],$D$8:$D$727)</f>
        <v>-0.22521794871794854</v>
      </c>
      <c r="G127" s="11">
        <f ca="1">Table17[[#This Row],[Add_Seasonality_Average (Additive)]]-AVERAGE($F$2:$F$13)</f>
        <v>-0.22930448717948707</v>
      </c>
      <c r="H127" s="2">
        <f ca="1">Table7[[#This Row],[Detrended Series]]-Table19[[#This Row],[Seasonality ]]</f>
        <v>-0.54838782051282198</v>
      </c>
    </row>
    <row r="128" spans="1:8" x14ac:dyDescent="0.2">
      <c r="A128" s="1">
        <v>22098</v>
      </c>
      <c r="B128">
        <v>20.73</v>
      </c>
      <c r="C128" s="2">
        <f t="shared" ca="1" si="3"/>
        <v>22.763846153846149</v>
      </c>
      <c r="D128" s="2">
        <f ca="1">Table2[[#This Row],[y]]-Table6[[#This Row],[Trend]]</f>
        <v>-2.0338461538461488</v>
      </c>
      <c r="E128" s="11" t="str">
        <f t="shared" si="2"/>
        <v>Jul</v>
      </c>
      <c r="F128" s="11">
        <f ca="1">AVERAGEIF($E$8:$E$727,Table8[[#This Row],[Monthly]],$D$8:$D$727)</f>
        <v>-1.4442692307692311</v>
      </c>
      <c r="G128" s="11">
        <f ca="1">Table17[[#This Row],[Add_Seasonality_Average (Additive)]]-AVERAGE($F$2:$F$13)</f>
        <v>-1.4483557692307696</v>
      </c>
      <c r="H128" s="2">
        <f ca="1">Table7[[#This Row],[Detrended Series]]-Table19[[#This Row],[Seasonality ]]</f>
        <v>-0.58549038461537917</v>
      </c>
    </row>
    <row r="129" spans="1:8" x14ac:dyDescent="0.2">
      <c r="A129" s="1">
        <v>22129</v>
      </c>
      <c r="B129">
        <v>20.100000000000001</v>
      </c>
      <c r="C129" s="2">
        <f t="shared" ca="1" si="3"/>
        <v>22.937692307692313</v>
      </c>
      <c r="D129" s="2">
        <f ca="1">Table2[[#This Row],[y]]-Table6[[#This Row],[Trend]]</f>
        <v>-2.8376923076923113</v>
      </c>
      <c r="E129" s="11" t="str">
        <f t="shared" si="2"/>
        <v>Aug</v>
      </c>
      <c r="F129" s="11">
        <f ca="1">AVERAGEIF($E$8:$E$727,Table8[[#This Row],[Monthly]],$D$8:$D$727)</f>
        <v>-2.4472564102564101</v>
      </c>
      <c r="G129" s="11">
        <f ca="1">Table17[[#This Row],[Add_Seasonality_Average (Additive)]]-AVERAGE($F$2:$F$13)</f>
        <v>-2.4513429487179486</v>
      </c>
      <c r="H129" s="2">
        <f ca="1">Table7[[#This Row],[Detrended Series]]-Table19[[#This Row],[Seasonality ]]</f>
        <v>-0.38634935897436273</v>
      </c>
    </row>
    <row r="130" spans="1:8" x14ac:dyDescent="0.2">
      <c r="A130" s="1">
        <v>22160</v>
      </c>
      <c r="B130">
        <v>20.56</v>
      </c>
      <c r="C130" s="2">
        <f t="shared" ca="1" si="3"/>
        <v>22.965384615384622</v>
      </c>
      <c r="D130" s="2">
        <f ca="1">Table2[[#This Row],[y]]-Table6[[#This Row],[Trend]]</f>
        <v>-2.405384615384623</v>
      </c>
      <c r="E130" s="11" t="str">
        <f t="shared" si="2"/>
        <v>Sep</v>
      </c>
      <c r="F130" s="11">
        <f ca="1">AVERAGEIF($E$8:$E$727,Table8[[#This Row],[Monthly]],$D$8:$D$727)</f>
        <v>-2.7400384615384614</v>
      </c>
      <c r="G130" s="11">
        <f ca="1">Table17[[#This Row],[Add_Seasonality_Average (Additive)]]-AVERAGE($F$2:$F$13)</f>
        <v>-2.7441249999999999</v>
      </c>
      <c r="H130" s="2">
        <f ca="1">Table7[[#This Row],[Detrended Series]]-Table19[[#This Row],[Seasonality ]]</f>
        <v>0.33874038461537692</v>
      </c>
    </row>
    <row r="131" spans="1:8" x14ac:dyDescent="0.2">
      <c r="A131" s="1">
        <v>22190</v>
      </c>
      <c r="B131">
        <v>20.27</v>
      </c>
      <c r="C131" s="2">
        <f t="shared" ca="1" si="3"/>
        <v>22.900769230769235</v>
      </c>
      <c r="D131" s="2">
        <f ca="1">Table2[[#This Row],[y]]-Table6[[#This Row],[Trend]]</f>
        <v>-2.6307692307692356</v>
      </c>
      <c r="E131" s="11" t="str">
        <f t="shared" ref="E131:E194" si="4">TEXT(A131,"mmm")</f>
        <v>Oct</v>
      </c>
      <c r="F131" s="11">
        <f ca="1">AVERAGEIF($E$8:$E$727,Table8[[#This Row],[Monthly]],$D$8:$D$727)</f>
        <v>-2.4004615384615375</v>
      </c>
      <c r="G131" s="11">
        <f ca="1">Table17[[#This Row],[Add_Seasonality_Average (Additive)]]-AVERAGE($F$2:$F$13)</f>
        <v>-2.404548076923076</v>
      </c>
      <c r="H131" s="2">
        <f ca="1">Table7[[#This Row],[Detrended Series]]-Table19[[#This Row],[Seasonality ]]</f>
        <v>-0.22622115384615959</v>
      </c>
    </row>
    <row r="132" spans="1:8" x14ac:dyDescent="0.2">
      <c r="A132" s="1">
        <v>22221</v>
      </c>
      <c r="B132">
        <v>20.93</v>
      </c>
      <c r="C132" s="2">
        <f t="shared" ca="1" si="3"/>
        <v>22.819230769230767</v>
      </c>
      <c r="D132" s="2">
        <f ca="1">Table2[[#This Row],[y]]-Table6[[#This Row],[Trend]]</f>
        <v>-1.8892307692307675</v>
      </c>
      <c r="E132" s="11" t="str">
        <f t="shared" si="4"/>
        <v>Nov</v>
      </c>
      <c r="F132" s="11">
        <f ca="1">AVERAGEIF($E$8:$E$727,Table8[[#This Row],[Monthly]],$D$8:$D$727)</f>
        <v>-1.6477179487179485</v>
      </c>
      <c r="G132" s="11">
        <f ca="1">Table17[[#This Row],[Add_Seasonality_Average (Additive)]]-AVERAGE($F$2:$F$13)</f>
        <v>-1.651804487179487</v>
      </c>
      <c r="H132" s="2">
        <f ca="1">Table7[[#This Row],[Detrended Series]]-Table19[[#This Row],[Seasonality ]]</f>
        <v>-0.23742628205128047</v>
      </c>
    </row>
    <row r="133" spans="1:8" x14ac:dyDescent="0.2">
      <c r="A133" s="1">
        <v>22251</v>
      </c>
      <c r="B133">
        <v>22.74</v>
      </c>
      <c r="C133" s="2">
        <f t="shared" ca="1" si="3"/>
        <v>22.729230769230771</v>
      </c>
      <c r="D133" s="2">
        <f ca="1">Table2[[#This Row],[y]]-Table6[[#This Row],[Trend]]</f>
        <v>1.0769230769227534E-2</v>
      </c>
      <c r="E133" s="11" t="str">
        <f t="shared" si="4"/>
        <v>Dec</v>
      </c>
      <c r="F133" s="11">
        <f ca="1">AVERAGEIF($E$8:$E$727,Table8[[#This Row],[Monthly]],$D$8:$D$727)</f>
        <v>-0.38643589743589757</v>
      </c>
      <c r="G133" s="11">
        <f ca="1">Table17[[#This Row],[Add_Seasonality_Average (Additive)]]-AVERAGE($F$2:$F$13)</f>
        <v>-0.39052243589743607</v>
      </c>
      <c r="H133" s="2">
        <f ca="1">Table7[[#This Row],[Detrended Series]]-Table19[[#This Row],[Seasonality ]]</f>
        <v>0.4012916666666636</v>
      </c>
    </row>
    <row r="134" spans="1:8" x14ac:dyDescent="0.2">
      <c r="A134" s="1">
        <v>22282</v>
      </c>
      <c r="B134">
        <v>24.58</v>
      </c>
      <c r="C134" s="2">
        <f t="shared" ca="1" si="3"/>
        <v>22.628461538461536</v>
      </c>
      <c r="D134" s="2">
        <f ca="1">Table2[[#This Row],[y]]-Table6[[#This Row],[Trend]]</f>
        <v>1.9515384615384619</v>
      </c>
      <c r="E134" s="11" t="str">
        <f t="shared" si="4"/>
        <v>Jan</v>
      </c>
      <c r="F134" s="11">
        <f ca="1">AVERAGEIF($E$8:$E$727,Table8[[#This Row],[Monthly]],$D$8:$D$727)</f>
        <v>1.4054358974358971</v>
      </c>
      <c r="G134" s="11">
        <f ca="1">Table17[[#This Row],[Add_Seasonality_Average (Additive)]]-AVERAGE($F$2:$F$13)</f>
        <v>1.4013493589743586</v>
      </c>
      <c r="H134" s="2">
        <f ca="1">Table7[[#This Row],[Detrended Series]]-Table19[[#This Row],[Seasonality ]]</f>
        <v>0.55018910256410325</v>
      </c>
    </row>
    <row r="135" spans="1:8" x14ac:dyDescent="0.2">
      <c r="A135" s="1">
        <v>22313</v>
      </c>
      <c r="B135">
        <v>26.66</v>
      </c>
      <c r="C135" s="2">
        <f t="shared" ca="1" si="3"/>
        <v>22.569999999999997</v>
      </c>
      <c r="D135" s="2">
        <f ca="1">Table2[[#This Row],[y]]-Table6[[#This Row],[Trend]]</f>
        <v>4.0900000000000034</v>
      </c>
      <c r="E135" s="11" t="str">
        <f t="shared" si="4"/>
        <v>Feb</v>
      </c>
      <c r="F135" s="11">
        <f ca="1">AVERAGEIF($E$8:$E$727,Table8[[#This Row],[Monthly]],$D$8:$D$727)</f>
        <v>2.9278461538461542</v>
      </c>
      <c r="G135" s="11">
        <f ca="1">Table17[[#This Row],[Add_Seasonality_Average (Additive)]]-AVERAGE($F$2:$F$13)</f>
        <v>2.9237596153846157</v>
      </c>
      <c r="H135" s="2">
        <f ca="1">Table7[[#This Row],[Detrended Series]]-Table19[[#This Row],[Seasonality ]]</f>
        <v>1.1662403846153877</v>
      </c>
    </row>
    <row r="136" spans="1:8" x14ac:dyDescent="0.2">
      <c r="A136" s="1">
        <v>22341</v>
      </c>
      <c r="B136">
        <v>25.95</v>
      </c>
      <c r="C136" s="2">
        <f t="shared" ca="1" si="3"/>
        <v>22.53923076923077</v>
      </c>
      <c r="D136" s="2">
        <f ca="1">Table2[[#This Row],[y]]-Table6[[#This Row],[Trend]]</f>
        <v>3.4107692307692297</v>
      </c>
      <c r="E136" s="11" t="str">
        <f t="shared" si="4"/>
        <v>Mar</v>
      </c>
      <c r="F136" s="11">
        <f ca="1">AVERAGEIF($E$8:$E$727,Table8[[#This Row],[Monthly]],$D$8:$D$727)</f>
        <v>3.3439999999999999</v>
      </c>
      <c r="G136" s="11">
        <f ca="1">Table17[[#This Row],[Add_Seasonality_Average (Additive)]]-AVERAGE($F$2:$F$13)</f>
        <v>3.3399134615384614</v>
      </c>
      <c r="H136" s="2">
        <f ca="1">Table7[[#This Row],[Detrended Series]]-Table19[[#This Row],[Seasonality ]]</f>
        <v>7.0855769230768306E-2</v>
      </c>
    </row>
    <row r="137" spans="1:8" x14ac:dyDescent="0.2">
      <c r="A137" s="1">
        <v>22372</v>
      </c>
      <c r="B137">
        <v>25.17</v>
      </c>
      <c r="C137" s="2">
        <f t="shared" ref="C137:C200" ca="1" si="5">IFERROR(AVERAGE(OFFSET(B131, 0, 0, 13, 1)), "")</f>
        <v>22.501538461538459</v>
      </c>
      <c r="D137" s="2">
        <f ca="1">Table2[[#This Row],[y]]-Table6[[#This Row],[Trend]]</f>
        <v>2.6684615384615427</v>
      </c>
      <c r="E137" s="11" t="str">
        <f t="shared" si="4"/>
        <v>Apr</v>
      </c>
      <c r="F137" s="11">
        <f ca="1">AVERAGEIF($E$8:$E$727,Table8[[#This Row],[Monthly]],$D$8:$D$727)</f>
        <v>2.4728461538461546</v>
      </c>
      <c r="G137" s="11">
        <f ca="1">Table17[[#This Row],[Add_Seasonality_Average (Additive)]]-AVERAGE($F$2:$F$13)</f>
        <v>2.4687596153846161</v>
      </c>
      <c r="H137" s="2">
        <f ca="1">Table7[[#This Row],[Detrended Series]]-Table19[[#This Row],[Seasonality ]]</f>
        <v>0.19970192307692658</v>
      </c>
    </row>
    <row r="138" spans="1:8" x14ac:dyDescent="0.2">
      <c r="A138" s="1">
        <v>22402</v>
      </c>
      <c r="B138">
        <v>23.6</v>
      </c>
      <c r="C138" s="2">
        <f t="shared" ca="1" si="5"/>
        <v>22.564615384615383</v>
      </c>
      <c r="D138" s="2">
        <f ca="1">Table2[[#This Row],[y]]-Table6[[#This Row],[Trend]]</f>
        <v>1.0353846153846185</v>
      </c>
      <c r="E138" s="11" t="str">
        <f t="shared" si="4"/>
        <v>May</v>
      </c>
      <c r="F138" s="11">
        <f ca="1">AVERAGEIF($E$8:$E$727,Table8[[#This Row],[Monthly]],$D$8:$D$727)</f>
        <v>1.190307692307693</v>
      </c>
      <c r="G138" s="11">
        <f ca="1">Table17[[#This Row],[Add_Seasonality_Average (Additive)]]-AVERAGE($F$2:$F$13)</f>
        <v>1.1862211538461545</v>
      </c>
      <c r="H138" s="2">
        <f ca="1">Table7[[#This Row],[Detrended Series]]-Table19[[#This Row],[Seasonality ]]</f>
        <v>-0.150836538461536</v>
      </c>
    </row>
    <row r="139" spans="1:8" x14ac:dyDescent="0.2">
      <c r="A139" s="1">
        <v>22433</v>
      </c>
      <c r="B139">
        <v>22.36</v>
      </c>
      <c r="C139" s="2">
        <f t="shared" ca="1" si="5"/>
        <v>22.655384615384612</v>
      </c>
      <c r="D139" s="2">
        <f ca="1">Table2[[#This Row],[y]]-Table6[[#This Row],[Trend]]</f>
        <v>-0.29538461538461291</v>
      </c>
      <c r="E139" s="11" t="str">
        <f t="shared" si="4"/>
        <v>Jun</v>
      </c>
      <c r="F139" s="11">
        <f ca="1">AVERAGEIF($E$8:$E$727,Table8[[#This Row],[Monthly]],$D$8:$D$727)</f>
        <v>-0.22521794871794854</v>
      </c>
      <c r="G139" s="11">
        <f ca="1">Table17[[#This Row],[Add_Seasonality_Average (Additive)]]-AVERAGE($F$2:$F$13)</f>
        <v>-0.22930448717948707</v>
      </c>
      <c r="H139" s="2">
        <f ca="1">Table7[[#This Row],[Detrended Series]]-Table19[[#This Row],[Seasonality ]]</f>
        <v>-6.6080128205125849E-2</v>
      </c>
    </row>
    <row r="140" spans="1:8" x14ac:dyDescent="0.2">
      <c r="A140" s="1">
        <v>22463</v>
      </c>
      <c r="B140">
        <v>20.52</v>
      </c>
      <c r="C140" s="2">
        <f t="shared" ca="1" si="5"/>
        <v>22.753846153846151</v>
      </c>
      <c r="D140" s="2">
        <f ca="1">Table2[[#This Row],[y]]-Table6[[#This Row],[Trend]]</f>
        <v>-2.2338461538461516</v>
      </c>
      <c r="E140" s="11" t="str">
        <f t="shared" si="4"/>
        <v>Jul</v>
      </c>
      <c r="F140" s="11">
        <f ca="1">AVERAGEIF($E$8:$E$727,Table8[[#This Row],[Monthly]],$D$8:$D$727)</f>
        <v>-1.4442692307692311</v>
      </c>
      <c r="G140" s="11">
        <f ca="1">Table17[[#This Row],[Add_Seasonality_Average (Additive)]]-AVERAGE($F$2:$F$13)</f>
        <v>-1.4483557692307696</v>
      </c>
      <c r="H140" s="2">
        <f ca="1">Table7[[#This Row],[Detrended Series]]-Table19[[#This Row],[Seasonality ]]</f>
        <v>-0.78549038461538201</v>
      </c>
    </row>
    <row r="141" spans="1:8" x14ac:dyDescent="0.2">
      <c r="A141" s="1">
        <v>22494</v>
      </c>
      <c r="B141">
        <v>19.97</v>
      </c>
      <c r="C141" s="2">
        <f t="shared" ca="1" si="5"/>
        <v>22.813076923076924</v>
      </c>
      <c r="D141" s="2">
        <f ca="1">Table2[[#This Row],[y]]-Table6[[#This Row],[Trend]]</f>
        <v>-2.8430769230769251</v>
      </c>
      <c r="E141" s="11" t="str">
        <f t="shared" si="4"/>
        <v>Aug</v>
      </c>
      <c r="F141" s="11">
        <f ca="1">AVERAGEIF($E$8:$E$727,Table8[[#This Row],[Monthly]],$D$8:$D$727)</f>
        <v>-2.4472564102564101</v>
      </c>
      <c r="G141" s="11">
        <f ca="1">Table17[[#This Row],[Add_Seasonality_Average (Additive)]]-AVERAGE($F$2:$F$13)</f>
        <v>-2.4513429487179486</v>
      </c>
      <c r="H141" s="2">
        <f ca="1">Table7[[#This Row],[Detrended Series]]-Table19[[#This Row],[Seasonality ]]</f>
        <v>-0.3917339743589765</v>
      </c>
    </row>
    <row r="142" spans="1:8" x14ac:dyDescent="0.2">
      <c r="A142" s="1">
        <v>22525</v>
      </c>
      <c r="B142">
        <v>19.7</v>
      </c>
      <c r="C142" s="2">
        <f t="shared" ca="1" si="5"/>
        <v>22.644615384615385</v>
      </c>
      <c r="D142" s="2">
        <f ca="1">Table2[[#This Row],[y]]-Table6[[#This Row],[Trend]]</f>
        <v>-2.9446153846153855</v>
      </c>
      <c r="E142" s="11" t="str">
        <f t="shared" si="4"/>
        <v>Sep</v>
      </c>
      <c r="F142" s="11">
        <f ca="1">AVERAGEIF($E$8:$E$727,Table8[[#This Row],[Monthly]],$D$8:$D$727)</f>
        <v>-2.7400384615384614</v>
      </c>
      <c r="G142" s="11">
        <f ca="1">Table17[[#This Row],[Add_Seasonality_Average (Additive)]]-AVERAGE($F$2:$F$13)</f>
        <v>-2.7441249999999999</v>
      </c>
      <c r="H142" s="2">
        <f ca="1">Table7[[#This Row],[Detrended Series]]-Table19[[#This Row],[Seasonality ]]</f>
        <v>-0.2004903846153856</v>
      </c>
    </row>
    <row r="143" spans="1:8" x14ac:dyDescent="0.2">
      <c r="A143" s="1">
        <v>22555</v>
      </c>
      <c r="B143">
        <v>20.07</v>
      </c>
      <c r="C143" s="2">
        <f t="shared" ca="1" si="5"/>
        <v>22.450769230769229</v>
      </c>
      <c r="D143" s="2">
        <f ca="1">Table2[[#This Row],[y]]-Table6[[#This Row],[Trend]]</f>
        <v>-2.3807692307692285</v>
      </c>
      <c r="E143" s="11" t="str">
        <f t="shared" si="4"/>
        <v>Oct</v>
      </c>
      <c r="F143" s="11">
        <f ca="1">AVERAGEIF($E$8:$E$727,Table8[[#This Row],[Monthly]],$D$8:$D$727)</f>
        <v>-2.4004615384615375</v>
      </c>
      <c r="G143" s="11">
        <f ca="1">Table17[[#This Row],[Add_Seasonality_Average (Additive)]]-AVERAGE($F$2:$F$13)</f>
        <v>-2.404548076923076</v>
      </c>
      <c r="H143" s="2">
        <f ca="1">Table7[[#This Row],[Detrended Series]]-Table19[[#This Row],[Seasonality ]]</f>
        <v>2.377884615384751E-2</v>
      </c>
    </row>
    <row r="144" spans="1:8" x14ac:dyDescent="0.2">
      <c r="A144" s="1">
        <v>22586</v>
      </c>
      <c r="B144">
        <v>21.09</v>
      </c>
      <c r="C144" s="2">
        <f t="shared" ca="1" si="5"/>
        <v>22.286153846153848</v>
      </c>
      <c r="D144" s="2">
        <f ca="1">Table2[[#This Row],[y]]-Table6[[#This Row],[Trend]]</f>
        <v>-1.1961538461538481</v>
      </c>
      <c r="E144" s="11" t="str">
        <f t="shared" si="4"/>
        <v>Nov</v>
      </c>
      <c r="F144" s="11">
        <f ca="1">AVERAGEIF($E$8:$E$727,Table8[[#This Row],[Monthly]],$D$8:$D$727)</f>
        <v>-1.6477179487179485</v>
      </c>
      <c r="G144" s="11">
        <f ca="1">Table17[[#This Row],[Add_Seasonality_Average (Additive)]]-AVERAGE($F$2:$F$13)</f>
        <v>-1.651804487179487</v>
      </c>
      <c r="H144" s="2">
        <f ca="1">Table7[[#This Row],[Detrended Series]]-Table19[[#This Row],[Seasonality ]]</f>
        <v>0.4556506410256389</v>
      </c>
    </row>
    <row r="145" spans="1:8" x14ac:dyDescent="0.2">
      <c r="A145" s="1">
        <v>22616</v>
      </c>
      <c r="B145">
        <v>22.11</v>
      </c>
      <c r="C145" s="2">
        <f t="shared" ca="1" si="5"/>
        <v>22.14846153846154</v>
      </c>
      <c r="D145" s="2">
        <f ca="1">Table2[[#This Row],[y]]-Table6[[#This Row],[Trend]]</f>
        <v>-3.8461538461540101E-2</v>
      </c>
      <c r="E145" s="11" t="str">
        <f t="shared" si="4"/>
        <v>Dec</v>
      </c>
      <c r="F145" s="11">
        <f ca="1">AVERAGEIF($E$8:$E$727,Table8[[#This Row],[Monthly]],$D$8:$D$727)</f>
        <v>-0.38643589743589757</v>
      </c>
      <c r="G145" s="11">
        <f ca="1">Table17[[#This Row],[Add_Seasonality_Average (Additive)]]-AVERAGE($F$2:$F$13)</f>
        <v>-0.39052243589743607</v>
      </c>
      <c r="H145" s="2">
        <f ca="1">Table7[[#This Row],[Detrended Series]]-Table19[[#This Row],[Seasonality ]]</f>
        <v>0.35206089743589597</v>
      </c>
    </row>
    <row r="146" spans="1:8" x14ac:dyDescent="0.2">
      <c r="A146" s="1">
        <v>22647</v>
      </c>
      <c r="B146">
        <v>24.02</v>
      </c>
      <c r="C146" s="2">
        <f t="shared" ca="1" si="5"/>
        <v>22.013076923076923</v>
      </c>
      <c r="D146" s="2">
        <f ca="1">Table2[[#This Row],[y]]-Table6[[#This Row],[Trend]]</f>
        <v>2.0069230769230764</v>
      </c>
      <c r="E146" s="11" t="str">
        <f t="shared" si="4"/>
        <v>Jan</v>
      </c>
      <c r="F146" s="11">
        <f ca="1">AVERAGEIF($E$8:$E$727,Table8[[#This Row],[Monthly]],$D$8:$D$727)</f>
        <v>1.4054358974358971</v>
      </c>
      <c r="G146" s="11">
        <f ca="1">Table17[[#This Row],[Add_Seasonality_Average (Additive)]]-AVERAGE($F$2:$F$13)</f>
        <v>1.4013493589743586</v>
      </c>
      <c r="H146" s="2">
        <f ca="1">Table7[[#This Row],[Detrended Series]]-Table19[[#This Row],[Seasonality ]]</f>
        <v>0.60557371794871773</v>
      </c>
    </row>
    <row r="147" spans="1:8" x14ac:dyDescent="0.2">
      <c r="A147" s="1">
        <v>22678</v>
      </c>
      <c r="B147">
        <v>25.35</v>
      </c>
      <c r="C147" s="2">
        <f t="shared" ca="1" si="5"/>
        <v>21.986153846153851</v>
      </c>
      <c r="D147" s="2">
        <f ca="1">Table2[[#This Row],[y]]-Table6[[#This Row],[Trend]]</f>
        <v>3.3638461538461506</v>
      </c>
      <c r="E147" s="11" t="str">
        <f t="shared" si="4"/>
        <v>Feb</v>
      </c>
      <c r="F147" s="11">
        <f ca="1">AVERAGEIF($E$8:$E$727,Table8[[#This Row],[Monthly]],$D$8:$D$727)</f>
        <v>2.9278461538461542</v>
      </c>
      <c r="G147" s="11">
        <f ca="1">Table17[[#This Row],[Add_Seasonality_Average (Additive)]]-AVERAGE($F$2:$F$13)</f>
        <v>2.9237596153846157</v>
      </c>
      <c r="H147" s="2">
        <f ca="1">Table7[[#This Row],[Detrended Series]]-Table19[[#This Row],[Seasonality ]]</f>
        <v>0.44008653846153489</v>
      </c>
    </row>
    <row r="148" spans="1:8" x14ac:dyDescent="0.2">
      <c r="A148" s="1">
        <v>22706</v>
      </c>
      <c r="B148">
        <v>24.47</v>
      </c>
      <c r="C148" s="2">
        <f t="shared" ca="1" si="5"/>
        <v>21.990000000000002</v>
      </c>
      <c r="D148" s="2">
        <f ca="1">Table2[[#This Row],[y]]-Table6[[#This Row],[Trend]]</f>
        <v>2.4799999999999969</v>
      </c>
      <c r="E148" s="11" t="str">
        <f t="shared" si="4"/>
        <v>Mar</v>
      </c>
      <c r="F148" s="11">
        <f ca="1">AVERAGEIF($E$8:$E$727,Table8[[#This Row],[Monthly]],$D$8:$D$727)</f>
        <v>3.3439999999999999</v>
      </c>
      <c r="G148" s="11">
        <f ca="1">Table17[[#This Row],[Add_Seasonality_Average (Additive)]]-AVERAGE($F$2:$F$13)</f>
        <v>3.3399134615384614</v>
      </c>
      <c r="H148" s="2">
        <f ca="1">Table7[[#This Row],[Detrended Series]]-Table19[[#This Row],[Seasonality ]]</f>
        <v>-0.85991346153846449</v>
      </c>
    </row>
    <row r="149" spans="1:8" x14ac:dyDescent="0.2">
      <c r="A149" s="1">
        <v>22737</v>
      </c>
      <c r="B149">
        <v>23.43</v>
      </c>
      <c r="C149" s="2">
        <f t="shared" ca="1" si="5"/>
        <v>22.023846153846151</v>
      </c>
      <c r="D149" s="2">
        <f ca="1">Table2[[#This Row],[y]]-Table6[[#This Row],[Trend]]</f>
        <v>1.406153846153849</v>
      </c>
      <c r="E149" s="11" t="str">
        <f t="shared" si="4"/>
        <v>Apr</v>
      </c>
      <c r="F149" s="11">
        <f ca="1">AVERAGEIF($E$8:$E$727,Table8[[#This Row],[Monthly]],$D$8:$D$727)</f>
        <v>2.4728461538461546</v>
      </c>
      <c r="G149" s="11">
        <f ca="1">Table17[[#This Row],[Add_Seasonality_Average (Additive)]]-AVERAGE($F$2:$F$13)</f>
        <v>2.4687596153846161</v>
      </c>
      <c r="H149" s="2">
        <f ca="1">Table7[[#This Row],[Detrended Series]]-Table19[[#This Row],[Seasonality ]]</f>
        <v>-1.0626057692307671</v>
      </c>
    </row>
    <row r="150" spans="1:8" x14ac:dyDescent="0.2">
      <c r="A150" s="1">
        <v>22767</v>
      </c>
      <c r="B150">
        <v>23.03</v>
      </c>
      <c r="C150" s="2">
        <f t="shared" ca="1" si="5"/>
        <v>22.094615384615388</v>
      </c>
      <c r="D150" s="2">
        <f ca="1">Table2[[#This Row],[y]]-Table6[[#This Row],[Trend]]</f>
        <v>0.93538461538461348</v>
      </c>
      <c r="E150" s="11" t="str">
        <f t="shared" si="4"/>
        <v>May</v>
      </c>
      <c r="F150" s="11">
        <f ca="1">AVERAGEIF($E$8:$E$727,Table8[[#This Row],[Monthly]],$D$8:$D$727)</f>
        <v>1.190307692307693</v>
      </c>
      <c r="G150" s="11">
        <f ca="1">Table17[[#This Row],[Add_Seasonality_Average (Additive)]]-AVERAGE($F$2:$F$13)</f>
        <v>1.1862211538461545</v>
      </c>
      <c r="H150" s="2">
        <f ca="1">Table7[[#This Row],[Detrended Series]]-Table19[[#This Row],[Seasonality ]]</f>
        <v>-0.25083653846154097</v>
      </c>
    </row>
    <row r="151" spans="1:8" x14ac:dyDescent="0.2">
      <c r="A151" s="1">
        <v>22798</v>
      </c>
      <c r="B151">
        <v>21.81</v>
      </c>
      <c r="C151" s="2">
        <f t="shared" ca="1" si="5"/>
        <v>22.150769230769235</v>
      </c>
      <c r="D151" s="2">
        <f ca="1">Table2[[#This Row],[y]]-Table6[[#This Row],[Trend]]</f>
        <v>-0.34076923076923649</v>
      </c>
      <c r="E151" s="11" t="str">
        <f t="shared" si="4"/>
        <v>Jun</v>
      </c>
      <c r="F151" s="11">
        <f ca="1">AVERAGEIF($E$8:$E$727,Table8[[#This Row],[Monthly]],$D$8:$D$727)</f>
        <v>-0.22521794871794854</v>
      </c>
      <c r="G151" s="11">
        <f ca="1">Table17[[#This Row],[Add_Seasonality_Average (Additive)]]-AVERAGE($F$2:$F$13)</f>
        <v>-0.22930448717948707</v>
      </c>
      <c r="H151" s="2">
        <f ca="1">Table7[[#This Row],[Detrended Series]]-Table19[[#This Row],[Seasonality ]]</f>
        <v>-0.11146474358974942</v>
      </c>
    </row>
    <row r="152" spans="1:8" x14ac:dyDescent="0.2">
      <c r="A152" s="1">
        <v>22828</v>
      </c>
      <c r="B152">
        <v>20.6</v>
      </c>
      <c r="C152" s="2">
        <f t="shared" ca="1" si="5"/>
        <v>22.281538461538464</v>
      </c>
      <c r="D152" s="2">
        <f ca="1">Table2[[#This Row],[y]]-Table6[[#This Row],[Trend]]</f>
        <v>-1.6815384615384623</v>
      </c>
      <c r="E152" s="11" t="str">
        <f t="shared" si="4"/>
        <v>Jul</v>
      </c>
      <c r="F152" s="11">
        <f ca="1">AVERAGEIF($E$8:$E$727,Table8[[#This Row],[Monthly]],$D$8:$D$727)</f>
        <v>-1.4442692307692311</v>
      </c>
      <c r="G152" s="11">
        <f ca="1">Table17[[#This Row],[Add_Seasonality_Average (Additive)]]-AVERAGE($F$2:$F$13)</f>
        <v>-1.4483557692307696</v>
      </c>
      <c r="H152" s="2">
        <f ca="1">Table7[[#This Row],[Detrended Series]]-Table19[[#This Row],[Seasonality ]]</f>
        <v>-0.23318269230769273</v>
      </c>
    </row>
    <row r="153" spans="1:8" x14ac:dyDescent="0.2">
      <c r="A153" s="1">
        <v>22859</v>
      </c>
      <c r="B153">
        <v>20.170000000000002</v>
      </c>
      <c r="C153" s="2">
        <f t="shared" ca="1" si="5"/>
        <v>22.38461538461539</v>
      </c>
      <c r="D153" s="2">
        <f ca="1">Table2[[#This Row],[y]]-Table6[[#This Row],[Trend]]</f>
        <v>-2.2146153846153886</v>
      </c>
      <c r="E153" s="11" t="str">
        <f t="shared" si="4"/>
        <v>Aug</v>
      </c>
      <c r="F153" s="11">
        <f ca="1">AVERAGEIF($E$8:$E$727,Table8[[#This Row],[Monthly]],$D$8:$D$727)</f>
        <v>-2.4472564102564101</v>
      </c>
      <c r="G153" s="11">
        <f ca="1">Table17[[#This Row],[Add_Seasonality_Average (Additive)]]-AVERAGE($F$2:$F$13)</f>
        <v>-2.4513429487179486</v>
      </c>
      <c r="H153" s="2">
        <f ca="1">Table7[[#This Row],[Detrended Series]]-Table19[[#This Row],[Seasonality ]]</f>
        <v>0.23672756410255991</v>
      </c>
    </row>
    <row r="154" spans="1:8" x14ac:dyDescent="0.2">
      <c r="A154" s="1">
        <v>22890</v>
      </c>
      <c r="B154">
        <v>20.02</v>
      </c>
      <c r="C154" s="2">
        <f t="shared" ca="1" si="5"/>
        <v>22.436153846153847</v>
      </c>
      <c r="D154" s="2">
        <f ca="1">Table2[[#This Row],[y]]-Table6[[#This Row],[Trend]]</f>
        <v>-2.416153846153847</v>
      </c>
      <c r="E154" s="11" t="str">
        <f t="shared" si="4"/>
        <v>Sep</v>
      </c>
      <c r="F154" s="11">
        <f ca="1">AVERAGEIF($E$8:$E$727,Table8[[#This Row],[Monthly]],$D$8:$D$727)</f>
        <v>-2.7400384615384614</v>
      </c>
      <c r="G154" s="11">
        <f ca="1">Table17[[#This Row],[Add_Seasonality_Average (Additive)]]-AVERAGE($F$2:$F$13)</f>
        <v>-2.7441249999999999</v>
      </c>
      <c r="H154" s="2">
        <f ca="1">Table7[[#This Row],[Detrended Series]]-Table19[[#This Row],[Seasonality ]]</f>
        <v>0.32797115384615294</v>
      </c>
    </row>
    <row r="155" spans="1:8" x14ac:dyDescent="0.2">
      <c r="A155" s="1">
        <v>22920</v>
      </c>
      <c r="B155">
        <v>20.14</v>
      </c>
      <c r="C155" s="2">
        <f t="shared" ca="1" si="5"/>
        <v>22.451538461538462</v>
      </c>
      <c r="D155" s="2">
        <f ca="1">Table2[[#This Row],[y]]-Table6[[#This Row],[Trend]]</f>
        <v>-2.3115384615384613</v>
      </c>
      <c r="E155" s="11" t="str">
        <f t="shared" si="4"/>
        <v>Oct</v>
      </c>
      <c r="F155" s="11">
        <f ca="1">AVERAGEIF($E$8:$E$727,Table8[[#This Row],[Monthly]],$D$8:$D$727)</f>
        <v>-2.4004615384615375</v>
      </c>
      <c r="G155" s="11">
        <f ca="1">Table17[[#This Row],[Add_Seasonality_Average (Additive)]]-AVERAGE($F$2:$F$13)</f>
        <v>-2.404548076923076</v>
      </c>
      <c r="H155" s="2">
        <f ca="1">Table7[[#This Row],[Detrended Series]]-Table19[[#This Row],[Seasonality ]]</f>
        <v>9.3009615384614719E-2</v>
      </c>
    </row>
    <row r="156" spans="1:8" x14ac:dyDescent="0.2">
      <c r="A156" s="1">
        <v>22951</v>
      </c>
      <c r="B156">
        <v>20.99</v>
      </c>
      <c r="C156" s="2">
        <f t="shared" ca="1" si="5"/>
        <v>22.49307692307692</v>
      </c>
      <c r="D156" s="2">
        <f ca="1">Table2[[#This Row],[y]]-Table6[[#This Row],[Trend]]</f>
        <v>-1.5030769230769216</v>
      </c>
      <c r="E156" s="11" t="str">
        <f t="shared" si="4"/>
        <v>Nov</v>
      </c>
      <c r="F156" s="11">
        <f ca="1">AVERAGEIF($E$8:$E$727,Table8[[#This Row],[Monthly]],$D$8:$D$727)</f>
        <v>-1.6477179487179485</v>
      </c>
      <c r="G156" s="11">
        <f ca="1">Table17[[#This Row],[Add_Seasonality_Average (Additive)]]-AVERAGE($F$2:$F$13)</f>
        <v>-1.651804487179487</v>
      </c>
      <c r="H156" s="2">
        <f ca="1">Table7[[#This Row],[Detrended Series]]-Table19[[#This Row],[Seasonality ]]</f>
        <v>0.14872756410256538</v>
      </c>
    </row>
    <row r="157" spans="1:8" x14ac:dyDescent="0.2">
      <c r="A157" s="1">
        <v>22981</v>
      </c>
      <c r="B157">
        <v>21.82</v>
      </c>
      <c r="C157" s="2">
        <f t="shared" ca="1" si="5"/>
        <v>22.445384615384619</v>
      </c>
      <c r="D157" s="2">
        <f ca="1">Table2[[#This Row],[y]]-Table6[[#This Row],[Trend]]</f>
        <v>-0.62538461538461831</v>
      </c>
      <c r="E157" s="11" t="str">
        <f t="shared" si="4"/>
        <v>Dec</v>
      </c>
      <c r="F157" s="11">
        <f ca="1">AVERAGEIF($E$8:$E$727,Table8[[#This Row],[Monthly]],$D$8:$D$727)</f>
        <v>-0.38643589743589757</v>
      </c>
      <c r="G157" s="11">
        <f ca="1">Table17[[#This Row],[Add_Seasonality_Average (Additive)]]-AVERAGE($F$2:$F$13)</f>
        <v>-0.39052243589743607</v>
      </c>
      <c r="H157" s="2">
        <f ca="1">Table7[[#This Row],[Detrended Series]]-Table19[[#This Row],[Seasonality ]]</f>
        <v>-0.23486217948718224</v>
      </c>
    </row>
    <row r="158" spans="1:8" x14ac:dyDescent="0.2">
      <c r="A158" s="1">
        <v>23012</v>
      </c>
      <c r="B158">
        <v>23.81</v>
      </c>
      <c r="C158" s="2">
        <f t="shared" ca="1" si="5"/>
        <v>22.444615384615386</v>
      </c>
      <c r="D158" s="2">
        <f ca="1">Table2[[#This Row],[y]]-Table6[[#This Row],[Trend]]</f>
        <v>1.3653846153846132</v>
      </c>
      <c r="E158" s="11" t="str">
        <f t="shared" si="4"/>
        <v>Jan</v>
      </c>
      <c r="F158" s="11">
        <f ca="1">AVERAGEIF($E$8:$E$727,Table8[[#This Row],[Monthly]],$D$8:$D$727)</f>
        <v>1.4054358974358971</v>
      </c>
      <c r="G158" s="11">
        <f ca="1">Table17[[#This Row],[Add_Seasonality_Average (Additive)]]-AVERAGE($F$2:$F$13)</f>
        <v>1.4013493589743586</v>
      </c>
      <c r="H158" s="2">
        <f ca="1">Table7[[#This Row],[Detrended Series]]-Table19[[#This Row],[Seasonality ]]</f>
        <v>-3.596474358974544E-2</v>
      </c>
    </row>
    <row r="159" spans="1:8" x14ac:dyDescent="0.2">
      <c r="A159" s="1">
        <v>23043</v>
      </c>
      <c r="B159">
        <v>25.36</v>
      </c>
      <c r="C159" s="2">
        <f t="shared" ca="1" si="5"/>
        <v>22.49923076923077</v>
      </c>
      <c r="D159" s="2">
        <f ca="1">Table2[[#This Row],[y]]-Table6[[#This Row],[Trend]]</f>
        <v>2.860769230769229</v>
      </c>
      <c r="E159" s="11" t="str">
        <f t="shared" si="4"/>
        <v>Feb</v>
      </c>
      <c r="F159" s="11">
        <f ca="1">AVERAGEIF($E$8:$E$727,Table8[[#This Row],[Monthly]],$D$8:$D$727)</f>
        <v>2.9278461538461542</v>
      </c>
      <c r="G159" s="11">
        <f ca="1">Table17[[#This Row],[Add_Seasonality_Average (Additive)]]-AVERAGE($F$2:$F$13)</f>
        <v>2.9237596153846157</v>
      </c>
      <c r="H159" s="2">
        <f ca="1">Table7[[#This Row],[Detrended Series]]-Table19[[#This Row],[Seasonality ]]</f>
        <v>-6.2990384615386752E-2</v>
      </c>
    </row>
    <row r="160" spans="1:8" x14ac:dyDescent="0.2">
      <c r="A160" s="1">
        <v>23071</v>
      </c>
      <c r="B160">
        <v>26.02</v>
      </c>
      <c r="C160" s="2">
        <f t="shared" ca="1" si="5"/>
        <v>22.563076923076924</v>
      </c>
      <c r="D160" s="2">
        <f ca="1">Table2[[#This Row],[y]]-Table6[[#This Row],[Trend]]</f>
        <v>3.4569230769230757</v>
      </c>
      <c r="E160" s="11" t="str">
        <f t="shared" si="4"/>
        <v>Mar</v>
      </c>
      <c r="F160" s="11">
        <f ca="1">AVERAGEIF($E$8:$E$727,Table8[[#This Row],[Monthly]],$D$8:$D$727)</f>
        <v>3.3439999999999999</v>
      </c>
      <c r="G160" s="11">
        <f ca="1">Table17[[#This Row],[Add_Seasonality_Average (Additive)]]-AVERAGE($F$2:$F$13)</f>
        <v>3.3399134615384614</v>
      </c>
      <c r="H160" s="2">
        <f ca="1">Table7[[#This Row],[Detrended Series]]-Table19[[#This Row],[Seasonality ]]</f>
        <v>0.1170096153846143</v>
      </c>
    </row>
    <row r="161" spans="1:8" x14ac:dyDescent="0.2">
      <c r="A161" s="1">
        <v>23102</v>
      </c>
      <c r="B161">
        <v>24.67</v>
      </c>
      <c r="C161" s="2">
        <f t="shared" ca="1" si="5"/>
        <v>22.64846153846154</v>
      </c>
      <c r="D161" s="2">
        <f ca="1">Table2[[#This Row],[y]]-Table6[[#This Row],[Trend]]</f>
        <v>2.0215384615384622</v>
      </c>
      <c r="E161" s="11" t="str">
        <f t="shared" si="4"/>
        <v>Apr</v>
      </c>
      <c r="F161" s="11">
        <f ca="1">AVERAGEIF($E$8:$E$727,Table8[[#This Row],[Monthly]],$D$8:$D$727)</f>
        <v>2.4728461538461546</v>
      </c>
      <c r="G161" s="11">
        <f ca="1">Table17[[#This Row],[Add_Seasonality_Average (Additive)]]-AVERAGE($F$2:$F$13)</f>
        <v>2.4687596153846161</v>
      </c>
      <c r="H161" s="2">
        <f ca="1">Table7[[#This Row],[Detrended Series]]-Table19[[#This Row],[Seasonality ]]</f>
        <v>-0.44722115384615391</v>
      </c>
    </row>
    <row r="162" spans="1:8" x14ac:dyDescent="0.2">
      <c r="A162" s="1">
        <v>23132</v>
      </c>
      <c r="B162">
        <v>23.97</v>
      </c>
      <c r="C162" s="2">
        <f t="shared" ca="1" si="5"/>
        <v>22.763846153846153</v>
      </c>
      <c r="D162" s="2">
        <f ca="1">Table2[[#This Row],[y]]-Table6[[#This Row],[Trend]]</f>
        <v>1.2061538461538461</v>
      </c>
      <c r="E162" s="11" t="str">
        <f t="shared" si="4"/>
        <v>May</v>
      </c>
      <c r="F162" s="11">
        <f ca="1">AVERAGEIF($E$8:$E$727,Table8[[#This Row],[Monthly]],$D$8:$D$727)</f>
        <v>1.190307692307693</v>
      </c>
      <c r="G162" s="11">
        <f ca="1">Table17[[#This Row],[Add_Seasonality_Average (Additive)]]-AVERAGE($F$2:$F$13)</f>
        <v>1.1862211538461545</v>
      </c>
      <c r="H162" s="2">
        <f ca="1">Table7[[#This Row],[Detrended Series]]-Table19[[#This Row],[Seasonality ]]</f>
        <v>1.993269230769168E-2</v>
      </c>
    </row>
    <row r="163" spans="1:8" x14ac:dyDescent="0.2">
      <c r="A163" s="1">
        <v>23163</v>
      </c>
      <c r="B163">
        <v>22.41</v>
      </c>
      <c r="C163" s="2">
        <f t="shared" ca="1" si="5"/>
        <v>22.883846153846154</v>
      </c>
      <c r="D163" s="2">
        <f ca="1">Table2[[#This Row],[y]]-Table6[[#This Row],[Trend]]</f>
        <v>-0.47384615384615358</v>
      </c>
      <c r="E163" s="11" t="str">
        <f t="shared" si="4"/>
        <v>Jun</v>
      </c>
      <c r="F163" s="11">
        <f ca="1">AVERAGEIF($E$8:$E$727,Table8[[#This Row],[Monthly]],$D$8:$D$727)</f>
        <v>-0.22521794871794854</v>
      </c>
      <c r="G163" s="11">
        <f ca="1">Table17[[#This Row],[Add_Seasonality_Average (Additive)]]-AVERAGE($F$2:$F$13)</f>
        <v>-0.22930448717948707</v>
      </c>
      <c r="H163" s="2">
        <f ca="1">Table7[[#This Row],[Detrended Series]]-Table19[[#This Row],[Seasonality ]]</f>
        <v>-0.24454166666666652</v>
      </c>
    </row>
    <row r="164" spans="1:8" x14ac:dyDescent="0.2">
      <c r="A164" s="1">
        <v>23193</v>
      </c>
      <c r="B164">
        <v>21.8</v>
      </c>
      <c r="C164" s="2">
        <f t="shared" ca="1" si="5"/>
        <v>23.063076923076924</v>
      </c>
      <c r="D164" s="2">
        <f ca="1">Table2[[#This Row],[y]]-Table6[[#This Row],[Trend]]</f>
        <v>-1.2630769230769232</v>
      </c>
      <c r="E164" s="11" t="str">
        <f t="shared" si="4"/>
        <v>Jul</v>
      </c>
      <c r="F164" s="11">
        <f ca="1">AVERAGEIF($E$8:$E$727,Table8[[#This Row],[Monthly]],$D$8:$D$727)</f>
        <v>-1.4442692307692311</v>
      </c>
      <c r="G164" s="11">
        <f ca="1">Table17[[#This Row],[Add_Seasonality_Average (Additive)]]-AVERAGE($F$2:$F$13)</f>
        <v>-1.4483557692307696</v>
      </c>
      <c r="H164" s="2">
        <f ca="1">Table7[[#This Row],[Detrended Series]]-Table19[[#This Row],[Seasonality ]]</f>
        <v>0.18527884615384638</v>
      </c>
    </row>
    <row r="165" spans="1:8" x14ac:dyDescent="0.2">
      <c r="A165" s="1">
        <v>23224</v>
      </c>
      <c r="B165">
        <v>21.31</v>
      </c>
      <c r="C165" s="2">
        <f t="shared" ca="1" si="5"/>
        <v>23.16076923076923</v>
      </c>
      <c r="D165" s="2">
        <f ca="1">Table2[[#This Row],[y]]-Table6[[#This Row],[Trend]]</f>
        <v>-1.8507692307692309</v>
      </c>
      <c r="E165" s="11" t="str">
        <f t="shared" si="4"/>
        <v>Aug</v>
      </c>
      <c r="F165" s="11">
        <f ca="1">AVERAGEIF($E$8:$E$727,Table8[[#This Row],[Monthly]],$D$8:$D$727)</f>
        <v>-2.4472564102564101</v>
      </c>
      <c r="G165" s="11">
        <f ca="1">Table17[[#This Row],[Add_Seasonality_Average (Additive)]]-AVERAGE($F$2:$F$13)</f>
        <v>-2.4513429487179486</v>
      </c>
      <c r="H165" s="2">
        <f ca="1">Table7[[#This Row],[Detrended Series]]-Table19[[#This Row],[Seasonality ]]</f>
        <v>0.60057371794871761</v>
      </c>
    </row>
    <row r="166" spans="1:8" x14ac:dyDescent="0.2">
      <c r="A166" s="1">
        <v>23255</v>
      </c>
      <c r="B166">
        <v>21</v>
      </c>
      <c r="C166" s="2">
        <f t="shared" ca="1" si="5"/>
        <v>23.156153846153849</v>
      </c>
      <c r="D166" s="2">
        <f ca="1">Table2[[#This Row],[y]]-Table6[[#This Row],[Trend]]</f>
        <v>-2.156153846153849</v>
      </c>
      <c r="E166" s="11" t="str">
        <f t="shared" si="4"/>
        <v>Sep</v>
      </c>
      <c r="F166" s="11">
        <f ca="1">AVERAGEIF($E$8:$E$727,Table8[[#This Row],[Monthly]],$D$8:$D$727)</f>
        <v>-2.7400384615384614</v>
      </c>
      <c r="G166" s="11">
        <f ca="1">Table17[[#This Row],[Add_Seasonality_Average (Additive)]]-AVERAGE($F$2:$F$13)</f>
        <v>-2.7441249999999999</v>
      </c>
      <c r="H166" s="2">
        <f ca="1">Table7[[#This Row],[Detrended Series]]-Table19[[#This Row],[Seasonality ]]</f>
        <v>0.58797115384615095</v>
      </c>
    </row>
    <row r="167" spans="1:8" x14ac:dyDescent="0.2">
      <c r="A167" s="1">
        <v>23285</v>
      </c>
      <c r="B167">
        <v>21.13</v>
      </c>
      <c r="C167" s="2">
        <f t="shared" ca="1" si="5"/>
        <v>23.047692307692312</v>
      </c>
      <c r="D167" s="2">
        <f ca="1">Table2[[#This Row],[y]]-Table6[[#This Row],[Trend]]</f>
        <v>-1.9176923076923131</v>
      </c>
      <c r="E167" s="11" t="str">
        <f t="shared" si="4"/>
        <v>Oct</v>
      </c>
      <c r="F167" s="11">
        <f ca="1">AVERAGEIF($E$8:$E$727,Table8[[#This Row],[Monthly]],$D$8:$D$727)</f>
        <v>-2.4004615384615375</v>
      </c>
      <c r="G167" s="11">
        <f ca="1">Table17[[#This Row],[Add_Seasonality_Average (Additive)]]-AVERAGE($F$2:$F$13)</f>
        <v>-2.404548076923076</v>
      </c>
      <c r="H167" s="2">
        <f ca="1">Table7[[#This Row],[Detrended Series]]-Table19[[#This Row],[Seasonality ]]</f>
        <v>0.4868557692307629</v>
      </c>
    </row>
    <row r="168" spans="1:8" x14ac:dyDescent="0.2">
      <c r="A168" s="1">
        <v>23316</v>
      </c>
      <c r="B168">
        <v>21.64</v>
      </c>
      <c r="C168" s="2">
        <f t="shared" ca="1" si="5"/>
        <v>22.836923076923082</v>
      </c>
      <c r="D168" s="2">
        <f ca="1">Table2[[#This Row],[y]]-Table6[[#This Row],[Trend]]</f>
        <v>-1.1969230769230812</v>
      </c>
      <c r="E168" s="11" t="str">
        <f t="shared" si="4"/>
        <v>Nov</v>
      </c>
      <c r="F168" s="11">
        <f ca="1">AVERAGEIF($E$8:$E$727,Table8[[#This Row],[Monthly]],$D$8:$D$727)</f>
        <v>-1.6477179487179485</v>
      </c>
      <c r="G168" s="11">
        <f ca="1">Table17[[#This Row],[Add_Seasonality_Average (Additive)]]-AVERAGE($F$2:$F$13)</f>
        <v>-1.651804487179487</v>
      </c>
      <c r="H168" s="2">
        <f ca="1">Table7[[#This Row],[Detrended Series]]-Table19[[#This Row],[Seasonality ]]</f>
        <v>0.45488141025640583</v>
      </c>
    </row>
    <row r="169" spans="1:8" x14ac:dyDescent="0.2">
      <c r="A169" s="1">
        <v>23346</v>
      </c>
      <c r="B169">
        <v>22.55</v>
      </c>
      <c r="C169" s="2">
        <f t="shared" ca="1" si="5"/>
        <v>22.642307692307693</v>
      </c>
      <c r="D169" s="2">
        <f ca="1">Table2[[#This Row],[y]]-Table6[[#This Row],[Trend]]</f>
        <v>-9.230769230769198E-2</v>
      </c>
      <c r="E169" s="11" t="str">
        <f t="shared" si="4"/>
        <v>Dec</v>
      </c>
      <c r="F169" s="11">
        <f ca="1">AVERAGEIF($E$8:$E$727,Table8[[#This Row],[Monthly]],$D$8:$D$727)</f>
        <v>-0.38643589743589757</v>
      </c>
      <c r="G169" s="11">
        <f ca="1">Table17[[#This Row],[Add_Seasonality_Average (Additive)]]-AVERAGE($F$2:$F$13)</f>
        <v>-0.39052243589743607</v>
      </c>
      <c r="H169" s="2">
        <f ca="1">Table7[[#This Row],[Detrended Series]]-Table19[[#This Row],[Seasonality ]]</f>
        <v>0.29821474358974409</v>
      </c>
    </row>
    <row r="170" spans="1:8" x14ac:dyDescent="0.2">
      <c r="A170" s="1">
        <v>23377</v>
      </c>
      <c r="B170">
        <v>24.15</v>
      </c>
      <c r="C170" s="2">
        <f t="shared" ca="1" si="5"/>
        <v>22.476153846153849</v>
      </c>
      <c r="D170" s="2">
        <f ca="1">Table2[[#This Row],[y]]-Table6[[#This Row],[Trend]]</f>
        <v>1.6738461538461493</v>
      </c>
      <c r="E170" s="11" t="str">
        <f t="shared" si="4"/>
        <v>Jan</v>
      </c>
      <c r="F170" s="11">
        <f ca="1">AVERAGEIF($E$8:$E$727,Table8[[#This Row],[Monthly]],$D$8:$D$727)</f>
        <v>1.4054358974358971</v>
      </c>
      <c r="G170" s="11">
        <f ca="1">Table17[[#This Row],[Add_Seasonality_Average (Additive)]]-AVERAGE($F$2:$F$13)</f>
        <v>1.4013493589743586</v>
      </c>
      <c r="H170" s="2">
        <f ca="1">Table7[[#This Row],[Detrended Series]]-Table19[[#This Row],[Seasonality ]]</f>
        <v>0.27249679487179068</v>
      </c>
    </row>
    <row r="171" spans="1:8" x14ac:dyDescent="0.2">
      <c r="A171" s="1">
        <v>23408</v>
      </c>
      <c r="B171">
        <v>25.08</v>
      </c>
      <c r="C171" s="2">
        <f t="shared" ca="1" si="5"/>
        <v>22.297692307692312</v>
      </c>
      <c r="D171" s="2">
        <f ca="1">Table2[[#This Row],[y]]-Table6[[#This Row],[Trend]]</f>
        <v>2.7823076923076862</v>
      </c>
      <c r="E171" s="11" t="str">
        <f t="shared" si="4"/>
        <v>Feb</v>
      </c>
      <c r="F171" s="11">
        <f ca="1">AVERAGEIF($E$8:$E$727,Table8[[#This Row],[Monthly]],$D$8:$D$727)</f>
        <v>2.9278461538461542</v>
      </c>
      <c r="G171" s="11">
        <f ca="1">Table17[[#This Row],[Add_Seasonality_Average (Additive)]]-AVERAGE($F$2:$F$13)</f>
        <v>2.9237596153846157</v>
      </c>
      <c r="H171" s="2">
        <f ca="1">Table7[[#This Row],[Detrended Series]]-Table19[[#This Row],[Seasonality ]]</f>
        <v>-0.14145192307692955</v>
      </c>
    </row>
    <row r="172" spans="1:8" x14ac:dyDescent="0.2">
      <c r="A172" s="1">
        <v>23437</v>
      </c>
      <c r="B172">
        <v>25.3</v>
      </c>
      <c r="C172" s="2">
        <f t="shared" ca="1" si="5"/>
        <v>22.171538461538468</v>
      </c>
      <c r="D172" s="2">
        <f ca="1">Table2[[#This Row],[y]]-Table6[[#This Row],[Trend]]</f>
        <v>3.1284615384615329</v>
      </c>
      <c r="E172" s="11" t="str">
        <f t="shared" si="4"/>
        <v>Mar</v>
      </c>
      <c r="F172" s="11">
        <f ca="1">AVERAGEIF($E$8:$E$727,Table8[[#This Row],[Monthly]],$D$8:$D$727)</f>
        <v>3.3439999999999999</v>
      </c>
      <c r="G172" s="11">
        <f ca="1">Table17[[#This Row],[Add_Seasonality_Average (Additive)]]-AVERAGE($F$2:$F$13)</f>
        <v>3.3399134615384614</v>
      </c>
      <c r="H172" s="2">
        <f ca="1">Table7[[#This Row],[Detrended Series]]-Table19[[#This Row],[Seasonality ]]</f>
        <v>-0.21145192307692851</v>
      </c>
    </row>
    <row r="173" spans="1:8" x14ac:dyDescent="0.2">
      <c r="A173" s="1">
        <v>23468</v>
      </c>
      <c r="B173">
        <v>24.61</v>
      </c>
      <c r="C173" s="2">
        <f t="shared" ca="1" si="5"/>
        <v>22.078461538461536</v>
      </c>
      <c r="D173" s="2">
        <f ca="1">Table2[[#This Row],[y]]-Table6[[#This Row],[Trend]]</f>
        <v>2.5315384615384637</v>
      </c>
      <c r="E173" s="11" t="str">
        <f t="shared" si="4"/>
        <v>Apr</v>
      </c>
      <c r="F173" s="11">
        <f ca="1">AVERAGEIF($E$8:$E$727,Table8[[#This Row],[Monthly]],$D$8:$D$727)</f>
        <v>2.4728461538461546</v>
      </c>
      <c r="G173" s="11">
        <f ca="1">Table17[[#This Row],[Add_Seasonality_Average (Additive)]]-AVERAGE($F$2:$F$13)</f>
        <v>2.4687596153846161</v>
      </c>
      <c r="H173" s="2">
        <f ca="1">Table7[[#This Row],[Detrended Series]]-Table19[[#This Row],[Seasonality ]]</f>
        <v>6.2778846153847656E-2</v>
      </c>
    </row>
    <row r="174" spans="1:8" x14ac:dyDescent="0.2">
      <c r="A174" s="1">
        <v>23498</v>
      </c>
      <c r="B174">
        <v>21.93</v>
      </c>
      <c r="C174" s="2">
        <f t="shared" ca="1" si="5"/>
        <v>22.059230769230769</v>
      </c>
      <c r="D174" s="2">
        <f ca="1">Table2[[#This Row],[y]]-Table6[[#This Row],[Trend]]</f>
        <v>-0.12923076923076948</v>
      </c>
      <c r="E174" s="11" t="str">
        <f t="shared" si="4"/>
        <v>May</v>
      </c>
      <c r="F174" s="11">
        <f ca="1">AVERAGEIF($E$8:$E$727,Table8[[#This Row],[Monthly]],$D$8:$D$727)</f>
        <v>1.190307692307693</v>
      </c>
      <c r="G174" s="11">
        <f ca="1">Table17[[#This Row],[Add_Seasonality_Average (Additive)]]-AVERAGE($F$2:$F$13)</f>
        <v>1.1862211538461545</v>
      </c>
      <c r="H174" s="2">
        <f ca="1">Table7[[#This Row],[Detrended Series]]-Table19[[#This Row],[Seasonality ]]</f>
        <v>-1.3154519230769239</v>
      </c>
    </row>
    <row r="175" spans="1:8" x14ac:dyDescent="0.2">
      <c r="A175" s="1">
        <v>23529</v>
      </c>
      <c r="B175">
        <v>21.44</v>
      </c>
      <c r="C175" s="2">
        <f t="shared" ca="1" si="5"/>
        <v>22.073846153846151</v>
      </c>
      <c r="D175" s="2">
        <f ca="1">Table2[[#This Row],[y]]-Table6[[#This Row],[Trend]]</f>
        <v>-0.63384615384615017</v>
      </c>
      <c r="E175" s="11" t="str">
        <f t="shared" si="4"/>
        <v>Jun</v>
      </c>
      <c r="F175" s="11">
        <f ca="1">AVERAGEIF($E$8:$E$727,Table8[[#This Row],[Monthly]],$D$8:$D$727)</f>
        <v>-0.22521794871794854</v>
      </c>
      <c r="G175" s="11">
        <f ca="1">Table17[[#This Row],[Add_Seasonality_Average (Additive)]]-AVERAGE($F$2:$F$13)</f>
        <v>-0.22930448717948707</v>
      </c>
      <c r="H175" s="2">
        <f ca="1">Table7[[#This Row],[Detrended Series]]-Table19[[#This Row],[Seasonality ]]</f>
        <v>-0.40454166666666314</v>
      </c>
    </row>
    <row r="176" spans="1:8" x14ac:dyDescent="0.2">
      <c r="A176" s="1">
        <v>23559</v>
      </c>
      <c r="B176">
        <v>20.25</v>
      </c>
      <c r="C176" s="2">
        <f t="shared" ca="1" si="5"/>
        <v>22.202307692307691</v>
      </c>
      <c r="D176" s="2">
        <f ca="1">Table2[[#This Row],[y]]-Table6[[#This Row],[Trend]]</f>
        <v>-1.9523076923076914</v>
      </c>
      <c r="E176" s="11" t="str">
        <f t="shared" si="4"/>
        <v>Jul</v>
      </c>
      <c r="F176" s="11">
        <f ca="1">AVERAGEIF($E$8:$E$727,Table8[[#This Row],[Monthly]],$D$8:$D$727)</f>
        <v>-1.4442692307692311</v>
      </c>
      <c r="G176" s="11">
        <f ca="1">Table17[[#This Row],[Add_Seasonality_Average (Additive)]]-AVERAGE($F$2:$F$13)</f>
        <v>-1.4483557692307696</v>
      </c>
      <c r="H176" s="2">
        <f ca="1">Table7[[#This Row],[Detrended Series]]-Table19[[#This Row],[Seasonality ]]</f>
        <v>-0.50395192307692183</v>
      </c>
    </row>
    <row r="177" spans="1:8" x14ac:dyDescent="0.2">
      <c r="A177" s="1">
        <v>23590</v>
      </c>
      <c r="B177">
        <v>19.48</v>
      </c>
      <c r="C177" s="2">
        <f t="shared" ca="1" si="5"/>
        <v>22.357692307692311</v>
      </c>
      <c r="D177" s="2">
        <f ca="1">Table2[[#This Row],[y]]-Table6[[#This Row],[Trend]]</f>
        <v>-2.8776923076923104</v>
      </c>
      <c r="E177" s="11" t="str">
        <f t="shared" si="4"/>
        <v>Aug</v>
      </c>
      <c r="F177" s="11">
        <f ca="1">AVERAGEIF($E$8:$E$727,Table8[[#This Row],[Monthly]],$D$8:$D$727)</f>
        <v>-2.4472564102564101</v>
      </c>
      <c r="G177" s="11">
        <f ca="1">Table17[[#This Row],[Add_Seasonality_Average (Additive)]]-AVERAGE($F$2:$F$13)</f>
        <v>-2.4513429487179486</v>
      </c>
      <c r="H177" s="2">
        <f ca="1">Table7[[#This Row],[Detrended Series]]-Table19[[#This Row],[Seasonality ]]</f>
        <v>-0.42634935897436188</v>
      </c>
    </row>
    <row r="178" spans="1:8" x14ac:dyDescent="0.2">
      <c r="A178" s="1">
        <v>23621</v>
      </c>
      <c r="B178">
        <v>19.670000000000002</v>
      </c>
      <c r="C178" s="2">
        <f t="shared" ca="1" si="5"/>
        <v>22.483076923076922</v>
      </c>
      <c r="D178" s="2">
        <f ca="1">Table2[[#This Row],[y]]-Table6[[#This Row],[Trend]]</f>
        <v>-2.8130769230769204</v>
      </c>
      <c r="E178" s="11" t="str">
        <f t="shared" si="4"/>
        <v>Sep</v>
      </c>
      <c r="F178" s="11">
        <f ca="1">AVERAGEIF($E$8:$E$727,Table8[[#This Row],[Monthly]],$D$8:$D$727)</f>
        <v>-2.7400384615384614</v>
      </c>
      <c r="G178" s="11">
        <f ca="1">Table17[[#This Row],[Add_Seasonality_Average (Additive)]]-AVERAGE($F$2:$F$13)</f>
        <v>-2.7441249999999999</v>
      </c>
      <c r="H178" s="2">
        <f ca="1">Table7[[#This Row],[Detrended Series]]-Table19[[#This Row],[Seasonality ]]</f>
        <v>-6.8951923076920441E-2</v>
      </c>
    </row>
    <row r="179" spans="1:8" x14ac:dyDescent="0.2">
      <c r="A179" s="1">
        <v>23651</v>
      </c>
      <c r="B179">
        <v>19.79</v>
      </c>
      <c r="C179" s="2">
        <f t="shared" ca="1" si="5"/>
        <v>22.61461538461538</v>
      </c>
      <c r="D179" s="2">
        <f ca="1">Table2[[#This Row],[y]]-Table6[[#This Row],[Trend]]</f>
        <v>-2.824615384615381</v>
      </c>
      <c r="E179" s="11" t="str">
        <f t="shared" si="4"/>
        <v>Oct</v>
      </c>
      <c r="F179" s="11">
        <f ca="1">AVERAGEIF($E$8:$E$727,Table8[[#This Row],[Monthly]],$D$8:$D$727)</f>
        <v>-2.4004615384615375</v>
      </c>
      <c r="G179" s="11">
        <f ca="1">Table17[[#This Row],[Add_Seasonality_Average (Additive)]]-AVERAGE($F$2:$F$13)</f>
        <v>-2.404548076923076</v>
      </c>
      <c r="H179" s="2">
        <f ca="1">Table7[[#This Row],[Detrended Series]]-Table19[[#This Row],[Seasonality ]]</f>
        <v>-0.42006730769230494</v>
      </c>
    </row>
    <row r="180" spans="1:8" x14ac:dyDescent="0.2">
      <c r="A180" s="1">
        <v>23682</v>
      </c>
      <c r="B180">
        <v>20.88</v>
      </c>
      <c r="C180" s="2">
        <f t="shared" ca="1" si="5"/>
        <v>22.728461538461538</v>
      </c>
      <c r="D180" s="2">
        <f ca="1">Table2[[#This Row],[y]]-Table6[[#This Row],[Trend]]</f>
        <v>-1.8484615384615388</v>
      </c>
      <c r="E180" s="11" t="str">
        <f t="shared" si="4"/>
        <v>Nov</v>
      </c>
      <c r="F180" s="11">
        <f ca="1">AVERAGEIF($E$8:$E$727,Table8[[#This Row],[Monthly]],$D$8:$D$727)</f>
        <v>-1.6477179487179485</v>
      </c>
      <c r="G180" s="11">
        <f ca="1">Table17[[#This Row],[Add_Seasonality_Average (Additive)]]-AVERAGE($F$2:$F$13)</f>
        <v>-1.651804487179487</v>
      </c>
      <c r="H180" s="2">
        <f ca="1">Table7[[#This Row],[Detrended Series]]-Table19[[#This Row],[Seasonality ]]</f>
        <v>-0.1966570512820518</v>
      </c>
    </row>
    <row r="181" spans="1:8" x14ac:dyDescent="0.2">
      <c r="A181" s="1">
        <v>23712</v>
      </c>
      <c r="B181">
        <v>21.83</v>
      </c>
      <c r="C181" s="2">
        <f t="shared" ca="1" si="5"/>
        <v>22.933846153846154</v>
      </c>
      <c r="D181" s="2">
        <f ca="1">Table2[[#This Row],[y]]-Table6[[#This Row],[Trend]]</f>
        <v>-1.1038461538461561</v>
      </c>
      <c r="E181" s="11" t="str">
        <f t="shared" si="4"/>
        <v>Dec</v>
      </c>
      <c r="F181" s="11">
        <f ca="1">AVERAGEIF($E$8:$E$727,Table8[[#This Row],[Monthly]],$D$8:$D$727)</f>
        <v>-0.38643589743589757</v>
      </c>
      <c r="G181" s="11">
        <f ca="1">Table17[[#This Row],[Add_Seasonality_Average (Additive)]]-AVERAGE($F$2:$F$13)</f>
        <v>-0.39052243589743607</v>
      </c>
      <c r="H181" s="2">
        <f ca="1">Table7[[#This Row],[Detrended Series]]-Table19[[#This Row],[Seasonality ]]</f>
        <v>-0.71332371794872007</v>
      </c>
    </row>
    <row r="182" spans="1:8" x14ac:dyDescent="0.2">
      <c r="A182" s="1">
        <v>23743</v>
      </c>
      <c r="B182">
        <v>24.22</v>
      </c>
      <c r="C182" s="2">
        <f t="shared" ca="1" si="5"/>
        <v>23.073846153846155</v>
      </c>
      <c r="D182" s="2">
        <f ca="1">Table2[[#This Row],[y]]-Table6[[#This Row],[Trend]]</f>
        <v>1.1461538461538439</v>
      </c>
      <c r="E182" s="11" t="str">
        <f t="shared" si="4"/>
        <v>Jan</v>
      </c>
      <c r="F182" s="11">
        <f ca="1">AVERAGEIF($E$8:$E$727,Table8[[#This Row],[Monthly]],$D$8:$D$727)</f>
        <v>1.4054358974358971</v>
      </c>
      <c r="G182" s="11">
        <f ca="1">Table17[[#This Row],[Add_Seasonality_Average (Additive)]]-AVERAGE($F$2:$F$13)</f>
        <v>1.4013493589743586</v>
      </c>
      <c r="H182" s="2">
        <f ca="1">Table7[[#This Row],[Detrended Series]]-Table19[[#This Row],[Seasonality ]]</f>
        <v>-0.25519551282051478</v>
      </c>
    </row>
    <row r="183" spans="1:8" x14ac:dyDescent="0.2">
      <c r="A183" s="1">
        <v>23774</v>
      </c>
      <c r="B183">
        <v>26.17</v>
      </c>
      <c r="C183" s="2">
        <f t="shared" ca="1" si="5"/>
        <v>23.250000000000004</v>
      </c>
      <c r="D183" s="2">
        <f ca="1">Table2[[#This Row],[y]]-Table6[[#This Row],[Trend]]</f>
        <v>2.9199999999999982</v>
      </c>
      <c r="E183" s="11" t="str">
        <f t="shared" si="4"/>
        <v>Feb</v>
      </c>
      <c r="F183" s="11">
        <f ca="1">AVERAGEIF($E$8:$E$727,Table8[[#This Row],[Monthly]],$D$8:$D$727)</f>
        <v>2.9278461538461542</v>
      </c>
      <c r="G183" s="11">
        <f ca="1">Table17[[#This Row],[Add_Seasonality_Average (Additive)]]-AVERAGE($F$2:$F$13)</f>
        <v>2.9237596153846157</v>
      </c>
      <c r="H183" s="2">
        <f ca="1">Table7[[#This Row],[Detrended Series]]-Table19[[#This Row],[Seasonality ]]</f>
        <v>-3.759615384617554E-3</v>
      </c>
    </row>
    <row r="184" spans="1:8" x14ac:dyDescent="0.2">
      <c r="A184" s="1">
        <v>23802</v>
      </c>
      <c r="B184">
        <v>26.71</v>
      </c>
      <c r="C184" s="2">
        <f t="shared" ca="1" si="5"/>
        <v>23.386923076923079</v>
      </c>
      <c r="D184" s="2">
        <f ca="1">Table2[[#This Row],[y]]-Table6[[#This Row],[Trend]]</f>
        <v>3.3230769230769219</v>
      </c>
      <c r="E184" s="11" t="str">
        <f t="shared" si="4"/>
        <v>Mar</v>
      </c>
      <c r="F184" s="11">
        <f ca="1">AVERAGEIF($E$8:$E$727,Table8[[#This Row],[Monthly]],$D$8:$D$727)</f>
        <v>3.3439999999999999</v>
      </c>
      <c r="G184" s="11">
        <f ca="1">Table17[[#This Row],[Add_Seasonality_Average (Additive)]]-AVERAGE($F$2:$F$13)</f>
        <v>3.3399134615384614</v>
      </c>
      <c r="H184" s="2">
        <f ca="1">Table7[[#This Row],[Detrended Series]]-Table19[[#This Row],[Seasonality ]]</f>
        <v>-1.683653846153943E-2</v>
      </c>
    </row>
    <row r="185" spans="1:8" x14ac:dyDescent="0.2">
      <c r="A185" s="1">
        <v>23833</v>
      </c>
      <c r="B185">
        <v>27.01</v>
      </c>
      <c r="C185" s="2">
        <f t="shared" ca="1" si="5"/>
        <v>23.533076923076919</v>
      </c>
      <c r="D185" s="2">
        <f ca="1">Table2[[#This Row],[y]]-Table6[[#This Row],[Trend]]</f>
        <v>3.4769230769230823</v>
      </c>
      <c r="E185" s="11" t="str">
        <f t="shared" si="4"/>
        <v>Apr</v>
      </c>
      <c r="F185" s="11">
        <f ca="1">AVERAGEIF($E$8:$E$727,Table8[[#This Row],[Monthly]],$D$8:$D$727)</f>
        <v>2.4728461538461546</v>
      </c>
      <c r="G185" s="11">
        <f ca="1">Table17[[#This Row],[Add_Seasonality_Average (Additive)]]-AVERAGE($F$2:$F$13)</f>
        <v>2.4687596153846161</v>
      </c>
      <c r="H185" s="2">
        <f ca="1">Table7[[#This Row],[Detrended Series]]-Table19[[#This Row],[Seasonality ]]</f>
        <v>1.0081634615384663</v>
      </c>
    </row>
    <row r="186" spans="1:8" x14ac:dyDescent="0.2">
      <c r="A186" s="1">
        <v>23863</v>
      </c>
      <c r="B186">
        <v>26.09</v>
      </c>
      <c r="C186" s="2">
        <f t="shared" ca="1" si="5"/>
        <v>23.725384615384616</v>
      </c>
      <c r="D186" s="2">
        <f ca="1">Table2[[#This Row],[y]]-Table6[[#This Row],[Trend]]</f>
        <v>2.3646153846153837</v>
      </c>
      <c r="E186" s="11" t="str">
        <f t="shared" si="4"/>
        <v>May</v>
      </c>
      <c r="F186" s="11">
        <f ca="1">AVERAGEIF($E$8:$E$727,Table8[[#This Row],[Monthly]],$D$8:$D$727)</f>
        <v>1.190307692307693</v>
      </c>
      <c r="G186" s="11">
        <f ca="1">Table17[[#This Row],[Add_Seasonality_Average (Additive)]]-AVERAGE($F$2:$F$13)</f>
        <v>1.1862211538461545</v>
      </c>
      <c r="H186" s="2">
        <f ca="1">Table7[[#This Row],[Detrended Series]]-Table19[[#This Row],[Seasonality ]]</f>
        <v>1.1783942307692292</v>
      </c>
    </row>
    <row r="187" spans="1:8" x14ac:dyDescent="0.2">
      <c r="A187" s="1">
        <v>23894</v>
      </c>
      <c r="B187">
        <v>24.6</v>
      </c>
      <c r="C187" s="2">
        <f t="shared" ca="1" si="5"/>
        <v>23.915384615384617</v>
      </c>
      <c r="D187" s="2">
        <f ca="1">Table2[[#This Row],[y]]-Table6[[#This Row],[Trend]]</f>
        <v>0.68461538461538396</v>
      </c>
      <c r="E187" s="11" t="str">
        <f t="shared" si="4"/>
        <v>Jun</v>
      </c>
      <c r="F187" s="11">
        <f ca="1">AVERAGEIF($E$8:$E$727,Table8[[#This Row],[Monthly]],$D$8:$D$727)</f>
        <v>-0.22521794871794854</v>
      </c>
      <c r="G187" s="11">
        <f ca="1">Table17[[#This Row],[Add_Seasonality_Average (Additive)]]-AVERAGE($F$2:$F$13)</f>
        <v>-0.22930448717948707</v>
      </c>
      <c r="H187" s="2">
        <f ca="1">Table7[[#This Row],[Detrended Series]]-Table19[[#This Row],[Seasonality ]]</f>
        <v>0.913919871794871</v>
      </c>
    </row>
    <row r="188" spans="1:8" x14ac:dyDescent="0.2">
      <c r="A188" s="1">
        <v>23924</v>
      </c>
      <c r="B188">
        <v>23.26</v>
      </c>
      <c r="C188" s="2">
        <f t="shared" ca="1" si="5"/>
        <v>24.170769230769228</v>
      </c>
      <c r="D188" s="2">
        <f ca="1">Table2[[#This Row],[y]]-Table6[[#This Row],[Trend]]</f>
        <v>-0.91076923076922611</v>
      </c>
      <c r="E188" s="11" t="str">
        <f t="shared" si="4"/>
        <v>Jul</v>
      </c>
      <c r="F188" s="11">
        <f ca="1">AVERAGEIF($E$8:$E$727,Table8[[#This Row],[Monthly]],$D$8:$D$727)</f>
        <v>-1.4442692307692311</v>
      </c>
      <c r="G188" s="11">
        <f ca="1">Table17[[#This Row],[Add_Seasonality_Average (Additive)]]-AVERAGE($F$2:$F$13)</f>
        <v>-1.4483557692307696</v>
      </c>
      <c r="H188" s="2">
        <f ca="1">Table7[[#This Row],[Detrended Series]]-Table19[[#This Row],[Seasonality ]]</f>
        <v>0.53758653846154347</v>
      </c>
    </row>
    <row r="189" spans="1:8" x14ac:dyDescent="0.2">
      <c r="A189" s="1">
        <v>23955</v>
      </c>
      <c r="B189">
        <v>22.54</v>
      </c>
      <c r="C189" s="2">
        <f t="shared" ca="1" si="5"/>
        <v>24.298461538461535</v>
      </c>
      <c r="D189" s="2">
        <f ca="1">Table2[[#This Row],[y]]-Table6[[#This Row],[Trend]]</f>
        <v>-1.7584615384615354</v>
      </c>
      <c r="E189" s="11" t="str">
        <f t="shared" si="4"/>
        <v>Aug</v>
      </c>
      <c r="F189" s="11">
        <f ca="1">AVERAGEIF($E$8:$E$727,Table8[[#This Row],[Monthly]],$D$8:$D$727)</f>
        <v>-2.4472564102564101</v>
      </c>
      <c r="G189" s="11">
        <f ca="1">Table17[[#This Row],[Add_Seasonality_Average (Additive)]]-AVERAGE($F$2:$F$13)</f>
        <v>-2.4513429487179486</v>
      </c>
      <c r="H189" s="2">
        <f ca="1">Table7[[#This Row],[Detrended Series]]-Table19[[#This Row],[Seasonality ]]</f>
        <v>0.69288141025641314</v>
      </c>
    </row>
    <row r="190" spans="1:8" x14ac:dyDescent="0.2">
      <c r="A190" s="1">
        <v>23986</v>
      </c>
      <c r="B190">
        <v>21.26</v>
      </c>
      <c r="C190" s="2">
        <f t="shared" ca="1" si="5"/>
        <v>24.235384615384614</v>
      </c>
      <c r="D190" s="2">
        <f ca="1">Table2[[#This Row],[y]]-Table6[[#This Row],[Trend]]</f>
        <v>-2.9753846153846126</v>
      </c>
      <c r="E190" s="11" t="str">
        <f t="shared" si="4"/>
        <v>Sep</v>
      </c>
      <c r="F190" s="11">
        <f ca="1">AVERAGEIF($E$8:$E$727,Table8[[#This Row],[Monthly]],$D$8:$D$727)</f>
        <v>-2.7400384615384614</v>
      </c>
      <c r="G190" s="11">
        <f ca="1">Table17[[#This Row],[Add_Seasonality_Average (Additive)]]-AVERAGE($F$2:$F$13)</f>
        <v>-2.7441249999999999</v>
      </c>
      <c r="H190" s="2">
        <f ca="1">Table7[[#This Row],[Detrended Series]]-Table19[[#This Row],[Seasonality ]]</f>
        <v>-0.2312596153846127</v>
      </c>
    </row>
    <row r="191" spans="1:8" x14ac:dyDescent="0.2">
      <c r="A191" s="1">
        <v>24016</v>
      </c>
      <c r="B191">
        <v>21.57</v>
      </c>
      <c r="C191" s="2">
        <f t="shared" ca="1" si="5"/>
        <v>24.046923076923079</v>
      </c>
      <c r="D191" s="2">
        <f ca="1">Table2[[#This Row],[y]]-Table6[[#This Row],[Trend]]</f>
        <v>-2.4769230769230788</v>
      </c>
      <c r="E191" s="11" t="str">
        <f t="shared" si="4"/>
        <v>Oct</v>
      </c>
      <c r="F191" s="11">
        <f ca="1">AVERAGEIF($E$8:$E$727,Table8[[#This Row],[Monthly]],$D$8:$D$727)</f>
        <v>-2.4004615384615375</v>
      </c>
      <c r="G191" s="11">
        <f ca="1">Table17[[#This Row],[Add_Seasonality_Average (Additive)]]-AVERAGE($F$2:$F$13)</f>
        <v>-2.404548076923076</v>
      </c>
      <c r="H191" s="2">
        <f ca="1">Table7[[#This Row],[Detrended Series]]-Table19[[#This Row],[Seasonality ]]</f>
        <v>-7.2375000000002743E-2</v>
      </c>
    </row>
    <row r="192" spans="1:8" x14ac:dyDescent="0.2">
      <c r="A192" s="1">
        <v>24047</v>
      </c>
      <c r="B192">
        <v>22.29</v>
      </c>
      <c r="C192" s="2">
        <f t="shared" ca="1" si="5"/>
        <v>23.732307692307696</v>
      </c>
      <c r="D192" s="2">
        <f ca="1">Table2[[#This Row],[y]]-Table6[[#This Row],[Trend]]</f>
        <v>-1.442307692307697</v>
      </c>
      <c r="E192" s="11" t="str">
        <f t="shared" si="4"/>
        <v>Nov</v>
      </c>
      <c r="F192" s="11">
        <f ca="1">AVERAGEIF($E$8:$E$727,Table8[[#This Row],[Monthly]],$D$8:$D$727)</f>
        <v>-1.6477179487179485</v>
      </c>
      <c r="G192" s="11">
        <f ca="1">Table17[[#This Row],[Add_Seasonality_Average (Additive)]]-AVERAGE($F$2:$F$13)</f>
        <v>-1.651804487179487</v>
      </c>
      <c r="H192" s="2">
        <f ca="1">Table7[[#This Row],[Detrended Series]]-Table19[[#This Row],[Seasonality ]]</f>
        <v>0.20949679487179007</v>
      </c>
    </row>
    <row r="193" spans="1:8" x14ac:dyDescent="0.2">
      <c r="A193" s="1">
        <v>24077</v>
      </c>
      <c r="B193">
        <v>23.35</v>
      </c>
      <c r="C193" s="2">
        <f t="shared" ca="1" si="5"/>
        <v>23.402307692307694</v>
      </c>
      <c r="D193" s="2">
        <f ca="1">Table2[[#This Row],[y]]-Table6[[#This Row],[Trend]]</f>
        <v>-5.2307692307692832E-2</v>
      </c>
      <c r="E193" s="11" t="str">
        <f t="shared" si="4"/>
        <v>Dec</v>
      </c>
      <c r="F193" s="11">
        <f ca="1">AVERAGEIF($E$8:$E$727,Table8[[#This Row],[Monthly]],$D$8:$D$727)</f>
        <v>-0.38643589743589757</v>
      </c>
      <c r="G193" s="11">
        <f ca="1">Table17[[#This Row],[Add_Seasonality_Average (Additive)]]-AVERAGE($F$2:$F$13)</f>
        <v>-0.39052243589743607</v>
      </c>
      <c r="H193" s="2">
        <f ca="1">Table7[[#This Row],[Detrended Series]]-Table19[[#This Row],[Seasonality ]]</f>
        <v>0.33821474358974324</v>
      </c>
    </row>
    <row r="194" spans="1:8" x14ac:dyDescent="0.2">
      <c r="A194" s="1">
        <v>24108</v>
      </c>
      <c r="B194">
        <v>25.15</v>
      </c>
      <c r="C194" s="2">
        <f t="shared" ca="1" si="5"/>
        <v>23.113846153846154</v>
      </c>
      <c r="D194" s="2">
        <f ca="1">Table2[[#This Row],[y]]-Table6[[#This Row],[Trend]]</f>
        <v>2.0361538461538444</v>
      </c>
      <c r="E194" s="11" t="str">
        <f t="shared" si="4"/>
        <v>Jan</v>
      </c>
      <c r="F194" s="11">
        <f ca="1">AVERAGEIF($E$8:$E$727,Table8[[#This Row],[Monthly]],$D$8:$D$727)</f>
        <v>1.4054358974358971</v>
      </c>
      <c r="G194" s="11">
        <f ca="1">Table17[[#This Row],[Add_Seasonality_Average (Additive)]]-AVERAGE($F$2:$F$13)</f>
        <v>1.4013493589743586</v>
      </c>
      <c r="H194" s="2">
        <f ca="1">Table7[[#This Row],[Detrended Series]]-Table19[[#This Row],[Seasonality ]]</f>
        <v>0.63480448717948579</v>
      </c>
    </row>
    <row r="195" spans="1:8" x14ac:dyDescent="0.2">
      <c r="A195" s="1">
        <v>24139</v>
      </c>
      <c r="B195">
        <v>25.88</v>
      </c>
      <c r="C195" s="2">
        <f t="shared" ca="1" si="5"/>
        <v>22.876153846153848</v>
      </c>
      <c r="D195" s="2">
        <f ca="1">Table2[[#This Row],[y]]-Table6[[#This Row],[Trend]]</f>
        <v>3.0038461538461512</v>
      </c>
      <c r="E195" s="11" t="str">
        <f t="shared" ref="E195:E258" si="6">TEXT(A195,"mmm")</f>
        <v>Feb</v>
      </c>
      <c r="F195" s="11">
        <f ca="1">AVERAGEIF($E$8:$E$727,Table8[[#This Row],[Monthly]],$D$8:$D$727)</f>
        <v>2.9278461538461542</v>
      </c>
      <c r="G195" s="11">
        <f ca="1">Table17[[#This Row],[Add_Seasonality_Average (Additive)]]-AVERAGE($F$2:$F$13)</f>
        <v>2.9237596153846157</v>
      </c>
      <c r="H195" s="2">
        <f ca="1">Table7[[#This Row],[Detrended Series]]-Table19[[#This Row],[Seasonality ]]</f>
        <v>8.0086538461535461E-2</v>
      </c>
    </row>
    <row r="196" spans="1:8" x14ac:dyDescent="0.2">
      <c r="A196" s="1">
        <v>24167</v>
      </c>
      <c r="B196">
        <v>25.35</v>
      </c>
      <c r="C196" s="2">
        <f t="shared" ca="1" si="5"/>
        <v>22.683846153846154</v>
      </c>
      <c r="D196" s="2">
        <f ca="1">Table2[[#This Row],[y]]-Table6[[#This Row],[Trend]]</f>
        <v>2.666153846153847</v>
      </c>
      <c r="E196" s="11" t="str">
        <f t="shared" si="6"/>
        <v>Mar</v>
      </c>
      <c r="F196" s="11">
        <f ca="1">AVERAGEIF($E$8:$E$727,Table8[[#This Row],[Monthly]],$D$8:$D$727)</f>
        <v>3.3439999999999999</v>
      </c>
      <c r="G196" s="11">
        <f ca="1">Table17[[#This Row],[Add_Seasonality_Average (Additive)]]-AVERAGE($F$2:$F$13)</f>
        <v>3.3399134615384614</v>
      </c>
      <c r="H196" s="2">
        <f ca="1">Table7[[#This Row],[Detrended Series]]-Table19[[#This Row],[Seasonality ]]</f>
        <v>-0.67375961538461437</v>
      </c>
    </row>
    <row r="197" spans="1:8" x14ac:dyDescent="0.2">
      <c r="A197" s="1">
        <v>24198</v>
      </c>
      <c r="B197">
        <v>24.26</v>
      </c>
      <c r="C197" s="2">
        <f t="shared" ca="1" si="5"/>
        <v>22.626153846153844</v>
      </c>
      <c r="D197" s="2">
        <f ca="1">Table2[[#This Row],[y]]-Table6[[#This Row],[Trend]]</f>
        <v>1.6338461538461573</v>
      </c>
      <c r="E197" s="11" t="str">
        <f t="shared" si="6"/>
        <v>Apr</v>
      </c>
      <c r="F197" s="11">
        <f ca="1">AVERAGEIF($E$8:$E$727,Table8[[#This Row],[Monthly]],$D$8:$D$727)</f>
        <v>2.4728461538461546</v>
      </c>
      <c r="G197" s="11">
        <f ca="1">Table17[[#This Row],[Add_Seasonality_Average (Additive)]]-AVERAGE($F$2:$F$13)</f>
        <v>2.4687596153846161</v>
      </c>
      <c r="H197" s="2">
        <f ca="1">Table7[[#This Row],[Detrended Series]]-Table19[[#This Row],[Seasonality ]]</f>
        <v>-0.8349134615384588</v>
      </c>
    </row>
    <row r="198" spans="1:8" x14ac:dyDescent="0.2">
      <c r="A198" s="1">
        <v>24228</v>
      </c>
      <c r="B198">
        <v>22.92</v>
      </c>
      <c r="C198" s="2">
        <f t="shared" ca="1" si="5"/>
        <v>22.584615384615386</v>
      </c>
      <c r="D198" s="2">
        <f ca="1">Table2[[#This Row],[y]]-Table6[[#This Row],[Trend]]</f>
        <v>0.33538461538461561</v>
      </c>
      <c r="E198" s="11" t="str">
        <f t="shared" si="6"/>
        <v>May</v>
      </c>
      <c r="F198" s="11">
        <f ca="1">AVERAGEIF($E$8:$E$727,Table8[[#This Row],[Monthly]],$D$8:$D$727)</f>
        <v>1.190307692307693</v>
      </c>
      <c r="G198" s="11">
        <f ca="1">Table17[[#This Row],[Add_Seasonality_Average (Additive)]]-AVERAGE($F$2:$F$13)</f>
        <v>1.1862211538461545</v>
      </c>
      <c r="H198" s="2">
        <f ca="1">Table7[[#This Row],[Detrended Series]]-Table19[[#This Row],[Seasonality ]]</f>
        <v>-0.85083653846153884</v>
      </c>
    </row>
    <row r="199" spans="1:8" x14ac:dyDescent="0.2">
      <c r="A199" s="1">
        <v>24259</v>
      </c>
      <c r="B199">
        <v>21.8</v>
      </c>
      <c r="C199" s="2">
        <f t="shared" ca="1" si="5"/>
        <v>22.581538461538461</v>
      </c>
      <c r="D199" s="2">
        <f ca="1">Table2[[#This Row],[y]]-Table6[[#This Row],[Trend]]</f>
        <v>-0.78153846153846018</v>
      </c>
      <c r="E199" s="11" t="str">
        <f t="shared" si="6"/>
        <v>Jun</v>
      </c>
      <c r="F199" s="11">
        <f ca="1">AVERAGEIF($E$8:$E$727,Table8[[#This Row],[Monthly]],$D$8:$D$727)</f>
        <v>-0.22521794871794854</v>
      </c>
      <c r="G199" s="11">
        <f ca="1">Table17[[#This Row],[Add_Seasonality_Average (Additive)]]-AVERAGE($F$2:$F$13)</f>
        <v>-0.22930448717948707</v>
      </c>
      <c r="H199" s="2">
        <f ca="1">Table7[[#This Row],[Detrended Series]]-Table19[[#This Row],[Seasonality ]]</f>
        <v>-0.55223397435897315</v>
      </c>
    </row>
    <row r="200" spans="1:8" x14ac:dyDescent="0.2">
      <c r="A200" s="1">
        <v>24289</v>
      </c>
      <c r="B200">
        <v>20.85</v>
      </c>
      <c r="C200" s="2">
        <f t="shared" ca="1" si="5"/>
        <v>22.605384615384615</v>
      </c>
      <c r="D200" s="2">
        <f ca="1">Table2[[#This Row],[y]]-Table6[[#This Row],[Trend]]</f>
        <v>-1.7553846153846138</v>
      </c>
      <c r="E200" s="11" t="str">
        <f t="shared" si="6"/>
        <v>Jul</v>
      </c>
      <c r="F200" s="11">
        <f ca="1">AVERAGEIF($E$8:$E$727,Table8[[#This Row],[Monthly]],$D$8:$D$727)</f>
        <v>-1.4442692307692311</v>
      </c>
      <c r="G200" s="11">
        <f ca="1">Table17[[#This Row],[Add_Seasonality_Average (Additive)]]-AVERAGE($F$2:$F$13)</f>
        <v>-1.4483557692307696</v>
      </c>
      <c r="H200" s="2">
        <f ca="1">Table7[[#This Row],[Detrended Series]]-Table19[[#This Row],[Seasonality ]]</f>
        <v>-0.30702884615384418</v>
      </c>
    </row>
    <row r="201" spans="1:8" x14ac:dyDescent="0.2">
      <c r="A201" s="1">
        <v>24320</v>
      </c>
      <c r="B201">
        <v>20.170000000000002</v>
      </c>
      <c r="C201" s="2">
        <f t="shared" ref="C201:C264" ca="1" si="7">IFERROR(AVERAGE(OFFSET(B195, 0, 0, 13, 1)), "")</f>
        <v>22.63538461538462</v>
      </c>
      <c r="D201" s="2">
        <f ca="1">Table2[[#This Row],[y]]-Table6[[#This Row],[Trend]]</f>
        <v>-2.4653846153846182</v>
      </c>
      <c r="E201" s="11" t="str">
        <f t="shared" si="6"/>
        <v>Aug</v>
      </c>
      <c r="F201" s="11">
        <f ca="1">AVERAGEIF($E$8:$E$727,Table8[[#This Row],[Monthly]],$D$8:$D$727)</f>
        <v>-2.4472564102564101</v>
      </c>
      <c r="G201" s="11">
        <f ca="1">Table17[[#This Row],[Add_Seasonality_Average (Additive)]]-AVERAGE($F$2:$F$13)</f>
        <v>-2.4513429487179486</v>
      </c>
      <c r="H201" s="2">
        <f ca="1">Table7[[#This Row],[Detrended Series]]-Table19[[#This Row],[Seasonality ]]</f>
        <v>-1.4041666666669617E-2</v>
      </c>
    </row>
    <row r="202" spans="1:8" x14ac:dyDescent="0.2">
      <c r="A202" s="1">
        <v>24351</v>
      </c>
      <c r="B202">
        <v>20.04</v>
      </c>
      <c r="C202" s="2">
        <f t="shared" ca="1" si="7"/>
        <v>22.61</v>
      </c>
      <c r="D202" s="2">
        <f ca="1">Table2[[#This Row],[y]]-Table6[[#This Row],[Trend]]</f>
        <v>-2.5700000000000003</v>
      </c>
      <c r="E202" s="11" t="str">
        <f t="shared" si="6"/>
        <v>Sep</v>
      </c>
      <c r="F202" s="11">
        <f ca="1">AVERAGEIF($E$8:$E$727,Table8[[#This Row],[Monthly]],$D$8:$D$727)</f>
        <v>-2.7400384615384614</v>
      </c>
      <c r="G202" s="11">
        <f ca="1">Table17[[#This Row],[Add_Seasonality_Average (Additive)]]-AVERAGE($F$2:$F$13)</f>
        <v>-2.7441249999999999</v>
      </c>
      <c r="H202" s="2">
        <f ca="1">Table7[[#This Row],[Detrended Series]]-Table19[[#This Row],[Seasonality ]]</f>
        <v>0.17412499999999964</v>
      </c>
    </row>
    <row r="203" spans="1:8" x14ac:dyDescent="0.2">
      <c r="A203" s="1">
        <v>24381</v>
      </c>
      <c r="B203">
        <v>20.51</v>
      </c>
      <c r="C203" s="2">
        <f t="shared" ca="1" si="7"/>
        <v>22.581538461538461</v>
      </c>
      <c r="D203" s="2">
        <f ca="1">Table2[[#This Row],[y]]-Table6[[#This Row],[Trend]]</f>
        <v>-2.0715384615384593</v>
      </c>
      <c r="E203" s="11" t="str">
        <f t="shared" si="6"/>
        <v>Oct</v>
      </c>
      <c r="F203" s="11">
        <f ca="1">AVERAGEIF($E$8:$E$727,Table8[[#This Row],[Monthly]],$D$8:$D$727)</f>
        <v>-2.4004615384615375</v>
      </c>
      <c r="G203" s="11">
        <f ca="1">Table17[[#This Row],[Add_Seasonality_Average (Additive)]]-AVERAGE($F$2:$F$13)</f>
        <v>-2.404548076923076</v>
      </c>
      <c r="H203" s="2">
        <f ca="1">Table7[[#This Row],[Detrended Series]]-Table19[[#This Row],[Seasonality ]]</f>
        <v>0.33300961538461671</v>
      </c>
    </row>
    <row r="204" spans="1:8" x14ac:dyDescent="0.2">
      <c r="A204" s="1">
        <v>24412</v>
      </c>
      <c r="B204">
        <v>21.03</v>
      </c>
      <c r="C204" s="2">
        <f t="shared" ca="1" si="7"/>
        <v>22.543846153846154</v>
      </c>
      <c r="D204" s="2">
        <f ca="1">Table2[[#This Row],[y]]-Table6[[#This Row],[Trend]]</f>
        <v>-1.5138461538461527</v>
      </c>
      <c r="E204" s="11" t="str">
        <f t="shared" si="6"/>
        <v>Nov</v>
      </c>
      <c r="F204" s="11">
        <f ca="1">AVERAGEIF($E$8:$E$727,Table8[[#This Row],[Monthly]],$D$8:$D$727)</f>
        <v>-1.6477179487179485</v>
      </c>
      <c r="G204" s="11">
        <f ca="1">Table17[[#This Row],[Add_Seasonality_Average (Additive)]]-AVERAGE($F$2:$F$13)</f>
        <v>-1.651804487179487</v>
      </c>
      <c r="H204" s="2">
        <f ca="1">Table7[[#This Row],[Detrended Series]]-Table19[[#This Row],[Seasonality ]]</f>
        <v>0.13795833333333429</v>
      </c>
    </row>
    <row r="205" spans="1:8" x14ac:dyDescent="0.2">
      <c r="A205" s="1">
        <v>24442</v>
      </c>
      <c r="B205">
        <v>22.25</v>
      </c>
      <c r="C205" s="2">
        <f t="shared" ca="1" si="7"/>
        <v>22.476153846153849</v>
      </c>
      <c r="D205" s="2">
        <f ca="1">Table2[[#This Row],[y]]-Table6[[#This Row],[Trend]]</f>
        <v>-0.22615384615384926</v>
      </c>
      <c r="E205" s="11" t="str">
        <f t="shared" si="6"/>
        <v>Dec</v>
      </c>
      <c r="F205" s="11">
        <f ca="1">AVERAGEIF($E$8:$E$727,Table8[[#This Row],[Monthly]],$D$8:$D$727)</f>
        <v>-0.38643589743589757</v>
      </c>
      <c r="G205" s="11">
        <f ca="1">Table17[[#This Row],[Add_Seasonality_Average (Additive)]]-AVERAGE($F$2:$F$13)</f>
        <v>-0.39052243589743607</v>
      </c>
      <c r="H205" s="2">
        <f ca="1">Table7[[#This Row],[Detrended Series]]-Table19[[#This Row],[Seasonality ]]</f>
        <v>0.16436858974358681</v>
      </c>
    </row>
    <row r="206" spans="1:8" x14ac:dyDescent="0.2">
      <c r="A206" s="1">
        <v>24473</v>
      </c>
      <c r="B206">
        <v>23.66</v>
      </c>
      <c r="C206" s="2">
        <f t="shared" ca="1" si="7"/>
        <v>22.422307692307697</v>
      </c>
      <c r="D206" s="2">
        <f ca="1">Table2[[#This Row],[y]]-Table6[[#This Row],[Trend]]</f>
        <v>1.2376923076923028</v>
      </c>
      <c r="E206" s="11" t="str">
        <f t="shared" si="6"/>
        <v>Jan</v>
      </c>
      <c r="F206" s="11">
        <f ca="1">AVERAGEIF($E$8:$E$727,Table8[[#This Row],[Monthly]],$D$8:$D$727)</f>
        <v>1.4054358974358971</v>
      </c>
      <c r="G206" s="11">
        <f ca="1">Table17[[#This Row],[Add_Seasonality_Average (Additive)]]-AVERAGE($F$2:$F$13)</f>
        <v>1.4013493589743586</v>
      </c>
      <c r="H206" s="2">
        <f ca="1">Table7[[#This Row],[Detrended Series]]-Table19[[#This Row],[Seasonality ]]</f>
        <v>-0.16365705128205588</v>
      </c>
    </row>
    <row r="207" spans="1:8" x14ac:dyDescent="0.2">
      <c r="A207" s="1">
        <v>24504</v>
      </c>
      <c r="B207">
        <v>25.54</v>
      </c>
      <c r="C207" s="2">
        <f t="shared" ca="1" si="7"/>
        <v>22.344615384615381</v>
      </c>
      <c r="D207" s="2">
        <f ca="1">Table2[[#This Row],[y]]-Table6[[#This Row],[Trend]]</f>
        <v>3.1953846153846186</v>
      </c>
      <c r="E207" s="11" t="str">
        <f t="shared" si="6"/>
        <v>Feb</v>
      </c>
      <c r="F207" s="11">
        <f ca="1">AVERAGEIF($E$8:$E$727,Table8[[#This Row],[Monthly]],$D$8:$D$727)</f>
        <v>2.9278461538461542</v>
      </c>
      <c r="G207" s="11">
        <f ca="1">Table17[[#This Row],[Add_Seasonality_Average (Additive)]]-AVERAGE($F$2:$F$13)</f>
        <v>2.9237596153846157</v>
      </c>
      <c r="H207" s="2">
        <f ca="1">Table7[[#This Row],[Detrended Series]]-Table19[[#This Row],[Seasonality ]]</f>
        <v>0.27162500000000289</v>
      </c>
    </row>
    <row r="208" spans="1:8" x14ac:dyDescent="0.2">
      <c r="A208" s="1">
        <v>24532</v>
      </c>
      <c r="B208">
        <v>25.55</v>
      </c>
      <c r="C208" s="2">
        <f t="shared" ca="1" si="7"/>
        <v>22.260769230769231</v>
      </c>
      <c r="D208" s="2">
        <f ca="1">Table2[[#This Row],[y]]-Table6[[#This Row],[Trend]]</f>
        <v>3.2892307692307696</v>
      </c>
      <c r="E208" s="11" t="str">
        <f t="shared" si="6"/>
        <v>Mar</v>
      </c>
      <c r="F208" s="11">
        <f ca="1">AVERAGEIF($E$8:$E$727,Table8[[#This Row],[Monthly]],$D$8:$D$727)</f>
        <v>3.3439999999999999</v>
      </c>
      <c r="G208" s="11">
        <f ca="1">Table17[[#This Row],[Add_Seasonality_Average (Additive)]]-AVERAGE($F$2:$F$13)</f>
        <v>3.3399134615384614</v>
      </c>
      <c r="H208" s="2">
        <f ca="1">Table7[[#This Row],[Detrended Series]]-Table19[[#This Row],[Seasonality ]]</f>
        <v>-5.0682692307691735E-2</v>
      </c>
    </row>
    <row r="209" spans="1:8" x14ac:dyDescent="0.2">
      <c r="A209" s="1">
        <v>24563</v>
      </c>
      <c r="B209">
        <v>24.98</v>
      </c>
      <c r="C209" s="2">
        <f t="shared" ca="1" si="7"/>
        <v>22.216923076923081</v>
      </c>
      <c r="D209" s="2">
        <f ca="1">Table2[[#This Row],[y]]-Table6[[#This Row],[Trend]]</f>
        <v>2.7630769230769197</v>
      </c>
      <c r="E209" s="11" t="str">
        <f t="shared" si="6"/>
        <v>Apr</v>
      </c>
      <c r="F209" s="11">
        <f ca="1">AVERAGEIF($E$8:$E$727,Table8[[#This Row],[Monthly]],$D$8:$D$727)</f>
        <v>2.4728461538461546</v>
      </c>
      <c r="G209" s="11">
        <f ca="1">Table17[[#This Row],[Add_Seasonality_Average (Additive)]]-AVERAGE($F$2:$F$13)</f>
        <v>2.4687596153846161</v>
      </c>
      <c r="H209" s="2">
        <f ca="1">Table7[[#This Row],[Detrended Series]]-Table19[[#This Row],[Seasonality ]]</f>
        <v>0.29431730769230358</v>
      </c>
    </row>
    <row r="210" spans="1:8" x14ac:dyDescent="0.2">
      <c r="A210" s="1">
        <v>24593</v>
      </c>
      <c r="B210">
        <v>23.77</v>
      </c>
      <c r="C210" s="2">
        <f t="shared" ca="1" si="7"/>
        <v>22.193076923076919</v>
      </c>
      <c r="D210" s="2">
        <f ca="1">Table2[[#This Row],[y]]-Table6[[#This Row],[Trend]]</f>
        <v>1.5769230769230802</v>
      </c>
      <c r="E210" s="11" t="str">
        <f t="shared" si="6"/>
        <v>May</v>
      </c>
      <c r="F210" s="11">
        <f ca="1">AVERAGEIF($E$8:$E$727,Table8[[#This Row],[Monthly]],$D$8:$D$727)</f>
        <v>1.190307692307693</v>
      </c>
      <c r="G210" s="11">
        <f ca="1">Table17[[#This Row],[Add_Seasonality_Average (Additive)]]-AVERAGE($F$2:$F$13)</f>
        <v>1.1862211538461545</v>
      </c>
      <c r="H210" s="2">
        <f ca="1">Table7[[#This Row],[Detrended Series]]-Table19[[#This Row],[Seasonality ]]</f>
        <v>0.39070192307692575</v>
      </c>
    </row>
    <row r="211" spans="1:8" x14ac:dyDescent="0.2">
      <c r="A211" s="1">
        <v>24624</v>
      </c>
      <c r="B211">
        <v>22.04</v>
      </c>
      <c r="C211" s="2">
        <f t="shared" ca="1" si="7"/>
        <v>22.212307692307693</v>
      </c>
      <c r="D211" s="2">
        <f ca="1">Table2[[#This Row],[y]]-Table6[[#This Row],[Trend]]</f>
        <v>-0.17230769230769383</v>
      </c>
      <c r="E211" s="11" t="str">
        <f t="shared" si="6"/>
        <v>Jun</v>
      </c>
      <c r="F211" s="11">
        <f ca="1">AVERAGEIF($E$8:$E$727,Table8[[#This Row],[Monthly]],$D$8:$D$727)</f>
        <v>-0.22521794871794854</v>
      </c>
      <c r="G211" s="11">
        <f ca="1">Table17[[#This Row],[Add_Seasonality_Average (Additive)]]-AVERAGE($F$2:$F$13)</f>
        <v>-0.22930448717948707</v>
      </c>
      <c r="H211" s="2">
        <f ca="1">Table7[[#This Row],[Detrended Series]]-Table19[[#This Row],[Seasonality ]]</f>
        <v>5.6996794871793238E-2</v>
      </c>
    </row>
    <row r="212" spans="1:8" x14ac:dyDescent="0.2">
      <c r="A212" s="1">
        <v>24654</v>
      </c>
      <c r="B212">
        <v>21.1</v>
      </c>
      <c r="C212" s="2">
        <f t="shared" ca="1" si="7"/>
        <v>22.284615384615385</v>
      </c>
      <c r="D212" s="2">
        <f ca="1">Table2[[#This Row],[y]]-Table6[[#This Row],[Trend]]</f>
        <v>-1.184615384615384</v>
      </c>
      <c r="E212" s="11" t="str">
        <f t="shared" si="6"/>
        <v>Jul</v>
      </c>
      <c r="F212" s="11">
        <f ca="1">AVERAGEIF($E$8:$E$727,Table8[[#This Row],[Monthly]],$D$8:$D$727)</f>
        <v>-1.4442692307692311</v>
      </c>
      <c r="G212" s="11">
        <f ca="1">Table17[[#This Row],[Add_Seasonality_Average (Additive)]]-AVERAGE($F$2:$F$13)</f>
        <v>-1.4483557692307696</v>
      </c>
      <c r="H212" s="2">
        <f ca="1">Table7[[#This Row],[Detrended Series]]-Table19[[#This Row],[Seasonality ]]</f>
        <v>0.26374038461538563</v>
      </c>
    </row>
    <row r="213" spans="1:8" x14ac:dyDescent="0.2">
      <c r="A213" s="1">
        <v>24685</v>
      </c>
      <c r="B213">
        <v>19.84</v>
      </c>
      <c r="C213" s="2">
        <f t="shared" ca="1" si="7"/>
        <v>22.378461538461536</v>
      </c>
      <c r="D213" s="2">
        <f ca="1">Table2[[#This Row],[y]]-Table6[[#This Row],[Trend]]</f>
        <v>-2.5384615384615365</v>
      </c>
      <c r="E213" s="11" t="str">
        <f t="shared" si="6"/>
        <v>Aug</v>
      </c>
      <c r="F213" s="11">
        <f ca="1">AVERAGEIF($E$8:$E$727,Table8[[#This Row],[Monthly]],$D$8:$D$727)</f>
        <v>-2.4472564102564101</v>
      </c>
      <c r="G213" s="11">
        <f ca="1">Table17[[#This Row],[Add_Seasonality_Average (Additive)]]-AVERAGE($F$2:$F$13)</f>
        <v>-2.4513429487179486</v>
      </c>
      <c r="H213" s="2">
        <f ca="1">Table7[[#This Row],[Detrended Series]]-Table19[[#This Row],[Seasonality ]]</f>
        <v>-8.7118589743587993E-2</v>
      </c>
    </row>
    <row r="214" spans="1:8" x14ac:dyDescent="0.2">
      <c r="A214" s="1">
        <v>24716</v>
      </c>
      <c r="B214">
        <v>19.079999999999998</v>
      </c>
      <c r="C214" s="2">
        <f t="shared" ca="1" si="7"/>
        <v>22.345384615384617</v>
      </c>
      <c r="D214" s="2">
        <f ca="1">Table2[[#This Row],[y]]-Table6[[#This Row],[Trend]]</f>
        <v>-3.2653846153846189</v>
      </c>
      <c r="E214" s="11" t="str">
        <f t="shared" si="6"/>
        <v>Sep</v>
      </c>
      <c r="F214" s="11">
        <f ca="1">AVERAGEIF($E$8:$E$727,Table8[[#This Row],[Monthly]],$D$8:$D$727)</f>
        <v>-2.7400384615384614</v>
      </c>
      <c r="G214" s="11">
        <f ca="1">Table17[[#This Row],[Add_Seasonality_Average (Additive)]]-AVERAGE($F$2:$F$13)</f>
        <v>-2.7441249999999999</v>
      </c>
      <c r="H214" s="2">
        <f ca="1">Table7[[#This Row],[Detrended Series]]-Table19[[#This Row],[Seasonality ]]</f>
        <v>-0.52125961538461896</v>
      </c>
    </row>
    <row r="215" spans="1:8" x14ac:dyDescent="0.2">
      <c r="A215" s="1">
        <v>24746</v>
      </c>
      <c r="B215">
        <v>19.47</v>
      </c>
      <c r="C215" s="2">
        <f t="shared" ca="1" si="7"/>
        <v>22.22384615384615</v>
      </c>
      <c r="D215" s="2">
        <f ca="1">Table2[[#This Row],[y]]-Table6[[#This Row],[Trend]]</f>
        <v>-2.7538461538461512</v>
      </c>
      <c r="E215" s="11" t="str">
        <f t="shared" si="6"/>
        <v>Oct</v>
      </c>
      <c r="F215" s="11">
        <f ca="1">AVERAGEIF($E$8:$E$727,Table8[[#This Row],[Monthly]],$D$8:$D$727)</f>
        <v>-2.4004615384615375</v>
      </c>
      <c r="G215" s="11">
        <f ca="1">Table17[[#This Row],[Add_Seasonality_Average (Additive)]]-AVERAGE($F$2:$F$13)</f>
        <v>-2.404548076923076</v>
      </c>
      <c r="H215" s="2">
        <f ca="1">Table7[[#This Row],[Detrended Series]]-Table19[[#This Row],[Seasonality ]]</f>
        <v>-0.34929807692307513</v>
      </c>
    </row>
    <row r="216" spans="1:8" x14ac:dyDescent="0.2">
      <c r="A216" s="1">
        <v>24777</v>
      </c>
      <c r="B216">
        <v>20.2</v>
      </c>
      <c r="C216" s="2">
        <f t="shared" ca="1" si="7"/>
        <v>22.028461538461535</v>
      </c>
      <c r="D216" s="2">
        <f ca="1">Table2[[#This Row],[y]]-Table6[[#This Row],[Trend]]</f>
        <v>-1.8284615384615357</v>
      </c>
      <c r="E216" s="11" t="str">
        <f t="shared" si="6"/>
        <v>Nov</v>
      </c>
      <c r="F216" s="11">
        <f ca="1">AVERAGEIF($E$8:$E$727,Table8[[#This Row],[Monthly]],$D$8:$D$727)</f>
        <v>-1.6477179487179485</v>
      </c>
      <c r="G216" s="11">
        <f ca="1">Table17[[#This Row],[Add_Seasonality_Average (Additive)]]-AVERAGE($F$2:$F$13)</f>
        <v>-1.651804487179487</v>
      </c>
      <c r="H216" s="2">
        <f ca="1">Table7[[#This Row],[Detrended Series]]-Table19[[#This Row],[Seasonality ]]</f>
        <v>-0.17665705128204867</v>
      </c>
    </row>
    <row r="217" spans="1:8" x14ac:dyDescent="0.2">
      <c r="A217" s="1">
        <v>24807</v>
      </c>
      <c r="B217">
        <v>21.28</v>
      </c>
      <c r="C217" s="2">
        <f t="shared" ca="1" si="7"/>
        <v>21.869230769230771</v>
      </c>
      <c r="D217" s="2">
        <f ca="1">Table2[[#This Row],[y]]-Table6[[#This Row],[Trend]]</f>
        <v>-0.58923076923077033</v>
      </c>
      <c r="E217" s="11" t="str">
        <f t="shared" si="6"/>
        <v>Dec</v>
      </c>
      <c r="F217" s="11">
        <f ca="1">AVERAGEIF($E$8:$E$727,Table8[[#This Row],[Monthly]],$D$8:$D$727)</f>
        <v>-0.38643589743589757</v>
      </c>
      <c r="G217" s="11">
        <f ca="1">Table17[[#This Row],[Add_Seasonality_Average (Additive)]]-AVERAGE($F$2:$F$13)</f>
        <v>-0.39052243589743607</v>
      </c>
      <c r="H217" s="2">
        <f ca="1">Table7[[#This Row],[Detrended Series]]-Table19[[#This Row],[Seasonality ]]</f>
        <v>-0.19870833333333426</v>
      </c>
    </row>
    <row r="218" spans="1:8" x14ac:dyDescent="0.2">
      <c r="A218" s="1">
        <v>24838</v>
      </c>
      <c r="B218">
        <v>23.19</v>
      </c>
      <c r="C218" s="2">
        <f t="shared" ca="1" si="7"/>
        <v>21.808461538461536</v>
      </c>
      <c r="D218" s="2">
        <f ca="1">Table2[[#This Row],[y]]-Table6[[#This Row],[Trend]]</f>
        <v>1.3815384615384652</v>
      </c>
      <c r="E218" s="11" t="str">
        <f t="shared" si="6"/>
        <v>Jan</v>
      </c>
      <c r="F218" s="11">
        <f ca="1">AVERAGEIF($E$8:$E$727,Table8[[#This Row],[Monthly]],$D$8:$D$727)</f>
        <v>1.4054358974358971</v>
      </c>
      <c r="G218" s="11">
        <f ca="1">Table17[[#This Row],[Add_Seasonality_Average (Additive)]]-AVERAGE($F$2:$F$13)</f>
        <v>1.4013493589743586</v>
      </c>
      <c r="H218" s="2">
        <f ca="1">Table7[[#This Row],[Detrended Series]]-Table19[[#This Row],[Seasonality ]]</f>
        <v>-1.9810897435893482E-2</v>
      </c>
    </row>
    <row r="219" spans="1:8" x14ac:dyDescent="0.2">
      <c r="A219" s="1">
        <v>24869</v>
      </c>
      <c r="B219">
        <v>24.88</v>
      </c>
      <c r="C219" s="2">
        <f t="shared" ca="1" si="7"/>
        <v>21.798461538461538</v>
      </c>
      <c r="D219" s="2">
        <f ca="1">Table2[[#This Row],[y]]-Table6[[#This Row],[Trend]]</f>
        <v>3.0815384615384609</v>
      </c>
      <c r="E219" s="11" t="str">
        <f t="shared" si="6"/>
        <v>Feb</v>
      </c>
      <c r="F219" s="11">
        <f ca="1">AVERAGEIF($E$8:$E$727,Table8[[#This Row],[Monthly]],$D$8:$D$727)</f>
        <v>2.9278461538461542</v>
      </c>
      <c r="G219" s="11">
        <f ca="1">Table17[[#This Row],[Add_Seasonality_Average (Additive)]]-AVERAGE($F$2:$F$13)</f>
        <v>2.9237596153846157</v>
      </c>
      <c r="H219" s="2">
        <f ca="1">Table7[[#This Row],[Detrended Series]]-Table19[[#This Row],[Seasonality ]]</f>
        <v>0.15777884615384519</v>
      </c>
    </row>
    <row r="220" spans="1:8" x14ac:dyDescent="0.2">
      <c r="A220" s="1">
        <v>24898</v>
      </c>
      <c r="B220">
        <v>25.11</v>
      </c>
      <c r="C220" s="2">
        <f t="shared" ca="1" si="7"/>
        <v>21.905384615384612</v>
      </c>
      <c r="D220" s="2">
        <f ca="1">Table2[[#This Row],[y]]-Table6[[#This Row],[Trend]]</f>
        <v>3.2046153846153871</v>
      </c>
      <c r="E220" s="11" t="str">
        <f t="shared" si="6"/>
        <v>Mar</v>
      </c>
      <c r="F220" s="11">
        <f ca="1">AVERAGEIF($E$8:$E$727,Table8[[#This Row],[Monthly]],$D$8:$D$727)</f>
        <v>3.3439999999999999</v>
      </c>
      <c r="G220" s="11">
        <f ca="1">Table17[[#This Row],[Add_Seasonality_Average (Additive)]]-AVERAGE($F$2:$F$13)</f>
        <v>3.3399134615384614</v>
      </c>
      <c r="H220" s="2">
        <f ca="1">Table7[[#This Row],[Detrended Series]]-Table19[[#This Row],[Seasonality ]]</f>
        <v>-0.13529807692307427</v>
      </c>
    </row>
    <row r="221" spans="1:8" x14ac:dyDescent="0.2">
      <c r="A221" s="1">
        <v>24929</v>
      </c>
      <c r="B221">
        <v>23.97</v>
      </c>
      <c r="C221" s="2">
        <f t="shared" ca="1" si="7"/>
        <v>22.062307692307691</v>
      </c>
      <c r="D221" s="2">
        <f ca="1">Table2[[#This Row],[y]]-Table6[[#This Row],[Trend]]</f>
        <v>1.907692307692308</v>
      </c>
      <c r="E221" s="11" t="str">
        <f t="shared" si="6"/>
        <v>Apr</v>
      </c>
      <c r="F221" s="11">
        <f ca="1">AVERAGEIF($E$8:$E$727,Table8[[#This Row],[Monthly]],$D$8:$D$727)</f>
        <v>2.4728461538461546</v>
      </c>
      <c r="G221" s="11">
        <f ca="1">Table17[[#This Row],[Add_Seasonality_Average (Additive)]]-AVERAGE($F$2:$F$13)</f>
        <v>2.4687596153846161</v>
      </c>
      <c r="H221" s="2">
        <f ca="1">Table7[[#This Row],[Detrended Series]]-Table19[[#This Row],[Seasonality ]]</f>
        <v>-0.56106730769230806</v>
      </c>
    </row>
    <row r="222" spans="1:8" x14ac:dyDescent="0.2">
      <c r="A222" s="1">
        <v>24959</v>
      </c>
      <c r="B222">
        <v>22.44</v>
      </c>
      <c r="C222" s="2">
        <f t="shared" ca="1" si="7"/>
        <v>22.232307692307693</v>
      </c>
      <c r="D222" s="2">
        <f ca="1">Table2[[#This Row],[y]]-Table6[[#This Row],[Trend]]</f>
        <v>0.20769230769230873</v>
      </c>
      <c r="E222" s="11" t="str">
        <f t="shared" si="6"/>
        <v>May</v>
      </c>
      <c r="F222" s="11">
        <f ca="1">AVERAGEIF($E$8:$E$727,Table8[[#This Row],[Monthly]],$D$8:$D$727)</f>
        <v>1.190307692307693</v>
      </c>
      <c r="G222" s="11">
        <f ca="1">Table17[[#This Row],[Add_Seasonality_Average (Additive)]]-AVERAGE($F$2:$F$13)</f>
        <v>1.1862211538461545</v>
      </c>
      <c r="H222" s="2">
        <f ca="1">Table7[[#This Row],[Detrended Series]]-Table19[[#This Row],[Seasonality ]]</f>
        <v>-0.97852884615384572</v>
      </c>
    </row>
    <row r="223" spans="1:8" x14ac:dyDescent="0.2">
      <c r="A223" s="1">
        <v>24990</v>
      </c>
      <c r="B223">
        <v>21.7</v>
      </c>
      <c r="C223" s="2">
        <f t="shared" ca="1" si="7"/>
        <v>22.463076923076922</v>
      </c>
      <c r="D223" s="2">
        <f ca="1">Table2[[#This Row],[y]]-Table6[[#This Row],[Trend]]</f>
        <v>-0.76307692307692321</v>
      </c>
      <c r="E223" s="11" t="str">
        <f t="shared" si="6"/>
        <v>Jun</v>
      </c>
      <c r="F223" s="11">
        <f ca="1">AVERAGEIF($E$8:$E$727,Table8[[#This Row],[Monthly]],$D$8:$D$727)</f>
        <v>-0.22521794871794854</v>
      </c>
      <c r="G223" s="11">
        <f ca="1">Table17[[#This Row],[Add_Seasonality_Average (Additive)]]-AVERAGE($F$2:$F$13)</f>
        <v>-0.22930448717948707</v>
      </c>
      <c r="H223" s="2">
        <f ca="1">Table7[[#This Row],[Detrended Series]]-Table19[[#This Row],[Seasonality ]]</f>
        <v>-0.53377243589743617</v>
      </c>
    </row>
    <row r="224" spans="1:8" x14ac:dyDescent="0.2">
      <c r="A224" s="1">
        <v>25020</v>
      </c>
      <c r="B224">
        <v>21.25</v>
      </c>
      <c r="C224" s="2">
        <f t="shared" ca="1" si="7"/>
        <v>22.723846153846157</v>
      </c>
      <c r="D224" s="2">
        <f ca="1">Table2[[#This Row],[y]]-Table6[[#This Row],[Trend]]</f>
        <v>-1.4738461538461571</v>
      </c>
      <c r="E224" s="11" t="str">
        <f t="shared" si="6"/>
        <v>Jul</v>
      </c>
      <c r="F224" s="11">
        <f ca="1">AVERAGEIF($E$8:$E$727,Table8[[#This Row],[Monthly]],$D$8:$D$727)</f>
        <v>-1.4442692307692311</v>
      </c>
      <c r="G224" s="11">
        <f ca="1">Table17[[#This Row],[Add_Seasonality_Average (Additive)]]-AVERAGE($F$2:$F$13)</f>
        <v>-1.4483557692307696</v>
      </c>
      <c r="H224" s="2">
        <f ca="1">Table7[[#This Row],[Detrended Series]]-Table19[[#This Row],[Seasonality ]]</f>
        <v>-2.5490384615387551E-2</v>
      </c>
    </row>
    <row r="225" spans="1:8" x14ac:dyDescent="0.2">
      <c r="A225" s="1">
        <v>25051</v>
      </c>
      <c r="B225">
        <v>20.97</v>
      </c>
      <c r="C225" s="2">
        <f t="shared" ca="1" si="7"/>
        <v>22.906153846153845</v>
      </c>
      <c r="D225" s="2">
        <f ca="1">Table2[[#This Row],[y]]-Table6[[#This Row],[Trend]]</f>
        <v>-1.9361538461538466</v>
      </c>
      <c r="E225" s="11" t="str">
        <f t="shared" si="6"/>
        <v>Aug</v>
      </c>
      <c r="F225" s="11">
        <f ca="1">AVERAGEIF($E$8:$E$727,Table8[[#This Row],[Monthly]],$D$8:$D$727)</f>
        <v>-2.4472564102564101</v>
      </c>
      <c r="G225" s="11">
        <f ca="1">Table17[[#This Row],[Add_Seasonality_Average (Additive)]]-AVERAGE($F$2:$F$13)</f>
        <v>-2.4513429487179486</v>
      </c>
      <c r="H225" s="2">
        <f ca="1">Table7[[#This Row],[Detrended Series]]-Table19[[#This Row],[Seasonality ]]</f>
        <v>0.515189102564102</v>
      </c>
    </row>
    <row r="226" spans="1:8" x14ac:dyDescent="0.2">
      <c r="A226" s="1">
        <v>25082</v>
      </c>
      <c r="B226">
        <v>21.23</v>
      </c>
      <c r="C226" s="2">
        <f t="shared" ca="1" si="7"/>
        <v>23.076153846153844</v>
      </c>
      <c r="D226" s="2">
        <f ca="1">Table2[[#This Row],[y]]-Table6[[#This Row],[Trend]]</f>
        <v>-1.8461538461538431</v>
      </c>
      <c r="E226" s="11" t="str">
        <f t="shared" si="6"/>
        <v>Sep</v>
      </c>
      <c r="F226" s="11">
        <f ca="1">AVERAGEIF($E$8:$E$727,Table8[[#This Row],[Monthly]],$D$8:$D$727)</f>
        <v>-2.7400384615384614</v>
      </c>
      <c r="G226" s="11">
        <f ca="1">Table17[[#This Row],[Add_Seasonality_Average (Additive)]]-AVERAGE($F$2:$F$13)</f>
        <v>-2.7441249999999999</v>
      </c>
      <c r="H226" s="2">
        <f ca="1">Table7[[#This Row],[Detrended Series]]-Table19[[#This Row],[Seasonality ]]</f>
        <v>0.89797115384615678</v>
      </c>
    </row>
    <row r="227" spans="1:8" x14ac:dyDescent="0.2">
      <c r="A227" s="1">
        <v>25112</v>
      </c>
      <c r="B227">
        <v>21.12</v>
      </c>
      <c r="C227" s="2">
        <f t="shared" ca="1" si="7"/>
        <v>23.195384615384619</v>
      </c>
      <c r="D227" s="2">
        <f ca="1">Table2[[#This Row],[y]]-Table6[[#This Row],[Trend]]</f>
        <v>-2.0753846153846176</v>
      </c>
      <c r="E227" s="11" t="str">
        <f t="shared" si="6"/>
        <v>Oct</v>
      </c>
      <c r="F227" s="11">
        <f ca="1">AVERAGEIF($E$8:$E$727,Table8[[#This Row],[Monthly]],$D$8:$D$727)</f>
        <v>-2.4004615384615375</v>
      </c>
      <c r="G227" s="11">
        <f ca="1">Table17[[#This Row],[Add_Seasonality_Average (Additive)]]-AVERAGE($F$2:$F$13)</f>
        <v>-2.404548076923076</v>
      </c>
      <c r="H227" s="2">
        <f ca="1">Table7[[#This Row],[Detrended Series]]-Table19[[#This Row],[Seasonality ]]</f>
        <v>0.32916346153845844</v>
      </c>
    </row>
    <row r="228" spans="1:8" x14ac:dyDescent="0.2">
      <c r="A228" s="1">
        <v>25143</v>
      </c>
      <c r="B228">
        <v>21.68</v>
      </c>
      <c r="C228" s="2">
        <f t="shared" ca="1" si="7"/>
        <v>23.356923076923074</v>
      </c>
      <c r="D228" s="2">
        <f ca="1">Table2[[#This Row],[y]]-Table6[[#This Row],[Trend]]</f>
        <v>-1.6769230769230745</v>
      </c>
      <c r="E228" s="11" t="str">
        <f t="shared" si="6"/>
        <v>Nov</v>
      </c>
      <c r="F228" s="11">
        <f ca="1">AVERAGEIF($E$8:$E$727,Table8[[#This Row],[Monthly]],$D$8:$D$727)</f>
        <v>-1.6477179487179485</v>
      </c>
      <c r="G228" s="11">
        <f ca="1">Table17[[#This Row],[Add_Seasonality_Average (Additive)]]-AVERAGE($F$2:$F$13)</f>
        <v>-1.651804487179487</v>
      </c>
      <c r="H228" s="2">
        <f ca="1">Table7[[#This Row],[Detrended Series]]-Table19[[#This Row],[Seasonality ]]</f>
        <v>-2.5118589743587494E-2</v>
      </c>
    </row>
    <row r="229" spans="1:8" x14ac:dyDescent="0.2">
      <c r="A229" s="1">
        <v>25173</v>
      </c>
      <c r="B229">
        <v>23.2</v>
      </c>
      <c r="C229" s="2">
        <f t="shared" ca="1" si="7"/>
        <v>23.506923076923076</v>
      </c>
      <c r="D229" s="2">
        <f ca="1">Table2[[#This Row],[y]]-Table6[[#This Row],[Trend]]</f>
        <v>-0.30692307692307708</v>
      </c>
      <c r="E229" s="11" t="str">
        <f t="shared" si="6"/>
        <v>Dec</v>
      </c>
      <c r="F229" s="11">
        <f ca="1">AVERAGEIF($E$8:$E$727,Table8[[#This Row],[Monthly]],$D$8:$D$727)</f>
        <v>-0.38643589743589757</v>
      </c>
      <c r="G229" s="11">
        <f ca="1">Table17[[#This Row],[Add_Seasonality_Average (Additive)]]-AVERAGE($F$2:$F$13)</f>
        <v>-0.39052243589743607</v>
      </c>
      <c r="H229" s="2">
        <f ca="1">Table7[[#This Row],[Detrended Series]]-Table19[[#This Row],[Seasonality ]]</f>
        <v>8.3599358974358995E-2</v>
      </c>
    </row>
    <row r="230" spans="1:8" x14ac:dyDescent="0.2">
      <c r="A230" s="1">
        <v>25204</v>
      </c>
      <c r="B230">
        <v>24.67</v>
      </c>
      <c r="C230" s="2">
        <f t="shared" ca="1" si="7"/>
        <v>23.566153846153846</v>
      </c>
      <c r="D230" s="2">
        <f ca="1">Table2[[#This Row],[y]]-Table6[[#This Row],[Trend]]</f>
        <v>1.1038461538461561</v>
      </c>
      <c r="E230" s="11" t="str">
        <f t="shared" si="6"/>
        <v>Jan</v>
      </c>
      <c r="F230" s="11">
        <f ca="1">AVERAGEIF($E$8:$E$727,Table8[[#This Row],[Monthly]],$D$8:$D$727)</f>
        <v>1.4054358974358971</v>
      </c>
      <c r="G230" s="11">
        <f ca="1">Table17[[#This Row],[Add_Seasonality_Average (Additive)]]-AVERAGE($F$2:$F$13)</f>
        <v>1.4013493589743586</v>
      </c>
      <c r="H230" s="2">
        <f ca="1">Table7[[#This Row],[Detrended Series]]-Table19[[#This Row],[Seasonality ]]</f>
        <v>-0.2975032051282025</v>
      </c>
    </row>
    <row r="231" spans="1:8" x14ac:dyDescent="0.2">
      <c r="A231" s="1">
        <v>25235</v>
      </c>
      <c r="B231">
        <v>25.56</v>
      </c>
      <c r="C231" s="2">
        <f t="shared" ca="1" si="7"/>
        <v>23.551538461538463</v>
      </c>
      <c r="D231" s="2">
        <f ca="1">Table2[[#This Row],[y]]-Table6[[#This Row],[Trend]]</f>
        <v>2.0084615384615354</v>
      </c>
      <c r="E231" s="11" t="str">
        <f t="shared" si="6"/>
        <v>Feb</v>
      </c>
      <c r="F231" s="11">
        <f ca="1">AVERAGEIF($E$8:$E$727,Table8[[#This Row],[Monthly]],$D$8:$D$727)</f>
        <v>2.9278461538461542</v>
      </c>
      <c r="G231" s="11">
        <f ca="1">Table17[[#This Row],[Add_Seasonality_Average (Additive)]]-AVERAGE($F$2:$F$13)</f>
        <v>2.9237596153846157</v>
      </c>
      <c r="H231" s="2">
        <f ca="1">Table7[[#This Row],[Detrended Series]]-Table19[[#This Row],[Seasonality ]]</f>
        <v>-0.91529807692308029</v>
      </c>
    </row>
    <row r="232" spans="1:8" x14ac:dyDescent="0.2">
      <c r="A232" s="1">
        <v>25263</v>
      </c>
      <c r="B232">
        <v>27.09</v>
      </c>
      <c r="C232" s="2">
        <f t="shared" ca="1" si="7"/>
        <v>23.544615384615383</v>
      </c>
      <c r="D232" s="2">
        <f ca="1">Table2[[#This Row],[y]]-Table6[[#This Row],[Trend]]</f>
        <v>3.5453846153846165</v>
      </c>
      <c r="E232" s="11" t="str">
        <f t="shared" si="6"/>
        <v>Mar</v>
      </c>
      <c r="F232" s="11">
        <f ca="1">AVERAGEIF($E$8:$E$727,Table8[[#This Row],[Monthly]],$D$8:$D$727)</f>
        <v>3.3439999999999999</v>
      </c>
      <c r="G232" s="11">
        <f ca="1">Table17[[#This Row],[Add_Seasonality_Average (Additive)]]-AVERAGE($F$2:$F$13)</f>
        <v>3.3399134615384614</v>
      </c>
      <c r="H232" s="2">
        <f ca="1">Table7[[#This Row],[Detrended Series]]-Table19[[#This Row],[Seasonality ]]</f>
        <v>0.20547115384615511</v>
      </c>
    </row>
    <row r="233" spans="1:8" x14ac:dyDescent="0.2">
      <c r="A233" s="1">
        <v>25294</v>
      </c>
      <c r="B233">
        <v>26.66</v>
      </c>
      <c r="C233" s="2">
        <f t="shared" ca="1" si="7"/>
        <v>23.583846153846153</v>
      </c>
      <c r="D233" s="2">
        <f ca="1">Table2[[#This Row],[y]]-Table6[[#This Row],[Trend]]</f>
        <v>3.0761538461538471</v>
      </c>
      <c r="E233" s="11" t="str">
        <f t="shared" si="6"/>
        <v>Apr</v>
      </c>
      <c r="F233" s="11">
        <f ca="1">AVERAGEIF($E$8:$E$727,Table8[[#This Row],[Monthly]],$D$8:$D$727)</f>
        <v>2.4728461538461546</v>
      </c>
      <c r="G233" s="11">
        <f ca="1">Table17[[#This Row],[Add_Seasonality_Average (Additive)]]-AVERAGE($F$2:$F$13)</f>
        <v>2.4687596153846161</v>
      </c>
      <c r="H233" s="2">
        <f ca="1">Table7[[#This Row],[Detrended Series]]-Table19[[#This Row],[Seasonality ]]</f>
        <v>0.60739423076923105</v>
      </c>
    </row>
    <row r="234" spans="1:8" x14ac:dyDescent="0.2">
      <c r="A234" s="1">
        <v>25324</v>
      </c>
      <c r="B234">
        <v>26.07</v>
      </c>
      <c r="C234" s="2">
        <f t="shared" ca="1" si="7"/>
        <v>23.687692307692313</v>
      </c>
      <c r="D234" s="2">
        <f ca="1">Table2[[#This Row],[y]]-Table6[[#This Row],[Trend]]</f>
        <v>2.3823076923076876</v>
      </c>
      <c r="E234" s="11" t="str">
        <f t="shared" si="6"/>
        <v>May</v>
      </c>
      <c r="F234" s="11">
        <f ca="1">AVERAGEIF($E$8:$E$727,Table8[[#This Row],[Monthly]],$D$8:$D$727)</f>
        <v>1.190307692307693</v>
      </c>
      <c r="G234" s="11">
        <f ca="1">Table17[[#This Row],[Add_Seasonality_Average (Additive)]]-AVERAGE($F$2:$F$13)</f>
        <v>1.1862211538461545</v>
      </c>
      <c r="H234" s="2">
        <f ca="1">Table7[[#This Row],[Detrended Series]]-Table19[[#This Row],[Seasonality ]]</f>
        <v>1.1960865384615331</v>
      </c>
    </row>
    <row r="235" spans="1:8" x14ac:dyDescent="0.2">
      <c r="A235" s="1">
        <v>25355</v>
      </c>
      <c r="B235">
        <v>24.39</v>
      </c>
      <c r="C235" s="2">
        <f t="shared" ca="1" si="7"/>
        <v>23.835384615384616</v>
      </c>
      <c r="D235" s="2">
        <f ca="1">Table2[[#This Row],[y]]-Table6[[#This Row],[Trend]]</f>
        <v>0.55461538461538495</v>
      </c>
      <c r="E235" s="11" t="str">
        <f t="shared" si="6"/>
        <v>Jun</v>
      </c>
      <c r="F235" s="11">
        <f ca="1">AVERAGEIF($E$8:$E$727,Table8[[#This Row],[Monthly]],$D$8:$D$727)</f>
        <v>-0.22521794871794854</v>
      </c>
      <c r="G235" s="11">
        <f ca="1">Table17[[#This Row],[Add_Seasonality_Average (Additive)]]-AVERAGE($F$2:$F$13)</f>
        <v>-0.22930448717948707</v>
      </c>
      <c r="H235" s="2">
        <f ca="1">Table7[[#This Row],[Detrended Series]]-Table19[[#This Row],[Seasonality ]]</f>
        <v>0.78391987179487199</v>
      </c>
    </row>
    <row r="236" spans="1:8" x14ac:dyDescent="0.2">
      <c r="A236" s="1">
        <v>25385</v>
      </c>
      <c r="B236">
        <v>22.47</v>
      </c>
      <c r="C236" s="2">
        <f t="shared" ca="1" si="7"/>
        <v>23.975384615384616</v>
      </c>
      <c r="D236" s="2">
        <f ca="1">Table2[[#This Row],[y]]-Table6[[#This Row],[Trend]]</f>
        <v>-1.5053846153846173</v>
      </c>
      <c r="E236" s="11" t="str">
        <f t="shared" si="6"/>
        <v>Jul</v>
      </c>
      <c r="F236" s="11">
        <f ca="1">AVERAGEIF($E$8:$E$727,Table8[[#This Row],[Monthly]],$D$8:$D$727)</f>
        <v>-1.4442692307692311</v>
      </c>
      <c r="G236" s="11">
        <f ca="1">Table17[[#This Row],[Add_Seasonality_Average (Additive)]]-AVERAGE($F$2:$F$13)</f>
        <v>-1.4483557692307696</v>
      </c>
      <c r="H236" s="2">
        <f ca="1">Table7[[#This Row],[Detrended Series]]-Table19[[#This Row],[Seasonality ]]</f>
        <v>-5.7028846153847734E-2</v>
      </c>
    </row>
    <row r="237" spans="1:8" x14ac:dyDescent="0.2">
      <c r="A237" s="1">
        <v>25416</v>
      </c>
      <c r="B237">
        <v>21.06</v>
      </c>
      <c r="C237" s="2">
        <f t="shared" ca="1" si="7"/>
        <v>24.059230769230769</v>
      </c>
      <c r="D237" s="2">
        <f ca="1">Table2[[#This Row],[y]]-Table6[[#This Row],[Trend]]</f>
        <v>-2.9992307692307705</v>
      </c>
      <c r="E237" s="11" t="str">
        <f t="shared" si="6"/>
        <v>Aug</v>
      </c>
      <c r="F237" s="11">
        <f ca="1">AVERAGEIF($E$8:$E$727,Table8[[#This Row],[Monthly]],$D$8:$D$727)</f>
        <v>-2.4472564102564101</v>
      </c>
      <c r="G237" s="11">
        <f ca="1">Table17[[#This Row],[Add_Seasonality_Average (Additive)]]-AVERAGE($F$2:$F$13)</f>
        <v>-2.4513429487179486</v>
      </c>
      <c r="H237" s="2">
        <f ca="1">Table7[[#This Row],[Detrended Series]]-Table19[[#This Row],[Seasonality ]]</f>
        <v>-0.54788782051282192</v>
      </c>
    </row>
    <row r="238" spans="1:8" x14ac:dyDescent="0.2">
      <c r="A238" s="1">
        <v>25447</v>
      </c>
      <c r="B238">
        <v>20.88</v>
      </c>
      <c r="C238" s="2">
        <f t="shared" ca="1" si="7"/>
        <v>24.056923076923077</v>
      </c>
      <c r="D238" s="2">
        <f ca="1">Table2[[#This Row],[y]]-Table6[[#This Row],[Trend]]</f>
        <v>-3.1769230769230781</v>
      </c>
      <c r="E238" s="11" t="str">
        <f t="shared" si="6"/>
        <v>Sep</v>
      </c>
      <c r="F238" s="11">
        <f ca="1">AVERAGEIF($E$8:$E$727,Table8[[#This Row],[Monthly]],$D$8:$D$727)</f>
        <v>-2.7400384615384614</v>
      </c>
      <c r="G238" s="11">
        <f ca="1">Table17[[#This Row],[Add_Seasonality_Average (Additive)]]-AVERAGE($F$2:$F$13)</f>
        <v>-2.7441249999999999</v>
      </c>
      <c r="H238" s="2">
        <f ca="1">Table7[[#This Row],[Detrended Series]]-Table19[[#This Row],[Seasonality ]]</f>
        <v>-0.43279807692307815</v>
      </c>
    </row>
    <row r="239" spans="1:8" x14ac:dyDescent="0.2">
      <c r="A239" s="1">
        <v>25477</v>
      </c>
      <c r="B239">
        <v>21.74</v>
      </c>
      <c r="C239" s="2">
        <f t="shared" ca="1" si="7"/>
        <v>23.877692307692307</v>
      </c>
      <c r="D239" s="2">
        <f ca="1">Table2[[#This Row],[y]]-Table6[[#This Row],[Trend]]</f>
        <v>-2.1376923076923084</v>
      </c>
      <c r="E239" s="11" t="str">
        <f t="shared" si="6"/>
        <v>Oct</v>
      </c>
      <c r="F239" s="11">
        <f ca="1">AVERAGEIF($E$8:$E$727,Table8[[#This Row],[Monthly]],$D$8:$D$727)</f>
        <v>-2.4004615384615375</v>
      </c>
      <c r="G239" s="11">
        <f ca="1">Table17[[#This Row],[Add_Seasonality_Average (Additive)]]-AVERAGE($F$2:$F$13)</f>
        <v>-2.404548076923076</v>
      </c>
      <c r="H239" s="2">
        <f ca="1">Table7[[#This Row],[Detrended Series]]-Table19[[#This Row],[Seasonality ]]</f>
        <v>0.26685576923076759</v>
      </c>
    </row>
    <row r="240" spans="1:8" x14ac:dyDescent="0.2">
      <c r="A240" s="1">
        <v>25508</v>
      </c>
      <c r="B240">
        <v>22.47</v>
      </c>
      <c r="C240" s="2">
        <f t="shared" ca="1" si="7"/>
        <v>23.591538461538462</v>
      </c>
      <c r="D240" s="2">
        <f ca="1">Table2[[#This Row],[y]]-Table6[[#This Row],[Trend]]</f>
        <v>-1.1215384615384636</v>
      </c>
      <c r="E240" s="11" t="str">
        <f t="shared" si="6"/>
        <v>Nov</v>
      </c>
      <c r="F240" s="11">
        <f ca="1">AVERAGEIF($E$8:$E$727,Table8[[#This Row],[Monthly]],$D$8:$D$727)</f>
        <v>-1.6477179487179485</v>
      </c>
      <c r="G240" s="11">
        <f ca="1">Table17[[#This Row],[Add_Seasonality_Average (Additive)]]-AVERAGE($F$2:$F$13)</f>
        <v>-1.651804487179487</v>
      </c>
      <c r="H240" s="2">
        <f ca="1">Table7[[#This Row],[Detrended Series]]-Table19[[#This Row],[Seasonality ]]</f>
        <v>0.53026602564102343</v>
      </c>
    </row>
    <row r="241" spans="1:8" x14ac:dyDescent="0.2">
      <c r="A241" s="1">
        <v>25538</v>
      </c>
      <c r="B241">
        <v>23.6</v>
      </c>
      <c r="C241" s="2">
        <f t="shared" ca="1" si="7"/>
        <v>23.222307692307691</v>
      </c>
      <c r="D241" s="2">
        <f ca="1">Table2[[#This Row],[y]]-Table6[[#This Row],[Trend]]</f>
        <v>0.37769230769231044</v>
      </c>
      <c r="E241" s="11" t="str">
        <f t="shared" si="6"/>
        <v>Dec</v>
      </c>
      <c r="F241" s="11">
        <f ca="1">AVERAGEIF($E$8:$E$727,Table8[[#This Row],[Monthly]],$D$8:$D$727)</f>
        <v>-0.38643589743589757</v>
      </c>
      <c r="G241" s="11">
        <f ca="1">Table17[[#This Row],[Add_Seasonality_Average (Additive)]]-AVERAGE($F$2:$F$13)</f>
        <v>-0.39052243589743607</v>
      </c>
      <c r="H241" s="2">
        <f ca="1">Table7[[#This Row],[Detrended Series]]-Table19[[#This Row],[Seasonality ]]</f>
        <v>0.76821474358974651</v>
      </c>
    </row>
    <row r="242" spans="1:8" x14ac:dyDescent="0.2">
      <c r="A242" s="1">
        <v>25569</v>
      </c>
      <c r="B242">
        <v>25.02</v>
      </c>
      <c r="C242" s="2">
        <f t="shared" ca="1" si="7"/>
        <v>22.860769230769229</v>
      </c>
      <c r="D242" s="2">
        <f ca="1">Table2[[#This Row],[y]]-Table6[[#This Row],[Trend]]</f>
        <v>2.1592307692307706</v>
      </c>
      <c r="E242" s="11" t="str">
        <f t="shared" si="6"/>
        <v>Jan</v>
      </c>
      <c r="F242" s="11">
        <f ca="1">AVERAGEIF($E$8:$E$727,Table8[[#This Row],[Monthly]],$D$8:$D$727)</f>
        <v>1.4054358974358971</v>
      </c>
      <c r="G242" s="11">
        <f ca="1">Table17[[#This Row],[Add_Seasonality_Average (Additive)]]-AVERAGE($F$2:$F$13)</f>
        <v>1.4013493589743586</v>
      </c>
      <c r="H242" s="2">
        <f ca="1">Table7[[#This Row],[Detrended Series]]-Table19[[#This Row],[Seasonality ]]</f>
        <v>0.75788141025641198</v>
      </c>
    </row>
    <row r="243" spans="1:8" x14ac:dyDescent="0.2">
      <c r="A243" s="1">
        <v>25600</v>
      </c>
      <c r="B243">
        <v>25.76</v>
      </c>
      <c r="C243" s="2">
        <f t="shared" ca="1" si="7"/>
        <v>22.614615384615384</v>
      </c>
      <c r="D243" s="2">
        <f ca="1">Table2[[#This Row],[y]]-Table6[[#This Row],[Trend]]</f>
        <v>3.1453846153846179</v>
      </c>
      <c r="E243" s="11" t="str">
        <f t="shared" si="6"/>
        <v>Feb</v>
      </c>
      <c r="F243" s="11">
        <f ca="1">AVERAGEIF($E$8:$E$727,Table8[[#This Row],[Monthly]],$D$8:$D$727)</f>
        <v>2.9278461538461542</v>
      </c>
      <c r="G243" s="11">
        <f ca="1">Table17[[#This Row],[Add_Seasonality_Average (Additive)]]-AVERAGE($F$2:$F$13)</f>
        <v>2.9237596153846157</v>
      </c>
      <c r="H243" s="2">
        <f ca="1">Table7[[#This Row],[Detrended Series]]-Table19[[#This Row],[Seasonality ]]</f>
        <v>0.22162500000000218</v>
      </c>
    </row>
    <row r="244" spans="1:8" x14ac:dyDescent="0.2">
      <c r="A244" s="1">
        <v>25628</v>
      </c>
      <c r="B244">
        <v>25.53</v>
      </c>
      <c r="C244" s="2">
        <f t="shared" ca="1" si="7"/>
        <v>22.494615384615386</v>
      </c>
      <c r="D244" s="2">
        <f ca="1">Table2[[#This Row],[y]]-Table6[[#This Row],[Trend]]</f>
        <v>3.0353846153846149</v>
      </c>
      <c r="E244" s="11" t="str">
        <f t="shared" si="6"/>
        <v>Mar</v>
      </c>
      <c r="F244" s="11">
        <f ca="1">AVERAGEIF($E$8:$E$727,Table8[[#This Row],[Monthly]],$D$8:$D$727)</f>
        <v>3.3439999999999999</v>
      </c>
      <c r="G244" s="11">
        <f ca="1">Table17[[#This Row],[Add_Seasonality_Average (Additive)]]-AVERAGE($F$2:$F$13)</f>
        <v>3.3399134615384614</v>
      </c>
      <c r="H244" s="2">
        <f ca="1">Table7[[#This Row],[Detrended Series]]-Table19[[#This Row],[Seasonality ]]</f>
        <v>-0.30452884615384646</v>
      </c>
    </row>
    <row r="245" spans="1:8" x14ac:dyDescent="0.2">
      <c r="A245" s="1">
        <v>25659</v>
      </c>
      <c r="B245">
        <v>24.76</v>
      </c>
      <c r="C245" s="2">
        <f t="shared" ca="1" si="7"/>
        <v>22.439230769230772</v>
      </c>
      <c r="D245" s="2">
        <f ca="1">Table2[[#This Row],[y]]-Table6[[#This Row],[Trend]]</f>
        <v>2.3207692307692298</v>
      </c>
      <c r="E245" s="11" t="str">
        <f t="shared" si="6"/>
        <v>Apr</v>
      </c>
      <c r="F245" s="11">
        <f ca="1">AVERAGEIF($E$8:$E$727,Table8[[#This Row],[Monthly]],$D$8:$D$727)</f>
        <v>2.4728461538461546</v>
      </c>
      <c r="G245" s="11">
        <f ca="1">Table17[[#This Row],[Add_Seasonality_Average (Additive)]]-AVERAGE($F$2:$F$13)</f>
        <v>2.4687596153846161</v>
      </c>
      <c r="H245" s="2">
        <f ca="1">Table7[[#This Row],[Detrended Series]]-Table19[[#This Row],[Seasonality ]]</f>
        <v>-0.14799038461538627</v>
      </c>
    </row>
    <row r="246" spans="1:8" x14ac:dyDescent="0.2">
      <c r="A246" s="1">
        <v>25689</v>
      </c>
      <c r="B246">
        <v>22.94</v>
      </c>
      <c r="C246" s="2">
        <f t="shared" ca="1" si="7"/>
        <v>22.352307692307697</v>
      </c>
      <c r="D246" s="2">
        <f ca="1">Table2[[#This Row],[y]]-Table6[[#This Row],[Trend]]</f>
        <v>0.58769230769230418</v>
      </c>
      <c r="E246" s="11" t="str">
        <f t="shared" si="6"/>
        <v>May</v>
      </c>
      <c r="F246" s="11">
        <f ca="1">AVERAGEIF($E$8:$E$727,Table8[[#This Row],[Monthly]],$D$8:$D$727)</f>
        <v>1.190307692307693</v>
      </c>
      <c r="G246" s="11">
        <f ca="1">Table17[[#This Row],[Add_Seasonality_Average (Additive)]]-AVERAGE($F$2:$F$13)</f>
        <v>1.1862211538461545</v>
      </c>
      <c r="H246" s="2">
        <f ca="1">Table7[[#This Row],[Detrended Series]]-Table19[[#This Row],[Seasonality ]]</f>
        <v>-0.59852884615385027</v>
      </c>
    </row>
    <row r="247" spans="1:8" x14ac:dyDescent="0.2">
      <c r="A247" s="1">
        <v>25720</v>
      </c>
      <c r="B247">
        <v>21.27</v>
      </c>
      <c r="C247" s="2">
        <f t="shared" ca="1" si="7"/>
        <v>22.298461538461538</v>
      </c>
      <c r="D247" s="2">
        <f ca="1">Table2[[#This Row],[y]]-Table6[[#This Row],[Trend]]</f>
        <v>-1.0284615384615385</v>
      </c>
      <c r="E247" s="11" t="str">
        <f t="shared" si="6"/>
        <v>Jun</v>
      </c>
      <c r="F247" s="11">
        <f ca="1">AVERAGEIF($E$8:$E$727,Table8[[#This Row],[Monthly]],$D$8:$D$727)</f>
        <v>-0.22521794871794854</v>
      </c>
      <c r="G247" s="11">
        <f ca="1">Table17[[#This Row],[Add_Seasonality_Average (Additive)]]-AVERAGE($F$2:$F$13)</f>
        <v>-0.22930448717948707</v>
      </c>
      <c r="H247" s="2">
        <f ca="1">Table7[[#This Row],[Detrended Series]]-Table19[[#This Row],[Seasonality ]]</f>
        <v>-0.7991570512820515</v>
      </c>
    </row>
    <row r="248" spans="1:8" x14ac:dyDescent="0.2">
      <c r="A248" s="1">
        <v>25750</v>
      </c>
      <c r="B248">
        <v>19.690000000000001</v>
      </c>
      <c r="C248" s="2">
        <f t="shared" ca="1" si="7"/>
        <v>22.277692307692305</v>
      </c>
      <c r="D248" s="2">
        <f ca="1">Table2[[#This Row],[y]]-Table6[[#This Row],[Trend]]</f>
        <v>-2.5876923076923042</v>
      </c>
      <c r="E248" s="11" t="str">
        <f t="shared" si="6"/>
        <v>Jul</v>
      </c>
      <c r="F248" s="11">
        <f ca="1">AVERAGEIF($E$8:$E$727,Table8[[#This Row],[Monthly]],$D$8:$D$727)</f>
        <v>-1.4442692307692311</v>
      </c>
      <c r="G248" s="11">
        <f ca="1">Table17[[#This Row],[Add_Seasonality_Average (Additive)]]-AVERAGE($F$2:$F$13)</f>
        <v>-1.4483557692307696</v>
      </c>
      <c r="H248" s="2">
        <f ca="1">Table7[[#This Row],[Detrended Series]]-Table19[[#This Row],[Seasonality ]]</f>
        <v>-1.1393365384615346</v>
      </c>
    </row>
    <row r="249" spans="1:8" x14ac:dyDescent="0.2">
      <c r="A249" s="1">
        <v>25781</v>
      </c>
      <c r="B249">
        <v>19.27</v>
      </c>
      <c r="C249" s="2">
        <f t="shared" ca="1" si="7"/>
        <v>22.243846153846157</v>
      </c>
      <c r="D249" s="2">
        <f ca="1">Table2[[#This Row],[y]]-Table6[[#This Row],[Trend]]</f>
        <v>-2.9738461538461571</v>
      </c>
      <c r="E249" s="11" t="str">
        <f t="shared" si="6"/>
        <v>Aug</v>
      </c>
      <c r="F249" s="11">
        <f ca="1">AVERAGEIF($E$8:$E$727,Table8[[#This Row],[Monthly]],$D$8:$D$727)</f>
        <v>-2.4472564102564101</v>
      </c>
      <c r="G249" s="11">
        <f ca="1">Table17[[#This Row],[Add_Seasonality_Average (Additive)]]-AVERAGE($F$2:$F$13)</f>
        <v>-2.4513429487179486</v>
      </c>
      <c r="H249" s="2">
        <f ca="1">Table7[[#This Row],[Detrended Series]]-Table19[[#This Row],[Seasonality ]]</f>
        <v>-0.52250320512820858</v>
      </c>
    </row>
    <row r="250" spans="1:8" x14ac:dyDescent="0.2">
      <c r="A250" s="1">
        <v>25812</v>
      </c>
      <c r="B250">
        <v>19.5</v>
      </c>
      <c r="C250" s="2">
        <f t="shared" ca="1" si="7"/>
        <v>22.203846153846158</v>
      </c>
      <c r="D250" s="2">
        <f ca="1">Table2[[#This Row],[y]]-Table6[[#This Row],[Trend]]</f>
        <v>-2.7038461538461576</v>
      </c>
      <c r="E250" s="11" t="str">
        <f t="shared" si="6"/>
        <v>Sep</v>
      </c>
      <c r="F250" s="11">
        <f ca="1">AVERAGEIF($E$8:$E$727,Table8[[#This Row],[Monthly]],$D$8:$D$727)</f>
        <v>-2.7400384615384614</v>
      </c>
      <c r="G250" s="11">
        <f ca="1">Table17[[#This Row],[Add_Seasonality_Average (Additive)]]-AVERAGE($F$2:$F$13)</f>
        <v>-2.7441249999999999</v>
      </c>
      <c r="H250" s="2">
        <f ca="1">Table7[[#This Row],[Detrended Series]]-Table19[[#This Row],[Seasonality ]]</f>
        <v>4.0278846153842363E-2</v>
      </c>
    </row>
    <row r="251" spans="1:8" x14ac:dyDescent="0.2">
      <c r="A251" s="1">
        <v>25842</v>
      </c>
      <c r="B251">
        <v>20.16</v>
      </c>
      <c r="C251" s="2">
        <f t="shared" ca="1" si="7"/>
        <v>22.159230769230767</v>
      </c>
      <c r="D251" s="2">
        <f ca="1">Table2[[#This Row],[y]]-Table6[[#This Row],[Trend]]</f>
        <v>-1.9992307692307669</v>
      </c>
      <c r="E251" s="11" t="str">
        <f t="shared" si="6"/>
        <v>Oct</v>
      </c>
      <c r="F251" s="11">
        <f ca="1">AVERAGEIF($E$8:$E$727,Table8[[#This Row],[Monthly]],$D$8:$D$727)</f>
        <v>-2.4004615384615375</v>
      </c>
      <c r="G251" s="11">
        <f ca="1">Table17[[#This Row],[Add_Seasonality_Average (Additive)]]-AVERAGE($F$2:$F$13)</f>
        <v>-2.404548076923076</v>
      </c>
      <c r="H251" s="2">
        <f ca="1">Table7[[#This Row],[Detrended Series]]-Table19[[#This Row],[Seasonality ]]</f>
        <v>0.40531730769230911</v>
      </c>
    </row>
    <row r="252" spans="1:8" x14ac:dyDescent="0.2">
      <c r="A252" s="1">
        <v>25873</v>
      </c>
      <c r="B252">
        <v>20.61</v>
      </c>
      <c r="C252" s="2">
        <f t="shared" ca="1" si="7"/>
        <v>22.04615384615385</v>
      </c>
      <c r="D252" s="2">
        <f ca="1">Table2[[#This Row],[y]]-Table6[[#This Row],[Trend]]</f>
        <v>-1.4361538461538501</v>
      </c>
      <c r="E252" s="11" t="str">
        <f t="shared" si="6"/>
        <v>Nov</v>
      </c>
      <c r="F252" s="11">
        <f ca="1">AVERAGEIF($E$8:$E$727,Table8[[#This Row],[Monthly]],$D$8:$D$727)</f>
        <v>-1.6477179487179485</v>
      </c>
      <c r="G252" s="11">
        <f ca="1">Table17[[#This Row],[Add_Seasonality_Average (Additive)]]-AVERAGE($F$2:$F$13)</f>
        <v>-1.651804487179487</v>
      </c>
      <c r="H252" s="2">
        <f ca="1">Table7[[#This Row],[Detrended Series]]-Table19[[#This Row],[Seasonality ]]</f>
        <v>0.21565064102563691</v>
      </c>
    </row>
    <row r="253" spans="1:8" x14ac:dyDescent="0.2">
      <c r="A253" s="1">
        <v>25903</v>
      </c>
      <c r="B253">
        <v>21.77</v>
      </c>
      <c r="C253" s="2">
        <f t="shared" ca="1" si="7"/>
        <v>21.943076923076926</v>
      </c>
      <c r="D253" s="2">
        <f ca="1">Table2[[#This Row],[y]]-Table6[[#This Row],[Trend]]</f>
        <v>-0.1730769230769269</v>
      </c>
      <c r="E253" s="11" t="str">
        <f t="shared" si="6"/>
        <v>Dec</v>
      </c>
      <c r="F253" s="11">
        <f ca="1">AVERAGEIF($E$8:$E$727,Table8[[#This Row],[Monthly]],$D$8:$D$727)</f>
        <v>-0.38643589743589757</v>
      </c>
      <c r="G253" s="11">
        <f ca="1">Table17[[#This Row],[Add_Seasonality_Average (Additive)]]-AVERAGE($F$2:$F$13)</f>
        <v>-0.39052243589743607</v>
      </c>
      <c r="H253" s="2">
        <f ca="1">Table7[[#This Row],[Detrended Series]]-Table19[[#This Row],[Seasonality ]]</f>
        <v>0.21744551282050917</v>
      </c>
    </row>
    <row r="254" spans="1:8" x14ac:dyDescent="0.2">
      <c r="A254" s="1">
        <v>25934</v>
      </c>
      <c r="B254">
        <v>23.33</v>
      </c>
      <c r="C254" s="2">
        <f t="shared" ca="1" si="7"/>
        <v>21.92307692307692</v>
      </c>
      <c r="D254" s="2">
        <f ca="1">Table2[[#This Row],[y]]-Table6[[#This Row],[Trend]]</f>
        <v>1.4069230769230785</v>
      </c>
      <c r="E254" s="11" t="str">
        <f t="shared" si="6"/>
        <v>Jan</v>
      </c>
      <c r="F254" s="11">
        <f ca="1">AVERAGEIF($E$8:$E$727,Table8[[#This Row],[Monthly]],$D$8:$D$727)</f>
        <v>1.4054358974358971</v>
      </c>
      <c r="G254" s="11">
        <f ca="1">Table17[[#This Row],[Add_Seasonality_Average (Additive)]]-AVERAGE($F$2:$F$13)</f>
        <v>1.4013493589743586</v>
      </c>
      <c r="H254" s="2">
        <f ca="1">Table7[[#This Row],[Detrended Series]]-Table19[[#This Row],[Seasonality ]]</f>
        <v>5.5737179487198585E-3</v>
      </c>
    </row>
    <row r="255" spans="1:8" x14ac:dyDescent="0.2">
      <c r="A255" s="1">
        <v>25965</v>
      </c>
      <c r="B255">
        <v>24.58</v>
      </c>
      <c r="C255" s="2">
        <f t="shared" ca="1" si="7"/>
        <v>21.944615384615382</v>
      </c>
      <c r="D255" s="2">
        <f ca="1">Table2[[#This Row],[y]]-Table6[[#This Row],[Trend]]</f>
        <v>2.6353846153846163</v>
      </c>
      <c r="E255" s="11" t="str">
        <f t="shared" si="6"/>
        <v>Feb</v>
      </c>
      <c r="F255" s="11">
        <f ca="1">AVERAGEIF($E$8:$E$727,Table8[[#This Row],[Monthly]],$D$8:$D$727)</f>
        <v>2.9278461538461542</v>
      </c>
      <c r="G255" s="11">
        <f ca="1">Table17[[#This Row],[Add_Seasonality_Average (Additive)]]-AVERAGE($F$2:$F$13)</f>
        <v>2.9237596153846157</v>
      </c>
      <c r="H255" s="2">
        <f ca="1">Table7[[#This Row],[Detrended Series]]-Table19[[#This Row],[Seasonality ]]</f>
        <v>-0.28837499999999938</v>
      </c>
    </row>
    <row r="256" spans="1:8" x14ac:dyDescent="0.2">
      <c r="A256" s="1">
        <v>25993</v>
      </c>
      <c r="B256">
        <v>25.24</v>
      </c>
      <c r="C256" s="2">
        <f t="shared" ca="1" si="7"/>
        <v>21.98076923076923</v>
      </c>
      <c r="D256" s="2">
        <f ca="1">Table2[[#This Row],[y]]-Table6[[#This Row],[Trend]]</f>
        <v>3.2592307692307685</v>
      </c>
      <c r="E256" s="11" t="str">
        <f t="shared" si="6"/>
        <v>Mar</v>
      </c>
      <c r="F256" s="11">
        <f ca="1">AVERAGEIF($E$8:$E$727,Table8[[#This Row],[Monthly]],$D$8:$D$727)</f>
        <v>3.3439999999999999</v>
      </c>
      <c r="G256" s="11">
        <f ca="1">Table17[[#This Row],[Add_Seasonality_Average (Additive)]]-AVERAGE($F$2:$F$13)</f>
        <v>3.3399134615384614</v>
      </c>
      <c r="H256" s="2">
        <f ca="1">Table7[[#This Row],[Detrended Series]]-Table19[[#This Row],[Seasonality ]]</f>
        <v>-8.0682692307692871E-2</v>
      </c>
    </row>
    <row r="257" spans="1:8" x14ac:dyDescent="0.2">
      <c r="A257" s="1">
        <v>26024</v>
      </c>
      <c r="B257">
        <v>24.95</v>
      </c>
      <c r="C257" s="2">
        <f t="shared" ca="1" si="7"/>
        <v>22.009999999999994</v>
      </c>
      <c r="D257" s="2">
        <f ca="1">Table2[[#This Row],[y]]-Table6[[#This Row],[Trend]]</f>
        <v>2.9400000000000048</v>
      </c>
      <c r="E257" s="11" t="str">
        <f t="shared" si="6"/>
        <v>Apr</v>
      </c>
      <c r="F257" s="11">
        <f ca="1">AVERAGEIF($E$8:$E$727,Table8[[#This Row],[Monthly]],$D$8:$D$727)</f>
        <v>2.4728461538461546</v>
      </c>
      <c r="G257" s="11">
        <f ca="1">Table17[[#This Row],[Add_Seasonality_Average (Additive)]]-AVERAGE($F$2:$F$13)</f>
        <v>2.4687596153846161</v>
      </c>
      <c r="H257" s="2">
        <f ca="1">Table7[[#This Row],[Detrended Series]]-Table19[[#This Row],[Seasonality ]]</f>
        <v>0.47124038461538875</v>
      </c>
    </row>
    <row r="258" spans="1:8" x14ac:dyDescent="0.2">
      <c r="A258" s="1">
        <v>26054</v>
      </c>
      <c r="B258">
        <v>23.29</v>
      </c>
      <c r="C258" s="2">
        <f t="shared" ca="1" si="7"/>
        <v>22.069999999999997</v>
      </c>
      <c r="D258" s="2">
        <f ca="1">Table2[[#This Row],[y]]-Table6[[#This Row],[Trend]]</f>
        <v>1.2200000000000024</v>
      </c>
      <c r="E258" s="11" t="str">
        <f t="shared" si="6"/>
        <v>May</v>
      </c>
      <c r="F258" s="11">
        <f ca="1">AVERAGEIF($E$8:$E$727,Table8[[#This Row],[Monthly]],$D$8:$D$727)</f>
        <v>1.190307692307693</v>
      </c>
      <c r="G258" s="11">
        <f ca="1">Table17[[#This Row],[Add_Seasonality_Average (Additive)]]-AVERAGE($F$2:$F$13)</f>
        <v>1.1862211538461545</v>
      </c>
      <c r="H258" s="2">
        <f ca="1">Table7[[#This Row],[Detrended Series]]-Table19[[#This Row],[Seasonality ]]</f>
        <v>3.3778846153847963E-2</v>
      </c>
    </row>
    <row r="259" spans="1:8" x14ac:dyDescent="0.2">
      <c r="A259" s="1">
        <v>26085</v>
      </c>
      <c r="B259">
        <v>21.6</v>
      </c>
      <c r="C259" s="2">
        <f t="shared" ca="1" si="7"/>
        <v>22.176153846153849</v>
      </c>
      <c r="D259" s="2">
        <f ca="1">Table2[[#This Row],[y]]-Table6[[#This Row],[Trend]]</f>
        <v>-0.57615384615384713</v>
      </c>
      <c r="E259" s="11" t="str">
        <f t="shared" ref="E259:E322" si="8">TEXT(A259,"mmm")</f>
        <v>Jun</v>
      </c>
      <c r="F259" s="11">
        <f ca="1">AVERAGEIF($E$8:$E$727,Table8[[#This Row],[Monthly]],$D$8:$D$727)</f>
        <v>-0.22521794871794854</v>
      </c>
      <c r="G259" s="11">
        <f ca="1">Table17[[#This Row],[Add_Seasonality_Average (Additive)]]-AVERAGE($F$2:$F$13)</f>
        <v>-0.22930448717948707</v>
      </c>
      <c r="H259" s="2">
        <f ca="1">Table7[[#This Row],[Detrended Series]]-Table19[[#This Row],[Seasonality ]]</f>
        <v>-0.34684935897436009</v>
      </c>
    </row>
    <row r="260" spans="1:8" x14ac:dyDescent="0.2">
      <c r="A260" s="1">
        <v>26115</v>
      </c>
      <c r="B260">
        <v>21.01</v>
      </c>
      <c r="C260" s="2">
        <f t="shared" ca="1" si="7"/>
        <v>22.386923076923075</v>
      </c>
      <c r="D260" s="2">
        <f ca="1">Table2[[#This Row],[y]]-Table6[[#This Row],[Trend]]</f>
        <v>-1.3769230769230738</v>
      </c>
      <c r="E260" s="11" t="str">
        <f t="shared" si="8"/>
        <v>Jul</v>
      </c>
      <c r="F260" s="11">
        <f ca="1">AVERAGEIF($E$8:$E$727,Table8[[#This Row],[Monthly]],$D$8:$D$727)</f>
        <v>-1.4442692307692311</v>
      </c>
      <c r="G260" s="11">
        <f ca="1">Table17[[#This Row],[Add_Seasonality_Average (Additive)]]-AVERAGE($F$2:$F$13)</f>
        <v>-1.4483557692307696</v>
      </c>
      <c r="H260" s="2">
        <f ca="1">Table7[[#This Row],[Detrended Series]]-Table19[[#This Row],[Seasonality ]]</f>
        <v>7.1432692307695778E-2</v>
      </c>
    </row>
    <row r="261" spans="1:8" x14ac:dyDescent="0.2">
      <c r="A261" s="1">
        <v>26146</v>
      </c>
      <c r="B261">
        <v>19.97</v>
      </c>
      <c r="C261" s="2">
        <f t="shared" ca="1" si="7"/>
        <v>22.643076923076926</v>
      </c>
      <c r="D261" s="2">
        <f ca="1">Table2[[#This Row],[y]]-Table6[[#This Row],[Trend]]</f>
        <v>-2.6730769230769269</v>
      </c>
      <c r="E261" s="11" t="str">
        <f t="shared" si="8"/>
        <v>Aug</v>
      </c>
      <c r="F261" s="11">
        <f ca="1">AVERAGEIF($E$8:$E$727,Table8[[#This Row],[Monthly]],$D$8:$D$727)</f>
        <v>-2.4472564102564101</v>
      </c>
      <c r="G261" s="11">
        <f ca="1">Table17[[#This Row],[Add_Seasonality_Average (Additive)]]-AVERAGE($F$2:$F$13)</f>
        <v>-2.4513429487179486</v>
      </c>
      <c r="H261" s="2">
        <f ca="1">Table7[[#This Row],[Detrended Series]]-Table19[[#This Row],[Seasonality ]]</f>
        <v>-0.22173397435897835</v>
      </c>
    </row>
    <row r="262" spans="1:8" x14ac:dyDescent="0.2">
      <c r="A262" s="1">
        <v>26177</v>
      </c>
      <c r="B262">
        <v>19.739999999999998</v>
      </c>
      <c r="C262" s="2">
        <f t="shared" ca="1" si="7"/>
        <v>22.836153846153845</v>
      </c>
      <c r="D262" s="2">
        <f ca="1">Table2[[#This Row],[y]]-Table6[[#This Row],[Trend]]</f>
        <v>-3.0961538461538467</v>
      </c>
      <c r="E262" s="11" t="str">
        <f t="shared" si="8"/>
        <v>Sep</v>
      </c>
      <c r="F262" s="11">
        <f ca="1">AVERAGEIF($E$8:$E$727,Table8[[#This Row],[Monthly]],$D$8:$D$727)</f>
        <v>-2.7400384615384614</v>
      </c>
      <c r="G262" s="11">
        <f ca="1">Table17[[#This Row],[Add_Seasonality_Average (Additive)]]-AVERAGE($F$2:$F$13)</f>
        <v>-2.7441249999999999</v>
      </c>
      <c r="H262" s="2">
        <f ca="1">Table7[[#This Row],[Detrended Series]]-Table19[[#This Row],[Seasonality ]]</f>
        <v>-0.35202884615384678</v>
      </c>
    </row>
    <row r="263" spans="1:8" x14ac:dyDescent="0.2">
      <c r="A263" s="1">
        <v>26207</v>
      </c>
      <c r="B263">
        <v>19.88</v>
      </c>
      <c r="C263" s="2">
        <f t="shared" ca="1" si="7"/>
        <v>22.913846153846155</v>
      </c>
      <c r="D263" s="2">
        <f ca="1">Table2[[#This Row],[y]]-Table6[[#This Row],[Trend]]</f>
        <v>-3.0338461538461559</v>
      </c>
      <c r="E263" s="11" t="str">
        <f t="shared" si="8"/>
        <v>Oct</v>
      </c>
      <c r="F263" s="11">
        <f ca="1">AVERAGEIF($E$8:$E$727,Table8[[#This Row],[Monthly]],$D$8:$D$727)</f>
        <v>-2.4004615384615375</v>
      </c>
      <c r="G263" s="11">
        <f ca="1">Table17[[#This Row],[Add_Seasonality_Average (Additive)]]-AVERAGE($F$2:$F$13)</f>
        <v>-2.404548076923076</v>
      </c>
      <c r="H263" s="2">
        <f ca="1">Table7[[#This Row],[Detrended Series]]-Table19[[#This Row],[Seasonality ]]</f>
        <v>-0.62929807692307982</v>
      </c>
    </row>
    <row r="264" spans="1:8" x14ac:dyDescent="0.2">
      <c r="A264" s="1">
        <v>26238</v>
      </c>
      <c r="B264">
        <v>20.94</v>
      </c>
      <c r="C264" s="2">
        <f t="shared" ca="1" si="7"/>
        <v>22.95384615384615</v>
      </c>
      <c r="D264" s="2">
        <f ca="1">Table2[[#This Row],[y]]-Table6[[#This Row],[Trend]]</f>
        <v>-2.0138461538461492</v>
      </c>
      <c r="E264" s="11" t="str">
        <f t="shared" si="8"/>
        <v>Nov</v>
      </c>
      <c r="F264" s="11">
        <f ca="1">AVERAGEIF($E$8:$E$727,Table8[[#This Row],[Monthly]],$D$8:$D$727)</f>
        <v>-1.6477179487179485</v>
      </c>
      <c r="G264" s="11">
        <f ca="1">Table17[[#This Row],[Add_Seasonality_Average (Additive)]]-AVERAGE($F$2:$F$13)</f>
        <v>-1.651804487179487</v>
      </c>
      <c r="H264" s="2">
        <f ca="1">Table7[[#This Row],[Detrended Series]]-Table19[[#This Row],[Seasonality ]]</f>
        <v>-0.36204166666666215</v>
      </c>
    </row>
    <row r="265" spans="1:8" x14ac:dyDescent="0.2">
      <c r="A265" s="1">
        <v>26268</v>
      </c>
      <c r="B265">
        <v>21.99</v>
      </c>
      <c r="C265" s="2">
        <f t="shared" ref="C265:C328" ca="1" si="9">IFERROR(AVERAGE(OFFSET(B259, 0, 0, 13, 1)), "")</f>
        <v>23.086153846153845</v>
      </c>
      <c r="D265" s="2">
        <f ca="1">Table2[[#This Row],[y]]-Table6[[#This Row],[Trend]]</f>
        <v>-1.0961538461538467</v>
      </c>
      <c r="E265" s="11" t="str">
        <f t="shared" si="8"/>
        <v>Dec</v>
      </c>
      <c r="F265" s="11">
        <f ca="1">AVERAGEIF($E$8:$E$727,Table8[[#This Row],[Monthly]],$D$8:$D$727)</f>
        <v>-0.38643589743589757</v>
      </c>
      <c r="G265" s="11">
        <f ca="1">Table17[[#This Row],[Add_Seasonality_Average (Additive)]]-AVERAGE($F$2:$F$13)</f>
        <v>-0.39052243589743607</v>
      </c>
      <c r="H265" s="2">
        <f ca="1">Table7[[#This Row],[Detrended Series]]-Table19[[#This Row],[Seasonality ]]</f>
        <v>-0.70563141025641063</v>
      </c>
    </row>
    <row r="266" spans="1:8" x14ac:dyDescent="0.2">
      <c r="A266" s="1">
        <v>26299</v>
      </c>
      <c r="B266">
        <v>24.51</v>
      </c>
      <c r="C266" s="2">
        <f t="shared" ca="1" si="9"/>
        <v>23.279230769230768</v>
      </c>
      <c r="D266" s="2">
        <f ca="1">Table2[[#This Row],[y]]-Table6[[#This Row],[Trend]]</f>
        <v>1.2307692307692335</v>
      </c>
      <c r="E266" s="11" t="str">
        <f t="shared" si="8"/>
        <v>Jan</v>
      </c>
      <c r="F266" s="11">
        <f ca="1">AVERAGEIF($E$8:$E$727,Table8[[#This Row],[Monthly]],$D$8:$D$727)</f>
        <v>1.4054358974358971</v>
      </c>
      <c r="G266" s="11">
        <f ca="1">Table17[[#This Row],[Add_Seasonality_Average (Additive)]]-AVERAGE($F$2:$F$13)</f>
        <v>1.4013493589743586</v>
      </c>
      <c r="H266" s="2">
        <f ca="1">Table7[[#This Row],[Detrended Series]]-Table19[[#This Row],[Seasonality ]]</f>
        <v>-0.17058012820512514</v>
      </c>
    </row>
    <row r="267" spans="1:8" x14ac:dyDescent="0.2">
      <c r="A267" s="1">
        <v>26330</v>
      </c>
      <c r="B267">
        <v>26.66</v>
      </c>
      <c r="C267" s="2">
        <f t="shared" ca="1" si="9"/>
        <v>23.464615384615385</v>
      </c>
      <c r="D267" s="2">
        <f ca="1">Table2[[#This Row],[y]]-Table6[[#This Row],[Trend]]</f>
        <v>3.195384615384615</v>
      </c>
      <c r="E267" s="11" t="str">
        <f t="shared" si="8"/>
        <v>Feb</v>
      </c>
      <c r="F267" s="11">
        <f ca="1">AVERAGEIF($E$8:$E$727,Table8[[#This Row],[Monthly]],$D$8:$D$727)</f>
        <v>2.9278461538461542</v>
      </c>
      <c r="G267" s="11">
        <f ca="1">Table17[[#This Row],[Add_Seasonality_Average (Additive)]]-AVERAGE($F$2:$F$13)</f>
        <v>2.9237596153846157</v>
      </c>
      <c r="H267" s="2">
        <f ca="1">Table7[[#This Row],[Detrended Series]]-Table19[[#This Row],[Seasonality ]]</f>
        <v>0.27162499999999934</v>
      </c>
    </row>
    <row r="268" spans="1:8" x14ac:dyDescent="0.2">
      <c r="A268" s="1">
        <v>26359</v>
      </c>
      <c r="B268">
        <v>27.09</v>
      </c>
      <c r="C268" s="2">
        <f t="shared" ca="1" si="9"/>
        <v>23.63</v>
      </c>
      <c r="D268" s="2">
        <f ca="1">Table2[[#This Row],[y]]-Table6[[#This Row],[Trend]]</f>
        <v>3.4600000000000009</v>
      </c>
      <c r="E268" s="11" t="str">
        <f t="shared" si="8"/>
        <v>Mar</v>
      </c>
      <c r="F268" s="11">
        <f ca="1">AVERAGEIF($E$8:$E$727,Table8[[#This Row],[Monthly]],$D$8:$D$727)</f>
        <v>3.3439999999999999</v>
      </c>
      <c r="G268" s="11">
        <f ca="1">Table17[[#This Row],[Add_Seasonality_Average (Additive)]]-AVERAGE($F$2:$F$13)</f>
        <v>3.3399134615384614</v>
      </c>
      <c r="H268" s="2">
        <f ca="1">Table7[[#This Row],[Detrended Series]]-Table19[[#This Row],[Seasonality ]]</f>
        <v>0.12008653846153949</v>
      </c>
    </row>
    <row r="269" spans="1:8" x14ac:dyDescent="0.2">
      <c r="A269" s="1">
        <v>26390</v>
      </c>
      <c r="B269">
        <v>26.25</v>
      </c>
      <c r="C269" s="2">
        <f t="shared" ca="1" si="9"/>
        <v>23.848461538461535</v>
      </c>
      <c r="D269" s="2">
        <f ca="1">Table2[[#This Row],[y]]-Table6[[#This Row],[Trend]]</f>
        <v>2.4015384615384647</v>
      </c>
      <c r="E269" s="11" t="str">
        <f t="shared" si="8"/>
        <v>Apr</v>
      </c>
      <c r="F269" s="11">
        <f ca="1">AVERAGEIF($E$8:$E$727,Table8[[#This Row],[Monthly]],$D$8:$D$727)</f>
        <v>2.4728461538461546</v>
      </c>
      <c r="G269" s="11">
        <f ca="1">Table17[[#This Row],[Add_Seasonality_Average (Additive)]]-AVERAGE($F$2:$F$13)</f>
        <v>2.4687596153846161</v>
      </c>
      <c r="H269" s="2">
        <f ca="1">Table7[[#This Row],[Detrended Series]]-Table19[[#This Row],[Seasonality ]]</f>
        <v>-6.7221153846151349E-2</v>
      </c>
    </row>
    <row r="270" spans="1:8" x14ac:dyDescent="0.2">
      <c r="A270" s="1">
        <v>26420</v>
      </c>
      <c r="B270">
        <v>25.47</v>
      </c>
      <c r="C270" s="2">
        <f t="shared" ca="1" si="9"/>
        <v>24.113076923076921</v>
      </c>
      <c r="D270" s="2">
        <f ca="1">Table2[[#This Row],[y]]-Table6[[#This Row],[Trend]]</f>
        <v>1.3569230769230778</v>
      </c>
      <c r="E270" s="11" t="str">
        <f t="shared" si="8"/>
        <v>May</v>
      </c>
      <c r="F270" s="11">
        <f ca="1">AVERAGEIF($E$8:$E$727,Table8[[#This Row],[Monthly]],$D$8:$D$727)</f>
        <v>1.190307692307693</v>
      </c>
      <c r="G270" s="11">
        <f ca="1">Table17[[#This Row],[Add_Seasonality_Average (Additive)]]-AVERAGE($F$2:$F$13)</f>
        <v>1.1862211538461545</v>
      </c>
      <c r="H270" s="2">
        <f ca="1">Table7[[#This Row],[Detrended Series]]-Table19[[#This Row],[Seasonality ]]</f>
        <v>0.17070192307692333</v>
      </c>
    </row>
    <row r="271" spans="1:8" x14ac:dyDescent="0.2">
      <c r="A271" s="1">
        <v>26451</v>
      </c>
      <c r="B271">
        <v>25.01</v>
      </c>
      <c r="C271" s="2">
        <f t="shared" ca="1" si="9"/>
        <v>24.416923076923073</v>
      </c>
      <c r="D271" s="2">
        <f ca="1">Table2[[#This Row],[y]]-Table6[[#This Row],[Trend]]</f>
        <v>0.59307692307692861</v>
      </c>
      <c r="E271" s="11" t="str">
        <f t="shared" si="8"/>
        <v>Jun</v>
      </c>
      <c r="F271" s="11">
        <f ca="1">AVERAGEIF($E$8:$E$727,Table8[[#This Row],[Monthly]],$D$8:$D$727)</f>
        <v>-0.22521794871794854</v>
      </c>
      <c r="G271" s="11">
        <f ca="1">Table17[[#This Row],[Add_Seasonality_Average (Additive)]]-AVERAGE($F$2:$F$13)</f>
        <v>-0.22930448717948707</v>
      </c>
      <c r="H271" s="2">
        <f ca="1">Table7[[#This Row],[Detrended Series]]-Table19[[#This Row],[Seasonality ]]</f>
        <v>0.82238141025641565</v>
      </c>
    </row>
    <row r="272" spans="1:8" x14ac:dyDescent="0.2">
      <c r="A272" s="1">
        <v>26481</v>
      </c>
      <c r="B272">
        <v>24.11</v>
      </c>
      <c r="C272" s="2">
        <f t="shared" ca="1" si="9"/>
        <v>24.727692307692312</v>
      </c>
      <c r="D272" s="2">
        <f ca="1">Table2[[#This Row],[y]]-Table6[[#This Row],[Trend]]</f>
        <v>-0.61769230769231243</v>
      </c>
      <c r="E272" s="11" t="str">
        <f t="shared" si="8"/>
        <v>Jul</v>
      </c>
      <c r="F272" s="11">
        <f ca="1">AVERAGEIF($E$8:$E$727,Table8[[#This Row],[Monthly]],$D$8:$D$727)</f>
        <v>-1.4442692307692311</v>
      </c>
      <c r="G272" s="11">
        <f ca="1">Table17[[#This Row],[Add_Seasonality_Average (Additive)]]-AVERAGE($F$2:$F$13)</f>
        <v>-1.4483557692307696</v>
      </c>
      <c r="H272" s="2">
        <f ca="1">Table7[[#This Row],[Detrended Series]]-Table19[[#This Row],[Seasonality ]]</f>
        <v>0.83066346153845716</v>
      </c>
    </row>
    <row r="273" spans="1:8" x14ac:dyDescent="0.2">
      <c r="A273" s="1">
        <v>26512</v>
      </c>
      <c r="B273">
        <v>23.42</v>
      </c>
      <c r="C273" s="2">
        <f t="shared" ca="1" si="9"/>
        <v>24.879230769230766</v>
      </c>
      <c r="D273" s="2">
        <f ca="1">Table2[[#This Row],[y]]-Table6[[#This Row],[Trend]]</f>
        <v>-1.4592307692307642</v>
      </c>
      <c r="E273" s="11" t="str">
        <f t="shared" si="8"/>
        <v>Aug</v>
      </c>
      <c r="F273" s="11">
        <f ca="1">AVERAGEIF($E$8:$E$727,Table8[[#This Row],[Monthly]],$D$8:$D$727)</f>
        <v>-2.4472564102564101</v>
      </c>
      <c r="G273" s="11">
        <f ca="1">Table17[[#This Row],[Add_Seasonality_Average (Additive)]]-AVERAGE($F$2:$F$13)</f>
        <v>-2.4513429487179486</v>
      </c>
      <c r="H273" s="2">
        <f ca="1">Table7[[#This Row],[Detrended Series]]-Table19[[#This Row],[Seasonality ]]</f>
        <v>0.99211217948718433</v>
      </c>
    </row>
    <row r="274" spans="1:8" x14ac:dyDescent="0.2">
      <c r="A274" s="1">
        <v>26543</v>
      </c>
      <c r="B274">
        <v>22.12</v>
      </c>
      <c r="C274" s="2">
        <f t="shared" ca="1" si="9"/>
        <v>24.849230769230765</v>
      </c>
      <c r="D274" s="2">
        <f ca="1">Table2[[#This Row],[y]]-Table6[[#This Row],[Trend]]</f>
        <v>-2.7292307692307638</v>
      </c>
      <c r="E274" s="11" t="str">
        <f t="shared" si="8"/>
        <v>Sep</v>
      </c>
      <c r="F274" s="11">
        <f ca="1">AVERAGEIF($E$8:$E$727,Table8[[#This Row],[Monthly]],$D$8:$D$727)</f>
        <v>-2.7400384615384614</v>
      </c>
      <c r="G274" s="11">
        <f ca="1">Table17[[#This Row],[Add_Seasonality_Average (Additive)]]-AVERAGE($F$2:$F$13)</f>
        <v>-2.7441249999999999</v>
      </c>
      <c r="H274" s="2">
        <f ca="1">Table7[[#This Row],[Detrended Series]]-Table19[[#This Row],[Seasonality ]]</f>
        <v>1.4894230769236128E-2</v>
      </c>
    </row>
    <row r="275" spans="1:8" x14ac:dyDescent="0.2">
      <c r="A275" s="1">
        <v>26573</v>
      </c>
      <c r="B275">
        <v>22.58</v>
      </c>
      <c r="C275" s="2">
        <f t="shared" ca="1" si="9"/>
        <v>24.678461538461534</v>
      </c>
      <c r="D275" s="2">
        <f ca="1">Table2[[#This Row],[y]]-Table6[[#This Row],[Trend]]</f>
        <v>-2.0984615384615353</v>
      </c>
      <c r="E275" s="11" t="str">
        <f t="shared" si="8"/>
        <v>Oct</v>
      </c>
      <c r="F275" s="11">
        <f ca="1">AVERAGEIF($E$8:$E$727,Table8[[#This Row],[Monthly]],$D$8:$D$727)</f>
        <v>-2.4004615384615375</v>
      </c>
      <c r="G275" s="11">
        <f ca="1">Table17[[#This Row],[Add_Seasonality_Average (Additive)]]-AVERAGE($F$2:$F$13)</f>
        <v>-2.404548076923076</v>
      </c>
      <c r="H275" s="2">
        <f ca="1">Table7[[#This Row],[Detrended Series]]-Table19[[#This Row],[Seasonality ]]</f>
        <v>0.30608653846154077</v>
      </c>
    </row>
    <row r="276" spans="1:8" x14ac:dyDescent="0.2">
      <c r="A276" s="1">
        <v>26604</v>
      </c>
      <c r="B276">
        <v>23.32</v>
      </c>
      <c r="C276" s="2">
        <f t="shared" ca="1" si="9"/>
        <v>24.462307692307693</v>
      </c>
      <c r="D276" s="2">
        <f ca="1">Table2[[#This Row],[y]]-Table6[[#This Row],[Trend]]</f>
        <v>-1.1423076923076927</v>
      </c>
      <c r="E276" s="11" t="str">
        <f t="shared" si="8"/>
        <v>Nov</v>
      </c>
      <c r="F276" s="11">
        <f ca="1">AVERAGEIF($E$8:$E$727,Table8[[#This Row],[Monthly]],$D$8:$D$727)</f>
        <v>-1.6477179487179485</v>
      </c>
      <c r="G276" s="11">
        <f ca="1">Table17[[#This Row],[Add_Seasonality_Average (Additive)]]-AVERAGE($F$2:$F$13)</f>
        <v>-1.651804487179487</v>
      </c>
      <c r="H276" s="2">
        <f ca="1">Table7[[#This Row],[Detrended Series]]-Table19[[#This Row],[Seasonality ]]</f>
        <v>0.50949679487179433</v>
      </c>
    </row>
    <row r="277" spans="1:8" x14ac:dyDescent="0.2">
      <c r="A277" s="1">
        <v>26634</v>
      </c>
      <c r="B277">
        <v>24.89</v>
      </c>
      <c r="C277" s="2">
        <f t="shared" ca="1" si="9"/>
        <v>24.176923076923075</v>
      </c>
      <c r="D277" s="2">
        <f ca="1">Table2[[#This Row],[y]]-Table6[[#This Row],[Trend]]</f>
        <v>0.71307692307692605</v>
      </c>
      <c r="E277" s="11" t="str">
        <f t="shared" si="8"/>
        <v>Dec</v>
      </c>
      <c r="F277" s="11">
        <f ca="1">AVERAGEIF($E$8:$E$727,Table8[[#This Row],[Monthly]],$D$8:$D$727)</f>
        <v>-0.38643589743589757</v>
      </c>
      <c r="G277" s="11">
        <f ca="1">Table17[[#This Row],[Add_Seasonality_Average (Additive)]]-AVERAGE($F$2:$F$13)</f>
        <v>-0.39052243589743607</v>
      </c>
      <c r="H277" s="2">
        <f ca="1">Table7[[#This Row],[Detrended Series]]-Table19[[#This Row],[Seasonality ]]</f>
        <v>1.1035993589743622</v>
      </c>
    </row>
    <row r="278" spans="1:8" x14ac:dyDescent="0.2">
      <c r="A278" s="1">
        <v>26665</v>
      </c>
      <c r="B278">
        <v>26.03</v>
      </c>
      <c r="C278" s="2">
        <f t="shared" ca="1" si="9"/>
        <v>23.856153846153845</v>
      </c>
      <c r="D278" s="2">
        <f ca="1">Table2[[#This Row],[y]]-Table6[[#This Row],[Trend]]</f>
        <v>2.1738461538461564</v>
      </c>
      <c r="E278" s="11" t="str">
        <f t="shared" si="8"/>
        <v>Jan</v>
      </c>
      <c r="F278" s="11">
        <f ca="1">AVERAGEIF($E$8:$E$727,Table8[[#This Row],[Monthly]],$D$8:$D$727)</f>
        <v>1.4054358974358971</v>
      </c>
      <c r="G278" s="11">
        <f ca="1">Table17[[#This Row],[Add_Seasonality_Average (Additive)]]-AVERAGE($F$2:$F$13)</f>
        <v>1.4013493589743586</v>
      </c>
      <c r="H278" s="2">
        <f ca="1">Table7[[#This Row],[Detrended Series]]-Table19[[#This Row],[Seasonality ]]</f>
        <v>0.77249679487179779</v>
      </c>
    </row>
    <row r="279" spans="1:8" x14ac:dyDescent="0.2">
      <c r="A279" s="1">
        <v>26696</v>
      </c>
      <c r="B279">
        <v>26.48</v>
      </c>
      <c r="C279" s="2">
        <f t="shared" ca="1" si="9"/>
        <v>23.49923076923077</v>
      </c>
      <c r="D279" s="2">
        <f ca="1">Table2[[#This Row],[y]]-Table6[[#This Row],[Trend]]</f>
        <v>2.9807692307692299</v>
      </c>
      <c r="E279" s="11" t="str">
        <f t="shared" si="8"/>
        <v>Feb</v>
      </c>
      <c r="F279" s="11">
        <f ca="1">AVERAGEIF($E$8:$E$727,Table8[[#This Row],[Monthly]],$D$8:$D$727)</f>
        <v>2.9278461538461542</v>
      </c>
      <c r="G279" s="11">
        <f ca="1">Table17[[#This Row],[Add_Seasonality_Average (Additive)]]-AVERAGE($F$2:$F$13)</f>
        <v>2.9237596153846157</v>
      </c>
      <c r="H279" s="2">
        <f ca="1">Table7[[#This Row],[Detrended Series]]-Table19[[#This Row],[Seasonality ]]</f>
        <v>5.7009615384614243E-2</v>
      </c>
    </row>
    <row r="280" spans="1:8" x14ac:dyDescent="0.2">
      <c r="A280" s="1">
        <v>26724</v>
      </c>
      <c r="B280">
        <v>26.27</v>
      </c>
      <c r="C280" s="2">
        <f t="shared" ca="1" si="9"/>
        <v>23.196923076923081</v>
      </c>
      <c r="D280" s="2">
        <f ca="1">Table2[[#This Row],[y]]-Table6[[#This Row],[Trend]]</f>
        <v>3.0730769230769184</v>
      </c>
      <c r="E280" s="11" t="str">
        <f t="shared" si="8"/>
        <v>Mar</v>
      </c>
      <c r="F280" s="11">
        <f ca="1">AVERAGEIF($E$8:$E$727,Table8[[#This Row],[Monthly]],$D$8:$D$727)</f>
        <v>3.3439999999999999</v>
      </c>
      <c r="G280" s="11">
        <f ca="1">Table17[[#This Row],[Add_Seasonality_Average (Additive)]]-AVERAGE($F$2:$F$13)</f>
        <v>3.3399134615384614</v>
      </c>
      <c r="H280" s="2">
        <f ca="1">Table7[[#This Row],[Detrended Series]]-Table19[[#This Row],[Seasonality ]]</f>
        <v>-0.26683653846154298</v>
      </c>
    </row>
    <row r="281" spans="1:8" x14ac:dyDescent="0.2">
      <c r="A281" s="1">
        <v>26755</v>
      </c>
      <c r="B281">
        <v>24.87</v>
      </c>
      <c r="C281" s="2">
        <f t="shared" ca="1" si="9"/>
        <v>23.018461538461541</v>
      </c>
      <c r="D281" s="2">
        <f ca="1">Table2[[#This Row],[y]]-Table6[[#This Row],[Trend]]</f>
        <v>1.8515384615384605</v>
      </c>
      <c r="E281" s="11" t="str">
        <f t="shared" si="8"/>
        <v>Apr</v>
      </c>
      <c r="F281" s="11">
        <f ca="1">AVERAGEIF($E$8:$E$727,Table8[[#This Row],[Monthly]],$D$8:$D$727)</f>
        <v>2.4728461538461546</v>
      </c>
      <c r="G281" s="11">
        <f ca="1">Table17[[#This Row],[Add_Seasonality_Average (Additive)]]-AVERAGE($F$2:$F$13)</f>
        <v>2.4687596153846161</v>
      </c>
      <c r="H281" s="2">
        <f ca="1">Table7[[#This Row],[Detrended Series]]-Table19[[#This Row],[Seasonality ]]</f>
        <v>-0.61722115384615561</v>
      </c>
    </row>
    <row r="282" spans="1:8" x14ac:dyDescent="0.2">
      <c r="A282" s="1">
        <v>26785</v>
      </c>
      <c r="B282">
        <v>23.44</v>
      </c>
      <c r="C282" s="2">
        <f t="shared" ca="1" si="9"/>
        <v>22.874615384615385</v>
      </c>
      <c r="D282" s="2">
        <f ca="1">Table2[[#This Row],[y]]-Table6[[#This Row],[Trend]]</f>
        <v>0.56538461538461604</v>
      </c>
      <c r="E282" s="11" t="str">
        <f t="shared" si="8"/>
        <v>May</v>
      </c>
      <c r="F282" s="11">
        <f ca="1">AVERAGEIF($E$8:$E$727,Table8[[#This Row],[Monthly]],$D$8:$D$727)</f>
        <v>1.190307692307693</v>
      </c>
      <c r="G282" s="11">
        <f ca="1">Table17[[#This Row],[Add_Seasonality_Average (Additive)]]-AVERAGE($F$2:$F$13)</f>
        <v>1.1862211538461545</v>
      </c>
      <c r="H282" s="2">
        <f ca="1">Table7[[#This Row],[Detrended Series]]-Table19[[#This Row],[Seasonality ]]</f>
        <v>-0.62083653846153841</v>
      </c>
    </row>
    <row r="283" spans="1:8" x14ac:dyDescent="0.2">
      <c r="A283" s="1">
        <v>26816</v>
      </c>
      <c r="B283">
        <v>21.76</v>
      </c>
      <c r="C283" s="2">
        <f t="shared" ca="1" si="9"/>
        <v>22.753076923076925</v>
      </c>
      <c r="D283" s="2">
        <f ca="1">Table2[[#This Row],[y]]-Table6[[#This Row],[Trend]]</f>
        <v>-0.99307692307692363</v>
      </c>
      <c r="E283" s="11" t="str">
        <f t="shared" si="8"/>
        <v>Jun</v>
      </c>
      <c r="F283" s="11">
        <f ca="1">AVERAGEIF($E$8:$E$727,Table8[[#This Row],[Monthly]],$D$8:$D$727)</f>
        <v>-0.22521794871794854</v>
      </c>
      <c r="G283" s="11">
        <f ca="1">Table17[[#This Row],[Add_Seasonality_Average (Additive)]]-AVERAGE($F$2:$F$13)</f>
        <v>-0.22930448717948707</v>
      </c>
      <c r="H283" s="2">
        <f ca="1">Table7[[#This Row],[Detrended Series]]-Table19[[#This Row],[Seasonality ]]</f>
        <v>-0.7637724358974366</v>
      </c>
    </row>
    <row r="284" spans="1:8" x14ac:dyDescent="0.2">
      <c r="A284" s="1">
        <v>26846</v>
      </c>
      <c r="B284">
        <v>20.84</v>
      </c>
      <c r="C284" s="2">
        <f t="shared" ca="1" si="9"/>
        <v>22.630000000000003</v>
      </c>
      <c r="D284" s="2">
        <f ca="1">Table2[[#This Row],[y]]-Table6[[#This Row],[Trend]]</f>
        <v>-1.7900000000000027</v>
      </c>
      <c r="E284" s="11" t="str">
        <f t="shared" si="8"/>
        <v>Jul</v>
      </c>
      <c r="F284" s="11">
        <f ca="1">AVERAGEIF($E$8:$E$727,Table8[[#This Row],[Monthly]],$D$8:$D$727)</f>
        <v>-1.4442692307692311</v>
      </c>
      <c r="G284" s="11">
        <f ca="1">Table17[[#This Row],[Add_Seasonality_Average (Additive)]]-AVERAGE($F$2:$F$13)</f>
        <v>-1.4483557692307696</v>
      </c>
      <c r="H284" s="2">
        <f ca="1">Table7[[#This Row],[Detrended Series]]-Table19[[#This Row],[Seasonality ]]</f>
        <v>-0.34164423076923311</v>
      </c>
    </row>
    <row r="285" spans="1:8" x14ac:dyDescent="0.2">
      <c r="A285" s="1">
        <v>26877</v>
      </c>
      <c r="B285">
        <v>19.47</v>
      </c>
      <c r="C285" s="2">
        <f t="shared" ca="1" si="9"/>
        <v>22.540769230769232</v>
      </c>
      <c r="D285" s="2">
        <f ca="1">Table2[[#This Row],[y]]-Table6[[#This Row],[Trend]]</f>
        <v>-3.0707692307692334</v>
      </c>
      <c r="E285" s="11" t="str">
        <f t="shared" si="8"/>
        <v>Aug</v>
      </c>
      <c r="F285" s="11">
        <f ca="1">AVERAGEIF($E$8:$E$727,Table8[[#This Row],[Monthly]],$D$8:$D$727)</f>
        <v>-2.4472564102564101</v>
      </c>
      <c r="G285" s="11">
        <f ca="1">Table17[[#This Row],[Add_Seasonality_Average (Additive)]]-AVERAGE($F$2:$F$13)</f>
        <v>-2.4513429487179486</v>
      </c>
      <c r="H285" s="2">
        <f ca="1">Table7[[#This Row],[Detrended Series]]-Table19[[#This Row],[Seasonality ]]</f>
        <v>-0.6194262820512848</v>
      </c>
    </row>
    <row r="286" spans="1:8" x14ac:dyDescent="0.2">
      <c r="A286" s="1">
        <v>26908</v>
      </c>
      <c r="B286">
        <v>19.489999999999998</v>
      </c>
      <c r="C286" s="2">
        <f t="shared" ca="1" si="9"/>
        <v>22.48</v>
      </c>
      <c r="D286" s="2">
        <f ca="1">Table2[[#This Row],[y]]-Table6[[#This Row],[Trend]]</f>
        <v>-2.990000000000002</v>
      </c>
      <c r="E286" s="11" t="str">
        <f t="shared" si="8"/>
        <v>Sep</v>
      </c>
      <c r="F286" s="11">
        <f ca="1">AVERAGEIF($E$8:$E$727,Table8[[#This Row],[Monthly]],$D$8:$D$727)</f>
        <v>-2.7400384615384614</v>
      </c>
      <c r="G286" s="11">
        <f ca="1">Table17[[#This Row],[Add_Seasonality_Average (Additive)]]-AVERAGE($F$2:$F$13)</f>
        <v>-2.7441249999999999</v>
      </c>
      <c r="H286" s="2">
        <f ca="1">Table7[[#This Row],[Detrended Series]]-Table19[[#This Row],[Seasonality ]]</f>
        <v>-0.24587500000000206</v>
      </c>
    </row>
    <row r="287" spans="1:8" x14ac:dyDescent="0.2">
      <c r="A287" s="1">
        <v>26938</v>
      </c>
      <c r="B287">
        <v>19.8</v>
      </c>
      <c r="C287" s="2">
        <f t="shared" ca="1" si="9"/>
        <v>22.403846153846153</v>
      </c>
      <c r="D287" s="2">
        <f ca="1">Table2[[#This Row],[y]]-Table6[[#This Row],[Trend]]</f>
        <v>-2.6038461538461526</v>
      </c>
      <c r="E287" s="11" t="str">
        <f t="shared" si="8"/>
        <v>Oct</v>
      </c>
      <c r="F287" s="11">
        <f ca="1">AVERAGEIF($E$8:$E$727,Table8[[#This Row],[Monthly]],$D$8:$D$727)</f>
        <v>-2.4004615384615375</v>
      </c>
      <c r="G287" s="11">
        <f ca="1">Table17[[#This Row],[Add_Seasonality_Average (Additive)]]-AVERAGE($F$2:$F$13)</f>
        <v>-2.404548076923076</v>
      </c>
      <c r="H287" s="2">
        <f ca="1">Table7[[#This Row],[Detrended Series]]-Table19[[#This Row],[Seasonality ]]</f>
        <v>-0.19929807692307655</v>
      </c>
    </row>
    <row r="288" spans="1:8" x14ac:dyDescent="0.2">
      <c r="A288" s="1">
        <v>26969</v>
      </c>
      <c r="B288">
        <v>20.71</v>
      </c>
      <c r="C288" s="2">
        <f t="shared" ca="1" si="9"/>
        <v>22.363846153846154</v>
      </c>
      <c r="D288" s="2">
        <f ca="1">Table2[[#This Row],[y]]-Table6[[#This Row],[Trend]]</f>
        <v>-1.6538461538461533</v>
      </c>
      <c r="E288" s="11" t="str">
        <f t="shared" si="8"/>
        <v>Nov</v>
      </c>
      <c r="F288" s="11">
        <f ca="1">AVERAGEIF($E$8:$E$727,Table8[[#This Row],[Monthly]],$D$8:$D$727)</f>
        <v>-1.6477179487179485</v>
      </c>
      <c r="G288" s="11">
        <f ca="1">Table17[[#This Row],[Add_Seasonality_Average (Additive)]]-AVERAGE($F$2:$F$13)</f>
        <v>-1.651804487179487</v>
      </c>
      <c r="H288" s="2">
        <f ca="1">Table7[[#This Row],[Detrended Series]]-Table19[[#This Row],[Seasonality ]]</f>
        <v>-2.0416666666662753E-3</v>
      </c>
    </row>
    <row r="289" spans="1:8" x14ac:dyDescent="0.2">
      <c r="A289" s="1">
        <v>26999</v>
      </c>
      <c r="B289">
        <v>21.74</v>
      </c>
      <c r="C289" s="2">
        <f t="shared" ca="1" si="9"/>
        <v>22.290000000000003</v>
      </c>
      <c r="D289" s="2">
        <f ca="1">Table2[[#This Row],[y]]-Table6[[#This Row],[Trend]]</f>
        <v>-0.55000000000000426</v>
      </c>
      <c r="E289" s="11" t="str">
        <f t="shared" si="8"/>
        <v>Dec</v>
      </c>
      <c r="F289" s="11">
        <f ca="1">AVERAGEIF($E$8:$E$727,Table8[[#This Row],[Monthly]],$D$8:$D$727)</f>
        <v>-0.38643589743589757</v>
      </c>
      <c r="G289" s="11">
        <f ca="1">Table17[[#This Row],[Add_Seasonality_Average (Additive)]]-AVERAGE($F$2:$F$13)</f>
        <v>-0.39052243589743607</v>
      </c>
      <c r="H289" s="2">
        <f ca="1">Table7[[#This Row],[Detrended Series]]-Table19[[#This Row],[Seasonality ]]</f>
        <v>-0.15947756410256819</v>
      </c>
    </row>
    <row r="290" spans="1:8" x14ac:dyDescent="0.2">
      <c r="A290" s="1">
        <v>27030</v>
      </c>
      <c r="B290">
        <v>23.29</v>
      </c>
      <c r="C290" s="2">
        <f t="shared" ca="1" si="9"/>
        <v>22.276153846153843</v>
      </c>
      <c r="D290" s="2">
        <f ca="1">Table2[[#This Row],[y]]-Table6[[#This Row],[Trend]]</f>
        <v>1.0138461538461563</v>
      </c>
      <c r="E290" s="11" t="str">
        <f t="shared" si="8"/>
        <v>Jan</v>
      </c>
      <c r="F290" s="11">
        <f ca="1">AVERAGEIF($E$8:$E$727,Table8[[#This Row],[Monthly]],$D$8:$D$727)</f>
        <v>1.4054358974358971</v>
      </c>
      <c r="G290" s="11">
        <f ca="1">Table17[[#This Row],[Add_Seasonality_Average (Additive)]]-AVERAGE($F$2:$F$13)</f>
        <v>1.4013493589743586</v>
      </c>
      <c r="H290" s="2">
        <f ca="1">Table7[[#This Row],[Detrended Series]]-Table19[[#This Row],[Seasonality ]]</f>
        <v>-0.38750320512820235</v>
      </c>
    </row>
    <row r="291" spans="1:8" x14ac:dyDescent="0.2">
      <c r="A291" s="1">
        <v>27061</v>
      </c>
      <c r="B291">
        <v>24.87</v>
      </c>
      <c r="C291" s="2">
        <f t="shared" ca="1" si="9"/>
        <v>22.267692307692307</v>
      </c>
      <c r="D291" s="2">
        <f ca="1">Table2[[#This Row],[y]]-Table6[[#This Row],[Trend]]</f>
        <v>2.6023076923076935</v>
      </c>
      <c r="E291" s="11" t="str">
        <f t="shared" si="8"/>
        <v>Feb</v>
      </c>
      <c r="F291" s="11">
        <f ca="1">AVERAGEIF($E$8:$E$727,Table8[[#This Row],[Monthly]],$D$8:$D$727)</f>
        <v>2.9278461538461542</v>
      </c>
      <c r="G291" s="11">
        <f ca="1">Table17[[#This Row],[Add_Seasonality_Average (Additive)]]-AVERAGE($F$2:$F$13)</f>
        <v>2.9237596153846157</v>
      </c>
      <c r="H291" s="2">
        <f ca="1">Table7[[#This Row],[Detrended Series]]-Table19[[#This Row],[Seasonality ]]</f>
        <v>-0.32145192307692216</v>
      </c>
    </row>
    <row r="292" spans="1:8" x14ac:dyDescent="0.2">
      <c r="A292" s="1">
        <v>27089</v>
      </c>
      <c r="B292">
        <v>25.69</v>
      </c>
      <c r="C292" s="2">
        <f t="shared" ca="1" si="9"/>
        <v>22.319999999999997</v>
      </c>
      <c r="D292" s="2">
        <f ca="1">Table2[[#This Row],[y]]-Table6[[#This Row],[Trend]]</f>
        <v>3.3700000000000045</v>
      </c>
      <c r="E292" s="11" t="str">
        <f t="shared" si="8"/>
        <v>Mar</v>
      </c>
      <c r="F292" s="11">
        <f ca="1">AVERAGEIF($E$8:$E$727,Table8[[#This Row],[Monthly]],$D$8:$D$727)</f>
        <v>3.3439999999999999</v>
      </c>
      <c r="G292" s="11">
        <f ca="1">Table17[[#This Row],[Add_Seasonality_Average (Additive)]]-AVERAGE($F$2:$F$13)</f>
        <v>3.3399134615384614</v>
      </c>
      <c r="H292" s="2">
        <f ca="1">Table7[[#This Row],[Detrended Series]]-Table19[[#This Row],[Seasonality ]]</f>
        <v>3.0086538461543189E-2</v>
      </c>
    </row>
    <row r="293" spans="1:8" x14ac:dyDescent="0.2">
      <c r="A293" s="1">
        <v>27120</v>
      </c>
      <c r="B293">
        <v>25.28</v>
      </c>
      <c r="C293" s="2">
        <f t="shared" ca="1" si="9"/>
        <v>22.349999999999998</v>
      </c>
      <c r="D293" s="2">
        <f ca="1">Table2[[#This Row],[y]]-Table6[[#This Row],[Trend]]</f>
        <v>2.9300000000000033</v>
      </c>
      <c r="E293" s="11" t="str">
        <f t="shared" si="8"/>
        <v>Apr</v>
      </c>
      <c r="F293" s="11">
        <f ca="1">AVERAGEIF($E$8:$E$727,Table8[[#This Row],[Monthly]],$D$8:$D$727)</f>
        <v>2.4728461538461546</v>
      </c>
      <c r="G293" s="11">
        <f ca="1">Table17[[#This Row],[Add_Seasonality_Average (Additive)]]-AVERAGE($F$2:$F$13)</f>
        <v>2.4687596153846161</v>
      </c>
      <c r="H293" s="2">
        <f ca="1">Table7[[#This Row],[Detrended Series]]-Table19[[#This Row],[Seasonality ]]</f>
        <v>0.46124038461538719</v>
      </c>
    </row>
    <row r="294" spans="1:8" x14ac:dyDescent="0.2">
      <c r="A294" s="1">
        <v>27150</v>
      </c>
      <c r="B294">
        <v>24.35</v>
      </c>
      <c r="C294" s="2">
        <f t="shared" ca="1" si="9"/>
        <v>22.41769230769231</v>
      </c>
      <c r="D294" s="2">
        <f ca="1">Table2[[#This Row],[y]]-Table6[[#This Row],[Trend]]</f>
        <v>1.9323076923076918</v>
      </c>
      <c r="E294" s="11" t="str">
        <f t="shared" si="8"/>
        <v>May</v>
      </c>
      <c r="F294" s="11">
        <f ca="1">AVERAGEIF($E$8:$E$727,Table8[[#This Row],[Monthly]],$D$8:$D$727)</f>
        <v>1.190307692307693</v>
      </c>
      <c r="G294" s="11">
        <f ca="1">Table17[[#This Row],[Add_Seasonality_Average (Additive)]]-AVERAGE($F$2:$F$13)</f>
        <v>1.1862211538461545</v>
      </c>
      <c r="H294" s="2">
        <f ca="1">Table7[[#This Row],[Detrended Series]]-Table19[[#This Row],[Seasonality ]]</f>
        <v>0.74608653846153739</v>
      </c>
    </row>
    <row r="295" spans="1:8" x14ac:dyDescent="0.2">
      <c r="A295" s="1">
        <v>27181</v>
      </c>
      <c r="B295">
        <v>22.48</v>
      </c>
      <c r="C295" s="2">
        <f t="shared" ca="1" si="9"/>
        <v>22.471538461538461</v>
      </c>
      <c r="D295" s="2">
        <f ca="1">Table2[[#This Row],[y]]-Table6[[#This Row],[Trend]]</f>
        <v>8.4615384615389644E-3</v>
      </c>
      <c r="E295" s="11" t="str">
        <f t="shared" si="8"/>
        <v>Jun</v>
      </c>
      <c r="F295" s="11">
        <f ca="1">AVERAGEIF($E$8:$E$727,Table8[[#This Row],[Monthly]],$D$8:$D$727)</f>
        <v>-0.22521794871794854</v>
      </c>
      <c r="G295" s="11">
        <f ca="1">Table17[[#This Row],[Add_Seasonality_Average (Additive)]]-AVERAGE($F$2:$F$13)</f>
        <v>-0.22930448717948707</v>
      </c>
      <c r="H295" s="2">
        <f ca="1">Table7[[#This Row],[Detrended Series]]-Table19[[#This Row],[Seasonality ]]</f>
        <v>0.23776602564102603</v>
      </c>
    </row>
    <row r="296" spans="1:8" x14ac:dyDescent="0.2">
      <c r="A296" s="1">
        <v>27211</v>
      </c>
      <c r="B296">
        <v>21.58</v>
      </c>
      <c r="C296" s="2">
        <f t="shared" ca="1" si="9"/>
        <v>22.610769230769229</v>
      </c>
      <c r="D296" s="2">
        <f ca="1">Table2[[#This Row],[y]]-Table6[[#This Row],[Trend]]</f>
        <v>-1.0307692307692307</v>
      </c>
      <c r="E296" s="11" t="str">
        <f t="shared" si="8"/>
        <v>Jul</v>
      </c>
      <c r="F296" s="11">
        <f ca="1">AVERAGEIF($E$8:$E$727,Table8[[#This Row],[Monthly]],$D$8:$D$727)</f>
        <v>-1.4442692307692311</v>
      </c>
      <c r="G296" s="11">
        <f ca="1">Table17[[#This Row],[Add_Seasonality_Average (Additive)]]-AVERAGE($F$2:$F$13)</f>
        <v>-1.4483557692307696</v>
      </c>
      <c r="H296" s="2">
        <f ca="1">Table7[[#This Row],[Detrended Series]]-Table19[[#This Row],[Seasonality ]]</f>
        <v>0.41758653846153893</v>
      </c>
    </row>
    <row r="297" spans="1:8" x14ac:dyDescent="0.2">
      <c r="A297" s="1">
        <v>27242</v>
      </c>
      <c r="B297">
        <v>20.73</v>
      </c>
      <c r="C297" s="2">
        <f t="shared" ca="1" si="9"/>
        <v>22.738461538461536</v>
      </c>
      <c r="D297" s="2">
        <f ca="1">Table2[[#This Row],[y]]-Table6[[#This Row],[Trend]]</f>
        <v>-2.0084615384615354</v>
      </c>
      <c r="E297" s="11" t="str">
        <f t="shared" si="8"/>
        <v>Aug</v>
      </c>
      <c r="F297" s="11">
        <f ca="1">AVERAGEIF($E$8:$E$727,Table8[[#This Row],[Monthly]],$D$8:$D$727)</f>
        <v>-2.4472564102564101</v>
      </c>
      <c r="G297" s="11">
        <f ca="1">Table17[[#This Row],[Add_Seasonality_Average (Additive)]]-AVERAGE($F$2:$F$13)</f>
        <v>-2.4513429487179486</v>
      </c>
      <c r="H297" s="2">
        <f ca="1">Table7[[#This Row],[Detrended Series]]-Table19[[#This Row],[Seasonality ]]</f>
        <v>0.44288141025641314</v>
      </c>
    </row>
    <row r="298" spans="1:8" x14ac:dyDescent="0.2">
      <c r="A298" s="1">
        <v>27273</v>
      </c>
      <c r="B298">
        <v>20.149999999999999</v>
      </c>
      <c r="C298" s="2">
        <f t="shared" ca="1" si="9"/>
        <v>22.830000000000002</v>
      </c>
      <c r="D298" s="2">
        <f ca="1">Table2[[#This Row],[y]]-Table6[[#This Row],[Trend]]</f>
        <v>-2.6800000000000033</v>
      </c>
      <c r="E298" s="11" t="str">
        <f t="shared" si="8"/>
        <v>Sep</v>
      </c>
      <c r="F298" s="11">
        <f ca="1">AVERAGEIF($E$8:$E$727,Table8[[#This Row],[Monthly]],$D$8:$D$727)</f>
        <v>-2.7400384615384614</v>
      </c>
      <c r="G298" s="11">
        <f ca="1">Table17[[#This Row],[Add_Seasonality_Average (Additive)]]-AVERAGE($F$2:$F$13)</f>
        <v>-2.7441249999999999</v>
      </c>
      <c r="H298" s="2">
        <f ca="1">Table7[[#This Row],[Detrended Series]]-Table19[[#This Row],[Seasonality ]]</f>
        <v>6.4124999999996657E-2</v>
      </c>
    </row>
    <row r="299" spans="1:8" x14ac:dyDescent="0.2">
      <c r="A299" s="1">
        <v>27303</v>
      </c>
      <c r="B299">
        <v>19.88</v>
      </c>
      <c r="C299" s="2">
        <f t="shared" ca="1" si="9"/>
        <v>22.817692307692308</v>
      </c>
      <c r="D299" s="2">
        <f ca="1">Table2[[#This Row],[y]]-Table6[[#This Row],[Trend]]</f>
        <v>-2.9376923076923092</v>
      </c>
      <c r="E299" s="11" t="str">
        <f t="shared" si="8"/>
        <v>Oct</v>
      </c>
      <c r="F299" s="11">
        <f ca="1">AVERAGEIF($E$8:$E$727,Table8[[#This Row],[Monthly]],$D$8:$D$727)</f>
        <v>-2.4004615384615375</v>
      </c>
      <c r="G299" s="11">
        <f ca="1">Table17[[#This Row],[Add_Seasonality_Average (Additive)]]-AVERAGE($F$2:$F$13)</f>
        <v>-2.404548076923076</v>
      </c>
      <c r="H299" s="2">
        <f ca="1">Table7[[#This Row],[Detrended Series]]-Table19[[#This Row],[Seasonality ]]</f>
        <v>-0.53314423076923312</v>
      </c>
    </row>
    <row r="300" spans="1:8" x14ac:dyDescent="0.2">
      <c r="A300" s="1">
        <v>27334</v>
      </c>
      <c r="B300">
        <v>20.68</v>
      </c>
      <c r="C300" s="2">
        <f t="shared" ca="1" si="9"/>
        <v>22.696923076923078</v>
      </c>
      <c r="D300" s="2">
        <f ca="1">Table2[[#This Row],[y]]-Table6[[#This Row],[Trend]]</f>
        <v>-2.0169230769230779</v>
      </c>
      <c r="E300" s="11" t="str">
        <f t="shared" si="8"/>
        <v>Nov</v>
      </c>
      <c r="F300" s="11">
        <f ca="1">AVERAGEIF($E$8:$E$727,Table8[[#This Row],[Monthly]],$D$8:$D$727)</f>
        <v>-1.6477179487179485</v>
      </c>
      <c r="G300" s="11">
        <f ca="1">Table17[[#This Row],[Add_Seasonality_Average (Additive)]]-AVERAGE($F$2:$F$13)</f>
        <v>-1.651804487179487</v>
      </c>
      <c r="H300" s="2">
        <f ca="1">Table7[[#This Row],[Detrended Series]]-Table19[[#This Row],[Seasonality ]]</f>
        <v>-0.3651185897435909</v>
      </c>
    </row>
    <row r="301" spans="1:8" x14ac:dyDescent="0.2">
      <c r="A301" s="1">
        <v>27364</v>
      </c>
      <c r="B301">
        <v>21.41</v>
      </c>
      <c r="C301" s="2">
        <f t="shared" ca="1" si="9"/>
        <v>22.503846153846151</v>
      </c>
      <c r="D301" s="2">
        <f ca="1">Table2[[#This Row],[y]]-Table6[[#This Row],[Trend]]</f>
        <v>-1.093846153846151</v>
      </c>
      <c r="E301" s="11" t="str">
        <f t="shared" si="8"/>
        <v>Dec</v>
      </c>
      <c r="F301" s="11">
        <f ca="1">AVERAGEIF($E$8:$E$727,Table8[[#This Row],[Monthly]],$D$8:$D$727)</f>
        <v>-0.38643589743589757</v>
      </c>
      <c r="G301" s="11">
        <f ca="1">Table17[[#This Row],[Add_Seasonality_Average (Additive)]]-AVERAGE($F$2:$F$13)</f>
        <v>-0.39052243589743607</v>
      </c>
      <c r="H301" s="2">
        <f ca="1">Table7[[#This Row],[Detrended Series]]-Table19[[#This Row],[Seasonality ]]</f>
        <v>-0.70332371794871495</v>
      </c>
    </row>
    <row r="302" spans="1:8" x14ac:dyDescent="0.2">
      <c r="A302" s="1">
        <v>27395</v>
      </c>
      <c r="B302">
        <v>23.55</v>
      </c>
      <c r="C302" s="2">
        <f t="shared" ca="1" si="9"/>
        <v>22.393846153846155</v>
      </c>
      <c r="D302" s="2">
        <f ca="1">Table2[[#This Row],[y]]-Table6[[#This Row],[Trend]]</f>
        <v>1.1561538461538454</v>
      </c>
      <c r="E302" s="11" t="str">
        <f t="shared" si="8"/>
        <v>Jan</v>
      </c>
      <c r="F302" s="11">
        <f ca="1">AVERAGEIF($E$8:$E$727,Table8[[#This Row],[Monthly]],$D$8:$D$727)</f>
        <v>1.4054358974358971</v>
      </c>
      <c r="G302" s="11">
        <f ca="1">Table17[[#This Row],[Add_Seasonality_Average (Additive)]]-AVERAGE($F$2:$F$13)</f>
        <v>1.4013493589743586</v>
      </c>
      <c r="H302" s="2">
        <f ca="1">Table7[[#This Row],[Detrended Series]]-Table19[[#This Row],[Seasonality ]]</f>
        <v>-0.24519551282051322</v>
      </c>
    </row>
    <row r="303" spans="1:8" x14ac:dyDescent="0.2">
      <c r="A303" s="1">
        <v>27426</v>
      </c>
      <c r="B303">
        <v>24.95</v>
      </c>
      <c r="C303" s="2">
        <f t="shared" ca="1" si="9"/>
        <v>22.27</v>
      </c>
      <c r="D303" s="2">
        <f ca="1">Table2[[#This Row],[y]]-Table6[[#This Row],[Trend]]</f>
        <v>2.6799999999999997</v>
      </c>
      <c r="E303" s="11" t="str">
        <f t="shared" si="8"/>
        <v>Feb</v>
      </c>
      <c r="F303" s="11">
        <f ca="1">AVERAGEIF($E$8:$E$727,Table8[[#This Row],[Monthly]],$D$8:$D$727)</f>
        <v>2.9278461538461542</v>
      </c>
      <c r="G303" s="11">
        <f ca="1">Table17[[#This Row],[Add_Seasonality_Average (Additive)]]-AVERAGE($F$2:$F$13)</f>
        <v>2.9237596153846157</v>
      </c>
      <c r="H303" s="2">
        <f ca="1">Table7[[#This Row],[Detrended Series]]-Table19[[#This Row],[Seasonality ]]</f>
        <v>-0.24375961538461599</v>
      </c>
    </row>
    <row r="304" spans="1:8" x14ac:dyDescent="0.2">
      <c r="A304" s="1">
        <v>27454</v>
      </c>
      <c r="B304">
        <v>26.06</v>
      </c>
      <c r="C304" s="2">
        <f t="shared" ca="1" si="9"/>
        <v>22.14769230769231</v>
      </c>
      <c r="D304" s="2">
        <f ca="1">Table2[[#This Row],[y]]-Table6[[#This Row],[Trend]]</f>
        <v>3.9123076923076887</v>
      </c>
      <c r="E304" s="11" t="str">
        <f t="shared" si="8"/>
        <v>Mar</v>
      </c>
      <c r="F304" s="11">
        <f ca="1">AVERAGEIF($E$8:$E$727,Table8[[#This Row],[Monthly]],$D$8:$D$727)</f>
        <v>3.3439999999999999</v>
      </c>
      <c r="G304" s="11">
        <f ca="1">Table17[[#This Row],[Add_Seasonality_Average (Additive)]]-AVERAGE($F$2:$F$13)</f>
        <v>3.3399134615384614</v>
      </c>
      <c r="H304" s="2">
        <f ca="1">Table7[[#This Row],[Detrended Series]]-Table19[[#This Row],[Seasonality ]]</f>
        <v>0.57239423076922735</v>
      </c>
    </row>
    <row r="305" spans="1:8" x14ac:dyDescent="0.2">
      <c r="A305" s="1">
        <v>27485</v>
      </c>
      <c r="B305">
        <v>25.53</v>
      </c>
      <c r="C305" s="2">
        <f t="shared" ca="1" si="9"/>
        <v>22.072307692307696</v>
      </c>
      <c r="D305" s="2">
        <f ca="1">Table2[[#This Row],[y]]-Table6[[#This Row],[Trend]]</f>
        <v>3.4576923076923052</v>
      </c>
      <c r="E305" s="11" t="str">
        <f t="shared" si="8"/>
        <v>Apr</v>
      </c>
      <c r="F305" s="11">
        <f ca="1">AVERAGEIF($E$8:$E$727,Table8[[#This Row],[Monthly]],$D$8:$D$727)</f>
        <v>2.4728461538461546</v>
      </c>
      <c r="G305" s="11">
        <f ca="1">Table17[[#This Row],[Add_Seasonality_Average (Additive)]]-AVERAGE($F$2:$F$13)</f>
        <v>2.4687596153846161</v>
      </c>
      <c r="H305" s="2">
        <f ca="1">Table7[[#This Row],[Detrended Series]]-Table19[[#This Row],[Seasonality ]]</f>
        <v>0.9889326923076891</v>
      </c>
    </row>
    <row r="306" spans="1:8" x14ac:dyDescent="0.2">
      <c r="A306" s="1">
        <v>27515</v>
      </c>
      <c r="B306">
        <v>23.71</v>
      </c>
      <c r="C306" s="2">
        <f t="shared" ca="1" si="9"/>
        <v>22.038461538461544</v>
      </c>
      <c r="D306" s="2">
        <f ca="1">Table2[[#This Row],[y]]-Table6[[#This Row],[Trend]]</f>
        <v>1.6715384615384572</v>
      </c>
      <c r="E306" s="11" t="str">
        <f t="shared" si="8"/>
        <v>May</v>
      </c>
      <c r="F306" s="11">
        <f ca="1">AVERAGEIF($E$8:$E$727,Table8[[#This Row],[Monthly]],$D$8:$D$727)</f>
        <v>1.190307692307693</v>
      </c>
      <c r="G306" s="11">
        <f ca="1">Table17[[#This Row],[Add_Seasonality_Average (Additive)]]-AVERAGE($F$2:$F$13)</f>
        <v>1.1862211538461545</v>
      </c>
      <c r="H306" s="2">
        <f ca="1">Table7[[#This Row],[Detrended Series]]-Table19[[#This Row],[Seasonality ]]</f>
        <v>0.48531730769230275</v>
      </c>
    </row>
    <row r="307" spans="1:8" x14ac:dyDescent="0.2">
      <c r="A307" s="1">
        <v>27546</v>
      </c>
      <c r="B307">
        <v>21.84</v>
      </c>
      <c r="C307" s="2">
        <f t="shared" ca="1" si="9"/>
        <v>22.066923076923082</v>
      </c>
      <c r="D307" s="2">
        <f ca="1">Table2[[#This Row],[y]]-Table6[[#This Row],[Trend]]</f>
        <v>-0.22692307692308233</v>
      </c>
      <c r="E307" s="11" t="str">
        <f t="shared" si="8"/>
        <v>Jun</v>
      </c>
      <c r="F307" s="11">
        <f ca="1">AVERAGEIF($E$8:$E$727,Table8[[#This Row],[Monthly]],$D$8:$D$727)</f>
        <v>-0.22521794871794854</v>
      </c>
      <c r="G307" s="11">
        <f ca="1">Table17[[#This Row],[Add_Seasonality_Average (Additive)]]-AVERAGE($F$2:$F$13)</f>
        <v>-0.22930448717948707</v>
      </c>
      <c r="H307" s="2">
        <f ca="1">Table7[[#This Row],[Detrended Series]]-Table19[[#This Row],[Seasonality ]]</f>
        <v>2.3814102564047313E-3</v>
      </c>
    </row>
    <row r="308" spans="1:8" x14ac:dyDescent="0.2">
      <c r="A308" s="1">
        <v>27576</v>
      </c>
      <c r="B308">
        <v>21.05</v>
      </c>
      <c r="C308" s="2">
        <f t="shared" ca="1" si="9"/>
        <v>22.228461538461541</v>
      </c>
      <c r="D308" s="2">
        <f ca="1">Table2[[#This Row],[y]]-Table6[[#This Row],[Trend]]</f>
        <v>-1.1784615384615407</v>
      </c>
      <c r="E308" s="11" t="str">
        <f t="shared" si="8"/>
        <v>Jul</v>
      </c>
      <c r="F308" s="11">
        <f ca="1">AVERAGEIF($E$8:$E$727,Table8[[#This Row],[Monthly]],$D$8:$D$727)</f>
        <v>-1.4442692307692311</v>
      </c>
      <c r="G308" s="11">
        <f ca="1">Table17[[#This Row],[Add_Seasonality_Average (Additive)]]-AVERAGE($F$2:$F$13)</f>
        <v>-1.4483557692307696</v>
      </c>
      <c r="H308" s="2">
        <f ca="1">Table7[[#This Row],[Detrended Series]]-Table19[[#This Row],[Seasonality ]]</f>
        <v>0.26989423076922892</v>
      </c>
    </row>
    <row r="309" spans="1:8" x14ac:dyDescent="0.2">
      <c r="A309" s="1">
        <v>27607</v>
      </c>
      <c r="B309">
        <v>19.97</v>
      </c>
      <c r="C309" s="2">
        <f t="shared" ca="1" si="9"/>
        <v>22.367692307692309</v>
      </c>
      <c r="D309" s="2">
        <f ca="1">Table2[[#This Row],[y]]-Table6[[#This Row],[Trend]]</f>
        <v>-2.39769230769231</v>
      </c>
      <c r="E309" s="11" t="str">
        <f t="shared" si="8"/>
        <v>Aug</v>
      </c>
      <c r="F309" s="11">
        <f ca="1">AVERAGEIF($E$8:$E$727,Table8[[#This Row],[Monthly]],$D$8:$D$727)</f>
        <v>-2.4472564102564101</v>
      </c>
      <c r="G309" s="11">
        <f ca="1">Table17[[#This Row],[Add_Seasonality_Average (Additive)]]-AVERAGE($F$2:$F$13)</f>
        <v>-2.4513429487179486</v>
      </c>
      <c r="H309" s="2">
        <f ca="1">Table7[[#This Row],[Detrended Series]]-Table19[[#This Row],[Seasonality ]]</f>
        <v>5.3650641025638546E-2</v>
      </c>
    </row>
    <row r="310" spans="1:8" x14ac:dyDescent="0.2">
      <c r="A310" s="1">
        <v>27638</v>
      </c>
      <c r="B310">
        <v>19.14</v>
      </c>
      <c r="C310" s="2">
        <f t="shared" ca="1" si="9"/>
        <v>22.439230769230772</v>
      </c>
      <c r="D310" s="2">
        <f ca="1">Table2[[#This Row],[y]]-Table6[[#This Row],[Trend]]</f>
        <v>-3.2992307692307712</v>
      </c>
      <c r="E310" s="11" t="str">
        <f t="shared" si="8"/>
        <v>Sep</v>
      </c>
      <c r="F310" s="11">
        <f ca="1">AVERAGEIF($E$8:$E$727,Table8[[#This Row],[Monthly]],$D$8:$D$727)</f>
        <v>-2.7400384615384614</v>
      </c>
      <c r="G310" s="11">
        <f ca="1">Table17[[#This Row],[Add_Seasonality_Average (Additive)]]-AVERAGE($F$2:$F$13)</f>
        <v>-2.7441249999999999</v>
      </c>
      <c r="H310" s="2">
        <f ca="1">Table7[[#This Row],[Detrended Series]]-Table19[[#This Row],[Seasonality ]]</f>
        <v>-0.55510576923077126</v>
      </c>
    </row>
    <row r="311" spans="1:8" x14ac:dyDescent="0.2">
      <c r="A311" s="1">
        <v>27668</v>
      </c>
      <c r="B311">
        <v>19.170000000000002</v>
      </c>
      <c r="C311" s="2">
        <f t="shared" ca="1" si="9"/>
        <v>22.413076923076922</v>
      </c>
      <c r="D311" s="2">
        <f ca="1">Table2[[#This Row],[y]]-Table6[[#This Row],[Trend]]</f>
        <v>-3.2430769230769201</v>
      </c>
      <c r="E311" s="11" t="str">
        <f t="shared" si="8"/>
        <v>Oct</v>
      </c>
      <c r="F311" s="11">
        <f ca="1">AVERAGEIF($E$8:$E$727,Table8[[#This Row],[Monthly]],$D$8:$D$727)</f>
        <v>-2.4004615384615375</v>
      </c>
      <c r="G311" s="11">
        <f ca="1">Table17[[#This Row],[Add_Seasonality_Average (Additive)]]-AVERAGE($F$2:$F$13)</f>
        <v>-2.404548076923076</v>
      </c>
      <c r="H311" s="2">
        <f ca="1">Table7[[#This Row],[Detrended Series]]-Table19[[#This Row],[Seasonality ]]</f>
        <v>-0.83852884615384404</v>
      </c>
    </row>
    <row r="312" spans="1:8" x14ac:dyDescent="0.2">
      <c r="A312" s="1">
        <v>27699</v>
      </c>
      <c r="B312">
        <v>19.440000000000001</v>
      </c>
      <c r="C312" s="2">
        <f t="shared" ca="1" si="9"/>
        <v>22.380769230769236</v>
      </c>
      <c r="D312" s="2">
        <f ca="1">Table2[[#This Row],[y]]-Table6[[#This Row],[Trend]]</f>
        <v>-2.9407692307692344</v>
      </c>
      <c r="E312" s="11" t="str">
        <f t="shared" si="8"/>
        <v>Nov</v>
      </c>
      <c r="F312" s="11">
        <f ca="1">AVERAGEIF($E$8:$E$727,Table8[[#This Row],[Monthly]],$D$8:$D$727)</f>
        <v>-1.6477179487179485</v>
      </c>
      <c r="G312" s="11">
        <f ca="1">Table17[[#This Row],[Add_Seasonality_Average (Additive)]]-AVERAGE($F$2:$F$13)</f>
        <v>-1.651804487179487</v>
      </c>
      <c r="H312" s="2">
        <f ca="1">Table7[[#This Row],[Detrended Series]]-Table19[[#This Row],[Seasonality ]]</f>
        <v>-1.2889647435897473</v>
      </c>
    </row>
    <row r="313" spans="1:8" x14ac:dyDescent="0.2">
      <c r="A313" s="1">
        <v>27729</v>
      </c>
      <c r="B313">
        <v>21.05</v>
      </c>
      <c r="C313" s="2">
        <f t="shared" ca="1" si="9"/>
        <v>22.438461538461532</v>
      </c>
      <c r="D313" s="2">
        <f ca="1">Table2[[#This Row],[y]]-Table6[[#This Row],[Trend]]</f>
        <v>-1.3884615384615309</v>
      </c>
      <c r="E313" s="11" t="str">
        <f t="shared" si="8"/>
        <v>Dec</v>
      </c>
      <c r="F313" s="11">
        <f ca="1">AVERAGEIF($E$8:$E$727,Table8[[#This Row],[Monthly]],$D$8:$D$727)</f>
        <v>-0.38643589743589757</v>
      </c>
      <c r="G313" s="11">
        <f ca="1">Table17[[#This Row],[Add_Seasonality_Average (Additive)]]-AVERAGE($F$2:$F$13)</f>
        <v>-0.39052243589743607</v>
      </c>
      <c r="H313" s="2">
        <f ca="1">Table7[[#This Row],[Detrended Series]]-Table19[[#This Row],[Seasonality ]]</f>
        <v>-0.99793910256409479</v>
      </c>
    </row>
    <row r="314" spans="1:8" x14ac:dyDescent="0.2">
      <c r="A314" s="1">
        <v>27760</v>
      </c>
      <c r="B314">
        <v>23.51</v>
      </c>
      <c r="C314" s="2">
        <f t="shared" ca="1" si="9"/>
        <v>22.550769230769227</v>
      </c>
      <c r="D314" s="2">
        <f ca="1">Table2[[#This Row],[y]]-Table6[[#This Row],[Trend]]</f>
        <v>0.95923076923077488</v>
      </c>
      <c r="E314" s="11" t="str">
        <f t="shared" si="8"/>
        <v>Jan</v>
      </c>
      <c r="F314" s="11">
        <f ca="1">AVERAGEIF($E$8:$E$727,Table8[[#This Row],[Monthly]],$D$8:$D$727)</f>
        <v>1.4054358974358971</v>
      </c>
      <c r="G314" s="11">
        <f ca="1">Table17[[#This Row],[Add_Seasonality_Average (Additive)]]-AVERAGE($F$2:$F$13)</f>
        <v>1.4013493589743586</v>
      </c>
      <c r="H314" s="2">
        <f ca="1">Table7[[#This Row],[Detrended Series]]-Table19[[#This Row],[Seasonality ]]</f>
        <v>-0.44211858974358376</v>
      </c>
    </row>
    <row r="315" spans="1:8" x14ac:dyDescent="0.2">
      <c r="A315" s="1">
        <v>27791</v>
      </c>
      <c r="B315">
        <v>25.36</v>
      </c>
      <c r="C315" s="2">
        <f t="shared" ca="1" si="9"/>
        <v>22.616923076923076</v>
      </c>
      <c r="D315" s="2">
        <f ca="1">Table2[[#This Row],[y]]-Table6[[#This Row],[Trend]]</f>
        <v>2.7430769230769236</v>
      </c>
      <c r="E315" s="11" t="str">
        <f t="shared" si="8"/>
        <v>Feb</v>
      </c>
      <c r="F315" s="11">
        <f ca="1">AVERAGEIF($E$8:$E$727,Table8[[#This Row],[Monthly]],$D$8:$D$727)</f>
        <v>2.9278461538461542</v>
      </c>
      <c r="G315" s="11">
        <f ca="1">Table17[[#This Row],[Add_Seasonality_Average (Additive)]]-AVERAGE($F$2:$F$13)</f>
        <v>2.9237596153846157</v>
      </c>
      <c r="H315" s="2">
        <f ca="1">Table7[[#This Row],[Detrended Series]]-Table19[[#This Row],[Seasonality ]]</f>
        <v>-0.18068269230769207</v>
      </c>
    </row>
    <row r="316" spans="1:8" x14ac:dyDescent="0.2">
      <c r="A316" s="1">
        <v>27820</v>
      </c>
      <c r="B316">
        <v>25.88</v>
      </c>
      <c r="C316" s="2">
        <f t="shared" ca="1" si="9"/>
        <v>22.739230769230769</v>
      </c>
      <c r="D316" s="2">
        <f ca="1">Table2[[#This Row],[y]]-Table6[[#This Row],[Trend]]</f>
        <v>3.1407692307692301</v>
      </c>
      <c r="E316" s="11" t="str">
        <f t="shared" si="8"/>
        <v>Mar</v>
      </c>
      <c r="F316" s="11">
        <f ca="1">AVERAGEIF($E$8:$E$727,Table8[[#This Row],[Monthly]],$D$8:$D$727)</f>
        <v>3.3439999999999999</v>
      </c>
      <c r="G316" s="11">
        <f ca="1">Table17[[#This Row],[Add_Seasonality_Average (Additive)]]-AVERAGE($F$2:$F$13)</f>
        <v>3.3399134615384614</v>
      </c>
      <c r="H316" s="2">
        <f ca="1">Table7[[#This Row],[Detrended Series]]-Table19[[#This Row],[Seasonality ]]</f>
        <v>-0.19914423076923127</v>
      </c>
    </row>
    <row r="317" spans="1:8" x14ac:dyDescent="0.2">
      <c r="A317" s="1">
        <v>27851</v>
      </c>
      <c r="B317">
        <v>25.72</v>
      </c>
      <c r="C317" s="2">
        <f t="shared" ca="1" si="9"/>
        <v>22.935384615384617</v>
      </c>
      <c r="D317" s="2">
        <f ca="1">Table2[[#This Row],[y]]-Table6[[#This Row],[Trend]]</f>
        <v>2.7846153846153818</v>
      </c>
      <c r="E317" s="11" t="str">
        <f t="shared" si="8"/>
        <v>Apr</v>
      </c>
      <c r="F317" s="11">
        <f ca="1">AVERAGEIF($E$8:$E$727,Table8[[#This Row],[Monthly]],$D$8:$D$727)</f>
        <v>2.4728461538461546</v>
      </c>
      <c r="G317" s="11">
        <f ca="1">Table17[[#This Row],[Add_Seasonality_Average (Additive)]]-AVERAGE($F$2:$F$13)</f>
        <v>2.4687596153846161</v>
      </c>
      <c r="H317" s="2">
        <f ca="1">Table7[[#This Row],[Detrended Series]]-Table19[[#This Row],[Seasonality ]]</f>
        <v>0.31585576923076575</v>
      </c>
    </row>
    <row r="318" spans="1:8" x14ac:dyDescent="0.2">
      <c r="A318" s="1">
        <v>27881</v>
      </c>
      <c r="B318">
        <v>25.11</v>
      </c>
      <c r="C318" s="2">
        <f t="shared" ca="1" si="9"/>
        <v>23.163846153846155</v>
      </c>
      <c r="D318" s="2">
        <f ca="1">Table2[[#This Row],[y]]-Table6[[#This Row],[Trend]]</f>
        <v>1.9461538461538446</v>
      </c>
      <c r="E318" s="11" t="str">
        <f t="shared" si="8"/>
        <v>May</v>
      </c>
      <c r="F318" s="11">
        <f ca="1">AVERAGEIF($E$8:$E$727,Table8[[#This Row],[Monthly]],$D$8:$D$727)</f>
        <v>1.190307692307693</v>
      </c>
      <c r="G318" s="11">
        <f ca="1">Table17[[#This Row],[Add_Seasonality_Average (Additive)]]-AVERAGE($F$2:$F$13)</f>
        <v>1.1862211538461545</v>
      </c>
      <c r="H318" s="2">
        <f ca="1">Table7[[#This Row],[Detrended Series]]-Table19[[#This Row],[Seasonality ]]</f>
        <v>0.75993269230769012</v>
      </c>
    </row>
    <row r="319" spans="1:8" x14ac:dyDescent="0.2">
      <c r="A319" s="1">
        <v>27912</v>
      </c>
      <c r="B319">
        <v>24.46</v>
      </c>
      <c r="C319" s="2">
        <f t="shared" ca="1" si="9"/>
        <v>23.46</v>
      </c>
      <c r="D319" s="2">
        <f ca="1">Table2[[#This Row],[y]]-Table6[[#This Row],[Trend]]</f>
        <v>1</v>
      </c>
      <c r="E319" s="11" t="str">
        <f t="shared" si="8"/>
        <v>Jun</v>
      </c>
      <c r="F319" s="11">
        <f ca="1">AVERAGEIF($E$8:$E$727,Table8[[#This Row],[Monthly]],$D$8:$D$727)</f>
        <v>-0.22521794871794854</v>
      </c>
      <c r="G319" s="11">
        <f ca="1">Table17[[#This Row],[Add_Seasonality_Average (Additive)]]-AVERAGE($F$2:$F$13)</f>
        <v>-0.22930448717948707</v>
      </c>
      <c r="H319" s="2">
        <f ca="1">Table7[[#This Row],[Detrended Series]]-Table19[[#This Row],[Seasonality ]]</f>
        <v>1.2293044871794871</v>
      </c>
    </row>
    <row r="320" spans="1:8" x14ac:dyDescent="0.2">
      <c r="A320" s="1">
        <v>27942</v>
      </c>
      <c r="B320">
        <v>23.3</v>
      </c>
      <c r="C320" s="2">
        <f t="shared" ca="1" si="9"/>
        <v>23.758461538461539</v>
      </c>
      <c r="D320" s="2">
        <f ca="1">Table2[[#This Row],[y]]-Table6[[#This Row],[Trend]]</f>
        <v>-0.45846153846153825</v>
      </c>
      <c r="E320" s="11" t="str">
        <f t="shared" si="8"/>
        <v>Jul</v>
      </c>
      <c r="F320" s="11">
        <f ca="1">AVERAGEIF($E$8:$E$727,Table8[[#This Row],[Monthly]],$D$8:$D$727)</f>
        <v>-1.4442692307692311</v>
      </c>
      <c r="G320" s="11">
        <f ca="1">Table17[[#This Row],[Add_Seasonality_Average (Additive)]]-AVERAGE($F$2:$F$13)</f>
        <v>-1.4483557692307696</v>
      </c>
      <c r="H320" s="2">
        <f ca="1">Table7[[#This Row],[Detrended Series]]-Table19[[#This Row],[Seasonality ]]</f>
        <v>0.98989423076923133</v>
      </c>
    </row>
    <row r="321" spans="1:8" x14ac:dyDescent="0.2">
      <c r="A321" s="1">
        <v>27973</v>
      </c>
      <c r="B321">
        <v>21.91</v>
      </c>
      <c r="C321" s="2">
        <f t="shared" ca="1" si="9"/>
        <v>23.933846153846158</v>
      </c>
      <c r="D321" s="2">
        <f ca="1">Table2[[#This Row],[y]]-Table6[[#This Row],[Trend]]</f>
        <v>-2.0238461538461578</v>
      </c>
      <c r="E321" s="11" t="str">
        <f t="shared" si="8"/>
        <v>Aug</v>
      </c>
      <c r="F321" s="11">
        <f ca="1">AVERAGEIF($E$8:$E$727,Table8[[#This Row],[Monthly]],$D$8:$D$727)</f>
        <v>-2.4472564102564101</v>
      </c>
      <c r="G321" s="11">
        <f ca="1">Table17[[#This Row],[Add_Seasonality_Average (Additive)]]-AVERAGE($F$2:$F$13)</f>
        <v>-2.4513429487179486</v>
      </c>
      <c r="H321" s="2">
        <f ca="1">Table7[[#This Row],[Detrended Series]]-Table19[[#This Row],[Seasonality ]]</f>
        <v>0.42749679487179071</v>
      </c>
    </row>
    <row r="322" spans="1:8" x14ac:dyDescent="0.2">
      <c r="A322" s="1">
        <v>28004</v>
      </c>
      <c r="B322">
        <v>21.56</v>
      </c>
      <c r="C322" s="2">
        <f t="shared" ca="1" si="9"/>
        <v>23.99307692307692</v>
      </c>
      <c r="D322" s="2">
        <f ca="1">Table2[[#This Row],[y]]-Table6[[#This Row],[Trend]]</f>
        <v>-2.4330769230769214</v>
      </c>
      <c r="E322" s="11" t="str">
        <f t="shared" si="8"/>
        <v>Sep</v>
      </c>
      <c r="F322" s="11">
        <f ca="1">AVERAGEIF($E$8:$E$727,Table8[[#This Row],[Monthly]],$D$8:$D$727)</f>
        <v>-2.7400384615384614</v>
      </c>
      <c r="G322" s="11">
        <f ca="1">Table17[[#This Row],[Add_Seasonality_Average (Additive)]]-AVERAGE($F$2:$F$13)</f>
        <v>-2.7441249999999999</v>
      </c>
      <c r="H322" s="2">
        <f ca="1">Table7[[#This Row],[Detrended Series]]-Table19[[#This Row],[Seasonality ]]</f>
        <v>0.31104807692307856</v>
      </c>
    </row>
    <row r="323" spans="1:8" x14ac:dyDescent="0.2">
      <c r="A323" s="1">
        <v>28034</v>
      </c>
      <c r="B323">
        <v>21.69</v>
      </c>
      <c r="C323" s="2">
        <f t="shared" ca="1" si="9"/>
        <v>23.947692307692307</v>
      </c>
      <c r="D323" s="2">
        <f ca="1">Table2[[#This Row],[y]]-Table6[[#This Row],[Trend]]</f>
        <v>-2.2576923076923059</v>
      </c>
      <c r="E323" s="11" t="str">
        <f t="shared" ref="E323:E386" si="10">TEXT(A323,"mmm")</f>
        <v>Oct</v>
      </c>
      <c r="F323" s="11">
        <f ca="1">AVERAGEIF($E$8:$E$727,Table8[[#This Row],[Monthly]],$D$8:$D$727)</f>
        <v>-2.4004615384615375</v>
      </c>
      <c r="G323" s="11">
        <f ca="1">Table17[[#This Row],[Add_Seasonality_Average (Additive)]]-AVERAGE($F$2:$F$13)</f>
        <v>-2.404548076923076</v>
      </c>
      <c r="H323" s="2">
        <f ca="1">Table7[[#This Row],[Detrended Series]]-Table19[[#This Row],[Seasonality ]]</f>
        <v>0.14685576923077015</v>
      </c>
    </row>
    <row r="324" spans="1:8" x14ac:dyDescent="0.2">
      <c r="A324" s="1">
        <v>28065</v>
      </c>
      <c r="B324">
        <v>22.14</v>
      </c>
      <c r="C324" s="2">
        <f t="shared" ca="1" si="9"/>
        <v>23.806153846153848</v>
      </c>
      <c r="D324" s="2">
        <f ca="1">Table2[[#This Row],[y]]-Table6[[#This Row],[Trend]]</f>
        <v>-1.666153846153847</v>
      </c>
      <c r="E324" s="11" t="str">
        <f t="shared" si="10"/>
        <v>Nov</v>
      </c>
      <c r="F324" s="11">
        <f ca="1">AVERAGEIF($E$8:$E$727,Table8[[#This Row],[Monthly]],$D$8:$D$727)</f>
        <v>-1.6477179487179485</v>
      </c>
      <c r="G324" s="11">
        <f ca="1">Table17[[#This Row],[Add_Seasonality_Average (Additive)]]-AVERAGE($F$2:$F$13)</f>
        <v>-1.651804487179487</v>
      </c>
      <c r="H324" s="2">
        <f ca="1">Table7[[#This Row],[Detrended Series]]-Table19[[#This Row],[Seasonality ]]</f>
        <v>-1.434935897435996E-2</v>
      </c>
    </row>
    <row r="325" spans="1:8" x14ac:dyDescent="0.2">
      <c r="A325" s="1">
        <v>28095</v>
      </c>
      <c r="B325">
        <v>23.29</v>
      </c>
      <c r="C325" s="2">
        <f t="shared" ca="1" si="9"/>
        <v>23.620769230769231</v>
      </c>
      <c r="D325" s="2">
        <f ca="1">Table2[[#This Row],[y]]-Table6[[#This Row],[Trend]]</f>
        <v>-0.33076923076923137</v>
      </c>
      <c r="E325" s="11" t="str">
        <f t="shared" si="10"/>
        <v>Dec</v>
      </c>
      <c r="F325" s="11">
        <f ca="1">AVERAGEIF($E$8:$E$727,Table8[[#This Row],[Monthly]],$D$8:$D$727)</f>
        <v>-0.38643589743589757</v>
      </c>
      <c r="G325" s="11">
        <f ca="1">Table17[[#This Row],[Add_Seasonality_Average (Additive)]]-AVERAGE($F$2:$F$13)</f>
        <v>-0.39052243589743607</v>
      </c>
      <c r="H325" s="2">
        <f ca="1">Table7[[#This Row],[Detrended Series]]-Table19[[#This Row],[Seasonality ]]</f>
        <v>5.9753205128204701E-2</v>
      </c>
    </row>
    <row r="326" spans="1:8" x14ac:dyDescent="0.2">
      <c r="A326" s="1">
        <v>28126</v>
      </c>
      <c r="B326">
        <v>24.93</v>
      </c>
      <c r="C326" s="2">
        <f t="shared" ca="1" si="9"/>
        <v>23.40307692307692</v>
      </c>
      <c r="D326" s="2">
        <f ca="1">Table2[[#This Row],[y]]-Table6[[#This Row],[Trend]]</f>
        <v>1.5269230769230795</v>
      </c>
      <c r="E326" s="11" t="str">
        <f t="shared" si="10"/>
        <v>Jan</v>
      </c>
      <c r="F326" s="11">
        <f ca="1">AVERAGEIF($E$8:$E$727,Table8[[#This Row],[Monthly]],$D$8:$D$727)</f>
        <v>1.4054358974358971</v>
      </c>
      <c r="G326" s="11">
        <f ca="1">Table17[[#This Row],[Add_Seasonality_Average (Additive)]]-AVERAGE($F$2:$F$13)</f>
        <v>1.4013493589743586</v>
      </c>
      <c r="H326" s="2">
        <f ca="1">Table7[[#This Row],[Detrended Series]]-Table19[[#This Row],[Seasonality ]]</f>
        <v>0.12557371794872085</v>
      </c>
    </row>
    <row r="327" spans="1:8" x14ac:dyDescent="0.2">
      <c r="A327" s="1">
        <v>28157</v>
      </c>
      <c r="B327">
        <v>25.79</v>
      </c>
      <c r="C327" s="2">
        <f t="shared" ca="1" si="9"/>
        <v>23.168461538461539</v>
      </c>
      <c r="D327" s="2">
        <f ca="1">Table2[[#This Row],[y]]-Table6[[#This Row],[Trend]]</f>
        <v>2.62153846153846</v>
      </c>
      <c r="E327" s="11" t="str">
        <f t="shared" si="10"/>
        <v>Feb</v>
      </c>
      <c r="F327" s="11">
        <f ca="1">AVERAGEIF($E$8:$E$727,Table8[[#This Row],[Monthly]],$D$8:$D$727)</f>
        <v>2.9278461538461542</v>
      </c>
      <c r="G327" s="11">
        <f ca="1">Table17[[#This Row],[Add_Seasonality_Average (Additive)]]-AVERAGE($F$2:$F$13)</f>
        <v>2.9237596153846157</v>
      </c>
      <c r="H327" s="2">
        <f ca="1">Table7[[#This Row],[Detrended Series]]-Table19[[#This Row],[Seasonality ]]</f>
        <v>-0.30222115384615567</v>
      </c>
    </row>
    <row r="328" spans="1:8" x14ac:dyDescent="0.2">
      <c r="A328" s="1">
        <v>28185</v>
      </c>
      <c r="B328">
        <v>26.13</v>
      </c>
      <c r="C328" s="2">
        <f t="shared" ca="1" si="9"/>
        <v>23.007692307692306</v>
      </c>
      <c r="D328" s="2">
        <f ca="1">Table2[[#This Row],[y]]-Table6[[#This Row],[Trend]]</f>
        <v>3.1223076923076931</v>
      </c>
      <c r="E328" s="11" t="str">
        <f t="shared" si="10"/>
        <v>Mar</v>
      </c>
      <c r="F328" s="11">
        <f ca="1">AVERAGEIF($E$8:$E$727,Table8[[#This Row],[Monthly]],$D$8:$D$727)</f>
        <v>3.3439999999999999</v>
      </c>
      <c r="G328" s="11">
        <f ca="1">Table17[[#This Row],[Add_Seasonality_Average (Additive)]]-AVERAGE($F$2:$F$13)</f>
        <v>3.3399134615384614</v>
      </c>
      <c r="H328" s="2">
        <f ca="1">Table7[[#This Row],[Detrended Series]]-Table19[[#This Row],[Seasonality ]]</f>
        <v>-0.21760576923076824</v>
      </c>
    </row>
    <row r="329" spans="1:8" x14ac:dyDescent="0.2">
      <c r="A329" s="1">
        <v>28216</v>
      </c>
      <c r="B329">
        <v>25.29</v>
      </c>
      <c r="C329" s="2">
        <f t="shared" ref="C329:C392" ca="1" si="11">IFERROR(AVERAGE(OFFSET(B323, 0, 0, 13, 1)), "")</f>
        <v>22.934615384615384</v>
      </c>
      <c r="D329" s="2">
        <f ca="1">Table2[[#This Row],[y]]-Table6[[#This Row],[Trend]]</f>
        <v>2.3553846153846152</v>
      </c>
      <c r="E329" s="11" t="str">
        <f t="shared" si="10"/>
        <v>Apr</v>
      </c>
      <c r="F329" s="11">
        <f ca="1">AVERAGEIF($E$8:$E$727,Table8[[#This Row],[Monthly]],$D$8:$D$727)</f>
        <v>2.4728461538461546</v>
      </c>
      <c r="G329" s="11">
        <f ca="1">Table17[[#This Row],[Add_Seasonality_Average (Additive)]]-AVERAGE($F$2:$F$13)</f>
        <v>2.4687596153846161</v>
      </c>
      <c r="H329" s="2">
        <f ca="1">Table7[[#This Row],[Detrended Series]]-Table19[[#This Row],[Seasonality ]]</f>
        <v>-0.11337500000000089</v>
      </c>
    </row>
    <row r="330" spans="1:8" x14ac:dyDescent="0.2">
      <c r="A330" s="1">
        <v>28246</v>
      </c>
      <c r="B330">
        <v>23.88</v>
      </c>
      <c r="C330" s="2">
        <f t="shared" ca="1" si="11"/>
        <v>22.903846153846153</v>
      </c>
      <c r="D330" s="2">
        <f ca="1">Table2[[#This Row],[y]]-Table6[[#This Row],[Trend]]</f>
        <v>0.97615384615384571</v>
      </c>
      <c r="E330" s="11" t="str">
        <f t="shared" si="10"/>
        <v>May</v>
      </c>
      <c r="F330" s="11">
        <f ca="1">AVERAGEIF($E$8:$E$727,Table8[[#This Row],[Monthly]],$D$8:$D$727)</f>
        <v>1.190307692307693</v>
      </c>
      <c r="G330" s="11">
        <f ca="1">Table17[[#This Row],[Add_Seasonality_Average (Additive)]]-AVERAGE($F$2:$F$13)</f>
        <v>1.1862211538461545</v>
      </c>
      <c r="H330" s="2">
        <f ca="1">Table7[[#This Row],[Detrended Series]]-Table19[[#This Row],[Seasonality ]]</f>
        <v>-0.21006730769230875</v>
      </c>
    </row>
    <row r="331" spans="1:8" x14ac:dyDescent="0.2">
      <c r="A331" s="1">
        <v>28277</v>
      </c>
      <c r="B331">
        <v>22.7</v>
      </c>
      <c r="C331" s="2">
        <f t="shared" ca="1" si="11"/>
        <v>22.929230769230763</v>
      </c>
      <c r="D331" s="2">
        <f ca="1">Table2[[#This Row],[y]]-Table6[[#This Row],[Trend]]</f>
        <v>-0.2292307692307638</v>
      </c>
      <c r="E331" s="11" t="str">
        <f t="shared" si="10"/>
        <v>Jun</v>
      </c>
      <c r="F331" s="11">
        <f ca="1">AVERAGEIF($E$8:$E$727,Table8[[#This Row],[Monthly]],$D$8:$D$727)</f>
        <v>-0.22521794871794854</v>
      </c>
      <c r="G331" s="11">
        <f ca="1">Table17[[#This Row],[Add_Seasonality_Average (Additive)]]-AVERAGE($F$2:$F$13)</f>
        <v>-0.22930448717948707</v>
      </c>
      <c r="H331" s="2">
        <f ca="1">Table7[[#This Row],[Detrended Series]]-Table19[[#This Row],[Seasonality ]]</f>
        <v>7.3717948723267535E-5</v>
      </c>
    </row>
    <row r="332" spans="1:8" x14ac:dyDescent="0.2">
      <c r="A332" s="1">
        <v>28307</v>
      </c>
      <c r="B332">
        <v>21.63</v>
      </c>
      <c r="C332" s="2">
        <f t="shared" ca="1" si="11"/>
        <v>23.008461538461535</v>
      </c>
      <c r="D332" s="2">
        <f ca="1">Table2[[#This Row],[y]]-Table6[[#This Row],[Trend]]</f>
        <v>-1.3784615384615364</v>
      </c>
      <c r="E332" s="11" t="str">
        <f t="shared" si="10"/>
        <v>Jul</v>
      </c>
      <c r="F332" s="11">
        <f ca="1">AVERAGEIF($E$8:$E$727,Table8[[#This Row],[Monthly]],$D$8:$D$727)</f>
        <v>-1.4442692307692311</v>
      </c>
      <c r="G332" s="11">
        <f ca="1">Table17[[#This Row],[Add_Seasonality_Average (Additive)]]-AVERAGE($F$2:$F$13)</f>
        <v>-1.4483557692307696</v>
      </c>
      <c r="H332" s="2">
        <f ca="1">Table7[[#This Row],[Detrended Series]]-Table19[[#This Row],[Seasonality ]]</f>
        <v>6.9894230769233179E-2</v>
      </c>
    </row>
    <row r="333" spans="1:8" x14ac:dyDescent="0.2">
      <c r="A333" s="1">
        <v>28338</v>
      </c>
      <c r="B333">
        <v>20.25</v>
      </c>
      <c r="C333" s="2">
        <f t="shared" ca="1" si="11"/>
        <v>23.073076923076922</v>
      </c>
      <c r="D333" s="2">
        <f ca="1">Table2[[#This Row],[y]]-Table6[[#This Row],[Trend]]</f>
        <v>-2.8230769230769219</v>
      </c>
      <c r="E333" s="11" t="str">
        <f t="shared" si="10"/>
        <v>Aug</v>
      </c>
      <c r="F333" s="11">
        <f ca="1">AVERAGEIF($E$8:$E$727,Table8[[#This Row],[Monthly]],$D$8:$D$727)</f>
        <v>-2.4472564102564101</v>
      </c>
      <c r="G333" s="11">
        <f ca="1">Table17[[#This Row],[Add_Seasonality_Average (Additive)]]-AVERAGE($F$2:$F$13)</f>
        <v>-2.4513429487179486</v>
      </c>
      <c r="H333" s="2">
        <f ca="1">Table7[[#This Row],[Detrended Series]]-Table19[[#This Row],[Seasonality ]]</f>
        <v>-0.37173397435897337</v>
      </c>
    </row>
    <row r="334" spans="1:8" x14ac:dyDescent="0.2">
      <c r="A334" s="1">
        <v>28369</v>
      </c>
      <c r="B334">
        <v>19.82</v>
      </c>
      <c r="C334" s="2">
        <f t="shared" ca="1" si="11"/>
        <v>23.042307692307688</v>
      </c>
      <c r="D334" s="2">
        <f ca="1">Table2[[#This Row],[y]]-Table6[[#This Row],[Trend]]</f>
        <v>-3.2223076923076874</v>
      </c>
      <c r="E334" s="11" t="str">
        <f t="shared" si="10"/>
        <v>Sep</v>
      </c>
      <c r="F334" s="11">
        <f ca="1">AVERAGEIF($E$8:$E$727,Table8[[#This Row],[Monthly]],$D$8:$D$727)</f>
        <v>-2.7400384615384614</v>
      </c>
      <c r="G334" s="11">
        <f ca="1">Table17[[#This Row],[Add_Seasonality_Average (Additive)]]-AVERAGE($F$2:$F$13)</f>
        <v>-2.7441249999999999</v>
      </c>
      <c r="H334" s="2">
        <f ca="1">Table7[[#This Row],[Detrended Series]]-Table19[[#This Row],[Seasonality ]]</f>
        <v>-0.47818269230768751</v>
      </c>
    </row>
    <row r="335" spans="1:8" x14ac:dyDescent="0.2">
      <c r="A335" s="1">
        <v>28399</v>
      </c>
      <c r="B335">
        <v>20.61</v>
      </c>
      <c r="C335" s="2">
        <f t="shared" ca="1" si="11"/>
        <v>22.934615384615388</v>
      </c>
      <c r="D335" s="2">
        <f ca="1">Table2[[#This Row],[y]]-Table6[[#This Row],[Trend]]</f>
        <v>-2.3246153846153881</v>
      </c>
      <c r="E335" s="11" t="str">
        <f t="shared" si="10"/>
        <v>Oct</v>
      </c>
      <c r="F335" s="11">
        <f ca="1">AVERAGEIF($E$8:$E$727,Table8[[#This Row],[Monthly]],$D$8:$D$727)</f>
        <v>-2.4004615384615375</v>
      </c>
      <c r="G335" s="11">
        <f ca="1">Table17[[#This Row],[Add_Seasonality_Average (Additive)]]-AVERAGE($F$2:$F$13)</f>
        <v>-2.404548076923076</v>
      </c>
      <c r="H335" s="2">
        <f ca="1">Table7[[#This Row],[Detrended Series]]-Table19[[#This Row],[Seasonality ]]</f>
        <v>7.9932692307687958E-2</v>
      </c>
    </row>
    <row r="336" spans="1:8" x14ac:dyDescent="0.2">
      <c r="A336" s="1">
        <v>28430</v>
      </c>
      <c r="B336">
        <v>21.29</v>
      </c>
      <c r="C336" s="2">
        <f t="shared" ca="1" si="11"/>
        <v>22.77</v>
      </c>
      <c r="D336" s="2">
        <f ca="1">Table2[[#This Row],[y]]-Table6[[#This Row],[Trend]]</f>
        <v>-1.4800000000000004</v>
      </c>
      <c r="E336" s="11" t="str">
        <f t="shared" si="10"/>
        <v>Nov</v>
      </c>
      <c r="F336" s="11">
        <f ca="1">AVERAGEIF($E$8:$E$727,Table8[[#This Row],[Monthly]],$D$8:$D$727)</f>
        <v>-1.6477179487179485</v>
      </c>
      <c r="G336" s="11">
        <f ca="1">Table17[[#This Row],[Add_Seasonality_Average (Additive)]]-AVERAGE($F$2:$F$13)</f>
        <v>-1.651804487179487</v>
      </c>
      <c r="H336" s="2">
        <f ca="1">Table7[[#This Row],[Detrended Series]]-Table19[[#This Row],[Seasonality ]]</f>
        <v>0.1718044871794866</v>
      </c>
    </row>
    <row r="337" spans="1:8" x14ac:dyDescent="0.2">
      <c r="A337" s="1">
        <v>28460</v>
      </c>
      <c r="B337">
        <v>22.47</v>
      </c>
      <c r="C337" s="2">
        <f t="shared" ca="1" si="11"/>
        <v>22.616923076923076</v>
      </c>
      <c r="D337" s="2">
        <f ca="1">Table2[[#This Row],[y]]-Table6[[#This Row],[Trend]]</f>
        <v>-0.14692307692307693</v>
      </c>
      <c r="E337" s="11" t="str">
        <f t="shared" si="10"/>
        <v>Dec</v>
      </c>
      <c r="F337" s="11">
        <f ca="1">AVERAGEIF($E$8:$E$727,Table8[[#This Row],[Monthly]],$D$8:$D$727)</f>
        <v>-0.38643589743589757</v>
      </c>
      <c r="G337" s="11">
        <f ca="1">Table17[[#This Row],[Add_Seasonality_Average (Additive)]]-AVERAGE($F$2:$F$13)</f>
        <v>-0.39052243589743607</v>
      </c>
      <c r="H337" s="2">
        <f ca="1">Table7[[#This Row],[Detrended Series]]-Table19[[#This Row],[Seasonality ]]</f>
        <v>0.24359935897435914</v>
      </c>
    </row>
    <row r="338" spans="1:8" x14ac:dyDescent="0.2">
      <c r="A338" s="1">
        <v>28491</v>
      </c>
      <c r="B338">
        <v>24.32</v>
      </c>
      <c r="C338" s="2">
        <f t="shared" ca="1" si="11"/>
        <v>22.486923076923077</v>
      </c>
      <c r="D338" s="2">
        <f ca="1">Table2[[#This Row],[y]]-Table6[[#This Row],[Trend]]</f>
        <v>1.8330769230769235</v>
      </c>
      <c r="E338" s="11" t="str">
        <f t="shared" si="10"/>
        <v>Jan</v>
      </c>
      <c r="F338" s="11">
        <f ca="1">AVERAGEIF($E$8:$E$727,Table8[[#This Row],[Monthly]],$D$8:$D$727)</f>
        <v>1.4054358974358971</v>
      </c>
      <c r="G338" s="11">
        <f ca="1">Table17[[#This Row],[Add_Seasonality_Average (Additive)]]-AVERAGE($F$2:$F$13)</f>
        <v>1.4013493589743586</v>
      </c>
      <c r="H338" s="2">
        <f ca="1">Table7[[#This Row],[Detrended Series]]-Table19[[#This Row],[Seasonality ]]</f>
        <v>0.43172756410256485</v>
      </c>
    </row>
    <row r="339" spans="1:8" x14ac:dyDescent="0.2">
      <c r="A339" s="1">
        <v>28522</v>
      </c>
      <c r="B339">
        <v>25.77</v>
      </c>
      <c r="C339" s="2">
        <f t="shared" ca="1" si="11"/>
        <v>22.335384615384616</v>
      </c>
      <c r="D339" s="2">
        <f ca="1">Table2[[#This Row],[y]]-Table6[[#This Row],[Trend]]</f>
        <v>3.434615384615384</v>
      </c>
      <c r="E339" s="11" t="str">
        <f t="shared" si="10"/>
        <v>Feb</v>
      </c>
      <c r="F339" s="11">
        <f ca="1">AVERAGEIF($E$8:$E$727,Table8[[#This Row],[Monthly]],$D$8:$D$727)</f>
        <v>2.9278461538461542</v>
      </c>
      <c r="G339" s="11">
        <f ca="1">Table17[[#This Row],[Add_Seasonality_Average (Additive)]]-AVERAGE($F$2:$F$13)</f>
        <v>2.9237596153846157</v>
      </c>
      <c r="H339" s="2">
        <f ca="1">Table7[[#This Row],[Detrended Series]]-Table19[[#This Row],[Seasonality ]]</f>
        <v>0.51085576923076825</v>
      </c>
    </row>
    <row r="340" spans="1:8" x14ac:dyDescent="0.2">
      <c r="A340" s="1">
        <v>28550</v>
      </c>
      <c r="B340">
        <v>25.39</v>
      </c>
      <c r="C340" s="2">
        <f t="shared" ca="1" si="11"/>
        <v>22.314615384615387</v>
      </c>
      <c r="D340" s="2">
        <f ca="1">Table2[[#This Row],[y]]-Table6[[#This Row],[Trend]]</f>
        <v>3.0753846153846141</v>
      </c>
      <c r="E340" s="11" t="str">
        <f t="shared" si="10"/>
        <v>Mar</v>
      </c>
      <c r="F340" s="11">
        <f ca="1">AVERAGEIF($E$8:$E$727,Table8[[#This Row],[Monthly]],$D$8:$D$727)</f>
        <v>3.3439999999999999</v>
      </c>
      <c r="G340" s="11">
        <f ca="1">Table17[[#This Row],[Add_Seasonality_Average (Additive)]]-AVERAGE($F$2:$F$13)</f>
        <v>3.3399134615384614</v>
      </c>
      <c r="H340" s="2">
        <f ca="1">Table7[[#This Row],[Detrended Series]]-Table19[[#This Row],[Seasonality ]]</f>
        <v>-0.26452884615384731</v>
      </c>
    </row>
    <row r="341" spans="1:8" x14ac:dyDescent="0.2">
      <c r="A341" s="1">
        <v>28581</v>
      </c>
      <c r="B341">
        <v>24.73</v>
      </c>
      <c r="C341" s="2">
        <f t="shared" ca="1" si="11"/>
        <v>22.345384615384617</v>
      </c>
      <c r="D341" s="2">
        <f ca="1">Table2[[#This Row],[y]]-Table6[[#This Row],[Trend]]</f>
        <v>2.3846153846153832</v>
      </c>
      <c r="E341" s="11" t="str">
        <f t="shared" si="10"/>
        <v>Apr</v>
      </c>
      <c r="F341" s="11">
        <f ca="1">AVERAGEIF($E$8:$E$727,Table8[[#This Row],[Monthly]],$D$8:$D$727)</f>
        <v>2.4728461538461546</v>
      </c>
      <c r="G341" s="11">
        <f ca="1">Table17[[#This Row],[Add_Seasonality_Average (Additive)]]-AVERAGE($F$2:$F$13)</f>
        <v>2.4687596153846161</v>
      </c>
      <c r="H341" s="2">
        <f ca="1">Table7[[#This Row],[Detrended Series]]-Table19[[#This Row],[Seasonality ]]</f>
        <v>-8.4144230769232831E-2</v>
      </c>
    </row>
    <row r="342" spans="1:8" x14ac:dyDescent="0.2">
      <c r="A342" s="1">
        <v>28611</v>
      </c>
      <c r="B342">
        <v>23.15</v>
      </c>
      <c r="C342" s="2">
        <f t="shared" ca="1" si="11"/>
        <v>22.423076923076923</v>
      </c>
      <c r="D342" s="2">
        <f ca="1">Table2[[#This Row],[y]]-Table6[[#This Row],[Trend]]</f>
        <v>0.72692307692307523</v>
      </c>
      <c r="E342" s="11" t="str">
        <f t="shared" si="10"/>
        <v>May</v>
      </c>
      <c r="F342" s="11">
        <f ca="1">AVERAGEIF($E$8:$E$727,Table8[[#This Row],[Monthly]],$D$8:$D$727)</f>
        <v>1.190307692307693</v>
      </c>
      <c r="G342" s="11">
        <f ca="1">Table17[[#This Row],[Add_Seasonality_Average (Additive)]]-AVERAGE($F$2:$F$13)</f>
        <v>1.1862211538461545</v>
      </c>
      <c r="H342" s="2">
        <f ca="1">Table7[[#This Row],[Detrended Series]]-Table19[[#This Row],[Seasonality ]]</f>
        <v>-0.45929807692307922</v>
      </c>
    </row>
    <row r="343" spans="1:8" x14ac:dyDescent="0.2">
      <c r="A343" s="1">
        <v>28642</v>
      </c>
      <c r="B343">
        <v>21.89</v>
      </c>
      <c r="C343" s="2">
        <f t="shared" ca="1" si="11"/>
        <v>22.549999999999997</v>
      </c>
      <c r="D343" s="2">
        <f ca="1">Table2[[#This Row],[y]]-Table6[[#This Row],[Trend]]</f>
        <v>-0.65999999999999659</v>
      </c>
      <c r="E343" s="11" t="str">
        <f t="shared" si="10"/>
        <v>Jun</v>
      </c>
      <c r="F343" s="11">
        <f ca="1">AVERAGEIF($E$8:$E$727,Table8[[#This Row],[Monthly]],$D$8:$D$727)</f>
        <v>-0.22521794871794854</v>
      </c>
      <c r="G343" s="11">
        <f ca="1">Table17[[#This Row],[Add_Seasonality_Average (Additive)]]-AVERAGE($F$2:$F$13)</f>
        <v>-0.22930448717948707</v>
      </c>
      <c r="H343" s="2">
        <f ca="1">Table7[[#This Row],[Detrended Series]]-Table19[[#This Row],[Seasonality ]]</f>
        <v>-0.43069551282050955</v>
      </c>
    </row>
    <row r="344" spans="1:8" x14ac:dyDescent="0.2">
      <c r="A344" s="1">
        <v>28672</v>
      </c>
      <c r="B344">
        <v>21.01</v>
      </c>
      <c r="C344" s="2">
        <f t="shared" ca="1" si="11"/>
        <v>22.722307692307691</v>
      </c>
      <c r="D344" s="2">
        <f ca="1">Table2[[#This Row],[y]]-Table6[[#This Row],[Trend]]</f>
        <v>-1.7123076923076894</v>
      </c>
      <c r="E344" s="11" t="str">
        <f t="shared" si="10"/>
        <v>Jul</v>
      </c>
      <c r="F344" s="11">
        <f ca="1">AVERAGEIF($E$8:$E$727,Table8[[#This Row],[Monthly]],$D$8:$D$727)</f>
        <v>-1.4442692307692311</v>
      </c>
      <c r="G344" s="11">
        <f ca="1">Table17[[#This Row],[Add_Seasonality_Average (Additive)]]-AVERAGE($F$2:$F$13)</f>
        <v>-1.4483557692307696</v>
      </c>
      <c r="H344" s="2">
        <f ca="1">Table7[[#This Row],[Detrended Series]]-Table19[[#This Row],[Seasonality ]]</f>
        <v>-0.26395192307691984</v>
      </c>
    </row>
    <row r="345" spans="1:8" x14ac:dyDescent="0.2">
      <c r="A345" s="1">
        <v>28703</v>
      </c>
      <c r="B345">
        <v>19.66</v>
      </c>
      <c r="C345" s="2">
        <f t="shared" ca="1" si="11"/>
        <v>22.820769230769233</v>
      </c>
      <c r="D345" s="2">
        <f ca="1">Table2[[#This Row],[y]]-Table6[[#This Row],[Trend]]</f>
        <v>-3.1607692307692332</v>
      </c>
      <c r="E345" s="11" t="str">
        <f t="shared" si="10"/>
        <v>Aug</v>
      </c>
      <c r="F345" s="11">
        <f ca="1">AVERAGEIF($E$8:$E$727,Table8[[#This Row],[Monthly]],$D$8:$D$727)</f>
        <v>-2.4472564102564101</v>
      </c>
      <c r="G345" s="11">
        <f ca="1">Table17[[#This Row],[Add_Seasonality_Average (Additive)]]-AVERAGE($F$2:$F$13)</f>
        <v>-2.4513429487179486</v>
      </c>
      <c r="H345" s="2">
        <f ca="1">Table7[[#This Row],[Detrended Series]]-Table19[[#This Row],[Seasonality ]]</f>
        <v>-0.70942628205128466</v>
      </c>
    </row>
    <row r="346" spans="1:8" x14ac:dyDescent="0.2">
      <c r="A346" s="1">
        <v>28734</v>
      </c>
      <c r="B346">
        <v>19.98</v>
      </c>
      <c r="C346" s="2">
        <f t="shared" ca="1" si="11"/>
        <v>22.833076923076927</v>
      </c>
      <c r="D346" s="2">
        <f ca="1">Table2[[#This Row],[y]]-Table6[[#This Row],[Trend]]</f>
        <v>-2.8530769230769266</v>
      </c>
      <c r="E346" s="11" t="str">
        <f t="shared" si="10"/>
        <v>Sep</v>
      </c>
      <c r="F346" s="11">
        <f ca="1">AVERAGEIF($E$8:$E$727,Table8[[#This Row],[Monthly]],$D$8:$D$727)</f>
        <v>-2.7400384615384614</v>
      </c>
      <c r="G346" s="11">
        <f ca="1">Table17[[#This Row],[Add_Seasonality_Average (Additive)]]-AVERAGE($F$2:$F$13)</f>
        <v>-2.7441249999999999</v>
      </c>
      <c r="H346" s="2">
        <f ca="1">Table7[[#This Row],[Detrended Series]]-Table19[[#This Row],[Seasonality ]]</f>
        <v>-0.10895192307692669</v>
      </c>
    </row>
    <row r="347" spans="1:8" x14ac:dyDescent="0.2">
      <c r="A347" s="1">
        <v>28764</v>
      </c>
      <c r="B347">
        <v>20.22</v>
      </c>
      <c r="C347" s="2">
        <f t="shared" ca="1" si="11"/>
        <v>22.847692307692306</v>
      </c>
      <c r="D347" s="2">
        <f ca="1">Table2[[#This Row],[y]]-Table6[[#This Row],[Trend]]</f>
        <v>-2.6276923076923069</v>
      </c>
      <c r="E347" s="11" t="str">
        <f t="shared" si="10"/>
        <v>Oct</v>
      </c>
      <c r="F347" s="11">
        <f ca="1">AVERAGEIF($E$8:$E$727,Table8[[#This Row],[Monthly]],$D$8:$D$727)</f>
        <v>-2.4004615384615375</v>
      </c>
      <c r="G347" s="11">
        <f ca="1">Table17[[#This Row],[Add_Seasonality_Average (Additive)]]-AVERAGE($F$2:$F$13)</f>
        <v>-2.404548076923076</v>
      </c>
      <c r="H347" s="2">
        <f ca="1">Table7[[#This Row],[Detrended Series]]-Table19[[#This Row],[Seasonality ]]</f>
        <v>-0.22314423076923084</v>
      </c>
    </row>
    <row r="348" spans="1:8" x14ac:dyDescent="0.2">
      <c r="A348" s="1">
        <v>28795</v>
      </c>
      <c r="B348">
        <v>21.62</v>
      </c>
      <c r="C348" s="2">
        <f t="shared" ca="1" si="11"/>
        <v>22.831538461538461</v>
      </c>
      <c r="D348" s="2">
        <f ca="1">Table2[[#This Row],[y]]-Table6[[#This Row],[Trend]]</f>
        <v>-1.2115384615384599</v>
      </c>
      <c r="E348" s="11" t="str">
        <f t="shared" si="10"/>
        <v>Nov</v>
      </c>
      <c r="F348" s="11">
        <f ca="1">AVERAGEIF($E$8:$E$727,Table8[[#This Row],[Monthly]],$D$8:$D$727)</f>
        <v>-1.6477179487179485</v>
      </c>
      <c r="G348" s="11">
        <f ca="1">Table17[[#This Row],[Add_Seasonality_Average (Additive)]]-AVERAGE($F$2:$F$13)</f>
        <v>-1.651804487179487</v>
      </c>
      <c r="H348" s="2">
        <f ca="1">Table7[[#This Row],[Detrended Series]]-Table19[[#This Row],[Seasonality ]]</f>
        <v>0.44026602564102713</v>
      </c>
    </row>
    <row r="349" spans="1:8" x14ac:dyDescent="0.2">
      <c r="A349" s="1">
        <v>28825</v>
      </c>
      <c r="B349">
        <v>22.94</v>
      </c>
      <c r="C349" s="2">
        <f t="shared" ca="1" si="11"/>
        <v>22.841538461538466</v>
      </c>
      <c r="D349" s="2">
        <f ca="1">Table2[[#This Row],[y]]-Table6[[#This Row],[Trend]]</f>
        <v>9.846153846153527E-2</v>
      </c>
      <c r="E349" s="11" t="str">
        <f t="shared" si="10"/>
        <v>Dec</v>
      </c>
      <c r="F349" s="11">
        <f ca="1">AVERAGEIF($E$8:$E$727,Table8[[#This Row],[Monthly]],$D$8:$D$727)</f>
        <v>-0.38643589743589757</v>
      </c>
      <c r="G349" s="11">
        <f ca="1">Table17[[#This Row],[Add_Seasonality_Average (Additive)]]-AVERAGE($F$2:$F$13)</f>
        <v>-0.39052243589743607</v>
      </c>
      <c r="H349" s="2">
        <f ca="1">Table7[[#This Row],[Detrended Series]]-Table19[[#This Row],[Seasonality ]]</f>
        <v>0.48898397435897134</v>
      </c>
    </row>
    <row r="350" spans="1:8" x14ac:dyDescent="0.2">
      <c r="A350" s="1">
        <v>28856</v>
      </c>
      <c r="B350">
        <v>24.71</v>
      </c>
      <c r="C350" s="2">
        <f t="shared" ca="1" si="11"/>
        <v>22.833846153846157</v>
      </c>
      <c r="D350" s="2">
        <f ca="1">Table2[[#This Row],[y]]-Table6[[#This Row],[Trend]]</f>
        <v>1.8761538461538443</v>
      </c>
      <c r="E350" s="11" t="str">
        <f t="shared" si="10"/>
        <v>Jan</v>
      </c>
      <c r="F350" s="11">
        <f ca="1">AVERAGEIF($E$8:$E$727,Table8[[#This Row],[Monthly]],$D$8:$D$727)</f>
        <v>1.4054358974358971</v>
      </c>
      <c r="G350" s="11">
        <f ca="1">Table17[[#This Row],[Add_Seasonality_Average (Additive)]]-AVERAGE($F$2:$F$13)</f>
        <v>1.4013493589743586</v>
      </c>
      <c r="H350" s="2">
        <f ca="1">Table7[[#This Row],[Detrended Series]]-Table19[[#This Row],[Seasonality ]]</f>
        <v>0.47480448717948565</v>
      </c>
    </row>
    <row r="351" spans="1:8" x14ac:dyDescent="0.2">
      <c r="A351" s="1">
        <v>28887</v>
      </c>
      <c r="B351">
        <v>25.6</v>
      </c>
      <c r="C351" s="2">
        <f t="shared" ca="1" si="11"/>
        <v>22.836923076923082</v>
      </c>
      <c r="D351" s="2">
        <f ca="1">Table2[[#This Row],[y]]-Table6[[#This Row],[Trend]]</f>
        <v>2.7630769230769197</v>
      </c>
      <c r="E351" s="11" t="str">
        <f t="shared" si="10"/>
        <v>Feb</v>
      </c>
      <c r="F351" s="11">
        <f ca="1">AVERAGEIF($E$8:$E$727,Table8[[#This Row],[Monthly]],$D$8:$D$727)</f>
        <v>2.9278461538461542</v>
      </c>
      <c r="G351" s="11">
        <f ca="1">Table17[[#This Row],[Add_Seasonality_Average (Additive)]]-AVERAGE($F$2:$F$13)</f>
        <v>2.9237596153846157</v>
      </c>
      <c r="H351" s="2">
        <f ca="1">Table7[[#This Row],[Detrended Series]]-Table19[[#This Row],[Seasonality ]]</f>
        <v>-0.16068269230769605</v>
      </c>
    </row>
    <row r="352" spans="1:8" x14ac:dyDescent="0.2">
      <c r="A352" s="1">
        <v>28915</v>
      </c>
      <c r="B352">
        <v>25.93</v>
      </c>
      <c r="C352" s="2">
        <f t="shared" ca="1" si="11"/>
        <v>22.951538461538462</v>
      </c>
      <c r="D352" s="2">
        <f ca="1">Table2[[#This Row],[y]]-Table6[[#This Row],[Trend]]</f>
        <v>2.9784615384615378</v>
      </c>
      <c r="E352" s="11" t="str">
        <f t="shared" si="10"/>
        <v>Mar</v>
      </c>
      <c r="F352" s="11">
        <f ca="1">AVERAGEIF($E$8:$E$727,Table8[[#This Row],[Monthly]],$D$8:$D$727)</f>
        <v>3.3439999999999999</v>
      </c>
      <c r="G352" s="11">
        <f ca="1">Table17[[#This Row],[Add_Seasonality_Average (Additive)]]-AVERAGE($F$2:$F$13)</f>
        <v>3.3399134615384614</v>
      </c>
      <c r="H352" s="2">
        <f ca="1">Table7[[#This Row],[Detrended Series]]-Table19[[#This Row],[Seasonality ]]</f>
        <v>-0.36145192307692353</v>
      </c>
    </row>
    <row r="353" spans="1:8" x14ac:dyDescent="0.2">
      <c r="A353" s="1">
        <v>28946</v>
      </c>
      <c r="B353">
        <v>25.58</v>
      </c>
      <c r="C353" s="2">
        <f t="shared" ca="1" si="11"/>
        <v>23.063076923076924</v>
      </c>
      <c r="D353" s="2">
        <f ca="1">Table2[[#This Row],[y]]-Table6[[#This Row],[Trend]]</f>
        <v>2.5169230769230744</v>
      </c>
      <c r="E353" s="11" t="str">
        <f t="shared" si="10"/>
        <v>Apr</v>
      </c>
      <c r="F353" s="11">
        <f ca="1">AVERAGEIF($E$8:$E$727,Table8[[#This Row],[Monthly]],$D$8:$D$727)</f>
        <v>2.4728461538461546</v>
      </c>
      <c r="G353" s="11">
        <f ca="1">Table17[[#This Row],[Add_Seasonality_Average (Additive)]]-AVERAGE($F$2:$F$13)</f>
        <v>2.4687596153846161</v>
      </c>
      <c r="H353" s="2">
        <f ca="1">Table7[[#This Row],[Detrended Series]]-Table19[[#This Row],[Seasonality ]]</f>
        <v>4.8163461538458296E-2</v>
      </c>
    </row>
    <row r="354" spans="1:8" x14ac:dyDescent="0.2">
      <c r="A354" s="1">
        <v>28976</v>
      </c>
      <c r="B354">
        <v>24.52</v>
      </c>
      <c r="C354" s="2">
        <f t="shared" ca="1" si="11"/>
        <v>23.196153846153848</v>
      </c>
      <c r="D354" s="2">
        <f ca="1">Table2[[#This Row],[y]]-Table6[[#This Row],[Trend]]</f>
        <v>1.3238461538461515</v>
      </c>
      <c r="E354" s="11" t="str">
        <f t="shared" si="10"/>
        <v>May</v>
      </c>
      <c r="F354" s="11">
        <f ca="1">AVERAGEIF($E$8:$E$727,Table8[[#This Row],[Monthly]],$D$8:$D$727)</f>
        <v>1.190307692307693</v>
      </c>
      <c r="G354" s="11">
        <f ca="1">Table17[[#This Row],[Add_Seasonality_Average (Additive)]]-AVERAGE($F$2:$F$13)</f>
        <v>1.1862211538461545</v>
      </c>
      <c r="H354" s="2">
        <f ca="1">Table7[[#This Row],[Detrended Series]]-Table19[[#This Row],[Seasonality ]]</f>
        <v>0.137624999999997</v>
      </c>
    </row>
    <row r="355" spans="1:8" x14ac:dyDescent="0.2">
      <c r="A355" s="1">
        <v>29007</v>
      </c>
      <c r="B355">
        <v>23.28</v>
      </c>
      <c r="C355" s="2">
        <f t="shared" ca="1" si="11"/>
        <v>23.299999999999997</v>
      </c>
      <c r="D355" s="2">
        <f ca="1">Table2[[#This Row],[y]]-Table6[[#This Row],[Trend]]</f>
        <v>-1.9999999999996021E-2</v>
      </c>
      <c r="E355" s="11" t="str">
        <f t="shared" si="10"/>
        <v>Jun</v>
      </c>
      <c r="F355" s="11">
        <f ca="1">AVERAGEIF($E$8:$E$727,Table8[[#This Row],[Monthly]],$D$8:$D$727)</f>
        <v>-0.22521794871794854</v>
      </c>
      <c r="G355" s="11">
        <f ca="1">Table17[[#This Row],[Add_Seasonality_Average (Additive)]]-AVERAGE($F$2:$F$13)</f>
        <v>-0.22930448717948707</v>
      </c>
      <c r="H355" s="2">
        <f ca="1">Table7[[#This Row],[Detrended Series]]-Table19[[#This Row],[Seasonality ]]</f>
        <v>0.20930448717949104</v>
      </c>
    </row>
    <row r="356" spans="1:8" x14ac:dyDescent="0.2">
      <c r="A356" s="1">
        <v>29037</v>
      </c>
      <c r="B356">
        <v>21.79</v>
      </c>
      <c r="C356" s="2">
        <f t="shared" ca="1" si="11"/>
        <v>23.408461538461545</v>
      </c>
      <c r="D356" s="2">
        <f ca="1">Table2[[#This Row],[y]]-Table6[[#This Row],[Trend]]</f>
        <v>-1.6184615384615455</v>
      </c>
      <c r="E356" s="11" t="str">
        <f t="shared" si="10"/>
        <v>Jul</v>
      </c>
      <c r="F356" s="11">
        <f ca="1">AVERAGEIF($E$8:$E$727,Table8[[#This Row],[Monthly]],$D$8:$D$727)</f>
        <v>-1.4442692307692311</v>
      </c>
      <c r="G356" s="11">
        <f ca="1">Table17[[#This Row],[Add_Seasonality_Average (Additive)]]-AVERAGE($F$2:$F$13)</f>
        <v>-1.4483557692307696</v>
      </c>
      <c r="H356" s="2">
        <f ca="1">Table7[[#This Row],[Detrended Series]]-Table19[[#This Row],[Seasonality ]]</f>
        <v>-0.17010576923077592</v>
      </c>
    </row>
    <row r="357" spans="1:8" x14ac:dyDescent="0.2">
      <c r="A357" s="1">
        <v>29068</v>
      </c>
      <c r="B357">
        <v>21.05</v>
      </c>
      <c r="C357" s="2">
        <f t="shared" ca="1" si="11"/>
        <v>23.48692307692308</v>
      </c>
      <c r="D357" s="2">
        <f ca="1">Table2[[#This Row],[y]]-Table6[[#This Row],[Trend]]</f>
        <v>-2.4369230769230796</v>
      </c>
      <c r="E357" s="11" t="str">
        <f t="shared" si="10"/>
        <v>Aug</v>
      </c>
      <c r="F357" s="11">
        <f ca="1">AVERAGEIF($E$8:$E$727,Table8[[#This Row],[Monthly]],$D$8:$D$727)</f>
        <v>-2.4472564102564101</v>
      </c>
      <c r="G357" s="11">
        <f ca="1">Table17[[#This Row],[Add_Seasonality_Average (Additive)]]-AVERAGE($F$2:$F$13)</f>
        <v>-2.4513429487179486</v>
      </c>
      <c r="H357" s="2">
        <f ca="1">Table7[[#This Row],[Detrended Series]]-Table19[[#This Row],[Seasonality ]]</f>
        <v>1.4419871794868921E-2</v>
      </c>
    </row>
    <row r="358" spans="1:8" x14ac:dyDescent="0.2">
      <c r="A358" s="1">
        <v>29099</v>
      </c>
      <c r="B358">
        <v>21.15</v>
      </c>
      <c r="C358" s="2">
        <f t="shared" ca="1" si="11"/>
        <v>23.553076923076922</v>
      </c>
      <c r="D358" s="2">
        <f ca="1">Table2[[#This Row],[y]]-Table6[[#This Row],[Trend]]</f>
        <v>-2.4030769230769238</v>
      </c>
      <c r="E358" s="11" t="str">
        <f t="shared" si="10"/>
        <v>Sep</v>
      </c>
      <c r="F358" s="11">
        <f ca="1">AVERAGEIF($E$8:$E$727,Table8[[#This Row],[Monthly]],$D$8:$D$727)</f>
        <v>-2.7400384615384614</v>
      </c>
      <c r="G358" s="11">
        <f ca="1">Table17[[#This Row],[Add_Seasonality_Average (Additive)]]-AVERAGE($F$2:$F$13)</f>
        <v>-2.7441249999999999</v>
      </c>
      <c r="H358" s="2">
        <f ca="1">Table7[[#This Row],[Detrended Series]]-Table19[[#This Row],[Seasonality ]]</f>
        <v>0.34104807692307615</v>
      </c>
    </row>
    <row r="359" spans="1:8" x14ac:dyDescent="0.2">
      <c r="A359" s="1">
        <v>29129</v>
      </c>
      <c r="B359">
        <v>21.43</v>
      </c>
      <c r="C359" s="2">
        <f t="shared" ca="1" si="11"/>
        <v>23.536153846153841</v>
      </c>
      <c r="D359" s="2">
        <f ca="1">Table2[[#This Row],[y]]-Table6[[#This Row],[Trend]]</f>
        <v>-2.1061538461538412</v>
      </c>
      <c r="E359" s="11" t="str">
        <f t="shared" si="10"/>
        <v>Oct</v>
      </c>
      <c r="F359" s="11">
        <f ca="1">AVERAGEIF($E$8:$E$727,Table8[[#This Row],[Monthly]],$D$8:$D$727)</f>
        <v>-2.4004615384615375</v>
      </c>
      <c r="G359" s="11">
        <f ca="1">Table17[[#This Row],[Add_Seasonality_Average (Additive)]]-AVERAGE($F$2:$F$13)</f>
        <v>-2.404548076923076</v>
      </c>
      <c r="H359" s="2">
        <f ca="1">Table7[[#This Row],[Detrended Series]]-Table19[[#This Row],[Seasonality ]]</f>
        <v>0.29839423076923488</v>
      </c>
    </row>
    <row r="360" spans="1:8" x14ac:dyDescent="0.2">
      <c r="A360" s="1">
        <v>29160</v>
      </c>
      <c r="B360">
        <v>21.95</v>
      </c>
      <c r="C360" s="2">
        <f t="shared" ca="1" si="11"/>
        <v>23.449999999999996</v>
      </c>
      <c r="D360" s="2">
        <f ca="1">Table2[[#This Row],[y]]-Table6[[#This Row],[Trend]]</f>
        <v>-1.4999999999999964</v>
      </c>
      <c r="E360" s="11" t="str">
        <f t="shared" si="10"/>
        <v>Nov</v>
      </c>
      <c r="F360" s="11">
        <f ca="1">AVERAGEIF($E$8:$E$727,Table8[[#This Row],[Monthly]],$D$8:$D$727)</f>
        <v>-1.6477179487179485</v>
      </c>
      <c r="G360" s="11">
        <f ca="1">Table17[[#This Row],[Add_Seasonality_Average (Additive)]]-AVERAGE($F$2:$F$13)</f>
        <v>-1.651804487179487</v>
      </c>
      <c r="H360" s="2">
        <f ca="1">Table7[[#This Row],[Detrended Series]]-Table19[[#This Row],[Seasonality ]]</f>
        <v>0.15180448717949058</v>
      </c>
    </row>
    <row r="361" spans="1:8" x14ac:dyDescent="0.2">
      <c r="A361" s="1">
        <v>29190</v>
      </c>
      <c r="B361">
        <v>22.97</v>
      </c>
      <c r="C361" s="2">
        <f t="shared" ca="1" si="11"/>
        <v>23.323846153846151</v>
      </c>
      <c r="D361" s="2">
        <f ca="1">Table2[[#This Row],[y]]-Table6[[#This Row],[Trend]]</f>
        <v>-0.35384615384615259</v>
      </c>
      <c r="E361" s="11" t="str">
        <f t="shared" si="10"/>
        <v>Dec</v>
      </c>
      <c r="F361" s="11">
        <f ca="1">AVERAGEIF($E$8:$E$727,Table8[[#This Row],[Monthly]],$D$8:$D$727)</f>
        <v>-0.38643589743589757</v>
      </c>
      <c r="G361" s="11">
        <f ca="1">Table17[[#This Row],[Add_Seasonality_Average (Additive)]]-AVERAGE($F$2:$F$13)</f>
        <v>-0.39052243589743607</v>
      </c>
      <c r="H361" s="2">
        <f ca="1">Table7[[#This Row],[Detrended Series]]-Table19[[#This Row],[Seasonality ]]</f>
        <v>3.6676282051283482E-2</v>
      </c>
    </row>
    <row r="362" spans="1:8" x14ac:dyDescent="0.2">
      <c r="A362" s="1">
        <v>29221</v>
      </c>
      <c r="B362">
        <v>24.35</v>
      </c>
      <c r="C362" s="2">
        <f t="shared" ca="1" si="11"/>
        <v>23.168461538461539</v>
      </c>
      <c r="D362" s="2">
        <f ca="1">Table2[[#This Row],[y]]-Table6[[#This Row],[Trend]]</f>
        <v>1.1815384615384623</v>
      </c>
      <c r="E362" s="11" t="str">
        <f t="shared" si="10"/>
        <v>Jan</v>
      </c>
      <c r="F362" s="11">
        <f ca="1">AVERAGEIF($E$8:$E$727,Table8[[#This Row],[Monthly]],$D$8:$D$727)</f>
        <v>1.4054358974358971</v>
      </c>
      <c r="G362" s="11">
        <f ca="1">Table17[[#This Row],[Add_Seasonality_Average (Additive)]]-AVERAGE($F$2:$F$13)</f>
        <v>1.4013493589743586</v>
      </c>
      <c r="H362" s="2">
        <f ca="1">Table7[[#This Row],[Detrended Series]]-Table19[[#This Row],[Seasonality ]]</f>
        <v>-0.21981089743589632</v>
      </c>
    </row>
    <row r="363" spans="1:8" x14ac:dyDescent="0.2">
      <c r="A363" s="1">
        <v>29252</v>
      </c>
      <c r="B363">
        <v>25.73</v>
      </c>
      <c r="C363" s="2">
        <f t="shared" ca="1" si="11"/>
        <v>23.074615384615388</v>
      </c>
      <c r="D363" s="2">
        <f ca="1">Table2[[#This Row],[y]]-Table6[[#This Row],[Trend]]</f>
        <v>2.6553846153846123</v>
      </c>
      <c r="E363" s="11" t="str">
        <f t="shared" si="10"/>
        <v>Feb</v>
      </c>
      <c r="F363" s="11">
        <f ca="1">AVERAGEIF($E$8:$E$727,Table8[[#This Row],[Monthly]],$D$8:$D$727)</f>
        <v>2.9278461538461542</v>
      </c>
      <c r="G363" s="11">
        <f ca="1">Table17[[#This Row],[Add_Seasonality_Average (Additive)]]-AVERAGE($F$2:$F$13)</f>
        <v>2.9237596153846157</v>
      </c>
      <c r="H363" s="2">
        <f ca="1">Table7[[#This Row],[Detrended Series]]-Table19[[#This Row],[Seasonality ]]</f>
        <v>-0.26837500000000336</v>
      </c>
    </row>
    <row r="364" spans="1:8" x14ac:dyDescent="0.2">
      <c r="A364" s="1">
        <v>29281</v>
      </c>
      <c r="B364">
        <v>26.46</v>
      </c>
      <c r="C364" s="2">
        <f t="shared" ca="1" si="11"/>
        <v>23.028461538461539</v>
      </c>
      <c r="D364" s="2">
        <f ca="1">Table2[[#This Row],[y]]-Table6[[#This Row],[Trend]]</f>
        <v>3.4315384615384623</v>
      </c>
      <c r="E364" s="11" t="str">
        <f t="shared" si="10"/>
        <v>Mar</v>
      </c>
      <c r="F364" s="11">
        <f ca="1">AVERAGEIF($E$8:$E$727,Table8[[#This Row],[Monthly]],$D$8:$D$727)</f>
        <v>3.3439999999999999</v>
      </c>
      <c r="G364" s="11">
        <f ca="1">Table17[[#This Row],[Add_Seasonality_Average (Additive)]]-AVERAGE($F$2:$F$13)</f>
        <v>3.3399134615384614</v>
      </c>
      <c r="H364" s="2">
        <f ca="1">Table7[[#This Row],[Detrended Series]]-Table19[[#This Row],[Seasonality ]]</f>
        <v>9.1625000000000956E-2</v>
      </c>
    </row>
    <row r="365" spans="1:8" x14ac:dyDescent="0.2">
      <c r="A365" s="1">
        <v>29312</v>
      </c>
      <c r="B365">
        <v>25.71</v>
      </c>
      <c r="C365" s="2">
        <f t="shared" ca="1" si="11"/>
        <v>22.973076923076921</v>
      </c>
      <c r="D365" s="2">
        <f ca="1">Table2[[#This Row],[y]]-Table6[[#This Row],[Trend]]</f>
        <v>2.7369230769230803</v>
      </c>
      <c r="E365" s="11" t="str">
        <f t="shared" si="10"/>
        <v>Apr</v>
      </c>
      <c r="F365" s="11">
        <f ca="1">AVERAGEIF($E$8:$E$727,Table8[[#This Row],[Monthly]],$D$8:$D$727)</f>
        <v>2.4728461538461546</v>
      </c>
      <c r="G365" s="11">
        <f ca="1">Table17[[#This Row],[Add_Seasonality_Average (Additive)]]-AVERAGE($F$2:$F$13)</f>
        <v>2.4687596153846161</v>
      </c>
      <c r="H365" s="2">
        <f ca="1">Table7[[#This Row],[Detrended Series]]-Table19[[#This Row],[Seasonality ]]</f>
        <v>0.26816346153846427</v>
      </c>
    </row>
    <row r="366" spans="1:8" x14ac:dyDescent="0.2">
      <c r="A366" s="1">
        <v>29342</v>
      </c>
      <c r="B366">
        <v>24.46</v>
      </c>
      <c r="C366" s="2">
        <f t="shared" ca="1" si="11"/>
        <v>22.957692307692312</v>
      </c>
      <c r="D366" s="2">
        <f ca="1">Table2[[#This Row],[y]]-Table6[[#This Row],[Trend]]</f>
        <v>1.5023076923076886</v>
      </c>
      <c r="E366" s="11" t="str">
        <f t="shared" si="10"/>
        <v>May</v>
      </c>
      <c r="F366" s="11">
        <f ca="1">AVERAGEIF($E$8:$E$727,Table8[[#This Row],[Monthly]],$D$8:$D$727)</f>
        <v>1.190307692307693</v>
      </c>
      <c r="G366" s="11">
        <f ca="1">Table17[[#This Row],[Add_Seasonality_Average (Additive)]]-AVERAGE($F$2:$F$13)</f>
        <v>1.1862211538461545</v>
      </c>
      <c r="H366" s="2">
        <f ca="1">Table7[[#This Row],[Detrended Series]]-Table19[[#This Row],[Seasonality ]]</f>
        <v>0.31608653846153412</v>
      </c>
    </row>
    <row r="367" spans="1:8" x14ac:dyDescent="0.2">
      <c r="A367" s="1">
        <v>29373</v>
      </c>
      <c r="B367">
        <v>22.88</v>
      </c>
      <c r="C367" s="2">
        <f t="shared" ca="1" si="11"/>
        <v>22.987692307692306</v>
      </c>
      <c r="D367" s="2">
        <f ca="1">Table2[[#This Row],[y]]-Table6[[#This Row],[Trend]]</f>
        <v>-0.10769230769230731</v>
      </c>
      <c r="E367" s="11" t="str">
        <f t="shared" si="10"/>
        <v>Jun</v>
      </c>
      <c r="F367" s="11">
        <f ca="1">AVERAGEIF($E$8:$E$727,Table8[[#This Row],[Monthly]],$D$8:$D$727)</f>
        <v>-0.22521794871794854</v>
      </c>
      <c r="G367" s="11">
        <f ca="1">Table17[[#This Row],[Add_Seasonality_Average (Additive)]]-AVERAGE($F$2:$F$13)</f>
        <v>-0.22930448717948707</v>
      </c>
      <c r="H367" s="2">
        <f ca="1">Table7[[#This Row],[Detrended Series]]-Table19[[#This Row],[Seasonality ]]</f>
        <v>0.12161217948717976</v>
      </c>
    </row>
    <row r="368" spans="1:8" x14ac:dyDescent="0.2">
      <c r="A368" s="1">
        <v>29403</v>
      </c>
      <c r="B368">
        <v>21.26</v>
      </c>
      <c r="C368" s="2">
        <f t="shared" ca="1" si="11"/>
        <v>22.988461538461536</v>
      </c>
      <c r="D368" s="2">
        <f ca="1">Table2[[#This Row],[y]]-Table6[[#This Row],[Trend]]</f>
        <v>-1.7284615384615343</v>
      </c>
      <c r="E368" s="11" t="str">
        <f t="shared" si="10"/>
        <v>Jul</v>
      </c>
      <c r="F368" s="11">
        <f ca="1">AVERAGEIF($E$8:$E$727,Table8[[#This Row],[Monthly]],$D$8:$D$727)</f>
        <v>-1.4442692307692311</v>
      </c>
      <c r="G368" s="11">
        <f ca="1">Table17[[#This Row],[Add_Seasonality_Average (Additive)]]-AVERAGE($F$2:$F$13)</f>
        <v>-1.4483557692307696</v>
      </c>
      <c r="H368" s="2">
        <f ca="1">Table7[[#This Row],[Detrended Series]]-Table19[[#This Row],[Seasonality ]]</f>
        <v>-0.28010576923076469</v>
      </c>
    </row>
    <row r="369" spans="1:8" x14ac:dyDescent="0.2">
      <c r="A369" s="1">
        <v>29434</v>
      </c>
      <c r="B369">
        <v>20.57</v>
      </c>
      <c r="C369" s="2">
        <f t="shared" ca="1" si="11"/>
        <v>23.030769230769231</v>
      </c>
      <c r="D369" s="2">
        <f ca="1">Table2[[#This Row],[y]]-Table6[[#This Row],[Trend]]</f>
        <v>-2.4607692307692304</v>
      </c>
      <c r="E369" s="11" t="str">
        <f t="shared" si="10"/>
        <v>Aug</v>
      </c>
      <c r="F369" s="11">
        <f ca="1">AVERAGEIF($E$8:$E$727,Table8[[#This Row],[Monthly]],$D$8:$D$727)</f>
        <v>-2.4472564102564101</v>
      </c>
      <c r="G369" s="11">
        <f ca="1">Table17[[#This Row],[Add_Seasonality_Average (Additive)]]-AVERAGE($F$2:$F$13)</f>
        <v>-2.4513429487179486</v>
      </c>
      <c r="H369" s="2">
        <f ca="1">Table7[[#This Row],[Detrended Series]]-Table19[[#This Row],[Seasonality ]]</f>
        <v>-9.4262820512818202E-3</v>
      </c>
    </row>
    <row r="370" spans="1:8" x14ac:dyDescent="0.2">
      <c r="A370" s="1">
        <v>29465</v>
      </c>
      <c r="B370">
        <v>20.45</v>
      </c>
      <c r="C370" s="2">
        <f t="shared" ca="1" si="11"/>
        <v>23.046923076923072</v>
      </c>
      <c r="D370" s="2">
        <f ca="1">Table2[[#This Row],[y]]-Table6[[#This Row],[Trend]]</f>
        <v>-2.5969230769230727</v>
      </c>
      <c r="E370" s="11" t="str">
        <f t="shared" si="10"/>
        <v>Sep</v>
      </c>
      <c r="F370" s="11">
        <f ca="1">AVERAGEIF($E$8:$E$727,Table8[[#This Row],[Monthly]],$D$8:$D$727)</f>
        <v>-2.7400384615384614</v>
      </c>
      <c r="G370" s="11">
        <f ca="1">Table17[[#This Row],[Add_Seasonality_Average (Additive)]]-AVERAGE($F$2:$F$13)</f>
        <v>-2.7441249999999999</v>
      </c>
      <c r="H370" s="2">
        <f ca="1">Table7[[#This Row],[Detrended Series]]-Table19[[#This Row],[Seasonality ]]</f>
        <v>0.14720192307692725</v>
      </c>
    </row>
    <row r="371" spans="1:8" x14ac:dyDescent="0.2">
      <c r="A371" s="1">
        <v>29495</v>
      </c>
      <c r="B371">
        <v>20.43</v>
      </c>
      <c r="C371" s="2">
        <f t="shared" ca="1" si="11"/>
        <v>22.926153846153845</v>
      </c>
      <c r="D371" s="2">
        <f ca="1">Table2[[#This Row],[y]]-Table6[[#This Row],[Trend]]</f>
        <v>-2.4961538461538453</v>
      </c>
      <c r="E371" s="11" t="str">
        <f t="shared" si="10"/>
        <v>Oct</v>
      </c>
      <c r="F371" s="11">
        <f ca="1">AVERAGEIF($E$8:$E$727,Table8[[#This Row],[Monthly]],$D$8:$D$727)</f>
        <v>-2.4004615384615375</v>
      </c>
      <c r="G371" s="11">
        <f ca="1">Table17[[#This Row],[Add_Seasonality_Average (Additive)]]-AVERAGE($F$2:$F$13)</f>
        <v>-2.404548076923076</v>
      </c>
      <c r="H371" s="2">
        <f ca="1">Table7[[#This Row],[Detrended Series]]-Table19[[#This Row],[Seasonality ]]</f>
        <v>-9.1605769230769241E-2</v>
      </c>
    </row>
    <row r="372" spans="1:8" x14ac:dyDescent="0.2">
      <c r="A372" s="1">
        <v>29526</v>
      </c>
      <c r="B372">
        <v>21.23</v>
      </c>
      <c r="C372" s="2">
        <f t="shared" ca="1" si="11"/>
        <v>22.786923076923074</v>
      </c>
      <c r="D372" s="2">
        <f ca="1">Table2[[#This Row],[y]]-Table6[[#This Row],[Trend]]</f>
        <v>-1.5569230769230735</v>
      </c>
      <c r="E372" s="11" t="str">
        <f t="shared" si="10"/>
        <v>Nov</v>
      </c>
      <c r="F372" s="11">
        <f ca="1">AVERAGEIF($E$8:$E$727,Table8[[#This Row],[Monthly]],$D$8:$D$727)</f>
        <v>-1.6477179487179485</v>
      </c>
      <c r="G372" s="11">
        <f ca="1">Table17[[#This Row],[Add_Seasonality_Average (Additive)]]-AVERAGE($F$2:$F$13)</f>
        <v>-1.651804487179487</v>
      </c>
      <c r="H372" s="2">
        <f ca="1">Table7[[#This Row],[Detrended Series]]-Table19[[#This Row],[Seasonality ]]</f>
        <v>9.4881410256413501E-2</v>
      </c>
    </row>
    <row r="373" spans="1:8" x14ac:dyDescent="0.2">
      <c r="A373" s="1">
        <v>29556</v>
      </c>
      <c r="B373">
        <v>22.34</v>
      </c>
      <c r="C373" s="2">
        <f t="shared" ca="1" si="11"/>
        <v>22.64153846153846</v>
      </c>
      <c r="D373" s="2">
        <f ca="1">Table2[[#This Row],[y]]-Table6[[#This Row],[Trend]]</f>
        <v>-0.30153846153845976</v>
      </c>
      <c r="E373" s="11" t="str">
        <f t="shared" si="10"/>
        <v>Dec</v>
      </c>
      <c r="F373" s="11">
        <f ca="1">AVERAGEIF($E$8:$E$727,Table8[[#This Row],[Monthly]],$D$8:$D$727)</f>
        <v>-0.38643589743589757</v>
      </c>
      <c r="G373" s="11">
        <f ca="1">Table17[[#This Row],[Add_Seasonality_Average (Additive)]]-AVERAGE($F$2:$F$13)</f>
        <v>-0.39052243589743607</v>
      </c>
      <c r="H373" s="2">
        <f ca="1">Table7[[#This Row],[Detrended Series]]-Table19[[#This Row],[Seasonality ]]</f>
        <v>8.8983974358976314E-2</v>
      </c>
    </row>
    <row r="374" spans="1:8" x14ac:dyDescent="0.2">
      <c r="A374" s="1">
        <v>29587</v>
      </c>
      <c r="B374">
        <v>22.98</v>
      </c>
      <c r="C374" s="2">
        <f t="shared" ca="1" si="11"/>
        <v>22.504615384615388</v>
      </c>
      <c r="D374" s="2">
        <f ca="1">Table2[[#This Row],[y]]-Table6[[#This Row],[Trend]]</f>
        <v>0.47538461538461263</v>
      </c>
      <c r="E374" s="11" t="str">
        <f t="shared" si="10"/>
        <v>Jan</v>
      </c>
      <c r="F374" s="11">
        <f ca="1">AVERAGEIF($E$8:$E$727,Table8[[#This Row],[Monthly]],$D$8:$D$727)</f>
        <v>1.4054358974358971</v>
      </c>
      <c r="G374" s="11">
        <f ca="1">Table17[[#This Row],[Add_Seasonality_Average (Additive)]]-AVERAGE($F$2:$F$13)</f>
        <v>1.4013493589743586</v>
      </c>
      <c r="H374" s="2">
        <f ca="1">Table7[[#This Row],[Detrended Series]]-Table19[[#This Row],[Seasonality ]]</f>
        <v>-0.92596474358974601</v>
      </c>
    </row>
    <row r="375" spans="1:8" x14ac:dyDescent="0.2">
      <c r="A375" s="1">
        <v>29618</v>
      </c>
      <c r="B375">
        <v>24.9</v>
      </c>
      <c r="C375" s="2">
        <f t="shared" ca="1" si="11"/>
        <v>22.410000000000004</v>
      </c>
      <c r="D375" s="2">
        <f ca="1">Table2[[#This Row],[y]]-Table6[[#This Row],[Trend]]</f>
        <v>2.4899999999999949</v>
      </c>
      <c r="E375" s="11" t="str">
        <f t="shared" si="10"/>
        <v>Feb</v>
      </c>
      <c r="F375" s="11">
        <f ca="1">AVERAGEIF($E$8:$E$727,Table8[[#This Row],[Monthly]],$D$8:$D$727)</f>
        <v>2.9278461538461542</v>
      </c>
      <c r="G375" s="11">
        <f ca="1">Table17[[#This Row],[Add_Seasonality_Average (Additive)]]-AVERAGE($F$2:$F$13)</f>
        <v>2.9237596153846157</v>
      </c>
      <c r="H375" s="2">
        <f ca="1">Table7[[#This Row],[Detrended Series]]-Table19[[#This Row],[Seasonality ]]</f>
        <v>-0.43375961538462082</v>
      </c>
    </row>
    <row r="376" spans="1:8" x14ac:dyDescent="0.2">
      <c r="A376" s="1">
        <v>29646</v>
      </c>
      <c r="B376">
        <v>25.94</v>
      </c>
      <c r="C376" s="2">
        <f t="shared" ca="1" si="11"/>
        <v>22.373076923076919</v>
      </c>
      <c r="D376" s="2">
        <f ca="1">Table2[[#This Row],[y]]-Table6[[#This Row],[Trend]]</f>
        <v>3.5669230769230822</v>
      </c>
      <c r="E376" s="11" t="str">
        <f t="shared" si="10"/>
        <v>Mar</v>
      </c>
      <c r="F376" s="11">
        <f ca="1">AVERAGEIF($E$8:$E$727,Table8[[#This Row],[Monthly]],$D$8:$D$727)</f>
        <v>3.3439999999999999</v>
      </c>
      <c r="G376" s="11">
        <f ca="1">Table17[[#This Row],[Add_Seasonality_Average (Additive)]]-AVERAGE($F$2:$F$13)</f>
        <v>3.3399134615384614</v>
      </c>
      <c r="H376" s="2">
        <f ca="1">Table7[[#This Row],[Detrended Series]]-Table19[[#This Row],[Seasonality ]]</f>
        <v>0.22700961538462083</v>
      </c>
    </row>
    <row r="377" spans="1:8" x14ac:dyDescent="0.2">
      <c r="A377" s="1">
        <v>29677</v>
      </c>
      <c r="B377">
        <v>24.89</v>
      </c>
      <c r="C377" s="2">
        <f t="shared" ca="1" si="11"/>
        <v>22.383076923076921</v>
      </c>
      <c r="D377" s="2">
        <f ca="1">Table2[[#This Row],[y]]-Table6[[#This Row],[Trend]]</f>
        <v>2.5069230769230799</v>
      </c>
      <c r="E377" s="11" t="str">
        <f t="shared" si="10"/>
        <v>Apr</v>
      </c>
      <c r="F377" s="11">
        <f ca="1">AVERAGEIF($E$8:$E$727,Table8[[#This Row],[Monthly]],$D$8:$D$727)</f>
        <v>2.4728461538461546</v>
      </c>
      <c r="G377" s="11">
        <f ca="1">Table17[[#This Row],[Add_Seasonality_Average (Additive)]]-AVERAGE($F$2:$F$13)</f>
        <v>2.4687596153846161</v>
      </c>
      <c r="H377" s="2">
        <f ca="1">Table7[[#This Row],[Detrended Series]]-Table19[[#This Row],[Seasonality ]]</f>
        <v>3.8163461538463839E-2</v>
      </c>
    </row>
    <row r="378" spans="1:8" x14ac:dyDescent="0.2">
      <c r="A378" s="1">
        <v>29707</v>
      </c>
      <c r="B378">
        <v>23.9</v>
      </c>
      <c r="C378" s="2">
        <f t="shared" ca="1" si="11"/>
        <v>22.446923076923074</v>
      </c>
      <c r="D378" s="2">
        <f ca="1">Table2[[#This Row],[y]]-Table6[[#This Row],[Trend]]</f>
        <v>1.4530769230769245</v>
      </c>
      <c r="E378" s="11" t="str">
        <f t="shared" si="10"/>
        <v>May</v>
      </c>
      <c r="F378" s="11">
        <f ca="1">AVERAGEIF($E$8:$E$727,Table8[[#This Row],[Monthly]],$D$8:$D$727)</f>
        <v>1.190307692307693</v>
      </c>
      <c r="G378" s="11">
        <f ca="1">Table17[[#This Row],[Add_Seasonality_Average (Additive)]]-AVERAGE($F$2:$F$13)</f>
        <v>1.1862211538461545</v>
      </c>
      <c r="H378" s="2">
        <f ca="1">Table7[[#This Row],[Detrended Series]]-Table19[[#This Row],[Seasonality ]]</f>
        <v>0.26685576923077003</v>
      </c>
    </row>
    <row r="379" spans="1:8" x14ac:dyDescent="0.2">
      <c r="A379" s="1">
        <v>29738</v>
      </c>
      <c r="B379">
        <v>22.57</v>
      </c>
      <c r="C379" s="2">
        <f t="shared" ca="1" si="11"/>
        <v>22.552307692307693</v>
      </c>
      <c r="D379" s="2">
        <f ca="1">Table2[[#This Row],[y]]-Table6[[#This Row],[Trend]]</f>
        <v>1.7692307692307452E-2</v>
      </c>
      <c r="E379" s="11" t="str">
        <f t="shared" si="10"/>
        <v>Jun</v>
      </c>
      <c r="F379" s="11">
        <f ca="1">AVERAGEIF($E$8:$E$727,Table8[[#This Row],[Monthly]],$D$8:$D$727)</f>
        <v>-0.22521794871794854</v>
      </c>
      <c r="G379" s="11">
        <f ca="1">Table17[[#This Row],[Add_Seasonality_Average (Additive)]]-AVERAGE($F$2:$F$13)</f>
        <v>-0.22930448717948707</v>
      </c>
      <c r="H379" s="2">
        <f ca="1">Table7[[#This Row],[Detrended Series]]-Table19[[#This Row],[Seasonality ]]</f>
        <v>0.24699679487179452</v>
      </c>
    </row>
    <row r="380" spans="1:8" x14ac:dyDescent="0.2">
      <c r="A380" s="1">
        <v>29768</v>
      </c>
      <c r="B380">
        <v>21.1</v>
      </c>
      <c r="C380" s="2">
        <f t="shared" ca="1" si="11"/>
        <v>22.707692307692305</v>
      </c>
      <c r="D380" s="2">
        <f ca="1">Table2[[#This Row],[y]]-Table6[[#This Row],[Trend]]</f>
        <v>-1.6076923076923038</v>
      </c>
      <c r="E380" s="11" t="str">
        <f t="shared" si="10"/>
        <v>Jul</v>
      </c>
      <c r="F380" s="11">
        <f ca="1">AVERAGEIF($E$8:$E$727,Table8[[#This Row],[Monthly]],$D$8:$D$727)</f>
        <v>-1.4442692307692311</v>
      </c>
      <c r="G380" s="11">
        <f ca="1">Table17[[#This Row],[Add_Seasonality_Average (Additive)]]-AVERAGE($F$2:$F$13)</f>
        <v>-1.4483557692307696</v>
      </c>
      <c r="H380" s="2">
        <f ca="1">Table7[[#This Row],[Detrended Series]]-Table19[[#This Row],[Seasonality ]]</f>
        <v>-0.15933653846153417</v>
      </c>
    </row>
    <row r="381" spans="1:8" x14ac:dyDescent="0.2">
      <c r="A381" s="1">
        <v>29799</v>
      </c>
      <c r="B381">
        <v>20.03</v>
      </c>
      <c r="C381" s="2">
        <f t="shared" ca="1" si="11"/>
        <v>22.895384615384614</v>
      </c>
      <c r="D381" s="2">
        <f ca="1">Table2[[#This Row],[y]]-Table6[[#This Row],[Trend]]</f>
        <v>-2.8653846153846132</v>
      </c>
      <c r="E381" s="11" t="str">
        <f t="shared" si="10"/>
        <v>Aug</v>
      </c>
      <c r="F381" s="11">
        <f ca="1">AVERAGEIF($E$8:$E$727,Table8[[#This Row],[Monthly]],$D$8:$D$727)</f>
        <v>-2.4472564102564101</v>
      </c>
      <c r="G381" s="11">
        <f ca="1">Table17[[#This Row],[Add_Seasonality_Average (Additive)]]-AVERAGE($F$2:$F$13)</f>
        <v>-2.4513429487179486</v>
      </c>
      <c r="H381" s="2">
        <f ca="1">Table7[[#This Row],[Detrended Series]]-Table19[[#This Row],[Seasonality ]]</f>
        <v>-0.41404166666666464</v>
      </c>
    </row>
    <row r="382" spans="1:8" x14ac:dyDescent="0.2">
      <c r="A382" s="1">
        <v>29830</v>
      </c>
      <c r="B382">
        <v>20.09</v>
      </c>
      <c r="C382" s="2">
        <f t="shared" ca="1" si="11"/>
        <v>22.933846153846147</v>
      </c>
      <c r="D382" s="2">
        <f ca="1">Table2[[#This Row],[y]]-Table6[[#This Row],[Trend]]</f>
        <v>-2.8438461538461475</v>
      </c>
      <c r="E382" s="11" t="str">
        <f t="shared" si="10"/>
        <v>Sep</v>
      </c>
      <c r="F382" s="11">
        <f ca="1">AVERAGEIF($E$8:$E$727,Table8[[#This Row],[Monthly]],$D$8:$D$727)</f>
        <v>-2.7400384615384614</v>
      </c>
      <c r="G382" s="11">
        <f ca="1">Table17[[#This Row],[Add_Seasonality_Average (Additive)]]-AVERAGE($F$2:$F$13)</f>
        <v>-2.7441249999999999</v>
      </c>
      <c r="H382" s="2">
        <f ca="1">Table7[[#This Row],[Detrended Series]]-Table19[[#This Row],[Seasonality ]]</f>
        <v>-9.9721153846147548E-2</v>
      </c>
    </row>
    <row r="383" spans="1:8" x14ac:dyDescent="0.2">
      <c r="A383" s="1">
        <v>29860</v>
      </c>
      <c r="B383">
        <v>20.58</v>
      </c>
      <c r="C383" s="2">
        <f t="shared" ca="1" si="11"/>
        <v>22.858461538461537</v>
      </c>
      <c r="D383" s="2">
        <f ca="1">Table2[[#This Row],[y]]-Table6[[#This Row],[Trend]]</f>
        <v>-2.2784615384615385</v>
      </c>
      <c r="E383" s="11" t="str">
        <f t="shared" si="10"/>
        <v>Oct</v>
      </c>
      <c r="F383" s="11">
        <f ca="1">AVERAGEIF($E$8:$E$727,Table8[[#This Row],[Monthly]],$D$8:$D$727)</f>
        <v>-2.4004615384615375</v>
      </c>
      <c r="G383" s="11">
        <f ca="1">Table17[[#This Row],[Add_Seasonality_Average (Additive)]]-AVERAGE($F$2:$F$13)</f>
        <v>-2.404548076923076</v>
      </c>
      <c r="H383" s="2">
        <f ca="1">Table7[[#This Row],[Detrended Series]]-Table19[[#This Row],[Seasonality ]]</f>
        <v>0.1260865384615375</v>
      </c>
    </row>
    <row r="384" spans="1:8" x14ac:dyDescent="0.2">
      <c r="A384" s="1">
        <v>29891</v>
      </c>
      <c r="B384">
        <v>21.26</v>
      </c>
      <c r="C384" s="2">
        <f t="shared" ca="1" si="11"/>
        <v>22.806153846153844</v>
      </c>
      <c r="D384" s="2">
        <f ca="1">Table2[[#This Row],[y]]-Table6[[#This Row],[Trend]]</f>
        <v>-1.5461538461538424</v>
      </c>
      <c r="E384" s="11" t="str">
        <f t="shared" si="10"/>
        <v>Nov</v>
      </c>
      <c r="F384" s="11">
        <f ca="1">AVERAGEIF($E$8:$E$727,Table8[[#This Row],[Monthly]],$D$8:$D$727)</f>
        <v>-1.6477179487179485</v>
      </c>
      <c r="G384" s="11">
        <f ca="1">Table17[[#This Row],[Add_Seasonality_Average (Additive)]]-AVERAGE($F$2:$F$13)</f>
        <v>-1.651804487179487</v>
      </c>
      <c r="H384" s="2">
        <f ca="1">Table7[[#This Row],[Detrended Series]]-Table19[[#This Row],[Seasonality ]]</f>
        <v>0.10565064102564459</v>
      </c>
    </row>
    <row r="385" spans="1:8" x14ac:dyDescent="0.2">
      <c r="A385" s="1">
        <v>29921</v>
      </c>
      <c r="B385">
        <v>22.6</v>
      </c>
      <c r="C385" s="2">
        <f t="shared" ca="1" si="11"/>
        <v>22.76384615384616</v>
      </c>
      <c r="D385" s="2">
        <f ca="1">Table2[[#This Row],[y]]-Table6[[#This Row],[Trend]]</f>
        <v>-0.16384615384615842</v>
      </c>
      <c r="E385" s="11" t="str">
        <f t="shared" si="10"/>
        <v>Dec</v>
      </c>
      <c r="F385" s="11">
        <f ca="1">AVERAGEIF($E$8:$E$727,Table8[[#This Row],[Monthly]],$D$8:$D$727)</f>
        <v>-0.38643589743589757</v>
      </c>
      <c r="G385" s="11">
        <f ca="1">Table17[[#This Row],[Add_Seasonality_Average (Additive)]]-AVERAGE($F$2:$F$13)</f>
        <v>-0.39052243589743607</v>
      </c>
      <c r="H385" s="2">
        <f ca="1">Table7[[#This Row],[Detrended Series]]-Table19[[#This Row],[Seasonality ]]</f>
        <v>0.22667628205127766</v>
      </c>
    </row>
    <row r="386" spans="1:8" x14ac:dyDescent="0.2">
      <c r="A386" s="1">
        <v>29952</v>
      </c>
      <c r="B386">
        <v>24.36</v>
      </c>
      <c r="C386" s="2">
        <f t="shared" ca="1" si="11"/>
        <v>22.758461538461539</v>
      </c>
      <c r="D386" s="2">
        <f ca="1">Table2[[#This Row],[y]]-Table6[[#This Row],[Trend]]</f>
        <v>1.6015384615384605</v>
      </c>
      <c r="E386" s="11" t="str">
        <f t="shared" si="10"/>
        <v>Jan</v>
      </c>
      <c r="F386" s="11">
        <f ca="1">AVERAGEIF($E$8:$E$727,Table8[[#This Row],[Monthly]],$D$8:$D$727)</f>
        <v>1.4054358974358971</v>
      </c>
      <c r="G386" s="11">
        <f ca="1">Table17[[#This Row],[Add_Seasonality_Average (Additive)]]-AVERAGE($F$2:$F$13)</f>
        <v>1.4013493589743586</v>
      </c>
      <c r="H386" s="2">
        <f ca="1">Table7[[#This Row],[Detrended Series]]-Table19[[#This Row],[Seasonality ]]</f>
        <v>0.20018910256410183</v>
      </c>
    </row>
    <row r="387" spans="1:8" x14ac:dyDescent="0.2">
      <c r="A387" s="1">
        <v>29983</v>
      </c>
      <c r="B387">
        <v>25.42</v>
      </c>
      <c r="C387" s="2">
        <f t="shared" ca="1" si="11"/>
        <v>22.819230769230771</v>
      </c>
      <c r="D387" s="2">
        <f ca="1">Table2[[#This Row],[y]]-Table6[[#This Row],[Trend]]</f>
        <v>2.6007692307692309</v>
      </c>
      <c r="E387" s="11" t="str">
        <f t="shared" ref="E387:E450" si="12">TEXT(A387,"mmm")</f>
        <v>Feb</v>
      </c>
      <c r="F387" s="11">
        <f ca="1">AVERAGEIF($E$8:$E$727,Table8[[#This Row],[Monthly]],$D$8:$D$727)</f>
        <v>2.9278461538461542</v>
      </c>
      <c r="G387" s="11">
        <f ca="1">Table17[[#This Row],[Add_Seasonality_Average (Additive)]]-AVERAGE($F$2:$F$13)</f>
        <v>2.9237596153846157</v>
      </c>
      <c r="H387" s="2">
        <f ca="1">Table7[[#This Row],[Detrended Series]]-Table19[[#This Row],[Seasonality ]]</f>
        <v>-0.32299038461538476</v>
      </c>
    </row>
    <row r="388" spans="1:8" x14ac:dyDescent="0.2">
      <c r="A388" s="1">
        <v>30011</v>
      </c>
      <c r="B388">
        <v>25.4</v>
      </c>
      <c r="C388" s="2">
        <f t="shared" ca="1" si="11"/>
        <v>22.973846153846157</v>
      </c>
      <c r="D388" s="2">
        <f ca="1">Table2[[#This Row],[y]]-Table6[[#This Row],[Trend]]</f>
        <v>2.4261538461538414</v>
      </c>
      <c r="E388" s="11" t="str">
        <f t="shared" si="12"/>
        <v>Mar</v>
      </c>
      <c r="F388" s="11">
        <f ca="1">AVERAGEIF($E$8:$E$727,Table8[[#This Row],[Monthly]],$D$8:$D$727)</f>
        <v>3.3439999999999999</v>
      </c>
      <c r="G388" s="11">
        <f ca="1">Table17[[#This Row],[Add_Seasonality_Average (Additive)]]-AVERAGE($F$2:$F$13)</f>
        <v>3.3399134615384614</v>
      </c>
      <c r="H388" s="2">
        <f ca="1">Table7[[#This Row],[Detrended Series]]-Table19[[#This Row],[Seasonality ]]</f>
        <v>-0.91375961538461992</v>
      </c>
    </row>
    <row r="389" spans="1:8" x14ac:dyDescent="0.2">
      <c r="A389" s="1">
        <v>30042</v>
      </c>
      <c r="B389">
        <v>24.96</v>
      </c>
      <c r="C389" s="2">
        <f t="shared" ca="1" si="11"/>
        <v>23.188461538461542</v>
      </c>
      <c r="D389" s="2">
        <f ca="1">Table2[[#This Row],[y]]-Table6[[#This Row],[Trend]]</f>
        <v>1.7715384615384586</v>
      </c>
      <c r="E389" s="11" t="str">
        <f t="shared" si="12"/>
        <v>Apr</v>
      </c>
      <c r="F389" s="11">
        <f ca="1">AVERAGEIF($E$8:$E$727,Table8[[#This Row],[Monthly]],$D$8:$D$727)</f>
        <v>2.4728461538461546</v>
      </c>
      <c r="G389" s="11">
        <f ca="1">Table17[[#This Row],[Add_Seasonality_Average (Additive)]]-AVERAGE($F$2:$F$13)</f>
        <v>2.4687596153846161</v>
      </c>
      <c r="H389" s="2">
        <f ca="1">Table7[[#This Row],[Detrended Series]]-Table19[[#This Row],[Seasonality ]]</f>
        <v>-0.69722115384615746</v>
      </c>
    </row>
    <row r="390" spans="1:8" x14ac:dyDescent="0.2">
      <c r="A390" s="1">
        <v>30072</v>
      </c>
      <c r="B390">
        <v>24.21</v>
      </c>
      <c r="C390" s="2">
        <f t="shared" ca="1" si="11"/>
        <v>23.495384615384616</v>
      </c>
      <c r="D390" s="2">
        <f ca="1">Table2[[#This Row],[y]]-Table6[[#This Row],[Trend]]</f>
        <v>0.7146153846153851</v>
      </c>
      <c r="E390" s="11" t="str">
        <f t="shared" si="12"/>
        <v>May</v>
      </c>
      <c r="F390" s="11">
        <f ca="1">AVERAGEIF($E$8:$E$727,Table8[[#This Row],[Monthly]],$D$8:$D$727)</f>
        <v>1.190307692307693</v>
      </c>
      <c r="G390" s="11">
        <f ca="1">Table17[[#This Row],[Add_Seasonality_Average (Additive)]]-AVERAGE($F$2:$F$13)</f>
        <v>1.1862211538461545</v>
      </c>
      <c r="H390" s="2">
        <f ca="1">Table7[[#This Row],[Detrended Series]]-Table19[[#This Row],[Seasonality ]]</f>
        <v>-0.47160576923076936</v>
      </c>
    </row>
    <row r="391" spans="1:8" x14ac:dyDescent="0.2">
      <c r="A391" s="1">
        <v>30103</v>
      </c>
      <c r="B391">
        <v>23.35</v>
      </c>
      <c r="C391" s="2">
        <f t="shared" ca="1" si="11"/>
        <v>23.85153846153846</v>
      </c>
      <c r="D391" s="2">
        <f ca="1">Table2[[#This Row],[y]]-Table6[[#This Row],[Trend]]</f>
        <v>-0.50153846153845905</v>
      </c>
      <c r="E391" s="11" t="str">
        <f t="shared" si="12"/>
        <v>Jun</v>
      </c>
      <c r="F391" s="11">
        <f ca="1">AVERAGEIF($E$8:$E$727,Table8[[#This Row],[Monthly]],$D$8:$D$727)</f>
        <v>-0.22521794871794854</v>
      </c>
      <c r="G391" s="11">
        <f ca="1">Table17[[#This Row],[Add_Seasonality_Average (Additive)]]-AVERAGE($F$2:$F$13)</f>
        <v>-0.22930448717948707</v>
      </c>
      <c r="H391" s="2">
        <f ca="1">Table7[[#This Row],[Detrended Series]]-Table19[[#This Row],[Seasonality ]]</f>
        <v>-0.27223397435897201</v>
      </c>
    </row>
    <row r="392" spans="1:8" x14ac:dyDescent="0.2">
      <c r="A392" s="1">
        <v>30133</v>
      </c>
      <c r="B392">
        <v>22.5</v>
      </c>
      <c r="C392" s="2">
        <f t="shared" ca="1" si="11"/>
        <v>24.209230769230771</v>
      </c>
      <c r="D392" s="2">
        <f ca="1">Table2[[#This Row],[y]]-Table6[[#This Row],[Trend]]</f>
        <v>-1.7092307692307713</v>
      </c>
      <c r="E392" s="11" t="str">
        <f t="shared" si="12"/>
        <v>Jul</v>
      </c>
      <c r="F392" s="11">
        <f ca="1">AVERAGEIF($E$8:$E$727,Table8[[#This Row],[Monthly]],$D$8:$D$727)</f>
        <v>-1.4442692307692311</v>
      </c>
      <c r="G392" s="11">
        <f ca="1">Table17[[#This Row],[Add_Seasonality_Average (Additive)]]-AVERAGE($F$2:$F$13)</f>
        <v>-1.4483557692307696</v>
      </c>
      <c r="H392" s="2">
        <f ca="1">Table7[[#This Row],[Detrended Series]]-Table19[[#This Row],[Seasonality ]]</f>
        <v>-0.26087500000000174</v>
      </c>
    </row>
    <row r="393" spans="1:8" x14ac:dyDescent="0.2">
      <c r="A393" s="1">
        <v>30164</v>
      </c>
      <c r="B393">
        <v>21.89</v>
      </c>
      <c r="C393" s="2">
        <f t="shared" ref="C393:C456" ca="1" si="13">IFERROR(AVERAGE(OFFSET(B387, 0, 0, 13, 1)), "")</f>
        <v>24.50692307692308</v>
      </c>
      <c r="D393" s="2">
        <f ca="1">Table2[[#This Row],[y]]-Table6[[#This Row],[Trend]]</f>
        <v>-2.6169230769230793</v>
      </c>
      <c r="E393" s="11" t="str">
        <f t="shared" si="12"/>
        <v>Aug</v>
      </c>
      <c r="F393" s="11">
        <f ca="1">AVERAGEIF($E$8:$E$727,Table8[[#This Row],[Monthly]],$D$8:$D$727)</f>
        <v>-2.4472564102564101</v>
      </c>
      <c r="G393" s="11">
        <f ca="1">Table17[[#This Row],[Add_Seasonality_Average (Additive)]]-AVERAGE($F$2:$F$13)</f>
        <v>-2.4513429487179486</v>
      </c>
      <c r="H393" s="2">
        <f ca="1">Table7[[#This Row],[Detrended Series]]-Table19[[#This Row],[Seasonality ]]</f>
        <v>-0.16558012820513079</v>
      </c>
    </row>
    <row r="394" spans="1:8" x14ac:dyDescent="0.2">
      <c r="A394" s="1">
        <v>30195</v>
      </c>
      <c r="B394">
        <v>22.04</v>
      </c>
      <c r="C394" s="2">
        <f t="shared" ca="1" si="13"/>
        <v>24.770769230769233</v>
      </c>
      <c r="D394" s="2">
        <f ca="1">Table2[[#This Row],[y]]-Table6[[#This Row],[Trend]]</f>
        <v>-2.7307692307692335</v>
      </c>
      <c r="E394" s="11" t="str">
        <f t="shared" si="12"/>
        <v>Sep</v>
      </c>
      <c r="F394" s="11">
        <f ca="1">AVERAGEIF($E$8:$E$727,Table8[[#This Row],[Monthly]],$D$8:$D$727)</f>
        <v>-2.7400384615384614</v>
      </c>
      <c r="G394" s="11">
        <f ca="1">Table17[[#This Row],[Add_Seasonality_Average (Additive)]]-AVERAGE($F$2:$F$13)</f>
        <v>-2.7441249999999999</v>
      </c>
      <c r="H394" s="2">
        <f ca="1">Table7[[#This Row],[Detrended Series]]-Table19[[#This Row],[Seasonality ]]</f>
        <v>1.3355769230766423E-2</v>
      </c>
    </row>
    <row r="395" spans="1:8" x14ac:dyDescent="0.2">
      <c r="A395" s="1">
        <v>30225</v>
      </c>
      <c r="B395">
        <v>22.88</v>
      </c>
      <c r="C395" s="2">
        <f t="shared" ca="1" si="13"/>
        <v>25.033846153846159</v>
      </c>
      <c r="D395" s="2">
        <f ca="1">Table2[[#This Row],[y]]-Table6[[#This Row],[Trend]]</f>
        <v>-2.1538461538461604</v>
      </c>
      <c r="E395" s="11" t="str">
        <f t="shared" si="12"/>
        <v>Oct</v>
      </c>
      <c r="F395" s="11">
        <f ca="1">AVERAGEIF($E$8:$E$727,Table8[[#This Row],[Monthly]],$D$8:$D$727)</f>
        <v>-2.4004615384615375</v>
      </c>
      <c r="G395" s="11">
        <f ca="1">Table17[[#This Row],[Add_Seasonality_Average (Additive)]]-AVERAGE($F$2:$F$13)</f>
        <v>-2.404548076923076</v>
      </c>
      <c r="H395" s="2">
        <f ca="1">Table7[[#This Row],[Detrended Series]]-Table19[[#This Row],[Seasonality ]]</f>
        <v>0.25070192307691563</v>
      </c>
    </row>
    <row r="396" spans="1:8" x14ac:dyDescent="0.2">
      <c r="A396" s="1">
        <v>30256</v>
      </c>
      <c r="B396">
        <v>24.57</v>
      </c>
      <c r="C396" s="2">
        <f t="shared" ca="1" si="13"/>
        <v>25.296153846153842</v>
      </c>
      <c r="D396" s="2">
        <f ca="1">Table2[[#This Row],[y]]-Table6[[#This Row],[Trend]]</f>
        <v>-0.72615384615384215</v>
      </c>
      <c r="E396" s="11" t="str">
        <f t="shared" si="12"/>
        <v>Nov</v>
      </c>
      <c r="F396" s="11">
        <f ca="1">AVERAGEIF($E$8:$E$727,Table8[[#This Row],[Monthly]],$D$8:$D$727)</f>
        <v>-1.6477179487179485</v>
      </c>
      <c r="G396" s="11">
        <f ca="1">Table17[[#This Row],[Add_Seasonality_Average (Additive)]]-AVERAGE($F$2:$F$13)</f>
        <v>-1.651804487179487</v>
      </c>
      <c r="H396" s="2">
        <f ca="1">Table7[[#This Row],[Detrended Series]]-Table19[[#This Row],[Seasonality ]]</f>
        <v>0.92565064102564487</v>
      </c>
    </row>
    <row r="397" spans="1:8" x14ac:dyDescent="0.2">
      <c r="A397" s="1">
        <v>30286</v>
      </c>
      <c r="B397">
        <v>25.89</v>
      </c>
      <c r="C397" s="2">
        <f t="shared" ca="1" si="13"/>
        <v>25.543846153846154</v>
      </c>
      <c r="D397" s="2">
        <f ca="1">Table2[[#This Row],[y]]-Table6[[#This Row],[Trend]]</f>
        <v>0.3461538461538467</v>
      </c>
      <c r="E397" s="11" t="str">
        <f t="shared" si="12"/>
        <v>Dec</v>
      </c>
      <c r="F397" s="11">
        <f ca="1">AVERAGEIF($E$8:$E$727,Table8[[#This Row],[Monthly]],$D$8:$D$727)</f>
        <v>-0.38643589743589757</v>
      </c>
      <c r="G397" s="11">
        <f ca="1">Table17[[#This Row],[Add_Seasonality_Average (Additive)]]-AVERAGE($F$2:$F$13)</f>
        <v>-0.39052243589743607</v>
      </c>
      <c r="H397" s="2">
        <f ca="1">Table7[[#This Row],[Detrended Series]]-Table19[[#This Row],[Seasonality ]]</f>
        <v>0.73667628205128277</v>
      </c>
    </row>
    <row r="398" spans="1:8" x14ac:dyDescent="0.2">
      <c r="A398" s="1">
        <v>30317</v>
      </c>
      <c r="B398">
        <v>27.25</v>
      </c>
      <c r="C398" s="2">
        <f t="shared" ca="1" si="13"/>
        <v>25.726923076923075</v>
      </c>
      <c r="D398" s="2">
        <f ca="1">Table2[[#This Row],[y]]-Table6[[#This Row],[Trend]]</f>
        <v>1.5230769230769248</v>
      </c>
      <c r="E398" s="11" t="str">
        <f t="shared" si="12"/>
        <v>Jan</v>
      </c>
      <c r="F398" s="11">
        <f ca="1">AVERAGEIF($E$8:$E$727,Table8[[#This Row],[Monthly]],$D$8:$D$727)</f>
        <v>1.4054358974358971</v>
      </c>
      <c r="G398" s="11">
        <f ca="1">Table17[[#This Row],[Add_Seasonality_Average (Additive)]]-AVERAGE($F$2:$F$13)</f>
        <v>1.4013493589743586</v>
      </c>
      <c r="H398" s="2">
        <f ca="1">Table7[[#This Row],[Detrended Series]]-Table19[[#This Row],[Seasonality ]]</f>
        <v>0.12172756410256613</v>
      </c>
    </row>
    <row r="399" spans="1:8" x14ac:dyDescent="0.2">
      <c r="A399" s="1">
        <v>30348</v>
      </c>
      <c r="B399">
        <v>28.23</v>
      </c>
      <c r="C399" s="2">
        <f t="shared" ca="1" si="13"/>
        <v>25.833076923076923</v>
      </c>
      <c r="D399" s="2">
        <f ca="1">Table2[[#This Row],[y]]-Table6[[#This Row],[Trend]]</f>
        <v>2.3969230769230769</v>
      </c>
      <c r="E399" s="11" t="str">
        <f t="shared" si="12"/>
        <v>Feb</v>
      </c>
      <c r="F399" s="11">
        <f ca="1">AVERAGEIF($E$8:$E$727,Table8[[#This Row],[Monthly]],$D$8:$D$727)</f>
        <v>2.9278461538461542</v>
      </c>
      <c r="G399" s="11">
        <f ca="1">Table17[[#This Row],[Add_Seasonality_Average (Additive)]]-AVERAGE($F$2:$F$13)</f>
        <v>2.9237596153846157</v>
      </c>
      <c r="H399" s="2">
        <f ca="1">Table7[[#This Row],[Detrended Series]]-Table19[[#This Row],[Seasonality ]]</f>
        <v>-0.52683653846153877</v>
      </c>
    </row>
    <row r="400" spans="1:8" x14ac:dyDescent="0.2">
      <c r="A400" s="1">
        <v>30376</v>
      </c>
      <c r="B400">
        <v>28.85</v>
      </c>
      <c r="C400" s="2">
        <f t="shared" ca="1" si="13"/>
        <v>25.861538461538462</v>
      </c>
      <c r="D400" s="2">
        <f ca="1">Table2[[#This Row],[y]]-Table6[[#This Row],[Trend]]</f>
        <v>2.9884615384615394</v>
      </c>
      <c r="E400" s="11" t="str">
        <f t="shared" si="12"/>
        <v>Mar</v>
      </c>
      <c r="F400" s="11">
        <f ca="1">AVERAGEIF($E$8:$E$727,Table8[[#This Row],[Monthly]],$D$8:$D$727)</f>
        <v>3.3439999999999999</v>
      </c>
      <c r="G400" s="11">
        <f ca="1">Table17[[#This Row],[Add_Seasonality_Average (Additive)]]-AVERAGE($F$2:$F$13)</f>
        <v>3.3399134615384614</v>
      </c>
      <c r="H400" s="2">
        <f ca="1">Table7[[#This Row],[Detrended Series]]-Table19[[#This Row],[Seasonality ]]</f>
        <v>-0.35145192307692197</v>
      </c>
    </row>
    <row r="401" spans="1:8" x14ac:dyDescent="0.2">
      <c r="A401" s="1">
        <v>30407</v>
      </c>
      <c r="B401">
        <v>28.82</v>
      </c>
      <c r="C401" s="2">
        <f t="shared" ca="1" si="13"/>
        <v>25.875384615384615</v>
      </c>
      <c r="D401" s="2">
        <f ca="1">Table2[[#This Row],[y]]-Table6[[#This Row],[Trend]]</f>
        <v>2.9446153846153855</v>
      </c>
      <c r="E401" s="11" t="str">
        <f t="shared" si="12"/>
        <v>Apr</v>
      </c>
      <c r="F401" s="11">
        <f ca="1">AVERAGEIF($E$8:$E$727,Table8[[#This Row],[Monthly]],$D$8:$D$727)</f>
        <v>2.4728461538461546</v>
      </c>
      <c r="G401" s="11">
        <f ca="1">Table17[[#This Row],[Add_Seasonality_Average (Additive)]]-AVERAGE($F$2:$F$13)</f>
        <v>2.4687596153846161</v>
      </c>
      <c r="H401" s="2">
        <f ca="1">Table7[[#This Row],[Detrended Series]]-Table19[[#This Row],[Seasonality ]]</f>
        <v>0.47585576923076944</v>
      </c>
    </row>
    <row r="402" spans="1:8" x14ac:dyDescent="0.2">
      <c r="A402" s="1">
        <v>30437</v>
      </c>
      <c r="B402">
        <v>28.37</v>
      </c>
      <c r="C402" s="2">
        <f t="shared" ca="1" si="13"/>
        <v>25.823846153846151</v>
      </c>
      <c r="D402" s="2">
        <f ca="1">Table2[[#This Row],[y]]-Table6[[#This Row],[Trend]]</f>
        <v>2.5461538461538495</v>
      </c>
      <c r="E402" s="11" t="str">
        <f t="shared" si="12"/>
        <v>May</v>
      </c>
      <c r="F402" s="11">
        <f ca="1">AVERAGEIF($E$8:$E$727,Table8[[#This Row],[Monthly]],$D$8:$D$727)</f>
        <v>1.190307692307693</v>
      </c>
      <c r="G402" s="11">
        <f ca="1">Table17[[#This Row],[Add_Seasonality_Average (Additive)]]-AVERAGE($F$2:$F$13)</f>
        <v>1.1862211538461545</v>
      </c>
      <c r="H402" s="2">
        <f ca="1">Table7[[#This Row],[Detrended Series]]-Table19[[#This Row],[Seasonality ]]</f>
        <v>1.3599326923076951</v>
      </c>
    </row>
    <row r="403" spans="1:8" x14ac:dyDescent="0.2">
      <c r="A403" s="1">
        <v>30468</v>
      </c>
      <c r="B403">
        <v>27.43</v>
      </c>
      <c r="C403" s="2">
        <f t="shared" ca="1" si="13"/>
        <v>25.717692307692303</v>
      </c>
      <c r="D403" s="2">
        <f ca="1">Table2[[#This Row],[y]]-Table6[[#This Row],[Trend]]</f>
        <v>1.7123076923076965</v>
      </c>
      <c r="E403" s="11" t="str">
        <f t="shared" si="12"/>
        <v>Jun</v>
      </c>
      <c r="F403" s="11">
        <f ca="1">AVERAGEIF($E$8:$E$727,Table8[[#This Row],[Monthly]],$D$8:$D$727)</f>
        <v>-0.22521794871794854</v>
      </c>
      <c r="G403" s="11">
        <f ca="1">Table17[[#This Row],[Add_Seasonality_Average (Additive)]]-AVERAGE($F$2:$F$13)</f>
        <v>-0.22930448717948707</v>
      </c>
      <c r="H403" s="2">
        <f ca="1">Table7[[#This Row],[Detrended Series]]-Table19[[#This Row],[Seasonality ]]</f>
        <v>1.9416121794871837</v>
      </c>
    </row>
    <row r="404" spans="1:8" x14ac:dyDescent="0.2">
      <c r="A404" s="1">
        <v>30498</v>
      </c>
      <c r="B404">
        <v>25.73</v>
      </c>
      <c r="C404" s="2">
        <f t="shared" ca="1" si="13"/>
        <v>25.596923076923073</v>
      </c>
      <c r="D404" s="2">
        <f ca="1">Table2[[#This Row],[y]]-Table6[[#This Row],[Trend]]</f>
        <v>0.13307692307692776</v>
      </c>
      <c r="E404" s="11" t="str">
        <f t="shared" si="12"/>
        <v>Jul</v>
      </c>
      <c r="F404" s="11">
        <f ca="1">AVERAGEIF($E$8:$E$727,Table8[[#This Row],[Monthly]],$D$8:$D$727)</f>
        <v>-1.4442692307692311</v>
      </c>
      <c r="G404" s="11">
        <f ca="1">Table17[[#This Row],[Add_Seasonality_Average (Additive)]]-AVERAGE($F$2:$F$13)</f>
        <v>-1.4483557692307696</v>
      </c>
      <c r="H404" s="2">
        <f ca="1">Table7[[#This Row],[Detrended Series]]-Table19[[#This Row],[Seasonality ]]</f>
        <v>1.5814326923076973</v>
      </c>
    </row>
    <row r="405" spans="1:8" x14ac:dyDescent="0.2">
      <c r="A405" s="1">
        <v>30529</v>
      </c>
      <c r="B405">
        <v>23.88</v>
      </c>
      <c r="C405" s="2">
        <f t="shared" ca="1" si="13"/>
        <v>25.433076923076921</v>
      </c>
      <c r="D405" s="2">
        <f ca="1">Table2[[#This Row],[y]]-Table6[[#This Row],[Trend]]</f>
        <v>-1.5530769230769224</v>
      </c>
      <c r="E405" s="11" t="str">
        <f t="shared" si="12"/>
        <v>Aug</v>
      </c>
      <c r="F405" s="11">
        <f ca="1">AVERAGEIF($E$8:$E$727,Table8[[#This Row],[Monthly]],$D$8:$D$727)</f>
        <v>-2.4472564102564101</v>
      </c>
      <c r="G405" s="11">
        <f ca="1">Table17[[#This Row],[Add_Seasonality_Average (Additive)]]-AVERAGE($F$2:$F$13)</f>
        <v>-2.4513429487179486</v>
      </c>
      <c r="H405" s="2">
        <f ca="1">Table7[[#This Row],[Detrended Series]]-Table19[[#This Row],[Seasonality ]]</f>
        <v>0.8982660256410262</v>
      </c>
    </row>
    <row r="406" spans="1:8" x14ac:dyDescent="0.2">
      <c r="A406" s="1">
        <v>30560</v>
      </c>
      <c r="B406">
        <v>22.26</v>
      </c>
      <c r="C406" s="2">
        <f t="shared" ca="1" si="13"/>
        <v>25.242307692307691</v>
      </c>
      <c r="D406" s="2">
        <f ca="1">Table2[[#This Row],[y]]-Table6[[#This Row],[Trend]]</f>
        <v>-2.982307692307689</v>
      </c>
      <c r="E406" s="11" t="str">
        <f t="shared" si="12"/>
        <v>Sep</v>
      </c>
      <c r="F406" s="11">
        <f ca="1">AVERAGEIF($E$8:$E$727,Table8[[#This Row],[Monthly]],$D$8:$D$727)</f>
        <v>-2.7400384615384614</v>
      </c>
      <c r="G406" s="11">
        <f ca="1">Table17[[#This Row],[Add_Seasonality_Average (Additive)]]-AVERAGE($F$2:$F$13)</f>
        <v>-2.7441249999999999</v>
      </c>
      <c r="H406" s="2">
        <f ca="1">Table7[[#This Row],[Detrended Series]]-Table19[[#This Row],[Seasonality ]]</f>
        <v>-0.23818269230768907</v>
      </c>
    </row>
    <row r="407" spans="1:8" x14ac:dyDescent="0.2">
      <c r="A407" s="1">
        <v>30590</v>
      </c>
      <c r="B407">
        <v>22.22</v>
      </c>
      <c r="C407" s="2">
        <f t="shared" ca="1" si="13"/>
        <v>24.976923076923075</v>
      </c>
      <c r="D407" s="2">
        <f ca="1">Table2[[#This Row],[y]]-Table6[[#This Row],[Trend]]</f>
        <v>-2.7569230769230764</v>
      </c>
      <c r="E407" s="11" t="str">
        <f t="shared" si="12"/>
        <v>Oct</v>
      </c>
      <c r="F407" s="11">
        <f ca="1">AVERAGEIF($E$8:$E$727,Table8[[#This Row],[Monthly]],$D$8:$D$727)</f>
        <v>-2.4004615384615375</v>
      </c>
      <c r="G407" s="11">
        <f ca="1">Table17[[#This Row],[Add_Seasonality_Average (Additive)]]-AVERAGE($F$2:$F$13)</f>
        <v>-2.404548076923076</v>
      </c>
      <c r="H407" s="2">
        <f ca="1">Table7[[#This Row],[Detrended Series]]-Table19[[#This Row],[Seasonality ]]</f>
        <v>-0.35237500000000033</v>
      </c>
    </row>
    <row r="408" spans="1:8" x14ac:dyDescent="0.2">
      <c r="A408" s="1">
        <v>30621</v>
      </c>
      <c r="B408">
        <v>22.21</v>
      </c>
      <c r="C408" s="2">
        <f t="shared" ca="1" si="13"/>
        <v>24.573846153846151</v>
      </c>
      <c r="D408" s="2">
        <f ca="1">Table2[[#This Row],[y]]-Table6[[#This Row],[Trend]]</f>
        <v>-2.3638461538461506</v>
      </c>
      <c r="E408" s="11" t="str">
        <f t="shared" si="12"/>
        <v>Nov</v>
      </c>
      <c r="F408" s="11">
        <f ca="1">AVERAGEIF($E$8:$E$727,Table8[[#This Row],[Monthly]],$D$8:$D$727)</f>
        <v>-1.6477179487179485</v>
      </c>
      <c r="G408" s="11">
        <f ca="1">Table17[[#This Row],[Add_Seasonality_Average (Additive)]]-AVERAGE($F$2:$F$13)</f>
        <v>-1.651804487179487</v>
      </c>
      <c r="H408" s="2">
        <f ca="1">Table7[[#This Row],[Detrended Series]]-Table19[[#This Row],[Seasonality ]]</f>
        <v>-0.71204166666666358</v>
      </c>
    </row>
    <row r="409" spans="1:8" x14ac:dyDescent="0.2">
      <c r="A409" s="1">
        <v>30651</v>
      </c>
      <c r="B409">
        <v>23.19</v>
      </c>
      <c r="C409" s="2">
        <f t="shared" ca="1" si="13"/>
        <v>24.106923076923074</v>
      </c>
      <c r="D409" s="2">
        <f ca="1">Table2[[#This Row],[y]]-Table6[[#This Row],[Trend]]</f>
        <v>-0.91692307692307295</v>
      </c>
      <c r="E409" s="11" t="str">
        <f t="shared" si="12"/>
        <v>Dec</v>
      </c>
      <c r="F409" s="11">
        <f ca="1">AVERAGEIF($E$8:$E$727,Table8[[#This Row],[Monthly]],$D$8:$D$727)</f>
        <v>-0.38643589743589757</v>
      </c>
      <c r="G409" s="11">
        <f ca="1">Table17[[#This Row],[Add_Seasonality_Average (Additive)]]-AVERAGE($F$2:$F$13)</f>
        <v>-0.39052243589743607</v>
      </c>
      <c r="H409" s="2">
        <f ca="1">Table7[[#This Row],[Detrended Series]]-Table19[[#This Row],[Seasonality ]]</f>
        <v>-0.52640064102563688</v>
      </c>
    </row>
    <row r="410" spans="1:8" x14ac:dyDescent="0.2">
      <c r="A410" s="1">
        <v>30682</v>
      </c>
      <c r="B410">
        <v>24.32</v>
      </c>
      <c r="C410" s="2">
        <f t="shared" ca="1" si="13"/>
        <v>23.653076923076924</v>
      </c>
      <c r="D410" s="2">
        <f ca="1">Table2[[#This Row],[y]]-Table6[[#This Row],[Trend]]</f>
        <v>0.66692307692307651</v>
      </c>
      <c r="E410" s="11" t="str">
        <f t="shared" si="12"/>
        <v>Jan</v>
      </c>
      <c r="F410" s="11">
        <f ca="1">AVERAGEIF($E$8:$E$727,Table8[[#This Row],[Monthly]],$D$8:$D$727)</f>
        <v>1.4054358974358971</v>
      </c>
      <c r="G410" s="11">
        <f ca="1">Table17[[#This Row],[Add_Seasonality_Average (Additive)]]-AVERAGE($F$2:$F$13)</f>
        <v>1.4013493589743586</v>
      </c>
      <c r="H410" s="2">
        <f ca="1">Table7[[#This Row],[Detrended Series]]-Table19[[#This Row],[Seasonality ]]</f>
        <v>-0.73442628205128213</v>
      </c>
    </row>
    <row r="411" spans="1:8" x14ac:dyDescent="0.2">
      <c r="A411" s="1">
        <v>30713</v>
      </c>
      <c r="B411">
        <v>25.12</v>
      </c>
      <c r="C411" s="2">
        <f t="shared" ca="1" si="13"/>
        <v>23.261538461538461</v>
      </c>
      <c r="D411" s="2">
        <f ca="1">Table2[[#This Row],[y]]-Table6[[#This Row],[Trend]]</f>
        <v>1.8584615384615404</v>
      </c>
      <c r="E411" s="11" t="str">
        <f t="shared" si="12"/>
        <v>Feb</v>
      </c>
      <c r="F411" s="11">
        <f ca="1">AVERAGEIF($E$8:$E$727,Table8[[#This Row],[Monthly]],$D$8:$D$727)</f>
        <v>2.9278461538461542</v>
      </c>
      <c r="G411" s="11">
        <f ca="1">Table17[[#This Row],[Add_Seasonality_Average (Additive)]]-AVERAGE($F$2:$F$13)</f>
        <v>2.9237596153846157</v>
      </c>
      <c r="H411" s="2">
        <f ca="1">Table7[[#This Row],[Detrended Series]]-Table19[[#This Row],[Seasonality ]]</f>
        <v>-1.0652980769230753</v>
      </c>
    </row>
    <row r="412" spans="1:8" x14ac:dyDescent="0.2">
      <c r="A412" s="1">
        <v>30742</v>
      </c>
      <c r="B412">
        <v>25.75</v>
      </c>
      <c r="C412" s="2">
        <f t="shared" ca="1" si="13"/>
        <v>23.01923076923077</v>
      </c>
      <c r="D412" s="2">
        <f ca="1">Table2[[#This Row],[y]]-Table6[[#This Row],[Trend]]</f>
        <v>2.7307692307692299</v>
      </c>
      <c r="E412" s="11" t="str">
        <f t="shared" si="12"/>
        <v>Mar</v>
      </c>
      <c r="F412" s="11">
        <f ca="1">AVERAGEIF($E$8:$E$727,Table8[[#This Row],[Monthly]],$D$8:$D$727)</f>
        <v>3.3439999999999999</v>
      </c>
      <c r="G412" s="11">
        <f ca="1">Table17[[#This Row],[Add_Seasonality_Average (Additive)]]-AVERAGE($F$2:$F$13)</f>
        <v>3.3399134615384614</v>
      </c>
      <c r="H412" s="2">
        <f ca="1">Table7[[#This Row],[Detrended Series]]-Table19[[#This Row],[Seasonality ]]</f>
        <v>-0.60914423076923141</v>
      </c>
    </row>
    <row r="413" spans="1:8" x14ac:dyDescent="0.2">
      <c r="A413" s="1">
        <v>30773</v>
      </c>
      <c r="B413">
        <v>25.4</v>
      </c>
      <c r="C413" s="2">
        <f t="shared" ca="1" si="13"/>
        <v>22.893076923076929</v>
      </c>
      <c r="D413" s="2">
        <f ca="1">Table2[[#This Row],[y]]-Table6[[#This Row],[Trend]]</f>
        <v>2.5069230769230693</v>
      </c>
      <c r="E413" s="11" t="str">
        <f t="shared" si="12"/>
        <v>Apr</v>
      </c>
      <c r="F413" s="11">
        <f ca="1">AVERAGEIF($E$8:$E$727,Table8[[#This Row],[Monthly]],$D$8:$D$727)</f>
        <v>2.4728461538461546</v>
      </c>
      <c r="G413" s="11">
        <f ca="1">Table17[[#This Row],[Add_Seasonality_Average (Additive)]]-AVERAGE($F$2:$F$13)</f>
        <v>2.4687596153846161</v>
      </c>
      <c r="H413" s="2">
        <f ca="1">Table7[[#This Row],[Detrended Series]]-Table19[[#This Row],[Seasonality ]]</f>
        <v>3.8163461538453181E-2</v>
      </c>
    </row>
    <row r="414" spans="1:8" x14ac:dyDescent="0.2">
      <c r="A414" s="1">
        <v>30803</v>
      </c>
      <c r="B414">
        <v>23.58</v>
      </c>
      <c r="C414" s="2">
        <f t="shared" ca="1" si="13"/>
        <v>22.85307692307692</v>
      </c>
      <c r="D414" s="2">
        <f ca="1">Table2[[#This Row],[y]]-Table6[[#This Row],[Trend]]</f>
        <v>0.72692307692307878</v>
      </c>
      <c r="E414" s="11" t="str">
        <f t="shared" si="12"/>
        <v>May</v>
      </c>
      <c r="F414" s="11">
        <f ca="1">AVERAGEIF($E$8:$E$727,Table8[[#This Row],[Monthly]],$D$8:$D$727)</f>
        <v>1.190307692307693</v>
      </c>
      <c r="G414" s="11">
        <f ca="1">Table17[[#This Row],[Add_Seasonality_Average (Additive)]]-AVERAGE($F$2:$F$13)</f>
        <v>1.1862211538461545</v>
      </c>
      <c r="H414" s="2">
        <f ca="1">Table7[[#This Row],[Detrended Series]]-Table19[[#This Row],[Seasonality ]]</f>
        <v>-0.45929807692307567</v>
      </c>
    </row>
    <row r="415" spans="1:8" x14ac:dyDescent="0.2">
      <c r="A415" s="1">
        <v>30834</v>
      </c>
      <c r="B415">
        <v>22.3</v>
      </c>
      <c r="C415" s="2">
        <f t="shared" ca="1" si="13"/>
        <v>22.873076923076926</v>
      </c>
      <c r="D415" s="2">
        <f ca="1">Table2[[#This Row],[y]]-Table6[[#This Row],[Trend]]</f>
        <v>-0.57307692307692548</v>
      </c>
      <c r="E415" s="11" t="str">
        <f t="shared" si="12"/>
        <v>Jun</v>
      </c>
      <c r="F415" s="11">
        <f ca="1">AVERAGEIF($E$8:$E$727,Table8[[#This Row],[Monthly]],$D$8:$D$727)</f>
        <v>-0.22521794871794854</v>
      </c>
      <c r="G415" s="11">
        <f ca="1">Table17[[#This Row],[Add_Seasonality_Average (Additive)]]-AVERAGE($F$2:$F$13)</f>
        <v>-0.22930448717948707</v>
      </c>
      <c r="H415" s="2">
        <f ca="1">Table7[[#This Row],[Detrended Series]]-Table19[[#This Row],[Seasonality ]]</f>
        <v>-0.34377243589743844</v>
      </c>
    </row>
    <row r="416" spans="1:8" x14ac:dyDescent="0.2">
      <c r="A416" s="1">
        <v>30864</v>
      </c>
      <c r="B416">
        <v>21.53</v>
      </c>
      <c r="C416" s="2">
        <f t="shared" ca="1" si="13"/>
        <v>22.92307692307692</v>
      </c>
      <c r="D416" s="2">
        <f ca="1">Table2[[#This Row],[y]]-Table6[[#This Row],[Trend]]</f>
        <v>-1.3930769230769187</v>
      </c>
      <c r="E416" s="11" t="str">
        <f t="shared" si="12"/>
        <v>Jul</v>
      </c>
      <c r="F416" s="11">
        <f ca="1">AVERAGEIF($E$8:$E$727,Table8[[#This Row],[Monthly]],$D$8:$D$727)</f>
        <v>-1.4442692307692311</v>
      </c>
      <c r="G416" s="11">
        <f ca="1">Table17[[#This Row],[Add_Seasonality_Average (Additive)]]-AVERAGE($F$2:$F$13)</f>
        <v>-1.4483557692307696</v>
      </c>
      <c r="H416" s="2">
        <f ca="1">Table7[[#This Row],[Detrended Series]]-Table19[[#This Row],[Seasonality ]]</f>
        <v>5.5278846153850925E-2</v>
      </c>
    </row>
    <row r="417" spans="1:8" x14ac:dyDescent="0.2">
      <c r="A417" s="1">
        <v>30895</v>
      </c>
      <c r="B417">
        <v>20.64</v>
      </c>
      <c r="C417" s="2">
        <f t="shared" ca="1" si="13"/>
        <v>22.962307692307686</v>
      </c>
      <c r="D417" s="2">
        <f ca="1">Table2[[#This Row],[y]]-Table6[[#This Row],[Trend]]</f>
        <v>-2.3223076923076853</v>
      </c>
      <c r="E417" s="11" t="str">
        <f t="shared" si="12"/>
        <v>Aug</v>
      </c>
      <c r="F417" s="11">
        <f ca="1">AVERAGEIF($E$8:$E$727,Table8[[#This Row],[Monthly]],$D$8:$D$727)</f>
        <v>-2.4472564102564101</v>
      </c>
      <c r="G417" s="11">
        <f ca="1">Table17[[#This Row],[Add_Seasonality_Average (Additive)]]-AVERAGE($F$2:$F$13)</f>
        <v>-2.4513429487179486</v>
      </c>
      <c r="H417" s="2">
        <f ca="1">Table7[[#This Row],[Detrended Series]]-Table19[[#This Row],[Seasonality ]]</f>
        <v>0.12903525641026325</v>
      </c>
    </row>
    <row r="418" spans="1:8" x14ac:dyDescent="0.2">
      <c r="A418" s="1">
        <v>30926</v>
      </c>
      <c r="B418">
        <v>20.73</v>
      </c>
      <c r="C418" s="2">
        <f t="shared" ca="1" si="13"/>
        <v>22.99923076923077</v>
      </c>
      <c r="D418" s="2">
        <f ca="1">Table2[[#This Row],[y]]-Table6[[#This Row],[Trend]]</f>
        <v>-2.2692307692307701</v>
      </c>
      <c r="E418" s="11" t="str">
        <f t="shared" si="12"/>
        <v>Sep</v>
      </c>
      <c r="F418" s="11">
        <f ca="1">AVERAGEIF($E$8:$E$727,Table8[[#This Row],[Monthly]],$D$8:$D$727)</f>
        <v>-2.7400384615384614</v>
      </c>
      <c r="G418" s="11">
        <f ca="1">Table17[[#This Row],[Add_Seasonality_Average (Additive)]]-AVERAGE($F$2:$F$13)</f>
        <v>-2.7441249999999999</v>
      </c>
      <c r="H418" s="2">
        <f ca="1">Table7[[#This Row],[Detrended Series]]-Table19[[#This Row],[Seasonality ]]</f>
        <v>0.47489423076922987</v>
      </c>
    </row>
    <row r="419" spans="1:8" x14ac:dyDescent="0.2">
      <c r="A419" s="1">
        <v>30956</v>
      </c>
      <c r="B419">
        <v>20.62</v>
      </c>
      <c r="C419" s="2">
        <f t="shared" ca="1" si="13"/>
        <v>22.886153846153846</v>
      </c>
      <c r="D419" s="2">
        <f ca="1">Table2[[#This Row],[y]]-Table6[[#This Row],[Trend]]</f>
        <v>-2.2661538461538449</v>
      </c>
      <c r="E419" s="11" t="str">
        <f t="shared" si="12"/>
        <v>Oct</v>
      </c>
      <c r="F419" s="11">
        <f ca="1">AVERAGEIF($E$8:$E$727,Table8[[#This Row],[Monthly]],$D$8:$D$727)</f>
        <v>-2.4004615384615375</v>
      </c>
      <c r="G419" s="11">
        <f ca="1">Table17[[#This Row],[Add_Seasonality_Average (Additive)]]-AVERAGE($F$2:$F$13)</f>
        <v>-2.404548076923076</v>
      </c>
      <c r="H419" s="2">
        <f ca="1">Table7[[#This Row],[Detrended Series]]-Table19[[#This Row],[Seasonality ]]</f>
        <v>0.13839423076923119</v>
      </c>
    </row>
    <row r="420" spans="1:8" x14ac:dyDescent="0.2">
      <c r="A420" s="1">
        <v>30987</v>
      </c>
      <c r="B420">
        <v>21.7</v>
      </c>
      <c r="C420" s="2">
        <f t="shared" ca="1" si="13"/>
        <v>22.676153846153849</v>
      </c>
      <c r="D420" s="2">
        <f ca="1">Table2[[#This Row],[y]]-Table6[[#This Row],[Trend]]</f>
        <v>-0.97615384615384926</v>
      </c>
      <c r="E420" s="11" t="str">
        <f t="shared" si="12"/>
        <v>Nov</v>
      </c>
      <c r="F420" s="11">
        <f ca="1">AVERAGEIF($E$8:$E$727,Table8[[#This Row],[Monthly]],$D$8:$D$727)</f>
        <v>-1.6477179487179485</v>
      </c>
      <c r="G420" s="11">
        <f ca="1">Table17[[#This Row],[Add_Seasonality_Average (Additive)]]-AVERAGE($F$2:$F$13)</f>
        <v>-1.651804487179487</v>
      </c>
      <c r="H420" s="2">
        <f ca="1">Table7[[#This Row],[Detrended Series]]-Table19[[#This Row],[Seasonality ]]</f>
        <v>0.67565064102563777</v>
      </c>
    </row>
    <row r="421" spans="1:8" x14ac:dyDescent="0.2">
      <c r="A421" s="1">
        <v>31017</v>
      </c>
      <c r="B421">
        <v>22.47</v>
      </c>
      <c r="C421" s="2">
        <f t="shared" ca="1" si="13"/>
        <v>22.542307692307695</v>
      </c>
      <c r="D421" s="2">
        <f ca="1">Table2[[#This Row],[y]]-Table6[[#This Row],[Trend]]</f>
        <v>-7.2307692307695959E-2</v>
      </c>
      <c r="E421" s="11" t="str">
        <f t="shared" si="12"/>
        <v>Dec</v>
      </c>
      <c r="F421" s="11">
        <f ca="1">AVERAGEIF($E$8:$E$727,Table8[[#This Row],[Monthly]],$D$8:$D$727)</f>
        <v>-0.38643589743589757</v>
      </c>
      <c r="G421" s="11">
        <f ca="1">Table17[[#This Row],[Add_Seasonality_Average (Additive)]]-AVERAGE($F$2:$F$13)</f>
        <v>-0.39052243589743607</v>
      </c>
      <c r="H421" s="2">
        <f ca="1">Table7[[#This Row],[Detrended Series]]-Table19[[#This Row],[Seasonality ]]</f>
        <v>0.31821474358974011</v>
      </c>
    </row>
    <row r="422" spans="1:8" x14ac:dyDescent="0.2">
      <c r="A422" s="1">
        <v>31048</v>
      </c>
      <c r="B422">
        <v>23.84</v>
      </c>
      <c r="C422" s="2">
        <f t="shared" ca="1" si="13"/>
        <v>22.423076923076923</v>
      </c>
      <c r="D422" s="2">
        <f ca="1">Table2[[#This Row],[y]]-Table6[[#This Row],[Trend]]</f>
        <v>1.4169230769230765</v>
      </c>
      <c r="E422" s="11" t="str">
        <f t="shared" si="12"/>
        <v>Jan</v>
      </c>
      <c r="F422" s="11">
        <f ca="1">AVERAGEIF($E$8:$E$727,Table8[[#This Row],[Monthly]],$D$8:$D$727)</f>
        <v>1.4054358974358971</v>
      </c>
      <c r="G422" s="11">
        <f ca="1">Table17[[#This Row],[Add_Seasonality_Average (Additive)]]-AVERAGE($F$2:$F$13)</f>
        <v>1.4013493589743586</v>
      </c>
      <c r="H422" s="2">
        <f ca="1">Table7[[#This Row],[Detrended Series]]-Table19[[#This Row],[Seasonality ]]</f>
        <v>1.5573717948717869E-2</v>
      </c>
    </row>
    <row r="423" spans="1:8" x14ac:dyDescent="0.2">
      <c r="A423" s="1">
        <v>31079</v>
      </c>
      <c r="B423">
        <v>24.83</v>
      </c>
      <c r="C423" s="2">
        <f t="shared" ca="1" si="13"/>
        <v>22.297692307692309</v>
      </c>
      <c r="D423" s="2">
        <f ca="1">Table2[[#This Row],[y]]-Table6[[#This Row],[Trend]]</f>
        <v>2.5323076923076897</v>
      </c>
      <c r="E423" s="11" t="str">
        <f t="shared" si="12"/>
        <v>Feb</v>
      </c>
      <c r="F423" s="11">
        <f ca="1">AVERAGEIF($E$8:$E$727,Table8[[#This Row],[Monthly]],$D$8:$D$727)</f>
        <v>2.9278461538461542</v>
      </c>
      <c r="G423" s="11">
        <f ca="1">Table17[[#This Row],[Add_Seasonality_Average (Additive)]]-AVERAGE($F$2:$F$13)</f>
        <v>2.9237596153846157</v>
      </c>
      <c r="H423" s="2">
        <f ca="1">Table7[[#This Row],[Detrended Series]]-Table19[[#This Row],[Seasonality ]]</f>
        <v>-0.391451923076926</v>
      </c>
    </row>
    <row r="424" spans="1:8" x14ac:dyDescent="0.2">
      <c r="A424" s="1">
        <v>31107</v>
      </c>
      <c r="B424">
        <v>25.6</v>
      </c>
      <c r="C424" s="2">
        <f t="shared" ca="1" si="13"/>
        <v>22.23769230769231</v>
      </c>
      <c r="D424" s="2">
        <f ca="1">Table2[[#This Row],[y]]-Table6[[#This Row],[Trend]]</f>
        <v>3.3623076923076916</v>
      </c>
      <c r="E424" s="11" t="str">
        <f t="shared" si="12"/>
        <v>Mar</v>
      </c>
      <c r="F424" s="11">
        <f ca="1">AVERAGEIF($E$8:$E$727,Table8[[#This Row],[Monthly]],$D$8:$D$727)</f>
        <v>3.3439999999999999</v>
      </c>
      <c r="G424" s="11">
        <f ca="1">Table17[[#This Row],[Add_Seasonality_Average (Additive)]]-AVERAGE($F$2:$F$13)</f>
        <v>3.3399134615384614</v>
      </c>
      <c r="H424" s="2">
        <f ca="1">Table7[[#This Row],[Detrended Series]]-Table19[[#This Row],[Seasonality ]]</f>
        <v>2.2394230769230195E-2</v>
      </c>
    </row>
    <row r="425" spans="1:8" x14ac:dyDescent="0.2">
      <c r="A425" s="1">
        <v>31138</v>
      </c>
      <c r="B425">
        <v>24.28</v>
      </c>
      <c r="C425" s="2">
        <f t="shared" ca="1" si="13"/>
        <v>22.201538461538462</v>
      </c>
      <c r="D425" s="2">
        <f ca="1">Table2[[#This Row],[y]]-Table6[[#This Row],[Trend]]</f>
        <v>2.0784615384615392</v>
      </c>
      <c r="E425" s="11" t="str">
        <f t="shared" si="12"/>
        <v>Apr</v>
      </c>
      <c r="F425" s="11">
        <f ca="1">AVERAGEIF($E$8:$E$727,Table8[[#This Row],[Monthly]],$D$8:$D$727)</f>
        <v>2.4728461538461546</v>
      </c>
      <c r="G425" s="11">
        <f ca="1">Table17[[#This Row],[Add_Seasonality_Average (Additive)]]-AVERAGE($F$2:$F$13)</f>
        <v>2.4687596153846161</v>
      </c>
      <c r="H425" s="2">
        <f ca="1">Table7[[#This Row],[Detrended Series]]-Table19[[#This Row],[Seasonality ]]</f>
        <v>-0.39029807692307683</v>
      </c>
    </row>
    <row r="426" spans="1:8" x14ac:dyDescent="0.2">
      <c r="A426" s="1">
        <v>31168</v>
      </c>
      <c r="B426">
        <v>22.67</v>
      </c>
      <c r="C426" s="2">
        <f t="shared" ca="1" si="13"/>
        <v>22.228461538461541</v>
      </c>
      <c r="D426" s="2">
        <f ca="1">Table2[[#This Row],[y]]-Table6[[#This Row],[Trend]]</f>
        <v>0.44153846153846033</v>
      </c>
      <c r="E426" s="11" t="str">
        <f t="shared" si="12"/>
        <v>May</v>
      </c>
      <c r="F426" s="11">
        <f ca="1">AVERAGEIF($E$8:$E$727,Table8[[#This Row],[Monthly]],$D$8:$D$727)</f>
        <v>1.190307692307693</v>
      </c>
      <c r="G426" s="11">
        <f ca="1">Table17[[#This Row],[Add_Seasonality_Average (Additive)]]-AVERAGE($F$2:$F$13)</f>
        <v>1.1862211538461545</v>
      </c>
      <c r="H426" s="2">
        <f ca="1">Table7[[#This Row],[Detrended Series]]-Table19[[#This Row],[Seasonality ]]</f>
        <v>-0.74468269230769413</v>
      </c>
    </row>
    <row r="427" spans="1:8" x14ac:dyDescent="0.2">
      <c r="A427" s="1">
        <v>31199</v>
      </c>
      <c r="B427">
        <v>21.84</v>
      </c>
      <c r="C427" s="2">
        <f t="shared" ca="1" si="13"/>
        <v>22.28923076923077</v>
      </c>
      <c r="D427" s="2">
        <f ca="1">Table2[[#This Row],[y]]-Table6[[#This Row],[Trend]]</f>
        <v>-0.44923076923076977</v>
      </c>
      <c r="E427" s="11" t="str">
        <f t="shared" si="12"/>
        <v>Jun</v>
      </c>
      <c r="F427" s="11">
        <f ca="1">AVERAGEIF($E$8:$E$727,Table8[[#This Row],[Monthly]],$D$8:$D$727)</f>
        <v>-0.22521794871794854</v>
      </c>
      <c r="G427" s="11">
        <f ca="1">Table17[[#This Row],[Add_Seasonality_Average (Additive)]]-AVERAGE($F$2:$F$13)</f>
        <v>-0.22930448717948707</v>
      </c>
      <c r="H427" s="2">
        <f ca="1">Table7[[#This Row],[Detrended Series]]-Table19[[#This Row],[Seasonality ]]</f>
        <v>-0.2199262820512827</v>
      </c>
    </row>
    <row r="428" spans="1:8" x14ac:dyDescent="0.2">
      <c r="A428" s="1">
        <v>31229</v>
      </c>
      <c r="B428">
        <v>20.75</v>
      </c>
      <c r="C428" s="2">
        <f t="shared" ca="1" si="13"/>
        <v>22.430769230769229</v>
      </c>
      <c r="D428" s="2">
        <f ca="1">Table2[[#This Row],[y]]-Table6[[#This Row],[Trend]]</f>
        <v>-1.6807692307692292</v>
      </c>
      <c r="E428" s="11" t="str">
        <f t="shared" si="12"/>
        <v>Jul</v>
      </c>
      <c r="F428" s="11">
        <f ca="1">AVERAGEIF($E$8:$E$727,Table8[[#This Row],[Monthly]],$D$8:$D$727)</f>
        <v>-1.4442692307692311</v>
      </c>
      <c r="G428" s="11">
        <f ca="1">Table17[[#This Row],[Add_Seasonality_Average (Additive)]]-AVERAGE($F$2:$F$13)</f>
        <v>-1.4483557692307696</v>
      </c>
      <c r="H428" s="2">
        <f ca="1">Table7[[#This Row],[Detrended Series]]-Table19[[#This Row],[Seasonality ]]</f>
        <v>-0.23241346153845965</v>
      </c>
    </row>
    <row r="429" spans="1:8" x14ac:dyDescent="0.2">
      <c r="A429" s="1">
        <v>31260</v>
      </c>
      <c r="B429">
        <v>19.899999999999999</v>
      </c>
      <c r="C429" s="2">
        <f t="shared" ca="1" si="13"/>
        <v>22.589230769230767</v>
      </c>
      <c r="D429" s="2">
        <f ca="1">Table2[[#This Row],[y]]-Table6[[#This Row],[Trend]]</f>
        <v>-2.6892307692307682</v>
      </c>
      <c r="E429" s="11" t="str">
        <f t="shared" si="12"/>
        <v>Aug</v>
      </c>
      <c r="F429" s="11">
        <f ca="1">AVERAGEIF($E$8:$E$727,Table8[[#This Row],[Monthly]],$D$8:$D$727)</f>
        <v>-2.4472564102564101</v>
      </c>
      <c r="G429" s="11">
        <f ca="1">Table17[[#This Row],[Add_Seasonality_Average (Additive)]]-AVERAGE($F$2:$F$13)</f>
        <v>-2.4513429487179486</v>
      </c>
      <c r="H429" s="2">
        <f ca="1">Table7[[#This Row],[Detrended Series]]-Table19[[#This Row],[Seasonality ]]</f>
        <v>-0.23788782051281965</v>
      </c>
    </row>
    <row r="430" spans="1:8" x14ac:dyDescent="0.2">
      <c r="A430" s="1">
        <v>31291</v>
      </c>
      <c r="B430">
        <v>19.86</v>
      </c>
      <c r="C430" s="2">
        <f t="shared" ca="1" si="13"/>
        <v>22.662307692307692</v>
      </c>
      <c r="D430" s="2">
        <f ca="1">Table2[[#This Row],[y]]-Table6[[#This Row],[Trend]]</f>
        <v>-2.8023076923076928</v>
      </c>
      <c r="E430" s="11" t="str">
        <f t="shared" si="12"/>
        <v>Sep</v>
      </c>
      <c r="F430" s="11">
        <f ca="1">AVERAGEIF($E$8:$E$727,Table8[[#This Row],[Monthly]],$D$8:$D$727)</f>
        <v>-2.7400384615384614</v>
      </c>
      <c r="G430" s="11">
        <f ca="1">Table17[[#This Row],[Add_Seasonality_Average (Additive)]]-AVERAGE($F$2:$F$13)</f>
        <v>-2.7441249999999999</v>
      </c>
      <c r="H430" s="2">
        <f ca="1">Table7[[#This Row],[Detrended Series]]-Table19[[#This Row],[Seasonality ]]</f>
        <v>-5.8182692307692907E-2</v>
      </c>
    </row>
    <row r="431" spans="1:8" x14ac:dyDescent="0.2">
      <c r="A431" s="1">
        <v>31321</v>
      </c>
      <c r="B431">
        <v>20.260000000000002</v>
      </c>
      <c r="C431" s="2">
        <f t="shared" ca="1" si="13"/>
        <v>22.605384615384615</v>
      </c>
      <c r="D431" s="2">
        <f ca="1">Table2[[#This Row],[y]]-Table6[[#This Row],[Trend]]</f>
        <v>-2.3453846153846136</v>
      </c>
      <c r="E431" s="11" t="str">
        <f t="shared" si="12"/>
        <v>Oct</v>
      </c>
      <c r="F431" s="11">
        <f ca="1">AVERAGEIF($E$8:$E$727,Table8[[#This Row],[Monthly]],$D$8:$D$727)</f>
        <v>-2.4004615384615375</v>
      </c>
      <c r="G431" s="11">
        <f ca="1">Table17[[#This Row],[Add_Seasonality_Average (Additive)]]-AVERAGE($F$2:$F$13)</f>
        <v>-2.404548076923076</v>
      </c>
      <c r="H431" s="2">
        <f ca="1">Table7[[#This Row],[Detrended Series]]-Table19[[#This Row],[Seasonality ]]</f>
        <v>5.9163461538462414E-2</v>
      </c>
    </row>
    <row r="432" spans="1:8" x14ac:dyDescent="0.2">
      <c r="A432" s="1">
        <v>31352</v>
      </c>
      <c r="B432">
        <v>20.97</v>
      </c>
      <c r="C432" s="2">
        <f t="shared" ca="1" si="13"/>
        <v>22.533846153846159</v>
      </c>
      <c r="D432" s="2">
        <f ca="1">Table2[[#This Row],[y]]-Table6[[#This Row],[Trend]]</f>
        <v>-1.5638461538461605</v>
      </c>
      <c r="E432" s="11" t="str">
        <f t="shared" si="12"/>
        <v>Nov</v>
      </c>
      <c r="F432" s="11">
        <f ca="1">AVERAGEIF($E$8:$E$727,Table8[[#This Row],[Monthly]],$D$8:$D$727)</f>
        <v>-1.6477179487179485</v>
      </c>
      <c r="G432" s="11">
        <f ca="1">Table17[[#This Row],[Add_Seasonality_Average (Additive)]]-AVERAGE($F$2:$F$13)</f>
        <v>-1.651804487179487</v>
      </c>
      <c r="H432" s="2">
        <f ca="1">Table7[[#This Row],[Detrended Series]]-Table19[[#This Row],[Seasonality ]]</f>
        <v>8.7958333333326477E-2</v>
      </c>
    </row>
    <row r="433" spans="1:8" x14ac:dyDescent="0.2">
      <c r="A433" s="1">
        <v>31382</v>
      </c>
      <c r="B433">
        <v>22.49</v>
      </c>
      <c r="C433" s="2">
        <f t="shared" ca="1" si="13"/>
        <v>22.484615384615388</v>
      </c>
      <c r="D433" s="2">
        <f ca="1">Table2[[#This Row],[y]]-Table6[[#This Row],[Trend]]</f>
        <v>5.3846153846102141E-3</v>
      </c>
      <c r="E433" s="11" t="str">
        <f t="shared" si="12"/>
        <v>Dec</v>
      </c>
      <c r="F433" s="11">
        <f ca="1">AVERAGEIF($E$8:$E$727,Table8[[#This Row],[Monthly]],$D$8:$D$727)</f>
        <v>-0.38643589743589757</v>
      </c>
      <c r="G433" s="11">
        <f ca="1">Table17[[#This Row],[Add_Seasonality_Average (Additive)]]-AVERAGE($F$2:$F$13)</f>
        <v>-0.39052243589743607</v>
      </c>
      <c r="H433" s="2">
        <f ca="1">Table7[[#This Row],[Detrended Series]]-Table19[[#This Row],[Seasonality ]]</f>
        <v>0.39590705128204629</v>
      </c>
    </row>
    <row r="434" spans="1:8" x14ac:dyDescent="0.2">
      <c r="A434" s="1">
        <v>31413</v>
      </c>
      <c r="B434">
        <v>24.31</v>
      </c>
      <c r="C434" s="2">
        <f t="shared" ca="1" si="13"/>
        <v>22.469230769230766</v>
      </c>
      <c r="D434" s="2">
        <f ca="1">Table2[[#This Row],[y]]-Table6[[#This Row],[Trend]]</f>
        <v>1.8407692307692329</v>
      </c>
      <c r="E434" s="11" t="str">
        <f t="shared" si="12"/>
        <v>Jan</v>
      </c>
      <c r="F434" s="11">
        <f ca="1">AVERAGEIF($E$8:$E$727,Table8[[#This Row],[Monthly]],$D$8:$D$727)</f>
        <v>1.4054358974358971</v>
      </c>
      <c r="G434" s="11">
        <f ca="1">Table17[[#This Row],[Add_Seasonality_Average (Additive)]]-AVERAGE($F$2:$F$13)</f>
        <v>1.4013493589743586</v>
      </c>
      <c r="H434" s="2">
        <f ca="1">Table7[[#This Row],[Detrended Series]]-Table19[[#This Row],[Seasonality ]]</f>
        <v>0.43941987179487429</v>
      </c>
    </row>
    <row r="435" spans="1:8" x14ac:dyDescent="0.2">
      <c r="A435" s="1">
        <v>31444</v>
      </c>
      <c r="B435">
        <v>25.9</v>
      </c>
      <c r="C435" s="2">
        <f t="shared" ca="1" si="13"/>
        <v>22.49384615384615</v>
      </c>
      <c r="D435" s="2">
        <f ca="1">Table2[[#This Row],[y]]-Table6[[#This Row],[Trend]]</f>
        <v>3.406153846153849</v>
      </c>
      <c r="E435" s="11" t="str">
        <f t="shared" si="12"/>
        <v>Feb</v>
      </c>
      <c r="F435" s="11">
        <f ca="1">AVERAGEIF($E$8:$E$727,Table8[[#This Row],[Monthly]],$D$8:$D$727)</f>
        <v>2.9278461538461542</v>
      </c>
      <c r="G435" s="11">
        <f ca="1">Table17[[#This Row],[Add_Seasonality_Average (Additive)]]-AVERAGE($F$2:$F$13)</f>
        <v>2.9237596153846157</v>
      </c>
      <c r="H435" s="2">
        <f ca="1">Table7[[#This Row],[Detrended Series]]-Table19[[#This Row],[Seasonality ]]</f>
        <v>0.48239423076923327</v>
      </c>
    </row>
    <row r="436" spans="1:8" x14ac:dyDescent="0.2">
      <c r="A436" s="1">
        <v>31472</v>
      </c>
      <c r="B436">
        <v>25.78</v>
      </c>
      <c r="C436" s="2">
        <f t="shared" ca="1" si="13"/>
        <v>22.588461538461537</v>
      </c>
      <c r="D436" s="2">
        <f ca="1">Table2[[#This Row],[y]]-Table6[[#This Row],[Trend]]</f>
        <v>3.1915384615384639</v>
      </c>
      <c r="E436" s="11" t="str">
        <f t="shared" si="12"/>
        <v>Mar</v>
      </c>
      <c r="F436" s="11">
        <f ca="1">AVERAGEIF($E$8:$E$727,Table8[[#This Row],[Monthly]],$D$8:$D$727)</f>
        <v>3.3439999999999999</v>
      </c>
      <c r="G436" s="11">
        <f ca="1">Table17[[#This Row],[Add_Seasonality_Average (Additive)]]-AVERAGE($F$2:$F$13)</f>
        <v>3.3399134615384614</v>
      </c>
      <c r="H436" s="2">
        <f ca="1">Table7[[#This Row],[Detrended Series]]-Table19[[#This Row],[Seasonality ]]</f>
        <v>-0.14837499999999748</v>
      </c>
    </row>
    <row r="437" spans="1:8" x14ac:dyDescent="0.2">
      <c r="A437" s="1">
        <v>31503</v>
      </c>
      <c r="B437">
        <v>24.86</v>
      </c>
      <c r="C437" s="2">
        <f t="shared" ca="1" si="13"/>
        <v>22.711538461538456</v>
      </c>
      <c r="D437" s="2">
        <f ca="1">Table2[[#This Row],[y]]-Table6[[#This Row],[Trend]]</f>
        <v>2.1484615384615431</v>
      </c>
      <c r="E437" s="11" t="str">
        <f t="shared" si="12"/>
        <v>Apr</v>
      </c>
      <c r="F437" s="11">
        <f ca="1">AVERAGEIF($E$8:$E$727,Table8[[#This Row],[Monthly]],$D$8:$D$727)</f>
        <v>2.4728461538461546</v>
      </c>
      <c r="G437" s="11">
        <f ca="1">Table17[[#This Row],[Add_Seasonality_Average (Additive)]]-AVERAGE($F$2:$F$13)</f>
        <v>2.4687596153846161</v>
      </c>
      <c r="H437" s="2">
        <f ca="1">Table7[[#This Row],[Detrended Series]]-Table19[[#This Row],[Seasonality ]]</f>
        <v>-0.32029807692307299</v>
      </c>
    </row>
    <row r="438" spans="1:8" x14ac:dyDescent="0.2">
      <c r="A438" s="1">
        <v>31533</v>
      </c>
      <c r="B438">
        <v>23.35</v>
      </c>
      <c r="C438" s="2">
        <f t="shared" ca="1" si="13"/>
        <v>22.858461538461537</v>
      </c>
      <c r="D438" s="2">
        <f ca="1">Table2[[#This Row],[y]]-Table6[[#This Row],[Trend]]</f>
        <v>0.49153846153846459</v>
      </c>
      <c r="E438" s="11" t="str">
        <f t="shared" si="12"/>
        <v>May</v>
      </c>
      <c r="F438" s="11">
        <f ca="1">AVERAGEIF($E$8:$E$727,Table8[[#This Row],[Monthly]],$D$8:$D$727)</f>
        <v>1.190307692307693</v>
      </c>
      <c r="G438" s="11">
        <f ca="1">Table17[[#This Row],[Add_Seasonality_Average (Additive)]]-AVERAGE($F$2:$F$13)</f>
        <v>1.1862211538461545</v>
      </c>
      <c r="H438" s="2">
        <f ca="1">Table7[[#This Row],[Detrended Series]]-Table19[[#This Row],[Seasonality ]]</f>
        <v>-0.69468269230768986</v>
      </c>
    </row>
    <row r="439" spans="1:8" x14ac:dyDescent="0.2">
      <c r="A439" s="1">
        <v>31564</v>
      </c>
      <c r="B439">
        <v>22.03</v>
      </c>
      <c r="C439" s="2">
        <f t="shared" ca="1" si="13"/>
        <v>23.055384615384618</v>
      </c>
      <c r="D439" s="2">
        <f ca="1">Table2[[#This Row],[y]]-Table6[[#This Row],[Trend]]</f>
        <v>-1.0253846153846169</v>
      </c>
      <c r="E439" s="11" t="str">
        <f t="shared" si="12"/>
        <v>Jun</v>
      </c>
      <c r="F439" s="11">
        <f ca="1">AVERAGEIF($E$8:$E$727,Table8[[#This Row],[Monthly]],$D$8:$D$727)</f>
        <v>-0.22521794871794854</v>
      </c>
      <c r="G439" s="11">
        <f ca="1">Table17[[#This Row],[Add_Seasonality_Average (Additive)]]-AVERAGE($F$2:$F$13)</f>
        <v>-0.22930448717948707</v>
      </c>
      <c r="H439" s="2">
        <f ca="1">Table7[[#This Row],[Detrended Series]]-Table19[[#This Row],[Seasonality ]]</f>
        <v>-0.79608012820512986</v>
      </c>
    </row>
    <row r="440" spans="1:8" x14ac:dyDescent="0.2">
      <c r="A440" s="1">
        <v>31594</v>
      </c>
      <c r="B440">
        <v>21.64</v>
      </c>
      <c r="C440" s="2">
        <f t="shared" ca="1" si="13"/>
        <v>23.294615384615387</v>
      </c>
      <c r="D440" s="2">
        <f ca="1">Table2[[#This Row],[y]]-Table6[[#This Row],[Trend]]</f>
        <v>-1.6546153846153864</v>
      </c>
      <c r="E440" s="11" t="str">
        <f t="shared" si="12"/>
        <v>Jul</v>
      </c>
      <c r="F440" s="11">
        <f ca="1">AVERAGEIF($E$8:$E$727,Table8[[#This Row],[Monthly]],$D$8:$D$727)</f>
        <v>-1.4442692307692311</v>
      </c>
      <c r="G440" s="11">
        <f ca="1">Table17[[#This Row],[Add_Seasonality_Average (Additive)]]-AVERAGE($F$2:$F$13)</f>
        <v>-1.4483557692307696</v>
      </c>
      <c r="H440" s="2">
        <f ca="1">Table7[[#This Row],[Detrended Series]]-Table19[[#This Row],[Seasonality ]]</f>
        <v>-0.20625961538461679</v>
      </c>
    </row>
    <row r="441" spans="1:8" x14ac:dyDescent="0.2">
      <c r="A441" s="1">
        <v>31625</v>
      </c>
      <c r="B441">
        <v>21.07</v>
      </c>
      <c r="C441" s="2">
        <f t="shared" ca="1" si="13"/>
        <v>23.503076923076922</v>
      </c>
      <c r="D441" s="2">
        <f ca="1">Table2[[#This Row],[y]]-Table6[[#This Row],[Trend]]</f>
        <v>-2.4330769230769214</v>
      </c>
      <c r="E441" s="11" t="str">
        <f t="shared" si="12"/>
        <v>Aug</v>
      </c>
      <c r="F441" s="11">
        <f ca="1">AVERAGEIF($E$8:$E$727,Table8[[#This Row],[Monthly]],$D$8:$D$727)</f>
        <v>-2.4472564102564101</v>
      </c>
      <c r="G441" s="11">
        <f ca="1">Table17[[#This Row],[Add_Seasonality_Average (Additive)]]-AVERAGE($F$2:$F$13)</f>
        <v>-2.4513429487179486</v>
      </c>
      <c r="H441" s="2">
        <f ca="1">Table7[[#This Row],[Detrended Series]]-Table19[[#This Row],[Seasonality ]]</f>
        <v>1.8266025641027195E-2</v>
      </c>
    </row>
    <row r="442" spans="1:8" x14ac:dyDescent="0.2">
      <c r="A442" s="1">
        <v>31656</v>
      </c>
      <c r="B442">
        <v>21.13</v>
      </c>
      <c r="C442" s="2">
        <f t="shared" ca="1" si="13"/>
        <v>23.656153846153845</v>
      </c>
      <c r="D442" s="2">
        <f ca="1">Table2[[#This Row],[y]]-Table6[[#This Row],[Trend]]</f>
        <v>-2.5261538461538464</v>
      </c>
      <c r="E442" s="11" t="str">
        <f t="shared" si="12"/>
        <v>Sep</v>
      </c>
      <c r="F442" s="11">
        <f ca="1">AVERAGEIF($E$8:$E$727,Table8[[#This Row],[Monthly]],$D$8:$D$727)</f>
        <v>-2.7400384615384614</v>
      </c>
      <c r="G442" s="11">
        <f ca="1">Table17[[#This Row],[Add_Seasonality_Average (Additive)]]-AVERAGE($F$2:$F$13)</f>
        <v>-2.7441249999999999</v>
      </c>
      <c r="H442" s="2">
        <f ca="1">Table7[[#This Row],[Detrended Series]]-Table19[[#This Row],[Seasonality ]]</f>
        <v>0.21797115384615351</v>
      </c>
    </row>
    <row r="443" spans="1:8" x14ac:dyDescent="0.2">
      <c r="A443" s="1">
        <v>31686</v>
      </c>
      <c r="B443">
        <v>21.46</v>
      </c>
      <c r="C443" s="2">
        <f t="shared" ca="1" si="13"/>
        <v>23.746153846153849</v>
      </c>
      <c r="D443" s="2">
        <f ca="1">Table2[[#This Row],[y]]-Table6[[#This Row],[Trend]]</f>
        <v>-2.286153846153848</v>
      </c>
      <c r="E443" s="11" t="str">
        <f t="shared" si="12"/>
        <v>Oct</v>
      </c>
      <c r="F443" s="11">
        <f ca="1">AVERAGEIF($E$8:$E$727,Table8[[#This Row],[Monthly]],$D$8:$D$727)</f>
        <v>-2.4004615384615375</v>
      </c>
      <c r="G443" s="11">
        <f ca="1">Table17[[#This Row],[Add_Seasonality_Average (Additive)]]-AVERAGE($F$2:$F$13)</f>
        <v>-2.404548076923076</v>
      </c>
      <c r="H443" s="2">
        <f ca="1">Table7[[#This Row],[Detrended Series]]-Table19[[#This Row],[Seasonality ]]</f>
        <v>0.11839423076922806</v>
      </c>
    </row>
    <row r="444" spans="1:8" x14ac:dyDescent="0.2">
      <c r="A444" s="1">
        <v>31717</v>
      </c>
      <c r="B444">
        <v>22.17</v>
      </c>
      <c r="C444" s="2">
        <f t="shared" ca="1" si="13"/>
        <v>23.830769230769231</v>
      </c>
      <c r="D444" s="2">
        <f ca="1">Table2[[#This Row],[y]]-Table6[[#This Row],[Trend]]</f>
        <v>-1.6607692307692297</v>
      </c>
      <c r="E444" s="11" t="str">
        <f t="shared" si="12"/>
        <v>Nov</v>
      </c>
      <c r="F444" s="11">
        <f ca="1">AVERAGEIF($E$8:$E$727,Table8[[#This Row],[Monthly]],$D$8:$D$727)</f>
        <v>-1.6477179487179485</v>
      </c>
      <c r="G444" s="11">
        <f ca="1">Table17[[#This Row],[Add_Seasonality_Average (Additive)]]-AVERAGE($F$2:$F$13)</f>
        <v>-1.651804487179487</v>
      </c>
      <c r="H444" s="2">
        <f ca="1">Table7[[#This Row],[Detrended Series]]-Table19[[#This Row],[Seasonality ]]</f>
        <v>-8.9647435897426409E-3</v>
      </c>
    </row>
    <row r="445" spans="1:8" x14ac:dyDescent="0.2">
      <c r="A445" s="1">
        <v>31747</v>
      </c>
      <c r="B445">
        <v>23.53</v>
      </c>
      <c r="C445" s="2">
        <f t="shared" ca="1" si="13"/>
        <v>23.883846153846154</v>
      </c>
      <c r="D445" s="2">
        <f ca="1">Table2[[#This Row],[y]]-Table6[[#This Row],[Trend]]</f>
        <v>-0.35384615384615259</v>
      </c>
      <c r="E445" s="11" t="str">
        <f t="shared" si="12"/>
        <v>Dec</v>
      </c>
      <c r="F445" s="11">
        <f ca="1">AVERAGEIF($E$8:$E$727,Table8[[#This Row],[Monthly]],$D$8:$D$727)</f>
        <v>-0.38643589743589757</v>
      </c>
      <c r="G445" s="11">
        <f ca="1">Table17[[#This Row],[Add_Seasonality_Average (Additive)]]-AVERAGE($F$2:$F$13)</f>
        <v>-0.39052243589743607</v>
      </c>
      <c r="H445" s="2">
        <f ca="1">Table7[[#This Row],[Detrended Series]]-Table19[[#This Row],[Seasonality ]]</f>
        <v>3.6676282051283482E-2</v>
      </c>
    </row>
    <row r="446" spans="1:8" x14ac:dyDescent="0.2">
      <c r="A446" s="1">
        <v>31778</v>
      </c>
      <c r="B446">
        <v>25.6</v>
      </c>
      <c r="C446" s="2">
        <f t="shared" ca="1" si="13"/>
        <v>23.958461538461538</v>
      </c>
      <c r="D446" s="2">
        <f ca="1">Table2[[#This Row],[y]]-Table6[[#This Row],[Trend]]</f>
        <v>1.6415384615384632</v>
      </c>
      <c r="E446" s="11" t="str">
        <f t="shared" si="12"/>
        <v>Jan</v>
      </c>
      <c r="F446" s="11">
        <f ca="1">AVERAGEIF($E$8:$E$727,Table8[[#This Row],[Monthly]],$D$8:$D$727)</f>
        <v>1.4054358974358971</v>
      </c>
      <c r="G446" s="11">
        <f ca="1">Table17[[#This Row],[Add_Seasonality_Average (Additive)]]-AVERAGE($F$2:$F$13)</f>
        <v>1.4013493589743586</v>
      </c>
      <c r="H446" s="2">
        <f ca="1">Table7[[#This Row],[Detrended Series]]-Table19[[#This Row],[Seasonality ]]</f>
        <v>0.24018910256410453</v>
      </c>
    </row>
    <row r="447" spans="1:8" x14ac:dyDescent="0.2">
      <c r="A447" s="1">
        <v>31809</v>
      </c>
      <c r="B447">
        <v>27.02</v>
      </c>
      <c r="C447" s="2">
        <f t="shared" ca="1" si="13"/>
        <v>23.98</v>
      </c>
      <c r="D447" s="2">
        <f ca="1">Table2[[#This Row],[y]]-Table6[[#This Row],[Trend]]</f>
        <v>3.0399999999999991</v>
      </c>
      <c r="E447" s="11" t="str">
        <f t="shared" si="12"/>
        <v>Feb</v>
      </c>
      <c r="F447" s="11">
        <f ca="1">AVERAGEIF($E$8:$E$727,Table8[[#This Row],[Monthly]],$D$8:$D$727)</f>
        <v>2.9278461538461542</v>
      </c>
      <c r="G447" s="11">
        <f ca="1">Table17[[#This Row],[Add_Seasonality_Average (Additive)]]-AVERAGE($F$2:$F$13)</f>
        <v>2.9237596153846157</v>
      </c>
      <c r="H447" s="2">
        <f ca="1">Table7[[#This Row],[Detrended Series]]-Table19[[#This Row],[Seasonality ]]</f>
        <v>0.11624038461538344</v>
      </c>
    </row>
    <row r="448" spans="1:8" x14ac:dyDescent="0.2">
      <c r="A448" s="1">
        <v>31837</v>
      </c>
      <c r="B448">
        <v>27.89</v>
      </c>
      <c r="C448" s="2">
        <f t="shared" ca="1" si="13"/>
        <v>24.051538461538463</v>
      </c>
      <c r="D448" s="2">
        <f ca="1">Table2[[#This Row],[y]]-Table6[[#This Row],[Trend]]</f>
        <v>3.8384615384615373</v>
      </c>
      <c r="E448" s="11" t="str">
        <f t="shared" si="12"/>
        <v>Mar</v>
      </c>
      <c r="F448" s="11">
        <f ca="1">AVERAGEIF($E$8:$E$727,Table8[[#This Row],[Monthly]],$D$8:$D$727)</f>
        <v>3.3439999999999999</v>
      </c>
      <c r="G448" s="11">
        <f ca="1">Table17[[#This Row],[Add_Seasonality_Average (Additive)]]-AVERAGE($F$2:$F$13)</f>
        <v>3.3399134615384614</v>
      </c>
      <c r="H448" s="2">
        <f ca="1">Table7[[#This Row],[Detrended Series]]-Table19[[#This Row],[Seasonality ]]</f>
        <v>0.4985480769230759</v>
      </c>
    </row>
    <row r="449" spans="1:8" x14ac:dyDescent="0.2">
      <c r="A449" s="1">
        <v>31868</v>
      </c>
      <c r="B449">
        <v>26.95</v>
      </c>
      <c r="C449" s="2">
        <f t="shared" ca="1" si="13"/>
        <v>24.16</v>
      </c>
      <c r="D449" s="2">
        <f ca="1">Table2[[#This Row],[y]]-Table6[[#This Row],[Trend]]</f>
        <v>2.7899999999999991</v>
      </c>
      <c r="E449" s="11" t="str">
        <f t="shared" si="12"/>
        <v>Apr</v>
      </c>
      <c r="F449" s="11">
        <f ca="1">AVERAGEIF($E$8:$E$727,Table8[[#This Row],[Monthly]],$D$8:$D$727)</f>
        <v>2.4728461538461546</v>
      </c>
      <c r="G449" s="11">
        <f ca="1">Table17[[#This Row],[Add_Seasonality_Average (Additive)]]-AVERAGE($F$2:$F$13)</f>
        <v>2.4687596153846161</v>
      </c>
      <c r="H449" s="2">
        <f ca="1">Table7[[#This Row],[Detrended Series]]-Table19[[#This Row],[Seasonality ]]</f>
        <v>0.32124038461538307</v>
      </c>
    </row>
    <row r="450" spans="1:8" x14ac:dyDescent="0.2">
      <c r="A450" s="1">
        <v>31898</v>
      </c>
      <c r="B450">
        <v>25.96</v>
      </c>
      <c r="C450" s="2">
        <f t="shared" ca="1" si="13"/>
        <v>24.266153846153845</v>
      </c>
      <c r="D450" s="2">
        <f ca="1">Table2[[#This Row],[y]]-Table6[[#This Row],[Trend]]</f>
        <v>1.693846153846156</v>
      </c>
      <c r="E450" s="11" t="str">
        <f t="shared" si="12"/>
        <v>May</v>
      </c>
      <c r="F450" s="11">
        <f ca="1">AVERAGEIF($E$8:$E$727,Table8[[#This Row],[Monthly]],$D$8:$D$727)</f>
        <v>1.190307692307693</v>
      </c>
      <c r="G450" s="11">
        <f ca="1">Table17[[#This Row],[Add_Seasonality_Average (Additive)]]-AVERAGE($F$2:$F$13)</f>
        <v>1.1862211538461545</v>
      </c>
      <c r="H450" s="2">
        <f ca="1">Table7[[#This Row],[Detrended Series]]-Table19[[#This Row],[Seasonality ]]</f>
        <v>0.50762500000000155</v>
      </c>
    </row>
    <row r="451" spans="1:8" x14ac:dyDescent="0.2">
      <c r="A451" s="1">
        <v>31929</v>
      </c>
      <c r="B451">
        <v>24.04</v>
      </c>
      <c r="C451" s="2">
        <f t="shared" ca="1" si="13"/>
        <v>24.369230769230771</v>
      </c>
      <c r="D451" s="2">
        <f ca="1">Table2[[#This Row],[y]]-Table6[[#This Row],[Trend]]</f>
        <v>-0.32923076923077232</v>
      </c>
      <c r="E451" s="11" t="str">
        <f t="shared" ref="E451:E514" si="14">TEXT(A451,"mmm")</f>
        <v>Jun</v>
      </c>
      <c r="F451" s="11">
        <f ca="1">AVERAGEIF($E$8:$E$727,Table8[[#This Row],[Monthly]],$D$8:$D$727)</f>
        <v>-0.22521794871794854</v>
      </c>
      <c r="G451" s="11">
        <f ca="1">Table17[[#This Row],[Add_Seasonality_Average (Additive)]]-AVERAGE($F$2:$F$13)</f>
        <v>-0.22930448717948707</v>
      </c>
      <c r="H451" s="2">
        <f ca="1">Table7[[#This Row],[Detrended Series]]-Table19[[#This Row],[Seasonality ]]</f>
        <v>-9.9926282051285259E-2</v>
      </c>
    </row>
    <row r="452" spans="1:8" x14ac:dyDescent="0.2">
      <c r="A452" s="1">
        <v>31959</v>
      </c>
      <c r="B452">
        <v>23</v>
      </c>
      <c r="C452" s="2">
        <f t="shared" ca="1" si="13"/>
        <v>24.463846153846152</v>
      </c>
      <c r="D452" s="2">
        <f ca="1">Table2[[#This Row],[y]]-Table6[[#This Row],[Trend]]</f>
        <v>-1.463846153846152</v>
      </c>
      <c r="E452" s="11" t="str">
        <f t="shared" si="14"/>
        <v>Jul</v>
      </c>
      <c r="F452" s="11">
        <f ca="1">AVERAGEIF($E$8:$E$727,Table8[[#This Row],[Monthly]],$D$8:$D$727)</f>
        <v>-1.4442692307692311</v>
      </c>
      <c r="G452" s="11">
        <f ca="1">Table17[[#This Row],[Add_Seasonality_Average (Additive)]]-AVERAGE($F$2:$F$13)</f>
        <v>-1.4483557692307696</v>
      </c>
      <c r="H452" s="2">
        <f ca="1">Table7[[#This Row],[Detrended Series]]-Table19[[#This Row],[Seasonality ]]</f>
        <v>-1.5490384615382435E-2</v>
      </c>
    </row>
    <row r="453" spans="1:8" x14ac:dyDescent="0.2">
      <c r="A453" s="1">
        <v>31990</v>
      </c>
      <c r="B453">
        <v>21.92</v>
      </c>
      <c r="C453" s="2">
        <f t="shared" ca="1" si="13"/>
        <v>24.474615384615383</v>
      </c>
      <c r="D453" s="2">
        <f ca="1">Table2[[#This Row],[y]]-Table6[[#This Row],[Trend]]</f>
        <v>-2.5546153846153814</v>
      </c>
      <c r="E453" s="11" t="str">
        <f t="shared" si="14"/>
        <v>Aug</v>
      </c>
      <c r="F453" s="11">
        <f ca="1">AVERAGEIF($E$8:$E$727,Table8[[#This Row],[Monthly]],$D$8:$D$727)</f>
        <v>-2.4472564102564101</v>
      </c>
      <c r="G453" s="11">
        <f ca="1">Table17[[#This Row],[Add_Seasonality_Average (Additive)]]-AVERAGE($F$2:$F$13)</f>
        <v>-2.4513429487179486</v>
      </c>
      <c r="H453" s="2">
        <f ca="1">Table7[[#This Row],[Detrended Series]]-Table19[[#This Row],[Seasonality ]]</f>
        <v>-0.10327243589743285</v>
      </c>
    </row>
    <row r="454" spans="1:8" x14ac:dyDescent="0.2">
      <c r="A454" s="1">
        <v>32021</v>
      </c>
      <c r="B454">
        <v>22</v>
      </c>
      <c r="C454" s="2">
        <f t="shared" ca="1" si="13"/>
        <v>24.373846153846152</v>
      </c>
      <c r="D454" s="2">
        <f ca="1">Table2[[#This Row],[y]]-Table6[[#This Row],[Trend]]</f>
        <v>-2.3738461538461522</v>
      </c>
      <c r="E454" s="11" t="str">
        <f t="shared" si="14"/>
        <v>Sep</v>
      </c>
      <c r="F454" s="11">
        <f ca="1">AVERAGEIF($E$8:$E$727,Table8[[#This Row],[Monthly]],$D$8:$D$727)</f>
        <v>-2.7400384615384614</v>
      </c>
      <c r="G454" s="11">
        <f ca="1">Table17[[#This Row],[Add_Seasonality_Average (Additive)]]-AVERAGE($F$2:$F$13)</f>
        <v>-2.7441249999999999</v>
      </c>
      <c r="H454" s="2">
        <f ca="1">Table7[[#This Row],[Detrended Series]]-Table19[[#This Row],[Seasonality ]]</f>
        <v>0.37027884615384776</v>
      </c>
    </row>
    <row r="455" spans="1:8" x14ac:dyDescent="0.2">
      <c r="A455" s="1">
        <v>32051</v>
      </c>
      <c r="B455">
        <v>22.54</v>
      </c>
      <c r="C455" s="2">
        <f t="shared" ca="1" si="13"/>
        <v>24.126923076923074</v>
      </c>
      <c r="D455" s="2">
        <f ca="1">Table2[[#This Row],[y]]-Table6[[#This Row],[Trend]]</f>
        <v>-1.5869230769230747</v>
      </c>
      <c r="E455" s="11" t="str">
        <f t="shared" si="14"/>
        <v>Oct</v>
      </c>
      <c r="F455" s="11">
        <f ca="1">AVERAGEIF($E$8:$E$727,Table8[[#This Row],[Monthly]],$D$8:$D$727)</f>
        <v>-2.4004615384615375</v>
      </c>
      <c r="G455" s="11">
        <f ca="1">Table17[[#This Row],[Add_Seasonality_Average (Additive)]]-AVERAGE($F$2:$F$13)</f>
        <v>-2.404548076923076</v>
      </c>
      <c r="H455" s="2">
        <f ca="1">Table7[[#This Row],[Detrended Series]]-Table19[[#This Row],[Seasonality ]]</f>
        <v>0.81762500000000138</v>
      </c>
    </row>
    <row r="456" spans="1:8" x14ac:dyDescent="0.2">
      <c r="A456" s="1">
        <v>32082</v>
      </c>
      <c r="B456">
        <v>22.84</v>
      </c>
      <c r="C456" s="2">
        <f t="shared" ca="1" si="13"/>
        <v>23.836923076923078</v>
      </c>
      <c r="D456" s="2">
        <f ca="1">Table2[[#This Row],[y]]-Table6[[#This Row],[Trend]]</f>
        <v>-0.99692307692307836</v>
      </c>
      <c r="E456" s="11" t="str">
        <f t="shared" si="14"/>
        <v>Nov</v>
      </c>
      <c r="F456" s="11">
        <f ca="1">AVERAGEIF($E$8:$E$727,Table8[[#This Row],[Monthly]],$D$8:$D$727)</f>
        <v>-1.6477179487179485</v>
      </c>
      <c r="G456" s="11">
        <f ca="1">Table17[[#This Row],[Add_Seasonality_Average (Additive)]]-AVERAGE($F$2:$F$13)</f>
        <v>-1.651804487179487</v>
      </c>
      <c r="H456" s="2">
        <f ca="1">Table7[[#This Row],[Detrended Series]]-Table19[[#This Row],[Seasonality ]]</f>
        <v>0.65488141025640867</v>
      </c>
    </row>
    <row r="457" spans="1:8" x14ac:dyDescent="0.2">
      <c r="A457" s="1">
        <v>32112</v>
      </c>
      <c r="B457">
        <v>23.51</v>
      </c>
      <c r="C457" s="2">
        <f t="shared" ref="C457:C520" ca="1" si="15">IFERROR(AVERAGE(OFFSET(B451, 0, 0, 13, 1)), "")</f>
        <v>23.50615384615385</v>
      </c>
      <c r="D457" s="2">
        <f ca="1">Table2[[#This Row],[y]]-Table6[[#This Row],[Trend]]</f>
        <v>3.846153846151168E-3</v>
      </c>
      <c r="E457" s="11" t="str">
        <f t="shared" si="14"/>
        <v>Dec</v>
      </c>
      <c r="F457" s="11">
        <f ca="1">AVERAGEIF($E$8:$E$727,Table8[[#This Row],[Monthly]],$D$8:$D$727)</f>
        <v>-0.38643589743589757</v>
      </c>
      <c r="G457" s="11">
        <f ca="1">Table17[[#This Row],[Add_Seasonality_Average (Additive)]]-AVERAGE($F$2:$F$13)</f>
        <v>-0.39052243589743607</v>
      </c>
      <c r="H457" s="2">
        <f ca="1">Table7[[#This Row],[Detrended Series]]-Table19[[#This Row],[Seasonality ]]</f>
        <v>0.39436858974358724</v>
      </c>
    </row>
    <row r="458" spans="1:8" x14ac:dyDescent="0.2">
      <c r="A458" s="1">
        <v>32143</v>
      </c>
      <c r="B458">
        <v>24.76</v>
      </c>
      <c r="C458" s="2">
        <f t="shared" ca="1" si="15"/>
        <v>23.240769230769232</v>
      </c>
      <c r="D458" s="2">
        <f ca="1">Table2[[#This Row],[y]]-Table6[[#This Row],[Trend]]</f>
        <v>1.5192307692307701</v>
      </c>
      <c r="E458" s="11" t="str">
        <f t="shared" si="14"/>
        <v>Jan</v>
      </c>
      <c r="F458" s="11">
        <f ca="1">AVERAGEIF($E$8:$E$727,Table8[[#This Row],[Monthly]],$D$8:$D$727)</f>
        <v>1.4054358974358971</v>
      </c>
      <c r="G458" s="11">
        <f ca="1">Table17[[#This Row],[Add_Seasonality_Average (Additive)]]-AVERAGE($F$2:$F$13)</f>
        <v>1.4013493589743586</v>
      </c>
      <c r="H458" s="2">
        <f ca="1">Table7[[#This Row],[Detrended Series]]-Table19[[#This Row],[Seasonality ]]</f>
        <v>0.11788141025641141</v>
      </c>
    </row>
    <row r="459" spans="1:8" x14ac:dyDescent="0.2">
      <c r="A459" s="1">
        <v>32174</v>
      </c>
      <c r="B459">
        <v>25.74</v>
      </c>
      <c r="C459" s="2">
        <f t="shared" ca="1" si="15"/>
        <v>22.981538461538467</v>
      </c>
      <c r="D459" s="2">
        <f ca="1">Table2[[#This Row],[y]]-Table6[[#This Row],[Trend]]</f>
        <v>2.7584615384615319</v>
      </c>
      <c r="E459" s="11" t="str">
        <f t="shared" si="14"/>
        <v>Feb</v>
      </c>
      <c r="F459" s="11">
        <f ca="1">AVERAGEIF($E$8:$E$727,Table8[[#This Row],[Monthly]],$D$8:$D$727)</f>
        <v>2.9278461538461542</v>
      </c>
      <c r="G459" s="11">
        <f ca="1">Table17[[#This Row],[Add_Seasonality_Average (Additive)]]-AVERAGE($F$2:$F$13)</f>
        <v>2.9237596153846157</v>
      </c>
      <c r="H459" s="2">
        <f ca="1">Table7[[#This Row],[Detrended Series]]-Table19[[#This Row],[Seasonality ]]</f>
        <v>-0.16529807692308385</v>
      </c>
    </row>
    <row r="460" spans="1:8" x14ac:dyDescent="0.2">
      <c r="A460" s="1">
        <v>32203</v>
      </c>
      <c r="B460">
        <v>25.71</v>
      </c>
      <c r="C460" s="2">
        <f t="shared" ca="1" si="15"/>
        <v>22.790769230769232</v>
      </c>
      <c r="D460" s="2">
        <f ca="1">Table2[[#This Row],[y]]-Table6[[#This Row],[Trend]]</f>
        <v>2.9192307692307686</v>
      </c>
      <c r="E460" s="11" t="str">
        <f t="shared" si="14"/>
        <v>Mar</v>
      </c>
      <c r="F460" s="11">
        <f ca="1">AVERAGEIF($E$8:$E$727,Table8[[#This Row],[Monthly]],$D$8:$D$727)</f>
        <v>3.3439999999999999</v>
      </c>
      <c r="G460" s="11">
        <f ca="1">Table17[[#This Row],[Add_Seasonality_Average (Additive)]]-AVERAGE($F$2:$F$13)</f>
        <v>3.3399134615384614</v>
      </c>
      <c r="H460" s="2">
        <f ca="1">Table7[[#This Row],[Detrended Series]]-Table19[[#This Row],[Seasonality ]]</f>
        <v>-0.42068269230769273</v>
      </c>
    </row>
    <row r="461" spans="1:8" x14ac:dyDescent="0.2">
      <c r="A461" s="1">
        <v>32234</v>
      </c>
      <c r="B461">
        <v>24.68</v>
      </c>
      <c r="C461" s="2">
        <f t="shared" ca="1" si="15"/>
        <v>22.623846153846156</v>
      </c>
      <c r="D461" s="2">
        <f ca="1">Table2[[#This Row],[y]]-Table6[[#This Row],[Trend]]</f>
        <v>2.056153846153844</v>
      </c>
      <c r="E461" s="11" t="str">
        <f t="shared" si="14"/>
        <v>Apr</v>
      </c>
      <c r="F461" s="11">
        <f ca="1">AVERAGEIF($E$8:$E$727,Table8[[#This Row],[Monthly]],$D$8:$D$727)</f>
        <v>2.4728461538461546</v>
      </c>
      <c r="G461" s="11">
        <f ca="1">Table17[[#This Row],[Add_Seasonality_Average (Additive)]]-AVERAGE($F$2:$F$13)</f>
        <v>2.4687596153846161</v>
      </c>
      <c r="H461" s="2">
        <f ca="1">Table7[[#This Row],[Detrended Series]]-Table19[[#This Row],[Seasonality ]]</f>
        <v>-0.41260576923077208</v>
      </c>
    </row>
    <row r="462" spans="1:8" x14ac:dyDescent="0.2">
      <c r="A462" s="1">
        <v>32264</v>
      </c>
      <c r="B462">
        <v>23.18</v>
      </c>
      <c r="C462" s="2">
        <f t="shared" ca="1" si="15"/>
        <v>22.502307692307689</v>
      </c>
      <c r="D462" s="2">
        <f ca="1">Table2[[#This Row],[y]]-Table6[[#This Row],[Trend]]</f>
        <v>0.67769230769231115</v>
      </c>
      <c r="E462" s="11" t="str">
        <f t="shared" si="14"/>
        <v>May</v>
      </c>
      <c r="F462" s="11">
        <f ca="1">AVERAGEIF($E$8:$E$727,Table8[[#This Row],[Monthly]],$D$8:$D$727)</f>
        <v>1.190307692307693</v>
      </c>
      <c r="G462" s="11">
        <f ca="1">Table17[[#This Row],[Add_Seasonality_Average (Additive)]]-AVERAGE($F$2:$F$13)</f>
        <v>1.1862211538461545</v>
      </c>
      <c r="H462" s="2">
        <f ca="1">Table7[[#This Row],[Detrended Series]]-Table19[[#This Row],[Seasonality ]]</f>
        <v>-0.50852884615384331</v>
      </c>
    </row>
    <row r="463" spans="1:8" x14ac:dyDescent="0.2">
      <c r="A463" s="1">
        <v>32295</v>
      </c>
      <c r="B463">
        <v>21.66</v>
      </c>
      <c r="C463" s="2">
        <f t="shared" ca="1" si="15"/>
        <v>22.456923076923076</v>
      </c>
      <c r="D463" s="2">
        <f ca="1">Table2[[#This Row],[y]]-Table6[[#This Row],[Trend]]</f>
        <v>-0.79692307692307551</v>
      </c>
      <c r="E463" s="11" t="str">
        <f t="shared" si="14"/>
        <v>Jun</v>
      </c>
      <c r="F463" s="11">
        <f ca="1">AVERAGEIF($E$8:$E$727,Table8[[#This Row],[Monthly]],$D$8:$D$727)</f>
        <v>-0.22521794871794854</v>
      </c>
      <c r="G463" s="11">
        <f ca="1">Table17[[#This Row],[Add_Seasonality_Average (Additive)]]-AVERAGE($F$2:$F$13)</f>
        <v>-0.22930448717948707</v>
      </c>
      <c r="H463" s="2">
        <f ca="1">Table7[[#This Row],[Detrended Series]]-Table19[[#This Row],[Seasonality ]]</f>
        <v>-0.56761858974358848</v>
      </c>
    </row>
    <row r="464" spans="1:8" x14ac:dyDescent="0.2">
      <c r="A464" s="1">
        <v>32325</v>
      </c>
      <c r="B464">
        <v>20.59</v>
      </c>
      <c r="C464" s="2">
        <f t="shared" ca="1" si="15"/>
        <v>22.522307692307699</v>
      </c>
      <c r="D464" s="2">
        <f ca="1">Table2[[#This Row],[y]]-Table6[[#This Row],[Trend]]</f>
        <v>-1.9323076923076989</v>
      </c>
      <c r="E464" s="11" t="str">
        <f t="shared" si="14"/>
        <v>Jul</v>
      </c>
      <c r="F464" s="11">
        <f ca="1">AVERAGEIF($E$8:$E$727,Table8[[#This Row],[Monthly]],$D$8:$D$727)</f>
        <v>-1.4442692307692311</v>
      </c>
      <c r="G464" s="11">
        <f ca="1">Table17[[#This Row],[Add_Seasonality_Average (Additive)]]-AVERAGE($F$2:$F$13)</f>
        <v>-1.4483557692307696</v>
      </c>
      <c r="H464" s="2">
        <f ca="1">Table7[[#This Row],[Detrended Series]]-Table19[[#This Row],[Seasonality ]]</f>
        <v>-0.48395192307692936</v>
      </c>
    </row>
    <row r="465" spans="1:8" x14ac:dyDescent="0.2">
      <c r="A465" s="1">
        <v>32356</v>
      </c>
      <c r="B465">
        <v>19.63</v>
      </c>
      <c r="C465" s="2">
        <f t="shared" ca="1" si="15"/>
        <v>22.619230769230764</v>
      </c>
      <c r="D465" s="2">
        <f ca="1">Table2[[#This Row],[y]]-Table6[[#This Row],[Trend]]</f>
        <v>-2.9892307692307654</v>
      </c>
      <c r="E465" s="11" t="str">
        <f t="shared" si="14"/>
        <v>Aug</v>
      </c>
      <c r="F465" s="11">
        <f ca="1">AVERAGEIF($E$8:$E$727,Table8[[#This Row],[Monthly]],$D$8:$D$727)</f>
        <v>-2.4472564102564101</v>
      </c>
      <c r="G465" s="11">
        <f ca="1">Table17[[#This Row],[Add_Seasonality_Average (Additive)]]-AVERAGE($F$2:$F$13)</f>
        <v>-2.4513429487179486</v>
      </c>
      <c r="H465" s="2">
        <f ca="1">Table7[[#This Row],[Detrended Series]]-Table19[[#This Row],[Seasonality ]]</f>
        <v>-0.53788782051281681</v>
      </c>
    </row>
    <row r="466" spans="1:8" x14ac:dyDescent="0.2">
      <c r="A466" s="1">
        <v>32387</v>
      </c>
      <c r="B466">
        <v>19.440000000000001</v>
      </c>
      <c r="C466" s="2">
        <f t="shared" ca="1" si="15"/>
        <v>22.655384615384609</v>
      </c>
      <c r="D466" s="2">
        <f ca="1">Table2[[#This Row],[y]]-Table6[[#This Row],[Trend]]</f>
        <v>-3.2153846153846075</v>
      </c>
      <c r="E466" s="11" t="str">
        <f t="shared" si="14"/>
        <v>Sep</v>
      </c>
      <c r="F466" s="11">
        <f ca="1">AVERAGEIF($E$8:$E$727,Table8[[#This Row],[Monthly]],$D$8:$D$727)</f>
        <v>-2.7400384615384614</v>
      </c>
      <c r="G466" s="11">
        <f ca="1">Table17[[#This Row],[Add_Seasonality_Average (Additive)]]-AVERAGE($F$2:$F$13)</f>
        <v>-2.7441249999999999</v>
      </c>
      <c r="H466" s="2">
        <f ca="1">Table7[[#This Row],[Detrended Series]]-Table19[[#This Row],[Seasonality ]]</f>
        <v>-0.47125961538460759</v>
      </c>
    </row>
    <row r="467" spans="1:8" x14ac:dyDescent="0.2">
      <c r="A467" s="1">
        <v>32417</v>
      </c>
      <c r="B467">
        <v>19.829999999999998</v>
      </c>
      <c r="C467" s="2">
        <f t="shared" ca="1" si="15"/>
        <v>22.642307692307693</v>
      </c>
      <c r="D467" s="2">
        <f ca="1">Table2[[#This Row],[y]]-Table6[[#This Row],[Trend]]</f>
        <v>-2.8123076923076944</v>
      </c>
      <c r="E467" s="11" t="str">
        <f t="shared" si="14"/>
        <v>Oct</v>
      </c>
      <c r="F467" s="11">
        <f ca="1">AVERAGEIF($E$8:$E$727,Table8[[#This Row],[Monthly]],$D$8:$D$727)</f>
        <v>-2.4004615384615375</v>
      </c>
      <c r="G467" s="11">
        <f ca="1">Table17[[#This Row],[Add_Seasonality_Average (Additive)]]-AVERAGE($F$2:$F$13)</f>
        <v>-2.404548076923076</v>
      </c>
      <c r="H467" s="2">
        <f ca="1">Table7[[#This Row],[Detrended Series]]-Table19[[#This Row],[Seasonality ]]</f>
        <v>-0.40775961538461836</v>
      </c>
    </row>
    <row r="468" spans="1:8" x14ac:dyDescent="0.2">
      <c r="A468" s="1">
        <v>32448</v>
      </c>
      <c r="B468">
        <v>20.96</v>
      </c>
      <c r="C468" s="2">
        <f t="shared" ca="1" si="15"/>
        <v>22.540769230769232</v>
      </c>
      <c r="D468" s="2">
        <f ca="1">Table2[[#This Row],[y]]-Table6[[#This Row],[Trend]]</f>
        <v>-1.5807692307692314</v>
      </c>
      <c r="E468" s="11" t="str">
        <f t="shared" si="14"/>
        <v>Nov</v>
      </c>
      <c r="F468" s="11">
        <f ca="1">AVERAGEIF($E$8:$E$727,Table8[[#This Row],[Monthly]],$D$8:$D$727)</f>
        <v>-1.6477179487179485</v>
      </c>
      <c r="G468" s="11">
        <f ca="1">Table17[[#This Row],[Add_Seasonality_Average (Additive)]]-AVERAGE($F$2:$F$13)</f>
        <v>-1.651804487179487</v>
      </c>
      <c r="H468" s="2">
        <f ca="1">Table7[[#This Row],[Detrended Series]]-Table19[[#This Row],[Seasonality ]]</f>
        <v>7.1035256410255654E-2</v>
      </c>
    </row>
    <row r="469" spans="1:8" x14ac:dyDescent="0.2">
      <c r="A469" s="1">
        <v>32478</v>
      </c>
      <c r="B469">
        <v>22.25</v>
      </c>
      <c r="C469" s="2">
        <f t="shared" ca="1" si="15"/>
        <v>22.460769230769227</v>
      </c>
      <c r="D469" s="2">
        <f ca="1">Table2[[#This Row],[y]]-Table6[[#This Row],[Trend]]</f>
        <v>-0.21076923076922682</v>
      </c>
      <c r="E469" s="11" t="str">
        <f t="shared" si="14"/>
        <v>Dec</v>
      </c>
      <c r="F469" s="11">
        <f ca="1">AVERAGEIF($E$8:$E$727,Table8[[#This Row],[Monthly]],$D$8:$D$727)</f>
        <v>-0.38643589743589757</v>
      </c>
      <c r="G469" s="11">
        <f ca="1">Table17[[#This Row],[Add_Seasonality_Average (Additive)]]-AVERAGE($F$2:$F$13)</f>
        <v>-0.39052243589743607</v>
      </c>
      <c r="H469" s="2">
        <f ca="1">Table7[[#This Row],[Detrended Series]]-Table19[[#This Row],[Seasonality ]]</f>
        <v>0.17975320512820925</v>
      </c>
    </row>
    <row r="470" spans="1:8" x14ac:dyDescent="0.2">
      <c r="A470" s="1">
        <v>32509</v>
      </c>
      <c r="B470">
        <v>24.36</v>
      </c>
      <c r="C470" s="2">
        <f t="shared" ca="1" si="15"/>
        <v>22.430769230769229</v>
      </c>
      <c r="D470" s="2">
        <f ca="1">Table2[[#This Row],[y]]-Table6[[#This Row],[Trend]]</f>
        <v>1.9292307692307702</v>
      </c>
      <c r="E470" s="11" t="str">
        <f t="shared" si="14"/>
        <v>Jan</v>
      </c>
      <c r="F470" s="11">
        <f ca="1">AVERAGEIF($E$8:$E$727,Table8[[#This Row],[Monthly]],$D$8:$D$727)</f>
        <v>1.4054358974358971</v>
      </c>
      <c r="G470" s="11">
        <f ca="1">Table17[[#This Row],[Add_Seasonality_Average (Additive)]]-AVERAGE($F$2:$F$13)</f>
        <v>1.4013493589743586</v>
      </c>
      <c r="H470" s="2">
        <f ca="1">Table7[[#This Row],[Detrended Series]]-Table19[[#This Row],[Seasonality ]]</f>
        <v>0.52788141025641155</v>
      </c>
    </row>
    <row r="471" spans="1:8" x14ac:dyDescent="0.2">
      <c r="A471" s="1">
        <v>32540</v>
      </c>
      <c r="B471">
        <v>26.02</v>
      </c>
      <c r="C471" s="2">
        <f t="shared" ca="1" si="15"/>
        <v>22.451538461538462</v>
      </c>
      <c r="D471" s="2">
        <f ca="1">Table2[[#This Row],[y]]-Table6[[#This Row],[Trend]]</f>
        <v>3.5684615384615377</v>
      </c>
      <c r="E471" s="11" t="str">
        <f t="shared" si="14"/>
        <v>Feb</v>
      </c>
      <c r="F471" s="11">
        <f ca="1">AVERAGEIF($E$8:$E$727,Table8[[#This Row],[Monthly]],$D$8:$D$727)</f>
        <v>2.9278461538461542</v>
      </c>
      <c r="G471" s="11">
        <f ca="1">Table17[[#This Row],[Add_Seasonality_Average (Additive)]]-AVERAGE($F$2:$F$13)</f>
        <v>2.9237596153846157</v>
      </c>
      <c r="H471" s="2">
        <f ca="1">Table7[[#This Row],[Detrended Series]]-Table19[[#This Row],[Seasonality ]]</f>
        <v>0.64470192307692198</v>
      </c>
    </row>
    <row r="472" spans="1:8" x14ac:dyDescent="0.2">
      <c r="A472" s="1">
        <v>32568</v>
      </c>
      <c r="B472">
        <v>26.21</v>
      </c>
      <c r="C472" s="2">
        <f t="shared" ca="1" si="15"/>
        <v>22.49307692307692</v>
      </c>
      <c r="D472" s="2">
        <f ca="1">Table2[[#This Row],[y]]-Table6[[#This Row],[Trend]]</f>
        <v>3.7169230769230808</v>
      </c>
      <c r="E472" s="11" t="str">
        <f t="shared" si="14"/>
        <v>Mar</v>
      </c>
      <c r="F472" s="11">
        <f ca="1">AVERAGEIF($E$8:$E$727,Table8[[#This Row],[Monthly]],$D$8:$D$727)</f>
        <v>3.3439999999999999</v>
      </c>
      <c r="G472" s="11">
        <f ca="1">Table17[[#This Row],[Add_Seasonality_Average (Additive)]]-AVERAGE($F$2:$F$13)</f>
        <v>3.3399134615384614</v>
      </c>
      <c r="H472" s="2">
        <f ca="1">Table7[[#This Row],[Detrended Series]]-Table19[[#This Row],[Seasonality ]]</f>
        <v>0.37700961538461941</v>
      </c>
    </row>
    <row r="473" spans="1:8" x14ac:dyDescent="0.2">
      <c r="A473" s="1">
        <v>32599</v>
      </c>
      <c r="B473">
        <v>25.54</v>
      </c>
      <c r="C473" s="2">
        <f t="shared" ca="1" si="15"/>
        <v>22.576153846153844</v>
      </c>
      <c r="D473" s="2">
        <f ca="1">Table2[[#This Row],[y]]-Table6[[#This Row],[Trend]]</f>
        <v>2.9638461538461556</v>
      </c>
      <c r="E473" s="11" t="str">
        <f t="shared" si="14"/>
        <v>Apr</v>
      </c>
      <c r="F473" s="11">
        <f ca="1">AVERAGEIF($E$8:$E$727,Table8[[#This Row],[Monthly]],$D$8:$D$727)</f>
        <v>2.4728461538461546</v>
      </c>
      <c r="G473" s="11">
        <f ca="1">Table17[[#This Row],[Add_Seasonality_Average (Additive)]]-AVERAGE($F$2:$F$13)</f>
        <v>2.4687596153846161</v>
      </c>
      <c r="H473" s="2">
        <f ca="1">Table7[[#This Row],[Detrended Series]]-Table19[[#This Row],[Seasonality ]]</f>
        <v>0.49508653846153949</v>
      </c>
    </row>
    <row r="474" spans="1:8" x14ac:dyDescent="0.2">
      <c r="A474" s="1">
        <v>32629</v>
      </c>
      <c r="B474">
        <v>23.36</v>
      </c>
      <c r="C474" s="2">
        <f t="shared" ca="1" si="15"/>
        <v>22.699999999999996</v>
      </c>
      <c r="D474" s="2">
        <f ca="1">Table2[[#This Row],[y]]-Table6[[#This Row],[Trend]]</f>
        <v>0.66000000000000369</v>
      </c>
      <c r="E474" s="11" t="str">
        <f t="shared" si="14"/>
        <v>May</v>
      </c>
      <c r="F474" s="11">
        <f ca="1">AVERAGEIF($E$8:$E$727,Table8[[#This Row],[Monthly]],$D$8:$D$727)</f>
        <v>1.190307692307693</v>
      </c>
      <c r="G474" s="11">
        <f ca="1">Table17[[#This Row],[Add_Seasonality_Average (Additive)]]-AVERAGE($F$2:$F$13)</f>
        <v>1.1862211538461545</v>
      </c>
      <c r="H474" s="2">
        <f ca="1">Table7[[#This Row],[Detrended Series]]-Table19[[#This Row],[Seasonality ]]</f>
        <v>-0.52622115384615076</v>
      </c>
    </row>
    <row r="475" spans="1:8" x14ac:dyDescent="0.2">
      <c r="A475" s="1">
        <v>32660</v>
      </c>
      <c r="B475">
        <v>22.14</v>
      </c>
      <c r="C475" s="2">
        <f t="shared" ca="1" si="15"/>
        <v>22.82692307692308</v>
      </c>
      <c r="D475" s="2">
        <f ca="1">Table2[[#This Row],[y]]-Table6[[#This Row],[Trend]]</f>
        <v>-0.68692307692307963</v>
      </c>
      <c r="E475" s="11" t="str">
        <f t="shared" si="14"/>
        <v>Jun</v>
      </c>
      <c r="F475" s="11">
        <f ca="1">AVERAGEIF($E$8:$E$727,Table8[[#This Row],[Monthly]],$D$8:$D$727)</f>
        <v>-0.22521794871794854</v>
      </c>
      <c r="G475" s="11">
        <f ca="1">Table17[[#This Row],[Add_Seasonality_Average (Additive)]]-AVERAGE($F$2:$F$13)</f>
        <v>-0.22930448717948707</v>
      </c>
      <c r="H475" s="2">
        <f ca="1">Table7[[#This Row],[Detrended Series]]-Table19[[#This Row],[Seasonality ]]</f>
        <v>-0.4576185897435926</v>
      </c>
    </row>
    <row r="476" spans="1:8" x14ac:dyDescent="0.2">
      <c r="A476" s="1">
        <v>32690</v>
      </c>
      <c r="B476">
        <v>21.27</v>
      </c>
      <c r="C476" s="2">
        <f t="shared" ca="1" si="15"/>
        <v>22.978461538461541</v>
      </c>
      <c r="D476" s="2">
        <f ca="1">Table2[[#This Row],[y]]-Table6[[#This Row],[Trend]]</f>
        <v>-1.7084615384615418</v>
      </c>
      <c r="E476" s="11" t="str">
        <f t="shared" si="14"/>
        <v>Jul</v>
      </c>
      <c r="F476" s="11">
        <f ca="1">AVERAGEIF($E$8:$E$727,Table8[[#This Row],[Monthly]],$D$8:$D$727)</f>
        <v>-1.4442692307692311</v>
      </c>
      <c r="G476" s="11">
        <f ca="1">Table17[[#This Row],[Add_Seasonality_Average (Additive)]]-AVERAGE($F$2:$F$13)</f>
        <v>-1.4483557692307696</v>
      </c>
      <c r="H476" s="2">
        <f ca="1">Table7[[#This Row],[Detrended Series]]-Table19[[#This Row],[Seasonality ]]</f>
        <v>-0.26010576923077222</v>
      </c>
    </row>
    <row r="477" spans="1:8" x14ac:dyDescent="0.2">
      <c r="A477" s="1">
        <v>32721</v>
      </c>
      <c r="B477">
        <v>20.86</v>
      </c>
      <c r="C477" s="2">
        <f t="shared" ca="1" si="15"/>
        <v>23.117692307692309</v>
      </c>
      <c r="D477" s="2">
        <f ca="1">Table2[[#This Row],[y]]-Table6[[#This Row],[Trend]]</f>
        <v>-2.2576923076923094</v>
      </c>
      <c r="E477" s="11" t="str">
        <f t="shared" si="14"/>
        <v>Aug</v>
      </c>
      <c r="F477" s="11">
        <f ca="1">AVERAGEIF($E$8:$E$727,Table8[[#This Row],[Monthly]],$D$8:$D$727)</f>
        <v>-2.4472564102564101</v>
      </c>
      <c r="G477" s="11">
        <f ca="1">Table17[[#This Row],[Add_Seasonality_Average (Additive)]]-AVERAGE($F$2:$F$13)</f>
        <v>-2.4513429487179486</v>
      </c>
      <c r="H477" s="2">
        <f ca="1">Table7[[#This Row],[Detrended Series]]-Table19[[#This Row],[Seasonality ]]</f>
        <v>0.19365064102563911</v>
      </c>
    </row>
    <row r="478" spans="1:8" x14ac:dyDescent="0.2">
      <c r="A478" s="1">
        <v>32752</v>
      </c>
      <c r="B478">
        <v>20.170000000000002</v>
      </c>
      <c r="C478" s="2">
        <f t="shared" ca="1" si="15"/>
        <v>23.127692307692307</v>
      </c>
      <c r="D478" s="2">
        <f ca="1">Table2[[#This Row],[y]]-Table6[[#This Row],[Trend]]</f>
        <v>-2.9576923076923052</v>
      </c>
      <c r="E478" s="11" t="str">
        <f t="shared" si="14"/>
        <v>Sep</v>
      </c>
      <c r="F478" s="11">
        <f ca="1">AVERAGEIF($E$8:$E$727,Table8[[#This Row],[Monthly]],$D$8:$D$727)</f>
        <v>-2.7400384615384614</v>
      </c>
      <c r="G478" s="11">
        <f ca="1">Table17[[#This Row],[Add_Seasonality_Average (Additive)]]-AVERAGE($F$2:$F$13)</f>
        <v>-2.7441249999999999</v>
      </c>
      <c r="H478" s="2">
        <f ca="1">Table7[[#This Row],[Detrended Series]]-Table19[[#This Row],[Seasonality ]]</f>
        <v>-0.21356730769230525</v>
      </c>
    </row>
    <row r="479" spans="1:8" x14ac:dyDescent="0.2">
      <c r="A479" s="1">
        <v>32782</v>
      </c>
      <c r="B479">
        <v>20.52</v>
      </c>
      <c r="C479" s="2">
        <f t="shared" ca="1" si="15"/>
        <v>23.046153846153839</v>
      </c>
      <c r="D479" s="2">
        <f ca="1">Table2[[#This Row],[y]]-Table6[[#This Row],[Trend]]</f>
        <v>-2.5261538461538393</v>
      </c>
      <c r="E479" s="11" t="str">
        <f t="shared" si="14"/>
        <v>Oct</v>
      </c>
      <c r="F479" s="11">
        <f ca="1">AVERAGEIF($E$8:$E$727,Table8[[#This Row],[Monthly]],$D$8:$D$727)</f>
        <v>-2.4004615384615375</v>
      </c>
      <c r="G479" s="11">
        <f ca="1">Table17[[#This Row],[Add_Seasonality_Average (Additive)]]-AVERAGE($F$2:$F$13)</f>
        <v>-2.404548076923076</v>
      </c>
      <c r="H479" s="2">
        <f ca="1">Table7[[#This Row],[Detrended Series]]-Table19[[#This Row],[Seasonality ]]</f>
        <v>-0.12160576923076327</v>
      </c>
    </row>
    <row r="480" spans="1:8" x14ac:dyDescent="0.2">
      <c r="A480" s="1">
        <v>32813</v>
      </c>
      <c r="B480">
        <v>21.44</v>
      </c>
      <c r="C480" s="2">
        <f t="shared" ca="1" si="15"/>
        <v>22.938461538461539</v>
      </c>
      <c r="D480" s="2">
        <f ca="1">Table2[[#This Row],[y]]-Table6[[#This Row],[Trend]]</f>
        <v>-1.4984615384615374</v>
      </c>
      <c r="E480" s="11" t="str">
        <f t="shared" si="14"/>
        <v>Nov</v>
      </c>
      <c r="F480" s="11">
        <f ca="1">AVERAGEIF($E$8:$E$727,Table8[[#This Row],[Monthly]],$D$8:$D$727)</f>
        <v>-1.6477179487179485</v>
      </c>
      <c r="G480" s="11">
        <f ca="1">Table17[[#This Row],[Add_Seasonality_Average (Additive)]]-AVERAGE($F$2:$F$13)</f>
        <v>-1.651804487179487</v>
      </c>
      <c r="H480" s="2">
        <f ca="1">Table7[[#This Row],[Detrended Series]]-Table19[[#This Row],[Seasonality ]]</f>
        <v>0.15334294871794962</v>
      </c>
    </row>
    <row r="481" spans="1:8" x14ac:dyDescent="0.2">
      <c r="A481" s="1">
        <v>32843</v>
      </c>
      <c r="B481">
        <v>22.61</v>
      </c>
      <c r="C481" s="2">
        <f t="shared" ca="1" si="15"/>
        <v>22.892307692307689</v>
      </c>
      <c r="D481" s="2">
        <f ca="1">Table2[[#This Row],[y]]-Table6[[#This Row],[Trend]]</f>
        <v>-0.28230769230768971</v>
      </c>
      <c r="E481" s="11" t="str">
        <f t="shared" si="14"/>
        <v>Dec</v>
      </c>
      <c r="F481" s="11">
        <f ca="1">AVERAGEIF($E$8:$E$727,Table8[[#This Row],[Monthly]],$D$8:$D$727)</f>
        <v>-0.38643589743589757</v>
      </c>
      <c r="G481" s="11">
        <f ca="1">Table17[[#This Row],[Add_Seasonality_Average (Additive)]]-AVERAGE($F$2:$F$13)</f>
        <v>-0.39052243589743607</v>
      </c>
      <c r="H481" s="2">
        <f ca="1">Table7[[#This Row],[Detrended Series]]-Table19[[#This Row],[Seasonality ]]</f>
        <v>0.10821474358974636</v>
      </c>
    </row>
    <row r="482" spans="1:8" x14ac:dyDescent="0.2">
      <c r="A482" s="1">
        <v>32874</v>
      </c>
      <c r="B482">
        <v>24.22</v>
      </c>
      <c r="C482" s="2">
        <f t="shared" ca="1" si="15"/>
        <v>22.83230769230769</v>
      </c>
      <c r="D482" s="2">
        <f ca="1">Table2[[#This Row],[y]]-Table6[[#This Row],[Trend]]</f>
        <v>1.3876923076923084</v>
      </c>
      <c r="E482" s="11" t="str">
        <f t="shared" si="14"/>
        <v>Jan</v>
      </c>
      <c r="F482" s="11">
        <f ca="1">AVERAGEIF($E$8:$E$727,Table8[[#This Row],[Monthly]],$D$8:$D$727)</f>
        <v>1.4054358974358971</v>
      </c>
      <c r="G482" s="11">
        <f ca="1">Table17[[#This Row],[Add_Seasonality_Average (Additive)]]-AVERAGE($F$2:$F$13)</f>
        <v>1.4013493589743586</v>
      </c>
      <c r="H482" s="2">
        <f ca="1">Table7[[#This Row],[Detrended Series]]-Table19[[#This Row],[Seasonality ]]</f>
        <v>-1.3657051282050192E-2</v>
      </c>
    </row>
    <row r="483" spans="1:8" x14ac:dyDescent="0.2">
      <c r="A483" s="1">
        <v>32905</v>
      </c>
      <c r="B483">
        <v>26.17</v>
      </c>
      <c r="C483" s="2">
        <f t="shared" ca="1" si="15"/>
        <v>22.78846153846154</v>
      </c>
      <c r="D483" s="2">
        <f ca="1">Table2[[#This Row],[y]]-Table6[[#This Row],[Trend]]</f>
        <v>3.3815384615384616</v>
      </c>
      <c r="E483" s="11" t="str">
        <f t="shared" si="14"/>
        <v>Feb</v>
      </c>
      <c r="F483" s="11">
        <f ca="1">AVERAGEIF($E$8:$E$727,Table8[[#This Row],[Monthly]],$D$8:$D$727)</f>
        <v>2.9278461538461542</v>
      </c>
      <c r="G483" s="11">
        <f ca="1">Table17[[#This Row],[Add_Seasonality_Average (Additive)]]-AVERAGE($F$2:$F$13)</f>
        <v>2.9237596153846157</v>
      </c>
      <c r="H483" s="2">
        <f ca="1">Table7[[#This Row],[Detrended Series]]-Table19[[#This Row],[Seasonality ]]</f>
        <v>0.4577788461538459</v>
      </c>
    </row>
    <row r="484" spans="1:8" x14ac:dyDescent="0.2">
      <c r="A484" s="1">
        <v>32933</v>
      </c>
      <c r="B484">
        <v>26.15</v>
      </c>
      <c r="C484" s="2">
        <f t="shared" ca="1" si="15"/>
        <v>22.74384615384615</v>
      </c>
      <c r="D484" s="2">
        <f ca="1">Table2[[#This Row],[y]]-Table6[[#This Row],[Trend]]</f>
        <v>3.406153846153849</v>
      </c>
      <c r="E484" s="11" t="str">
        <f t="shared" si="14"/>
        <v>Mar</v>
      </c>
      <c r="F484" s="11">
        <f ca="1">AVERAGEIF($E$8:$E$727,Table8[[#This Row],[Monthly]],$D$8:$D$727)</f>
        <v>3.3439999999999999</v>
      </c>
      <c r="G484" s="11">
        <f ca="1">Table17[[#This Row],[Add_Seasonality_Average (Additive)]]-AVERAGE($F$2:$F$13)</f>
        <v>3.3399134615384614</v>
      </c>
      <c r="H484" s="2">
        <f ca="1">Table7[[#This Row],[Detrended Series]]-Table19[[#This Row],[Seasonality ]]</f>
        <v>6.6240384615387615E-2</v>
      </c>
    </row>
    <row r="485" spans="1:8" x14ac:dyDescent="0.2">
      <c r="A485" s="1">
        <v>32964</v>
      </c>
      <c r="B485">
        <v>25.15</v>
      </c>
      <c r="C485" s="2">
        <f t="shared" ca="1" si="15"/>
        <v>22.761538461538461</v>
      </c>
      <c r="D485" s="2">
        <f ca="1">Table2[[#This Row],[y]]-Table6[[#This Row],[Trend]]</f>
        <v>2.388461538461538</v>
      </c>
      <c r="E485" s="11" t="str">
        <f t="shared" si="14"/>
        <v>Apr</v>
      </c>
      <c r="F485" s="11">
        <f ca="1">AVERAGEIF($E$8:$E$727,Table8[[#This Row],[Monthly]],$D$8:$D$727)</f>
        <v>2.4728461538461546</v>
      </c>
      <c r="G485" s="11">
        <f ca="1">Table17[[#This Row],[Add_Seasonality_Average (Additive)]]-AVERAGE($F$2:$F$13)</f>
        <v>2.4687596153846161</v>
      </c>
      <c r="H485" s="2">
        <f ca="1">Table7[[#This Row],[Detrended Series]]-Table19[[#This Row],[Seasonality ]]</f>
        <v>-8.029807692307811E-2</v>
      </c>
    </row>
    <row r="486" spans="1:8" x14ac:dyDescent="0.2">
      <c r="A486" s="1">
        <v>32994</v>
      </c>
      <c r="B486">
        <v>24.14</v>
      </c>
      <c r="C486" s="2">
        <f t="shared" ca="1" si="15"/>
        <v>22.813076923076924</v>
      </c>
      <c r="D486" s="2">
        <f ca="1">Table2[[#This Row],[y]]-Table6[[#This Row],[Trend]]</f>
        <v>1.3269230769230766</v>
      </c>
      <c r="E486" s="11" t="str">
        <f t="shared" si="14"/>
        <v>May</v>
      </c>
      <c r="F486" s="11">
        <f ca="1">AVERAGEIF($E$8:$E$727,Table8[[#This Row],[Monthly]],$D$8:$D$727)</f>
        <v>1.190307692307693</v>
      </c>
      <c r="G486" s="11">
        <f ca="1">Table17[[#This Row],[Add_Seasonality_Average (Additive)]]-AVERAGE($F$2:$F$13)</f>
        <v>1.1862211538461545</v>
      </c>
      <c r="H486" s="2">
        <f ca="1">Table7[[#This Row],[Detrended Series]]-Table19[[#This Row],[Seasonality ]]</f>
        <v>0.1407019230769222</v>
      </c>
    </row>
    <row r="487" spans="1:8" x14ac:dyDescent="0.2">
      <c r="A487" s="1">
        <v>33025</v>
      </c>
      <c r="B487">
        <v>22.76</v>
      </c>
      <c r="C487" s="2">
        <f t="shared" ca="1" si="15"/>
        <v>22.87846153846154</v>
      </c>
      <c r="D487" s="2">
        <f ca="1">Table2[[#This Row],[y]]-Table6[[#This Row],[Trend]]</f>
        <v>-0.1184615384615384</v>
      </c>
      <c r="E487" s="11" t="str">
        <f t="shared" si="14"/>
        <v>Jun</v>
      </c>
      <c r="F487" s="11">
        <f ca="1">AVERAGEIF($E$8:$E$727,Table8[[#This Row],[Monthly]],$D$8:$D$727)</f>
        <v>-0.22521794871794854</v>
      </c>
      <c r="G487" s="11">
        <f ca="1">Table17[[#This Row],[Add_Seasonality_Average (Additive)]]-AVERAGE($F$2:$F$13)</f>
        <v>-0.22930448717948707</v>
      </c>
      <c r="H487" s="2">
        <f ca="1">Table7[[#This Row],[Detrended Series]]-Table19[[#This Row],[Seasonality ]]</f>
        <v>0.11084294871794867</v>
      </c>
    </row>
    <row r="488" spans="1:8" x14ac:dyDescent="0.2">
      <c r="A488" s="1">
        <v>33055</v>
      </c>
      <c r="B488">
        <v>21.36</v>
      </c>
      <c r="C488" s="2">
        <f t="shared" ca="1" si="15"/>
        <v>22.984615384615385</v>
      </c>
      <c r="D488" s="2">
        <f ca="1">Table2[[#This Row],[y]]-Table6[[#This Row],[Trend]]</f>
        <v>-1.6246153846153852</v>
      </c>
      <c r="E488" s="11" t="str">
        <f t="shared" si="14"/>
        <v>Jul</v>
      </c>
      <c r="F488" s="11">
        <f ca="1">AVERAGEIF($E$8:$E$727,Table8[[#This Row],[Monthly]],$D$8:$D$727)</f>
        <v>-1.4442692307692311</v>
      </c>
      <c r="G488" s="11">
        <f ca="1">Table17[[#This Row],[Add_Seasonality_Average (Additive)]]-AVERAGE($F$2:$F$13)</f>
        <v>-1.4483557692307696</v>
      </c>
      <c r="H488" s="2">
        <f ca="1">Table7[[#This Row],[Detrended Series]]-Table19[[#This Row],[Seasonality ]]</f>
        <v>-0.17625961538461565</v>
      </c>
    </row>
    <row r="489" spans="1:8" x14ac:dyDescent="0.2">
      <c r="A489" s="1">
        <v>33086</v>
      </c>
      <c r="B489">
        <v>20.7</v>
      </c>
      <c r="C489" s="2">
        <f t="shared" ca="1" si="15"/>
        <v>23.089999999999996</v>
      </c>
      <c r="D489" s="2">
        <f ca="1">Table2[[#This Row],[y]]-Table6[[#This Row],[Trend]]</f>
        <v>-2.389999999999997</v>
      </c>
      <c r="E489" s="11" t="str">
        <f t="shared" si="14"/>
        <v>Aug</v>
      </c>
      <c r="F489" s="11">
        <f ca="1">AVERAGEIF($E$8:$E$727,Table8[[#This Row],[Monthly]],$D$8:$D$727)</f>
        <v>-2.4472564102564101</v>
      </c>
      <c r="G489" s="11">
        <f ca="1">Table17[[#This Row],[Add_Seasonality_Average (Additive)]]-AVERAGE($F$2:$F$13)</f>
        <v>-2.4513429487179486</v>
      </c>
      <c r="H489" s="2">
        <f ca="1">Table7[[#This Row],[Detrended Series]]-Table19[[#This Row],[Seasonality ]]</f>
        <v>6.134294871795154E-2</v>
      </c>
    </row>
    <row r="490" spans="1:8" x14ac:dyDescent="0.2">
      <c r="A490" s="1">
        <v>33117</v>
      </c>
      <c r="B490">
        <v>20.28</v>
      </c>
      <c r="C490" s="2">
        <f t="shared" ca="1" si="15"/>
        <v>23.100769230769231</v>
      </c>
      <c r="D490" s="2">
        <f ca="1">Table2[[#This Row],[y]]-Table6[[#This Row],[Trend]]</f>
        <v>-2.8207692307692298</v>
      </c>
      <c r="E490" s="11" t="str">
        <f t="shared" si="14"/>
        <v>Sep</v>
      </c>
      <c r="F490" s="11">
        <f ca="1">AVERAGEIF($E$8:$E$727,Table8[[#This Row],[Monthly]],$D$8:$D$727)</f>
        <v>-2.7400384615384614</v>
      </c>
      <c r="G490" s="11">
        <f ca="1">Table17[[#This Row],[Add_Seasonality_Average (Additive)]]-AVERAGE($F$2:$F$13)</f>
        <v>-2.7441249999999999</v>
      </c>
      <c r="H490" s="2">
        <f ca="1">Table7[[#This Row],[Detrended Series]]-Table19[[#This Row],[Seasonality ]]</f>
        <v>-7.6644230769229882E-2</v>
      </c>
    </row>
    <row r="491" spans="1:8" x14ac:dyDescent="0.2">
      <c r="A491" s="1">
        <v>33147</v>
      </c>
      <c r="B491">
        <v>20.399999999999999</v>
      </c>
      <c r="C491" s="2">
        <f t="shared" ca="1" si="15"/>
        <v>23.023846153846151</v>
      </c>
      <c r="D491" s="2">
        <f ca="1">Table2[[#This Row],[y]]-Table6[[#This Row],[Trend]]</f>
        <v>-2.6238461538461522</v>
      </c>
      <c r="E491" s="11" t="str">
        <f t="shared" si="14"/>
        <v>Oct</v>
      </c>
      <c r="F491" s="11">
        <f ca="1">AVERAGEIF($E$8:$E$727,Table8[[#This Row],[Monthly]],$D$8:$D$727)</f>
        <v>-2.4004615384615375</v>
      </c>
      <c r="G491" s="11">
        <f ca="1">Table17[[#This Row],[Add_Seasonality_Average (Additive)]]-AVERAGE($F$2:$F$13)</f>
        <v>-2.404548076923076</v>
      </c>
      <c r="H491" s="2">
        <f ca="1">Table7[[#This Row],[Detrended Series]]-Table19[[#This Row],[Seasonality ]]</f>
        <v>-0.21929807692307612</v>
      </c>
    </row>
    <row r="492" spans="1:8" x14ac:dyDescent="0.2">
      <c r="A492" s="1">
        <v>33178</v>
      </c>
      <c r="B492">
        <v>21.19</v>
      </c>
      <c r="C492" s="2">
        <f t="shared" ca="1" si="15"/>
        <v>22.969230769230769</v>
      </c>
      <c r="D492" s="2">
        <f ca="1">Table2[[#This Row],[y]]-Table6[[#This Row],[Trend]]</f>
        <v>-1.7792307692307681</v>
      </c>
      <c r="E492" s="11" t="str">
        <f t="shared" si="14"/>
        <v>Nov</v>
      </c>
      <c r="F492" s="11">
        <f ca="1">AVERAGEIF($E$8:$E$727,Table8[[#This Row],[Monthly]],$D$8:$D$727)</f>
        <v>-1.6477179487179485</v>
      </c>
      <c r="G492" s="11">
        <f ca="1">Table17[[#This Row],[Add_Seasonality_Average (Additive)]]-AVERAGE($F$2:$F$13)</f>
        <v>-1.651804487179487</v>
      </c>
      <c r="H492" s="2">
        <f ca="1">Table7[[#This Row],[Detrended Series]]-Table19[[#This Row],[Seasonality ]]</f>
        <v>-0.12742628205128104</v>
      </c>
    </row>
    <row r="493" spans="1:8" x14ac:dyDescent="0.2">
      <c r="A493" s="1">
        <v>33208</v>
      </c>
      <c r="B493">
        <v>22.29</v>
      </c>
      <c r="C493" s="2">
        <f t="shared" ca="1" si="15"/>
        <v>22.903076923076924</v>
      </c>
      <c r="D493" s="2">
        <f ca="1">Table2[[#This Row],[y]]-Table6[[#This Row],[Trend]]</f>
        <v>-0.61307692307692463</v>
      </c>
      <c r="E493" s="11" t="str">
        <f t="shared" si="14"/>
        <v>Dec</v>
      </c>
      <c r="F493" s="11">
        <f ca="1">AVERAGEIF($E$8:$E$727,Table8[[#This Row],[Monthly]],$D$8:$D$727)</f>
        <v>-0.38643589743589757</v>
      </c>
      <c r="G493" s="11">
        <f ca="1">Table17[[#This Row],[Add_Seasonality_Average (Additive)]]-AVERAGE($F$2:$F$13)</f>
        <v>-0.39052243589743607</v>
      </c>
      <c r="H493" s="2">
        <f ca="1">Table7[[#This Row],[Detrended Series]]-Table19[[#This Row],[Seasonality ]]</f>
        <v>-0.22255448717948856</v>
      </c>
    </row>
    <row r="494" spans="1:8" x14ac:dyDescent="0.2">
      <c r="A494" s="1">
        <v>33239</v>
      </c>
      <c r="B494">
        <v>23.99</v>
      </c>
      <c r="C494" s="2">
        <f t="shared" ca="1" si="15"/>
        <v>22.874615384615385</v>
      </c>
      <c r="D494" s="2">
        <f ca="1">Table2[[#This Row],[y]]-Table6[[#This Row],[Trend]]</f>
        <v>1.1153846153846132</v>
      </c>
      <c r="E494" s="11" t="str">
        <f t="shared" si="14"/>
        <v>Jan</v>
      </c>
      <c r="F494" s="11">
        <f ca="1">AVERAGEIF($E$8:$E$727,Table8[[#This Row],[Monthly]],$D$8:$D$727)</f>
        <v>1.4054358974358971</v>
      </c>
      <c r="G494" s="11">
        <f ca="1">Table17[[#This Row],[Add_Seasonality_Average (Additive)]]-AVERAGE($F$2:$F$13)</f>
        <v>1.4013493589743586</v>
      </c>
      <c r="H494" s="2">
        <f ca="1">Table7[[#This Row],[Detrended Series]]-Table19[[#This Row],[Seasonality ]]</f>
        <v>-0.28596474358974544</v>
      </c>
    </row>
    <row r="495" spans="1:8" x14ac:dyDescent="0.2">
      <c r="A495" s="1">
        <v>33270</v>
      </c>
      <c r="B495">
        <v>25.59</v>
      </c>
      <c r="C495" s="2">
        <f t="shared" ca="1" si="15"/>
        <v>22.876923076923081</v>
      </c>
      <c r="D495" s="2">
        <f ca="1">Table2[[#This Row],[y]]-Table6[[#This Row],[Trend]]</f>
        <v>2.7130769230769189</v>
      </c>
      <c r="E495" s="11" t="str">
        <f t="shared" si="14"/>
        <v>Feb</v>
      </c>
      <c r="F495" s="11">
        <f ca="1">AVERAGEIF($E$8:$E$727,Table8[[#This Row],[Monthly]],$D$8:$D$727)</f>
        <v>2.9278461538461542</v>
      </c>
      <c r="G495" s="11">
        <f ca="1">Table17[[#This Row],[Add_Seasonality_Average (Additive)]]-AVERAGE($F$2:$F$13)</f>
        <v>2.9237596153846157</v>
      </c>
      <c r="H495" s="2">
        <f ca="1">Table7[[#This Row],[Detrended Series]]-Table19[[#This Row],[Seasonality ]]</f>
        <v>-0.21068269230769676</v>
      </c>
    </row>
    <row r="496" spans="1:8" x14ac:dyDescent="0.2">
      <c r="A496" s="1">
        <v>33298</v>
      </c>
      <c r="B496">
        <v>26.31</v>
      </c>
      <c r="C496" s="2">
        <f t="shared" ca="1" si="15"/>
        <v>22.916923076923073</v>
      </c>
      <c r="D496" s="2">
        <f ca="1">Table2[[#This Row],[y]]-Table6[[#This Row],[Trend]]</f>
        <v>3.3930769230769258</v>
      </c>
      <c r="E496" s="11" t="str">
        <f t="shared" si="14"/>
        <v>Mar</v>
      </c>
      <c r="F496" s="11">
        <f ca="1">AVERAGEIF($E$8:$E$727,Table8[[#This Row],[Monthly]],$D$8:$D$727)</f>
        <v>3.3439999999999999</v>
      </c>
      <c r="G496" s="11">
        <f ca="1">Table17[[#This Row],[Add_Seasonality_Average (Additive)]]-AVERAGE($F$2:$F$13)</f>
        <v>3.3399134615384614</v>
      </c>
      <c r="H496" s="2">
        <f ca="1">Table7[[#This Row],[Detrended Series]]-Table19[[#This Row],[Seasonality ]]</f>
        <v>5.3163461538464407E-2</v>
      </c>
    </row>
    <row r="497" spans="1:8" x14ac:dyDescent="0.2">
      <c r="A497" s="1">
        <v>33329</v>
      </c>
      <c r="B497">
        <v>25.15</v>
      </c>
      <c r="C497" s="2">
        <f t="shared" ca="1" si="15"/>
        <v>23.028461538461539</v>
      </c>
      <c r="D497" s="2">
        <f ca="1">Table2[[#This Row],[y]]-Table6[[#This Row],[Trend]]</f>
        <v>2.12153846153846</v>
      </c>
      <c r="E497" s="11" t="str">
        <f t="shared" si="14"/>
        <v>Apr</v>
      </c>
      <c r="F497" s="11">
        <f ca="1">AVERAGEIF($E$8:$E$727,Table8[[#This Row],[Monthly]],$D$8:$D$727)</f>
        <v>2.4728461538461546</v>
      </c>
      <c r="G497" s="11">
        <f ca="1">Table17[[#This Row],[Add_Seasonality_Average (Additive)]]-AVERAGE($F$2:$F$13)</f>
        <v>2.4687596153846161</v>
      </c>
      <c r="H497" s="2">
        <f ca="1">Table7[[#This Row],[Detrended Series]]-Table19[[#This Row],[Seasonality ]]</f>
        <v>-0.34722115384615604</v>
      </c>
    </row>
    <row r="498" spans="1:8" x14ac:dyDescent="0.2">
      <c r="A498" s="1">
        <v>33359</v>
      </c>
      <c r="B498">
        <v>24.44</v>
      </c>
      <c r="C498" s="2">
        <f t="shared" ca="1" si="15"/>
        <v>23.182307692307692</v>
      </c>
      <c r="D498" s="2">
        <f ca="1">Table2[[#This Row],[y]]-Table6[[#This Row],[Trend]]</f>
        <v>1.2576923076923094</v>
      </c>
      <c r="E498" s="11" t="str">
        <f t="shared" si="14"/>
        <v>May</v>
      </c>
      <c r="F498" s="11">
        <f ca="1">AVERAGEIF($E$8:$E$727,Table8[[#This Row],[Monthly]],$D$8:$D$727)</f>
        <v>1.190307692307693</v>
      </c>
      <c r="G498" s="11">
        <f ca="1">Table17[[#This Row],[Add_Seasonality_Average (Additive)]]-AVERAGE($F$2:$F$13)</f>
        <v>1.1862211538461545</v>
      </c>
      <c r="H498" s="2">
        <f ca="1">Table7[[#This Row],[Detrended Series]]-Table19[[#This Row],[Seasonality ]]</f>
        <v>7.1471153846154989E-2</v>
      </c>
    </row>
    <row r="499" spans="1:8" x14ac:dyDescent="0.2">
      <c r="A499" s="1">
        <v>33390</v>
      </c>
      <c r="B499">
        <v>23.28</v>
      </c>
      <c r="C499" s="2">
        <f t="shared" ca="1" si="15"/>
        <v>23.379230769230766</v>
      </c>
      <c r="D499" s="2">
        <f ca="1">Table2[[#This Row],[y]]-Table6[[#This Row],[Trend]]</f>
        <v>-9.9230769230764793E-2</v>
      </c>
      <c r="E499" s="11" t="str">
        <f t="shared" si="14"/>
        <v>Jun</v>
      </c>
      <c r="F499" s="11">
        <f ca="1">AVERAGEIF($E$8:$E$727,Table8[[#This Row],[Monthly]],$D$8:$D$727)</f>
        <v>-0.22521794871794854</v>
      </c>
      <c r="G499" s="11">
        <f ca="1">Table17[[#This Row],[Add_Seasonality_Average (Additive)]]-AVERAGE($F$2:$F$13)</f>
        <v>-0.22930448717948707</v>
      </c>
      <c r="H499" s="2">
        <f ca="1">Table7[[#This Row],[Detrended Series]]-Table19[[#This Row],[Seasonality ]]</f>
        <v>0.13007371794872227</v>
      </c>
    </row>
    <row r="500" spans="1:8" x14ac:dyDescent="0.2">
      <c r="A500" s="1">
        <v>33420</v>
      </c>
      <c r="B500">
        <v>22.39</v>
      </c>
      <c r="C500" s="2">
        <f t="shared" ca="1" si="15"/>
        <v>23.589230769230763</v>
      </c>
      <c r="D500" s="2">
        <f ca="1">Table2[[#This Row],[y]]-Table6[[#This Row],[Trend]]</f>
        <v>-1.1992307692307627</v>
      </c>
      <c r="E500" s="11" t="str">
        <f t="shared" si="14"/>
        <v>Jul</v>
      </c>
      <c r="F500" s="11">
        <f ca="1">AVERAGEIF($E$8:$E$727,Table8[[#This Row],[Monthly]],$D$8:$D$727)</f>
        <v>-1.4442692307692311</v>
      </c>
      <c r="G500" s="11">
        <f ca="1">Table17[[#This Row],[Add_Seasonality_Average (Additive)]]-AVERAGE($F$2:$F$13)</f>
        <v>-1.4483557692307696</v>
      </c>
      <c r="H500" s="2">
        <f ca="1">Table7[[#This Row],[Detrended Series]]-Table19[[#This Row],[Seasonality ]]</f>
        <v>0.24912500000000692</v>
      </c>
    </row>
    <row r="501" spans="1:8" x14ac:dyDescent="0.2">
      <c r="A501" s="1">
        <v>33451</v>
      </c>
      <c r="B501">
        <v>21.39</v>
      </c>
      <c r="C501" s="2">
        <f t="shared" ca="1" si="15"/>
        <v>23.791538461538458</v>
      </c>
      <c r="D501" s="2">
        <f ca="1">Table2[[#This Row],[y]]-Table6[[#This Row],[Trend]]</f>
        <v>-2.4015384615384576</v>
      </c>
      <c r="E501" s="11" t="str">
        <f t="shared" si="14"/>
        <v>Aug</v>
      </c>
      <c r="F501" s="11">
        <f ca="1">AVERAGEIF($E$8:$E$727,Table8[[#This Row],[Monthly]],$D$8:$D$727)</f>
        <v>-2.4472564102564101</v>
      </c>
      <c r="G501" s="11">
        <f ca="1">Table17[[#This Row],[Add_Seasonality_Average (Additive)]]-AVERAGE($F$2:$F$13)</f>
        <v>-2.4513429487179486</v>
      </c>
      <c r="H501" s="2">
        <f ca="1">Table7[[#This Row],[Detrended Series]]-Table19[[#This Row],[Seasonality ]]</f>
        <v>4.9804487179490931E-2</v>
      </c>
    </row>
    <row r="502" spans="1:8" x14ac:dyDescent="0.2">
      <c r="A502" s="1">
        <v>33482</v>
      </c>
      <c r="B502">
        <v>21.22</v>
      </c>
      <c r="C502" s="2">
        <f t="shared" ca="1" si="15"/>
        <v>23.955384615384613</v>
      </c>
      <c r="D502" s="2">
        <f ca="1">Table2[[#This Row],[y]]-Table6[[#This Row],[Trend]]</f>
        <v>-2.7353846153846142</v>
      </c>
      <c r="E502" s="11" t="str">
        <f t="shared" si="14"/>
        <v>Sep</v>
      </c>
      <c r="F502" s="11">
        <f ca="1">AVERAGEIF($E$8:$E$727,Table8[[#This Row],[Monthly]],$D$8:$D$727)</f>
        <v>-2.7400384615384614</v>
      </c>
      <c r="G502" s="11">
        <f ca="1">Table17[[#This Row],[Add_Seasonality_Average (Additive)]]-AVERAGE($F$2:$F$13)</f>
        <v>-2.7441249999999999</v>
      </c>
      <c r="H502" s="2">
        <f ca="1">Table7[[#This Row],[Detrended Series]]-Table19[[#This Row],[Seasonality ]]</f>
        <v>8.7403846153857323E-3</v>
      </c>
    </row>
    <row r="503" spans="1:8" x14ac:dyDescent="0.2">
      <c r="A503" s="1">
        <v>33512</v>
      </c>
      <c r="B503">
        <v>21.73</v>
      </c>
      <c r="C503" s="2">
        <f t="shared" ca="1" si="15"/>
        <v>24.053076923076922</v>
      </c>
      <c r="D503" s="2">
        <f ca="1">Table2[[#This Row],[y]]-Table6[[#This Row],[Trend]]</f>
        <v>-2.3230769230769219</v>
      </c>
      <c r="E503" s="11" t="str">
        <f t="shared" si="14"/>
        <v>Oct</v>
      </c>
      <c r="F503" s="11">
        <f ca="1">AVERAGEIF($E$8:$E$727,Table8[[#This Row],[Monthly]],$D$8:$D$727)</f>
        <v>-2.4004615384615375</v>
      </c>
      <c r="G503" s="11">
        <f ca="1">Table17[[#This Row],[Add_Seasonality_Average (Additive)]]-AVERAGE($F$2:$F$13)</f>
        <v>-2.404548076923076</v>
      </c>
      <c r="H503" s="2">
        <f ca="1">Table7[[#This Row],[Detrended Series]]-Table19[[#This Row],[Seasonality ]]</f>
        <v>8.147115384615411E-2</v>
      </c>
    </row>
    <row r="504" spans="1:8" x14ac:dyDescent="0.2">
      <c r="A504" s="1">
        <v>33543</v>
      </c>
      <c r="B504">
        <v>22.4</v>
      </c>
      <c r="C504" s="2">
        <f t="shared" ca="1" si="15"/>
        <v>24.152307692307694</v>
      </c>
      <c r="D504" s="2">
        <f ca="1">Table2[[#This Row],[y]]-Table6[[#This Row],[Trend]]</f>
        <v>-1.7523076923076957</v>
      </c>
      <c r="E504" s="11" t="str">
        <f t="shared" si="14"/>
        <v>Nov</v>
      </c>
      <c r="F504" s="11">
        <f ca="1">AVERAGEIF($E$8:$E$727,Table8[[#This Row],[Monthly]],$D$8:$D$727)</f>
        <v>-1.6477179487179485</v>
      </c>
      <c r="G504" s="11">
        <f ca="1">Table17[[#This Row],[Add_Seasonality_Average (Additive)]]-AVERAGE($F$2:$F$13)</f>
        <v>-1.651804487179487</v>
      </c>
      <c r="H504" s="2">
        <f ca="1">Table7[[#This Row],[Detrended Series]]-Table19[[#This Row],[Seasonality ]]</f>
        <v>-0.10050320512820865</v>
      </c>
    </row>
    <row r="505" spans="1:8" x14ac:dyDescent="0.2">
      <c r="A505" s="1">
        <v>33573</v>
      </c>
      <c r="B505">
        <v>23.75</v>
      </c>
      <c r="C505" s="2">
        <f t="shared" ca="1" si="15"/>
        <v>24.107692307692311</v>
      </c>
      <c r="D505" s="2">
        <f ca="1">Table2[[#This Row],[y]]-Table6[[#This Row],[Trend]]</f>
        <v>-0.35769230769231086</v>
      </c>
      <c r="E505" s="11" t="str">
        <f t="shared" si="14"/>
        <v>Dec</v>
      </c>
      <c r="F505" s="11">
        <f ca="1">AVERAGEIF($E$8:$E$727,Table8[[#This Row],[Monthly]],$D$8:$D$727)</f>
        <v>-0.38643589743589757</v>
      </c>
      <c r="G505" s="11">
        <f ca="1">Table17[[#This Row],[Add_Seasonality_Average (Additive)]]-AVERAGE($F$2:$F$13)</f>
        <v>-0.39052243589743607</v>
      </c>
      <c r="H505" s="2">
        <f ca="1">Table7[[#This Row],[Detrended Series]]-Table19[[#This Row],[Seasonality ]]</f>
        <v>3.2830128205125209E-2</v>
      </c>
    </row>
    <row r="506" spans="1:8" x14ac:dyDescent="0.2">
      <c r="A506" s="1">
        <v>33604</v>
      </c>
      <c r="B506">
        <v>25.02</v>
      </c>
      <c r="C506" s="2">
        <f t="shared" ca="1" si="15"/>
        <v>23.996923076923075</v>
      </c>
      <c r="D506" s="2">
        <f ca="1">Table2[[#This Row],[y]]-Table6[[#This Row],[Trend]]</f>
        <v>1.0230769230769248</v>
      </c>
      <c r="E506" s="11" t="str">
        <f t="shared" si="14"/>
        <v>Jan</v>
      </c>
      <c r="F506" s="11">
        <f ca="1">AVERAGEIF($E$8:$E$727,Table8[[#This Row],[Monthly]],$D$8:$D$727)</f>
        <v>1.4054358974358971</v>
      </c>
      <c r="G506" s="11">
        <f ca="1">Table17[[#This Row],[Add_Seasonality_Average (Additive)]]-AVERAGE($F$2:$F$13)</f>
        <v>1.4013493589743586</v>
      </c>
      <c r="H506" s="2">
        <f ca="1">Table7[[#This Row],[Detrended Series]]-Table19[[#This Row],[Seasonality ]]</f>
        <v>-0.37827243589743387</v>
      </c>
    </row>
    <row r="507" spans="1:8" x14ac:dyDescent="0.2">
      <c r="A507" s="1">
        <v>33635</v>
      </c>
      <c r="B507">
        <v>26.62</v>
      </c>
      <c r="C507" s="2">
        <f t="shared" ca="1" si="15"/>
        <v>23.88</v>
      </c>
      <c r="D507" s="2">
        <f ca="1">Table2[[#This Row],[y]]-Table6[[#This Row],[Trend]]</f>
        <v>2.740000000000002</v>
      </c>
      <c r="E507" s="11" t="str">
        <f t="shared" si="14"/>
        <v>Feb</v>
      </c>
      <c r="F507" s="11">
        <f ca="1">AVERAGEIF($E$8:$E$727,Table8[[#This Row],[Monthly]],$D$8:$D$727)</f>
        <v>2.9278461538461542</v>
      </c>
      <c r="G507" s="11">
        <f ca="1">Table17[[#This Row],[Add_Seasonality_Average (Additive)]]-AVERAGE($F$2:$F$13)</f>
        <v>2.9237596153846157</v>
      </c>
      <c r="H507" s="2">
        <f ca="1">Table7[[#This Row],[Detrended Series]]-Table19[[#This Row],[Seasonality ]]</f>
        <v>-0.18375961538461372</v>
      </c>
    </row>
    <row r="508" spans="1:8" x14ac:dyDescent="0.2">
      <c r="A508" s="1">
        <v>33664</v>
      </c>
      <c r="B508">
        <v>27.72</v>
      </c>
      <c r="C508" s="2">
        <f t="shared" ca="1" si="15"/>
        <v>23.838461538461537</v>
      </c>
      <c r="D508" s="2">
        <f ca="1">Table2[[#This Row],[y]]-Table6[[#This Row],[Trend]]</f>
        <v>3.8815384615384616</v>
      </c>
      <c r="E508" s="11" t="str">
        <f t="shared" si="14"/>
        <v>Mar</v>
      </c>
      <c r="F508" s="11">
        <f ca="1">AVERAGEIF($E$8:$E$727,Table8[[#This Row],[Monthly]],$D$8:$D$727)</f>
        <v>3.3439999999999999</v>
      </c>
      <c r="G508" s="11">
        <f ca="1">Table17[[#This Row],[Add_Seasonality_Average (Additive)]]-AVERAGE($F$2:$F$13)</f>
        <v>3.3399134615384614</v>
      </c>
      <c r="H508" s="2">
        <f ca="1">Table7[[#This Row],[Detrended Series]]-Table19[[#This Row],[Seasonality ]]</f>
        <v>0.54162500000000025</v>
      </c>
    </row>
    <row r="509" spans="1:8" x14ac:dyDescent="0.2">
      <c r="A509" s="1">
        <v>33695</v>
      </c>
      <c r="B509">
        <v>27.58</v>
      </c>
      <c r="C509" s="2">
        <f t="shared" ca="1" si="15"/>
        <v>23.833076923076923</v>
      </c>
      <c r="D509" s="2">
        <f ca="1">Table2[[#This Row],[y]]-Table6[[#This Row],[Trend]]</f>
        <v>3.7469230769230748</v>
      </c>
      <c r="E509" s="11" t="str">
        <f t="shared" si="14"/>
        <v>Apr</v>
      </c>
      <c r="F509" s="11">
        <f ca="1">AVERAGEIF($E$8:$E$727,Table8[[#This Row],[Monthly]],$D$8:$D$727)</f>
        <v>2.4728461538461546</v>
      </c>
      <c r="G509" s="11">
        <f ca="1">Table17[[#This Row],[Add_Seasonality_Average (Additive)]]-AVERAGE($F$2:$F$13)</f>
        <v>2.4687596153846161</v>
      </c>
      <c r="H509" s="2">
        <f ca="1">Table7[[#This Row],[Detrended Series]]-Table19[[#This Row],[Seasonality ]]</f>
        <v>1.2781634615384587</v>
      </c>
    </row>
    <row r="510" spans="1:8" x14ac:dyDescent="0.2">
      <c r="A510" s="1">
        <v>33725</v>
      </c>
      <c r="B510">
        <v>26.44</v>
      </c>
      <c r="C510" s="2">
        <f t="shared" ca="1" si="15"/>
        <v>23.841538461538455</v>
      </c>
      <c r="D510" s="2">
        <f ca="1">Table2[[#This Row],[y]]-Table6[[#This Row],[Trend]]</f>
        <v>2.5984615384615459</v>
      </c>
      <c r="E510" s="11" t="str">
        <f t="shared" si="14"/>
        <v>May</v>
      </c>
      <c r="F510" s="11">
        <f ca="1">AVERAGEIF($E$8:$E$727,Table8[[#This Row],[Monthly]],$D$8:$D$727)</f>
        <v>1.190307692307693</v>
      </c>
      <c r="G510" s="11">
        <f ca="1">Table17[[#This Row],[Add_Seasonality_Average (Additive)]]-AVERAGE($F$2:$F$13)</f>
        <v>1.1862211538461545</v>
      </c>
      <c r="H510" s="2">
        <f ca="1">Table7[[#This Row],[Detrended Series]]-Table19[[#This Row],[Seasonality ]]</f>
        <v>1.4122403846153915</v>
      </c>
    </row>
    <row r="511" spans="1:8" x14ac:dyDescent="0.2">
      <c r="A511" s="1">
        <v>33756</v>
      </c>
      <c r="B511">
        <v>23.86</v>
      </c>
      <c r="C511" s="2">
        <f t="shared" ca="1" si="15"/>
        <v>23.87153846153846</v>
      </c>
      <c r="D511" s="2">
        <f ca="1">Table2[[#This Row],[y]]-Table6[[#This Row],[Trend]]</f>
        <v>-1.1538461538460609E-2</v>
      </c>
      <c r="E511" s="11" t="str">
        <f t="shared" si="14"/>
        <v>Jun</v>
      </c>
      <c r="F511" s="11">
        <f ca="1">AVERAGEIF($E$8:$E$727,Table8[[#This Row],[Monthly]],$D$8:$D$727)</f>
        <v>-0.22521794871794854</v>
      </c>
      <c r="G511" s="11">
        <f ca="1">Table17[[#This Row],[Add_Seasonality_Average (Additive)]]-AVERAGE($F$2:$F$13)</f>
        <v>-0.22930448717948707</v>
      </c>
      <c r="H511" s="2">
        <f ca="1">Table7[[#This Row],[Detrended Series]]-Table19[[#This Row],[Seasonality ]]</f>
        <v>0.21776602564102646</v>
      </c>
    </row>
    <row r="512" spans="1:8" x14ac:dyDescent="0.2">
      <c r="A512" s="1">
        <v>33786</v>
      </c>
      <c r="B512">
        <v>21.84</v>
      </c>
      <c r="C512" s="2">
        <f t="shared" ca="1" si="15"/>
        <v>23.943076923076926</v>
      </c>
      <c r="D512" s="2">
        <f ca="1">Table2[[#This Row],[y]]-Table6[[#This Row],[Trend]]</f>
        <v>-2.1030769230769266</v>
      </c>
      <c r="E512" s="11" t="str">
        <f t="shared" si="14"/>
        <v>Jul</v>
      </c>
      <c r="F512" s="11">
        <f ca="1">AVERAGEIF($E$8:$E$727,Table8[[#This Row],[Monthly]],$D$8:$D$727)</f>
        <v>-1.4442692307692311</v>
      </c>
      <c r="G512" s="11">
        <f ca="1">Table17[[#This Row],[Add_Seasonality_Average (Additive)]]-AVERAGE($F$2:$F$13)</f>
        <v>-1.4483557692307696</v>
      </c>
      <c r="H512" s="2">
        <f ca="1">Table7[[#This Row],[Detrended Series]]-Table19[[#This Row],[Seasonality ]]</f>
        <v>-0.65472115384615703</v>
      </c>
    </row>
    <row r="513" spans="1:8" x14ac:dyDescent="0.2">
      <c r="A513" s="1">
        <v>33817</v>
      </c>
      <c r="B513">
        <v>20.87</v>
      </c>
      <c r="C513" s="2">
        <f t="shared" ca="1" si="15"/>
        <v>24.053846153846152</v>
      </c>
      <c r="D513" s="2">
        <f ca="1">Table2[[#This Row],[y]]-Table6[[#This Row],[Trend]]</f>
        <v>-3.1838461538461509</v>
      </c>
      <c r="E513" s="11" t="str">
        <f t="shared" si="14"/>
        <v>Aug</v>
      </c>
      <c r="F513" s="11">
        <f ca="1">AVERAGEIF($E$8:$E$727,Table8[[#This Row],[Monthly]],$D$8:$D$727)</f>
        <v>-2.4472564102564101</v>
      </c>
      <c r="G513" s="11">
        <f ca="1">Table17[[#This Row],[Add_Seasonality_Average (Additive)]]-AVERAGE($F$2:$F$13)</f>
        <v>-2.4513429487179486</v>
      </c>
      <c r="H513" s="2">
        <f ca="1">Table7[[#This Row],[Detrended Series]]-Table19[[#This Row],[Seasonality ]]</f>
        <v>-0.73250320512820233</v>
      </c>
    </row>
    <row r="514" spans="1:8" x14ac:dyDescent="0.2">
      <c r="A514" s="1">
        <v>33848</v>
      </c>
      <c r="B514">
        <v>20.85</v>
      </c>
      <c r="C514" s="2">
        <f t="shared" ca="1" si="15"/>
        <v>24.088461538461537</v>
      </c>
      <c r="D514" s="2">
        <f ca="1">Table2[[#This Row],[y]]-Table6[[#This Row],[Trend]]</f>
        <v>-3.2384615384615358</v>
      </c>
      <c r="E514" s="11" t="str">
        <f t="shared" si="14"/>
        <v>Sep</v>
      </c>
      <c r="F514" s="11">
        <f ca="1">AVERAGEIF($E$8:$E$727,Table8[[#This Row],[Monthly]],$D$8:$D$727)</f>
        <v>-2.7400384615384614</v>
      </c>
      <c r="G514" s="11">
        <f ca="1">Table17[[#This Row],[Add_Seasonality_Average (Additive)]]-AVERAGE($F$2:$F$13)</f>
        <v>-2.7441249999999999</v>
      </c>
      <c r="H514" s="2">
        <f ca="1">Table7[[#This Row],[Detrended Series]]-Table19[[#This Row],[Seasonality ]]</f>
        <v>-0.49433653846153591</v>
      </c>
    </row>
    <row r="515" spans="1:8" x14ac:dyDescent="0.2">
      <c r="A515" s="1">
        <v>33878</v>
      </c>
      <c r="B515">
        <v>21.15</v>
      </c>
      <c r="C515" s="2">
        <f t="shared" ca="1" si="15"/>
        <v>24.020769230769229</v>
      </c>
      <c r="D515" s="2">
        <f ca="1">Table2[[#This Row],[y]]-Table6[[#This Row],[Trend]]</f>
        <v>-2.8707692307692305</v>
      </c>
      <c r="E515" s="11" t="str">
        <f t="shared" ref="E515:E578" si="16">TEXT(A515,"mmm")</f>
        <v>Oct</v>
      </c>
      <c r="F515" s="11">
        <f ca="1">AVERAGEIF($E$8:$E$727,Table8[[#This Row],[Monthly]],$D$8:$D$727)</f>
        <v>-2.4004615384615375</v>
      </c>
      <c r="G515" s="11">
        <f ca="1">Table17[[#This Row],[Add_Seasonality_Average (Additive)]]-AVERAGE($F$2:$F$13)</f>
        <v>-2.404548076923076</v>
      </c>
      <c r="H515" s="2">
        <f ca="1">Table7[[#This Row],[Detrended Series]]-Table19[[#This Row],[Seasonality ]]</f>
        <v>-0.46622115384615448</v>
      </c>
    </row>
    <row r="516" spans="1:8" x14ac:dyDescent="0.2">
      <c r="A516" s="1">
        <v>33909</v>
      </c>
      <c r="B516">
        <v>21.84</v>
      </c>
      <c r="C516" s="2">
        <f t="shared" ca="1" si="15"/>
        <v>23.868461538461538</v>
      </c>
      <c r="D516" s="2">
        <f ca="1">Table2[[#This Row],[y]]-Table6[[#This Row],[Trend]]</f>
        <v>-2.0284615384615385</v>
      </c>
      <c r="E516" s="11" t="str">
        <f t="shared" si="16"/>
        <v>Nov</v>
      </c>
      <c r="F516" s="11">
        <f ca="1">AVERAGEIF($E$8:$E$727,Table8[[#This Row],[Monthly]],$D$8:$D$727)</f>
        <v>-1.6477179487179485</v>
      </c>
      <c r="G516" s="11">
        <f ca="1">Table17[[#This Row],[Add_Seasonality_Average (Additive)]]-AVERAGE($F$2:$F$13)</f>
        <v>-1.651804487179487</v>
      </c>
      <c r="H516" s="2">
        <f ca="1">Table7[[#This Row],[Detrended Series]]-Table19[[#This Row],[Seasonality ]]</f>
        <v>-0.37665705128205151</v>
      </c>
    </row>
    <row r="517" spans="1:8" x14ac:dyDescent="0.2">
      <c r="A517" s="1">
        <v>33939</v>
      </c>
      <c r="B517">
        <v>22.79</v>
      </c>
      <c r="C517" s="2">
        <f t="shared" ca="1" si="15"/>
        <v>23.689230769230772</v>
      </c>
      <c r="D517" s="2">
        <f ca="1">Table2[[#This Row],[y]]-Table6[[#This Row],[Trend]]</f>
        <v>-0.89923076923077261</v>
      </c>
      <c r="E517" s="11" t="str">
        <f t="shared" si="16"/>
        <v>Dec</v>
      </c>
      <c r="F517" s="11">
        <f ca="1">AVERAGEIF($E$8:$E$727,Table8[[#This Row],[Monthly]],$D$8:$D$727)</f>
        <v>-0.38643589743589757</v>
      </c>
      <c r="G517" s="11">
        <f ca="1">Table17[[#This Row],[Add_Seasonality_Average (Additive)]]-AVERAGE($F$2:$F$13)</f>
        <v>-0.39052243589743607</v>
      </c>
      <c r="H517" s="2">
        <f ca="1">Table7[[#This Row],[Detrended Series]]-Table19[[#This Row],[Seasonality ]]</f>
        <v>-0.50870833333333654</v>
      </c>
    </row>
    <row r="518" spans="1:8" x14ac:dyDescent="0.2">
      <c r="A518" s="1">
        <v>33970</v>
      </c>
      <c r="B518">
        <v>24.68</v>
      </c>
      <c r="C518" s="2">
        <f t="shared" ca="1" si="15"/>
        <v>23.593076923076925</v>
      </c>
      <c r="D518" s="2">
        <f ca="1">Table2[[#This Row],[y]]-Table6[[#This Row],[Trend]]</f>
        <v>1.0869230769230747</v>
      </c>
      <c r="E518" s="11" t="str">
        <f t="shared" si="16"/>
        <v>Jan</v>
      </c>
      <c r="F518" s="11">
        <f ca="1">AVERAGEIF($E$8:$E$727,Table8[[#This Row],[Monthly]],$D$8:$D$727)</f>
        <v>1.4054358974358971</v>
      </c>
      <c r="G518" s="11">
        <f ca="1">Table17[[#This Row],[Add_Seasonality_Average (Additive)]]-AVERAGE($F$2:$F$13)</f>
        <v>1.4013493589743586</v>
      </c>
      <c r="H518" s="2">
        <f ca="1">Table7[[#This Row],[Detrended Series]]-Table19[[#This Row],[Seasonality ]]</f>
        <v>-0.31442628205128398</v>
      </c>
    </row>
    <row r="519" spans="1:8" x14ac:dyDescent="0.2">
      <c r="A519" s="1">
        <v>34001</v>
      </c>
      <c r="B519">
        <v>26.46</v>
      </c>
      <c r="C519" s="2">
        <f t="shared" ca="1" si="15"/>
        <v>23.578461538461536</v>
      </c>
      <c r="D519" s="2">
        <f ca="1">Table2[[#This Row],[y]]-Table6[[#This Row],[Trend]]</f>
        <v>2.8815384615384652</v>
      </c>
      <c r="E519" s="11" t="str">
        <f t="shared" si="16"/>
        <v>Feb</v>
      </c>
      <c r="F519" s="11">
        <f ca="1">AVERAGEIF($E$8:$E$727,Table8[[#This Row],[Monthly]],$D$8:$D$727)</f>
        <v>2.9278461538461542</v>
      </c>
      <c r="G519" s="11">
        <f ca="1">Table17[[#This Row],[Add_Seasonality_Average (Additive)]]-AVERAGE($F$2:$F$13)</f>
        <v>2.9237596153846157</v>
      </c>
      <c r="H519" s="2">
        <f ca="1">Table7[[#This Row],[Detrended Series]]-Table19[[#This Row],[Seasonality ]]</f>
        <v>-4.222115384615055E-2</v>
      </c>
    </row>
    <row r="520" spans="1:8" x14ac:dyDescent="0.2">
      <c r="A520" s="1">
        <v>34029</v>
      </c>
      <c r="B520">
        <v>27.07</v>
      </c>
      <c r="C520" s="2">
        <f t="shared" ca="1" si="15"/>
        <v>23.596923076923076</v>
      </c>
      <c r="D520" s="2">
        <f ca="1">Table2[[#This Row],[y]]-Table6[[#This Row],[Trend]]</f>
        <v>3.4730769230769241</v>
      </c>
      <c r="E520" s="11" t="str">
        <f t="shared" si="16"/>
        <v>Mar</v>
      </c>
      <c r="F520" s="11">
        <f ca="1">AVERAGEIF($E$8:$E$727,Table8[[#This Row],[Monthly]],$D$8:$D$727)</f>
        <v>3.3439999999999999</v>
      </c>
      <c r="G520" s="11">
        <f ca="1">Table17[[#This Row],[Add_Seasonality_Average (Additive)]]-AVERAGE($F$2:$F$13)</f>
        <v>3.3399134615384614</v>
      </c>
      <c r="H520" s="2">
        <f ca="1">Table7[[#This Row],[Detrended Series]]-Table19[[#This Row],[Seasonality ]]</f>
        <v>0.1331634615384627</v>
      </c>
    </row>
    <row r="521" spans="1:8" x14ac:dyDescent="0.2">
      <c r="A521" s="1">
        <v>34060</v>
      </c>
      <c r="B521">
        <v>26.84</v>
      </c>
      <c r="C521" s="2">
        <f t="shared" ref="C521:C584" ca="1" si="17">IFERROR(AVERAGE(OFFSET(B515, 0, 0, 13, 1)), "")</f>
        <v>23.663076923076922</v>
      </c>
      <c r="D521" s="2">
        <f ca="1">Table2[[#This Row],[y]]-Table6[[#This Row],[Trend]]</f>
        <v>3.1769230769230781</v>
      </c>
      <c r="E521" s="11" t="str">
        <f t="shared" si="16"/>
        <v>Apr</v>
      </c>
      <c r="F521" s="11">
        <f ca="1">AVERAGEIF($E$8:$E$727,Table8[[#This Row],[Monthly]],$D$8:$D$727)</f>
        <v>2.4728461538461546</v>
      </c>
      <c r="G521" s="11">
        <f ca="1">Table17[[#This Row],[Add_Seasonality_Average (Additive)]]-AVERAGE($F$2:$F$13)</f>
        <v>2.4687596153846161</v>
      </c>
      <c r="H521" s="2">
        <f ca="1">Table7[[#This Row],[Detrended Series]]-Table19[[#This Row],[Seasonality ]]</f>
        <v>0.70816346153846199</v>
      </c>
    </row>
    <row r="522" spans="1:8" x14ac:dyDescent="0.2">
      <c r="A522" s="1">
        <v>34090</v>
      </c>
      <c r="B522">
        <v>25.6</v>
      </c>
      <c r="C522" s="2">
        <f t="shared" ca="1" si="17"/>
        <v>23.733846153846152</v>
      </c>
      <c r="D522" s="2">
        <f ca="1">Table2[[#This Row],[y]]-Table6[[#This Row],[Trend]]</f>
        <v>1.8661538461538498</v>
      </c>
      <c r="E522" s="11" t="str">
        <f t="shared" si="16"/>
        <v>May</v>
      </c>
      <c r="F522" s="11">
        <f ca="1">AVERAGEIF($E$8:$E$727,Table8[[#This Row],[Monthly]],$D$8:$D$727)</f>
        <v>1.190307692307693</v>
      </c>
      <c r="G522" s="11">
        <f ca="1">Table17[[#This Row],[Add_Seasonality_Average (Additive)]]-AVERAGE($F$2:$F$13)</f>
        <v>1.1862211538461545</v>
      </c>
      <c r="H522" s="2">
        <f ca="1">Table7[[#This Row],[Detrended Series]]-Table19[[#This Row],[Seasonality ]]</f>
        <v>0.67993269230769537</v>
      </c>
    </row>
    <row r="523" spans="1:8" x14ac:dyDescent="0.2">
      <c r="A523" s="1">
        <v>34121</v>
      </c>
      <c r="B523">
        <v>24.11</v>
      </c>
      <c r="C523" s="2">
        <f t="shared" ca="1" si="17"/>
        <v>23.812307692307691</v>
      </c>
      <c r="D523" s="2">
        <f ca="1">Table2[[#This Row],[y]]-Table6[[#This Row],[Trend]]</f>
        <v>0.29769230769230859</v>
      </c>
      <c r="E523" s="11" t="str">
        <f t="shared" si="16"/>
        <v>Jun</v>
      </c>
      <c r="F523" s="11">
        <f ca="1">AVERAGEIF($E$8:$E$727,Table8[[#This Row],[Monthly]],$D$8:$D$727)</f>
        <v>-0.22521794871794854</v>
      </c>
      <c r="G523" s="11">
        <f ca="1">Table17[[#This Row],[Add_Seasonality_Average (Additive)]]-AVERAGE($F$2:$F$13)</f>
        <v>-0.22930448717948707</v>
      </c>
      <c r="H523" s="2">
        <f ca="1">Table7[[#This Row],[Detrended Series]]-Table19[[#This Row],[Seasonality ]]</f>
        <v>0.52699679487179563</v>
      </c>
    </row>
    <row r="524" spans="1:8" x14ac:dyDescent="0.2">
      <c r="A524" s="1">
        <v>34151</v>
      </c>
      <c r="B524">
        <v>22.61</v>
      </c>
      <c r="C524" s="2">
        <f t="shared" ca="1" si="17"/>
        <v>23.94846153846154</v>
      </c>
      <c r="D524" s="2">
        <f ca="1">Table2[[#This Row],[y]]-Table6[[#This Row],[Trend]]</f>
        <v>-1.3384615384615408</v>
      </c>
      <c r="E524" s="11" t="str">
        <f t="shared" si="16"/>
        <v>Jul</v>
      </c>
      <c r="F524" s="11">
        <f ca="1">AVERAGEIF($E$8:$E$727,Table8[[#This Row],[Monthly]],$D$8:$D$727)</f>
        <v>-1.4442692307692311</v>
      </c>
      <c r="G524" s="11">
        <f ca="1">Table17[[#This Row],[Add_Seasonality_Average (Additive)]]-AVERAGE($F$2:$F$13)</f>
        <v>-1.4483557692307696</v>
      </c>
      <c r="H524" s="2">
        <f ca="1">Table7[[#This Row],[Detrended Series]]-Table19[[#This Row],[Seasonality ]]</f>
        <v>0.10989423076922877</v>
      </c>
    </row>
    <row r="525" spans="1:8" x14ac:dyDescent="0.2">
      <c r="A525" s="1">
        <v>34182</v>
      </c>
      <c r="B525">
        <v>21.65</v>
      </c>
      <c r="C525" s="2">
        <f t="shared" ca="1" si="17"/>
        <v>24.041538461538458</v>
      </c>
      <c r="D525" s="2">
        <f ca="1">Table2[[#This Row],[y]]-Table6[[#This Row],[Trend]]</f>
        <v>-2.3915384615384596</v>
      </c>
      <c r="E525" s="11" t="str">
        <f t="shared" si="16"/>
        <v>Aug</v>
      </c>
      <c r="F525" s="11">
        <f ca="1">AVERAGEIF($E$8:$E$727,Table8[[#This Row],[Monthly]],$D$8:$D$727)</f>
        <v>-2.4472564102564101</v>
      </c>
      <c r="G525" s="11">
        <f ca="1">Table17[[#This Row],[Add_Seasonality_Average (Additive)]]-AVERAGE($F$2:$F$13)</f>
        <v>-2.4513429487179486</v>
      </c>
      <c r="H525" s="2">
        <f ca="1">Table7[[#This Row],[Detrended Series]]-Table19[[#This Row],[Seasonality ]]</f>
        <v>5.9804487179488941E-2</v>
      </c>
    </row>
    <row r="526" spans="1:8" x14ac:dyDescent="0.2">
      <c r="A526" s="1">
        <v>34213</v>
      </c>
      <c r="B526">
        <v>21.11</v>
      </c>
      <c r="C526" s="2">
        <f t="shared" ca="1" si="17"/>
        <v>23.986923076923077</v>
      </c>
      <c r="D526" s="2">
        <f ca="1">Table2[[#This Row],[y]]-Table6[[#This Row],[Trend]]</f>
        <v>-2.8769230769230774</v>
      </c>
      <c r="E526" s="11" t="str">
        <f t="shared" si="16"/>
        <v>Sep</v>
      </c>
      <c r="F526" s="11">
        <f ca="1">AVERAGEIF($E$8:$E$727,Table8[[#This Row],[Monthly]],$D$8:$D$727)</f>
        <v>-2.7400384615384614</v>
      </c>
      <c r="G526" s="11">
        <f ca="1">Table17[[#This Row],[Add_Seasonality_Average (Additive)]]-AVERAGE($F$2:$F$13)</f>
        <v>-2.7441249999999999</v>
      </c>
      <c r="H526" s="2">
        <f ca="1">Table7[[#This Row],[Detrended Series]]-Table19[[#This Row],[Seasonality ]]</f>
        <v>-0.13279807692307743</v>
      </c>
    </row>
    <row r="527" spans="1:8" x14ac:dyDescent="0.2">
      <c r="A527" s="1">
        <v>34243</v>
      </c>
      <c r="B527">
        <v>21.71</v>
      </c>
      <c r="C527" s="2">
        <f t="shared" ca="1" si="17"/>
        <v>23.78846153846154</v>
      </c>
      <c r="D527" s="2">
        <f ca="1">Table2[[#This Row],[y]]-Table6[[#This Row],[Trend]]</f>
        <v>-2.0784615384615392</v>
      </c>
      <c r="E527" s="11" t="str">
        <f t="shared" si="16"/>
        <v>Oct</v>
      </c>
      <c r="F527" s="11">
        <f ca="1">AVERAGEIF($E$8:$E$727,Table8[[#This Row],[Monthly]],$D$8:$D$727)</f>
        <v>-2.4004615384615375</v>
      </c>
      <c r="G527" s="11">
        <f ca="1">Table17[[#This Row],[Add_Seasonality_Average (Additive)]]-AVERAGE($F$2:$F$13)</f>
        <v>-2.404548076923076</v>
      </c>
      <c r="H527" s="2">
        <f ca="1">Table7[[#This Row],[Detrended Series]]-Table19[[#This Row],[Seasonality ]]</f>
        <v>0.32608653846153679</v>
      </c>
    </row>
    <row r="528" spans="1:8" x14ac:dyDescent="0.2">
      <c r="A528" s="1">
        <v>34274</v>
      </c>
      <c r="B528">
        <v>22.07</v>
      </c>
      <c r="C528" s="2">
        <f t="shared" ca="1" si="17"/>
        <v>23.533076923076919</v>
      </c>
      <c r="D528" s="2">
        <f ca="1">Table2[[#This Row],[y]]-Table6[[#This Row],[Trend]]</f>
        <v>-1.4630769230769189</v>
      </c>
      <c r="E528" s="11" t="str">
        <f t="shared" si="16"/>
        <v>Nov</v>
      </c>
      <c r="F528" s="11">
        <f ca="1">AVERAGEIF($E$8:$E$727,Table8[[#This Row],[Monthly]],$D$8:$D$727)</f>
        <v>-1.6477179487179485</v>
      </c>
      <c r="G528" s="11">
        <f ca="1">Table17[[#This Row],[Add_Seasonality_Average (Additive)]]-AVERAGE($F$2:$F$13)</f>
        <v>-1.651804487179487</v>
      </c>
      <c r="H528" s="2">
        <f ca="1">Table7[[#This Row],[Detrended Series]]-Table19[[#This Row],[Seasonality ]]</f>
        <v>0.18872756410256808</v>
      </c>
    </row>
    <row r="529" spans="1:8" x14ac:dyDescent="0.2">
      <c r="A529" s="1">
        <v>34304</v>
      </c>
      <c r="B529">
        <v>22.86</v>
      </c>
      <c r="C529" s="2">
        <f t="shared" ca="1" si="17"/>
        <v>23.279999999999998</v>
      </c>
      <c r="D529" s="2">
        <f ca="1">Table2[[#This Row],[y]]-Table6[[#This Row],[Trend]]</f>
        <v>-0.41999999999999815</v>
      </c>
      <c r="E529" s="11" t="str">
        <f t="shared" si="16"/>
        <v>Dec</v>
      </c>
      <c r="F529" s="11">
        <f ca="1">AVERAGEIF($E$8:$E$727,Table8[[#This Row],[Monthly]],$D$8:$D$727)</f>
        <v>-0.38643589743589757</v>
      </c>
      <c r="G529" s="11">
        <f ca="1">Table17[[#This Row],[Add_Seasonality_Average (Additive)]]-AVERAGE($F$2:$F$13)</f>
        <v>-0.39052243589743607</v>
      </c>
      <c r="H529" s="2">
        <f ca="1">Table7[[#This Row],[Detrended Series]]-Table19[[#This Row],[Seasonality ]]</f>
        <v>-2.9477564102562082E-2</v>
      </c>
    </row>
    <row r="530" spans="1:8" x14ac:dyDescent="0.2">
      <c r="A530" s="1">
        <v>34335</v>
      </c>
      <c r="B530">
        <v>24.56</v>
      </c>
      <c r="C530" s="2">
        <f t="shared" ca="1" si="17"/>
        <v>23.053846153846152</v>
      </c>
      <c r="D530" s="2">
        <f ca="1">Table2[[#This Row],[y]]-Table6[[#This Row],[Trend]]</f>
        <v>1.5061538461538468</v>
      </c>
      <c r="E530" s="11" t="str">
        <f t="shared" si="16"/>
        <v>Jan</v>
      </c>
      <c r="F530" s="11">
        <f ca="1">AVERAGEIF($E$8:$E$727,Table8[[#This Row],[Monthly]],$D$8:$D$727)</f>
        <v>1.4054358974358971</v>
      </c>
      <c r="G530" s="11">
        <f ca="1">Table17[[#This Row],[Add_Seasonality_Average (Additive)]]-AVERAGE($F$2:$F$13)</f>
        <v>1.4013493589743586</v>
      </c>
      <c r="H530" s="2">
        <f ca="1">Table7[[#This Row],[Detrended Series]]-Table19[[#This Row],[Seasonality ]]</f>
        <v>0.1048044871794882</v>
      </c>
    </row>
    <row r="531" spans="1:8" x14ac:dyDescent="0.2">
      <c r="A531" s="1">
        <v>34366</v>
      </c>
      <c r="B531">
        <v>25.89</v>
      </c>
      <c r="C531" s="2">
        <f t="shared" ca="1" si="17"/>
        <v>22.869999999999997</v>
      </c>
      <c r="D531" s="2">
        <f ca="1">Table2[[#This Row],[y]]-Table6[[#This Row],[Trend]]</f>
        <v>3.0200000000000031</v>
      </c>
      <c r="E531" s="11" t="str">
        <f t="shared" si="16"/>
        <v>Feb</v>
      </c>
      <c r="F531" s="11">
        <f ca="1">AVERAGEIF($E$8:$E$727,Table8[[#This Row],[Monthly]],$D$8:$D$727)</f>
        <v>2.9278461538461542</v>
      </c>
      <c r="G531" s="11">
        <f ca="1">Table17[[#This Row],[Add_Seasonality_Average (Additive)]]-AVERAGE($F$2:$F$13)</f>
        <v>2.9237596153846157</v>
      </c>
      <c r="H531" s="2">
        <f ca="1">Table7[[#This Row],[Detrended Series]]-Table19[[#This Row],[Seasonality ]]</f>
        <v>9.624038461538742E-2</v>
      </c>
    </row>
    <row r="532" spans="1:8" x14ac:dyDescent="0.2">
      <c r="A532" s="1">
        <v>34394</v>
      </c>
      <c r="B532">
        <v>25.75</v>
      </c>
      <c r="C532" s="2">
        <f t="shared" ca="1" si="17"/>
        <v>22.793076923076917</v>
      </c>
      <c r="D532" s="2">
        <f ca="1">Table2[[#This Row],[y]]-Table6[[#This Row],[Trend]]</f>
        <v>2.9569230769230828</v>
      </c>
      <c r="E532" s="11" t="str">
        <f t="shared" si="16"/>
        <v>Mar</v>
      </c>
      <c r="F532" s="11">
        <f ca="1">AVERAGEIF($E$8:$E$727,Table8[[#This Row],[Monthly]],$D$8:$D$727)</f>
        <v>3.3439999999999999</v>
      </c>
      <c r="G532" s="11">
        <f ca="1">Table17[[#This Row],[Add_Seasonality_Average (Additive)]]-AVERAGE($F$2:$F$13)</f>
        <v>3.3399134615384614</v>
      </c>
      <c r="H532" s="2">
        <f ca="1">Table7[[#This Row],[Detrended Series]]-Table19[[#This Row],[Seasonality ]]</f>
        <v>-0.3829903846153786</v>
      </c>
    </row>
    <row r="533" spans="1:8" x14ac:dyDescent="0.2">
      <c r="A533" s="1">
        <v>34425</v>
      </c>
      <c r="B533">
        <v>24.49</v>
      </c>
      <c r="C533" s="2">
        <f t="shared" ca="1" si="17"/>
        <v>22.864615384615391</v>
      </c>
      <c r="D533" s="2">
        <f ca="1">Table2[[#This Row],[y]]-Table6[[#This Row],[Trend]]</f>
        <v>1.6253846153846077</v>
      </c>
      <c r="E533" s="11" t="str">
        <f t="shared" si="16"/>
        <v>Apr</v>
      </c>
      <c r="F533" s="11">
        <f ca="1">AVERAGEIF($E$8:$E$727,Table8[[#This Row],[Monthly]],$D$8:$D$727)</f>
        <v>2.4728461538461546</v>
      </c>
      <c r="G533" s="11">
        <f ca="1">Table17[[#This Row],[Add_Seasonality_Average (Additive)]]-AVERAGE($F$2:$F$13)</f>
        <v>2.4687596153846161</v>
      </c>
      <c r="H533" s="2">
        <f ca="1">Table7[[#This Row],[Detrended Series]]-Table19[[#This Row],[Seasonality ]]</f>
        <v>-0.84337500000000842</v>
      </c>
    </row>
    <row r="534" spans="1:8" x14ac:dyDescent="0.2">
      <c r="A534" s="1">
        <v>34455</v>
      </c>
      <c r="B534">
        <v>23.52</v>
      </c>
      <c r="C534" s="2">
        <f t="shared" ca="1" si="17"/>
        <v>22.907692307692308</v>
      </c>
      <c r="D534" s="2">
        <f ca="1">Table2[[#This Row],[y]]-Table6[[#This Row],[Trend]]</f>
        <v>0.61230769230769155</v>
      </c>
      <c r="E534" s="11" t="str">
        <f t="shared" si="16"/>
        <v>May</v>
      </c>
      <c r="F534" s="11">
        <f ca="1">AVERAGEIF($E$8:$E$727,Table8[[#This Row],[Monthly]],$D$8:$D$727)</f>
        <v>1.190307692307693</v>
      </c>
      <c r="G534" s="11">
        <f ca="1">Table17[[#This Row],[Add_Seasonality_Average (Additive)]]-AVERAGE($F$2:$F$13)</f>
        <v>1.1862211538461545</v>
      </c>
      <c r="H534" s="2">
        <f ca="1">Table7[[#This Row],[Detrended Series]]-Table19[[#This Row],[Seasonality ]]</f>
        <v>-0.5739134615384629</v>
      </c>
    </row>
    <row r="535" spans="1:8" x14ac:dyDescent="0.2">
      <c r="A535" s="1">
        <v>34486</v>
      </c>
      <c r="B535">
        <v>22.31</v>
      </c>
      <c r="C535" s="2">
        <f t="shared" ca="1" si="17"/>
        <v>23.036923076923078</v>
      </c>
      <c r="D535" s="2">
        <f ca="1">Table2[[#This Row],[y]]-Table6[[#This Row],[Trend]]</f>
        <v>-0.72692307692307878</v>
      </c>
      <c r="E535" s="11" t="str">
        <f t="shared" si="16"/>
        <v>Jun</v>
      </c>
      <c r="F535" s="11">
        <f ca="1">AVERAGEIF($E$8:$E$727,Table8[[#This Row],[Monthly]],$D$8:$D$727)</f>
        <v>-0.22521794871794854</v>
      </c>
      <c r="G535" s="11">
        <f ca="1">Table17[[#This Row],[Add_Seasonality_Average (Additive)]]-AVERAGE($F$2:$F$13)</f>
        <v>-0.22930448717948707</v>
      </c>
      <c r="H535" s="2">
        <f ca="1">Table7[[#This Row],[Detrended Series]]-Table19[[#This Row],[Seasonality ]]</f>
        <v>-0.49761858974359174</v>
      </c>
    </row>
    <row r="536" spans="1:8" x14ac:dyDescent="0.2">
      <c r="A536" s="1">
        <v>34516</v>
      </c>
      <c r="B536">
        <v>21.17</v>
      </c>
      <c r="C536" s="2">
        <f t="shared" ca="1" si="17"/>
        <v>23.238461538461539</v>
      </c>
      <c r="D536" s="2">
        <f ca="1">Table2[[#This Row],[y]]-Table6[[#This Row],[Trend]]</f>
        <v>-2.0684615384615377</v>
      </c>
      <c r="E536" s="11" t="str">
        <f t="shared" si="16"/>
        <v>Jul</v>
      </c>
      <c r="F536" s="11">
        <f ca="1">AVERAGEIF($E$8:$E$727,Table8[[#This Row],[Monthly]],$D$8:$D$727)</f>
        <v>-1.4442692307692311</v>
      </c>
      <c r="G536" s="11">
        <f ca="1">Table17[[#This Row],[Add_Seasonality_Average (Additive)]]-AVERAGE($F$2:$F$13)</f>
        <v>-1.4483557692307696</v>
      </c>
      <c r="H536" s="2">
        <f ca="1">Table7[[#This Row],[Detrended Series]]-Table19[[#This Row],[Seasonality ]]</f>
        <v>-0.6201057692307681</v>
      </c>
    </row>
    <row r="537" spans="1:8" x14ac:dyDescent="0.2">
      <c r="A537" s="1">
        <v>34547</v>
      </c>
      <c r="B537">
        <v>20.22</v>
      </c>
      <c r="C537" s="2">
        <f t="shared" ca="1" si="17"/>
        <v>23.368461538461538</v>
      </c>
      <c r="D537" s="2">
        <f ca="1">Table2[[#This Row],[y]]-Table6[[#This Row],[Trend]]</f>
        <v>-3.1484615384615395</v>
      </c>
      <c r="E537" s="11" t="str">
        <f t="shared" si="16"/>
        <v>Aug</v>
      </c>
      <c r="F537" s="11">
        <f ca="1">AVERAGEIF($E$8:$E$727,Table8[[#This Row],[Monthly]],$D$8:$D$727)</f>
        <v>-2.4472564102564101</v>
      </c>
      <c r="G537" s="11">
        <f ca="1">Table17[[#This Row],[Add_Seasonality_Average (Additive)]]-AVERAGE($F$2:$F$13)</f>
        <v>-2.4513429487179486</v>
      </c>
      <c r="H537" s="2">
        <f ca="1">Table7[[#This Row],[Detrended Series]]-Table19[[#This Row],[Seasonality ]]</f>
        <v>-0.69711858974359098</v>
      </c>
    </row>
    <row r="538" spans="1:8" x14ac:dyDescent="0.2">
      <c r="A538" s="1">
        <v>34578</v>
      </c>
      <c r="B538">
        <v>20.65</v>
      </c>
      <c r="C538" s="2">
        <f t="shared" ca="1" si="17"/>
        <v>23.38384615384615</v>
      </c>
      <c r="D538" s="2">
        <f ca="1">Table2[[#This Row],[y]]-Table6[[#This Row],[Trend]]</f>
        <v>-2.7338461538461516</v>
      </c>
      <c r="E538" s="11" t="str">
        <f t="shared" si="16"/>
        <v>Sep</v>
      </c>
      <c r="F538" s="11">
        <f ca="1">AVERAGEIF($E$8:$E$727,Table8[[#This Row],[Monthly]],$D$8:$D$727)</f>
        <v>-2.7400384615384614</v>
      </c>
      <c r="G538" s="11">
        <f ca="1">Table17[[#This Row],[Add_Seasonality_Average (Additive)]]-AVERAGE($F$2:$F$13)</f>
        <v>-2.7441249999999999</v>
      </c>
      <c r="H538" s="2">
        <f ca="1">Table7[[#This Row],[Detrended Series]]-Table19[[#This Row],[Seasonality ]]</f>
        <v>1.0278846153848331E-2</v>
      </c>
    </row>
    <row r="539" spans="1:8" x14ac:dyDescent="0.2">
      <c r="A539" s="1">
        <v>34608</v>
      </c>
      <c r="B539">
        <v>22.04</v>
      </c>
      <c r="C539" s="2">
        <f t="shared" ca="1" si="17"/>
        <v>23.273846153846151</v>
      </c>
      <c r="D539" s="2">
        <f ca="1">Table2[[#This Row],[y]]-Table6[[#This Row],[Trend]]</f>
        <v>-1.2338461538461516</v>
      </c>
      <c r="E539" s="11" t="str">
        <f t="shared" si="16"/>
        <v>Oct</v>
      </c>
      <c r="F539" s="11">
        <f ca="1">AVERAGEIF($E$8:$E$727,Table8[[#This Row],[Monthly]],$D$8:$D$727)</f>
        <v>-2.4004615384615375</v>
      </c>
      <c r="G539" s="11">
        <f ca="1">Table17[[#This Row],[Add_Seasonality_Average (Additive)]]-AVERAGE($F$2:$F$13)</f>
        <v>-2.404548076923076</v>
      </c>
      <c r="H539" s="2">
        <f ca="1">Table7[[#This Row],[Detrended Series]]-Table19[[#This Row],[Seasonality ]]</f>
        <v>1.1707019230769244</v>
      </c>
    </row>
    <row r="540" spans="1:8" x14ac:dyDescent="0.2">
      <c r="A540" s="1">
        <v>34639</v>
      </c>
      <c r="B540">
        <v>22.27</v>
      </c>
      <c r="C540" s="2">
        <f t="shared" ca="1" si="17"/>
        <v>23.187692307692309</v>
      </c>
      <c r="D540" s="2">
        <f ca="1">Table2[[#This Row],[y]]-Table6[[#This Row],[Trend]]</f>
        <v>-0.91769230769230958</v>
      </c>
      <c r="E540" s="11" t="str">
        <f t="shared" si="16"/>
        <v>Nov</v>
      </c>
      <c r="F540" s="11">
        <f ca="1">AVERAGEIF($E$8:$E$727,Table8[[#This Row],[Monthly]],$D$8:$D$727)</f>
        <v>-1.6477179487179485</v>
      </c>
      <c r="G540" s="11">
        <f ca="1">Table17[[#This Row],[Add_Seasonality_Average (Additive)]]-AVERAGE($F$2:$F$13)</f>
        <v>-1.651804487179487</v>
      </c>
      <c r="H540" s="2">
        <f ca="1">Table7[[#This Row],[Detrended Series]]-Table19[[#This Row],[Seasonality ]]</f>
        <v>0.73411217948717744</v>
      </c>
    </row>
    <row r="541" spans="1:8" x14ac:dyDescent="0.2">
      <c r="A541" s="1">
        <v>34669</v>
      </c>
      <c r="B541">
        <v>23.75</v>
      </c>
      <c r="C541" s="2">
        <f t="shared" ca="1" si="17"/>
        <v>23.103846153846153</v>
      </c>
      <c r="D541" s="2">
        <f ca="1">Table2[[#This Row],[y]]-Table6[[#This Row],[Trend]]</f>
        <v>0.64615384615384741</v>
      </c>
      <c r="E541" s="11" t="str">
        <f t="shared" si="16"/>
        <v>Dec</v>
      </c>
      <c r="F541" s="11">
        <f ca="1">AVERAGEIF($E$8:$E$727,Table8[[#This Row],[Monthly]],$D$8:$D$727)</f>
        <v>-0.38643589743589757</v>
      </c>
      <c r="G541" s="11">
        <f ca="1">Table17[[#This Row],[Add_Seasonality_Average (Additive)]]-AVERAGE($F$2:$F$13)</f>
        <v>-0.39052243589743607</v>
      </c>
      <c r="H541" s="2">
        <f ca="1">Table7[[#This Row],[Detrended Series]]-Table19[[#This Row],[Seasonality ]]</f>
        <v>1.0366762820512836</v>
      </c>
    </row>
    <row r="542" spans="1:8" x14ac:dyDescent="0.2">
      <c r="A542" s="1">
        <v>34700</v>
      </c>
      <c r="B542">
        <v>25.48</v>
      </c>
      <c r="C542" s="2">
        <f t="shared" ca="1" si="17"/>
        <v>23.035384615384615</v>
      </c>
      <c r="D542" s="2">
        <f ca="1">Table2[[#This Row],[y]]-Table6[[#This Row],[Trend]]</f>
        <v>2.4446153846153855</v>
      </c>
      <c r="E542" s="11" t="str">
        <f t="shared" si="16"/>
        <v>Jan</v>
      </c>
      <c r="F542" s="11">
        <f ca="1">AVERAGEIF($E$8:$E$727,Table8[[#This Row],[Monthly]],$D$8:$D$727)</f>
        <v>1.4054358974358971</v>
      </c>
      <c r="G542" s="11">
        <f ca="1">Table17[[#This Row],[Add_Seasonality_Average (Additive)]]-AVERAGE($F$2:$F$13)</f>
        <v>1.4013493589743586</v>
      </c>
      <c r="H542" s="2">
        <f ca="1">Table7[[#This Row],[Detrended Series]]-Table19[[#This Row],[Seasonality ]]</f>
        <v>1.0432660256410269</v>
      </c>
    </row>
    <row r="543" spans="1:8" x14ac:dyDescent="0.2">
      <c r="A543" s="1">
        <v>34731</v>
      </c>
      <c r="B543">
        <v>26.25</v>
      </c>
      <c r="C543" s="2">
        <f t="shared" ca="1" si="17"/>
        <v>22.98076923076923</v>
      </c>
      <c r="D543" s="2">
        <f ca="1">Table2[[#This Row],[y]]-Table6[[#This Row],[Trend]]</f>
        <v>3.2692307692307701</v>
      </c>
      <c r="E543" s="11" t="str">
        <f t="shared" si="16"/>
        <v>Feb</v>
      </c>
      <c r="F543" s="11">
        <f ca="1">AVERAGEIF($E$8:$E$727,Table8[[#This Row],[Monthly]],$D$8:$D$727)</f>
        <v>2.9278461538461542</v>
      </c>
      <c r="G543" s="11">
        <f ca="1">Table17[[#This Row],[Add_Seasonality_Average (Additive)]]-AVERAGE($F$2:$F$13)</f>
        <v>2.9237596153846157</v>
      </c>
      <c r="H543" s="2">
        <f ca="1">Table7[[#This Row],[Detrended Series]]-Table19[[#This Row],[Seasonality ]]</f>
        <v>0.34547115384615434</v>
      </c>
    </row>
    <row r="544" spans="1:8" x14ac:dyDescent="0.2">
      <c r="A544" s="1">
        <v>34759</v>
      </c>
      <c r="B544">
        <v>26.09</v>
      </c>
      <c r="C544" s="2">
        <f t="shared" ca="1" si="17"/>
        <v>23.002307692307689</v>
      </c>
      <c r="D544" s="2">
        <f ca="1">Table2[[#This Row],[y]]-Table6[[#This Row],[Trend]]</f>
        <v>3.0876923076923113</v>
      </c>
      <c r="E544" s="11" t="str">
        <f t="shared" si="16"/>
        <v>Mar</v>
      </c>
      <c r="F544" s="11">
        <f ca="1">AVERAGEIF($E$8:$E$727,Table8[[#This Row],[Monthly]],$D$8:$D$727)</f>
        <v>3.3439999999999999</v>
      </c>
      <c r="G544" s="11">
        <f ca="1">Table17[[#This Row],[Add_Seasonality_Average (Additive)]]-AVERAGE($F$2:$F$13)</f>
        <v>3.3399134615384614</v>
      </c>
      <c r="H544" s="2">
        <f ca="1">Table7[[#This Row],[Detrended Series]]-Table19[[#This Row],[Seasonality ]]</f>
        <v>-0.25222115384615007</v>
      </c>
    </row>
    <row r="545" spans="1:8" x14ac:dyDescent="0.2">
      <c r="A545" s="1">
        <v>34790</v>
      </c>
      <c r="B545">
        <v>24.32</v>
      </c>
      <c r="C545" s="2">
        <f t="shared" ca="1" si="17"/>
        <v>23</v>
      </c>
      <c r="D545" s="2">
        <f ca="1">Table2[[#This Row],[y]]-Table6[[#This Row],[Trend]]</f>
        <v>1.3200000000000003</v>
      </c>
      <c r="E545" s="11" t="str">
        <f t="shared" si="16"/>
        <v>Apr</v>
      </c>
      <c r="F545" s="11">
        <f ca="1">AVERAGEIF($E$8:$E$727,Table8[[#This Row],[Monthly]],$D$8:$D$727)</f>
        <v>2.4728461538461546</v>
      </c>
      <c r="G545" s="11">
        <f ca="1">Table17[[#This Row],[Add_Seasonality_Average (Additive)]]-AVERAGE($F$2:$F$13)</f>
        <v>2.4687596153846161</v>
      </c>
      <c r="H545" s="2">
        <f ca="1">Table7[[#This Row],[Detrended Series]]-Table19[[#This Row],[Seasonality ]]</f>
        <v>-1.1487596153846158</v>
      </c>
    </row>
    <row r="546" spans="1:8" x14ac:dyDescent="0.2">
      <c r="A546" s="1">
        <v>34820</v>
      </c>
      <c r="B546">
        <v>23.37</v>
      </c>
      <c r="C546" s="2">
        <f t="shared" ca="1" si="17"/>
        <v>22.957692307692312</v>
      </c>
      <c r="D546" s="2">
        <f ca="1">Table2[[#This Row],[y]]-Table6[[#This Row],[Trend]]</f>
        <v>0.41230769230768871</v>
      </c>
      <c r="E546" s="11" t="str">
        <f t="shared" si="16"/>
        <v>May</v>
      </c>
      <c r="F546" s="11">
        <f ca="1">AVERAGEIF($E$8:$E$727,Table8[[#This Row],[Monthly]],$D$8:$D$727)</f>
        <v>1.190307692307693</v>
      </c>
      <c r="G546" s="11">
        <f ca="1">Table17[[#This Row],[Add_Seasonality_Average (Additive)]]-AVERAGE($F$2:$F$13)</f>
        <v>1.1862211538461545</v>
      </c>
      <c r="H546" s="2">
        <f ca="1">Table7[[#This Row],[Detrended Series]]-Table19[[#This Row],[Seasonality ]]</f>
        <v>-0.77391346153846574</v>
      </c>
    </row>
    <row r="547" spans="1:8" x14ac:dyDescent="0.2">
      <c r="A547" s="1">
        <v>34851</v>
      </c>
      <c r="B547">
        <v>22.43</v>
      </c>
      <c r="C547" s="2">
        <f t="shared" ca="1" si="17"/>
        <v>22.939230769230772</v>
      </c>
      <c r="D547" s="2">
        <f ca="1">Table2[[#This Row],[y]]-Table6[[#This Row],[Trend]]</f>
        <v>-0.50923076923077204</v>
      </c>
      <c r="E547" s="11" t="str">
        <f t="shared" si="16"/>
        <v>Jun</v>
      </c>
      <c r="F547" s="11">
        <f ca="1">AVERAGEIF($E$8:$E$727,Table8[[#This Row],[Monthly]],$D$8:$D$727)</f>
        <v>-0.22521794871794854</v>
      </c>
      <c r="G547" s="11">
        <f ca="1">Table17[[#This Row],[Add_Seasonality_Average (Additive)]]-AVERAGE($F$2:$F$13)</f>
        <v>-0.22930448717948707</v>
      </c>
      <c r="H547" s="2">
        <f ca="1">Table7[[#This Row],[Detrended Series]]-Table19[[#This Row],[Seasonality ]]</f>
        <v>-0.279926282051285</v>
      </c>
    </row>
    <row r="548" spans="1:8" x14ac:dyDescent="0.2">
      <c r="A548" s="1">
        <v>34881</v>
      </c>
      <c r="B548">
        <v>21.42</v>
      </c>
      <c r="C548" s="2">
        <f t="shared" ca="1" si="17"/>
        <v>22.943846153846156</v>
      </c>
      <c r="D548" s="2">
        <f ca="1">Table2[[#This Row],[y]]-Table6[[#This Row],[Trend]]</f>
        <v>-1.5238461538461543</v>
      </c>
      <c r="E548" s="11" t="str">
        <f t="shared" si="16"/>
        <v>Jul</v>
      </c>
      <c r="F548" s="11">
        <f ca="1">AVERAGEIF($E$8:$E$727,Table8[[#This Row],[Monthly]],$D$8:$D$727)</f>
        <v>-1.4442692307692311</v>
      </c>
      <c r="G548" s="11">
        <f ca="1">Table17[[#This Row],[Add_Seasonality_Average (Additive)]]-AVERAGE($F$2:$F$13)</f>
        <v>-1.4483557692307696</v>
      </c>
      <c r="H548" s="2">
        <f ca="1">Table7[[#This Row],[Detrended Series]]-Table19[[#This Row],[Seasonality ]]</f>
        <v>-7.5490384615384709E-2</v>
      </c>
    </row>
    <row r="549" spans="1:8" x14ac:dyDescent="0.2">
      <c r="A549" s="1">
        <v>34912</v>
      </c>
      <c r="B549">
        <v>20.46</v>
      </c>
      <c r="C549" s="2">
        <f t="shared" ca="1" si="17"/>
        <v>22.946923076923078</v>
      </c>
      <c r="D549" s="2">
        <f ca="1">Table2[[#This Row],[y]]-Table6[[#This Row],[Trend]]</f>
        <v>-2.4869230769230768</v>
      </c>
      <c r="E549" s="11" t="str">
        <f t="shared" si="16"/>
        <v>Aug</v>
      </c>
      <c r="F549" s="11">
        <f ca="1">AVERAGEIF($E$8:$E$727,Table8[[#This Row],[Monthly]],$D$8:$D$727)</f>
        <v>-2.4472564102564101</v>
      </c>
      <c r="G549" s="11">
        <f ca="1">Table17[[#This Row],[Add_Seasonality_Average (Additive)]]-AVERAGE($F$2:$F$13)</f>
        <v>-2.4513429487179486</v>
      </c>
      <c r="H549" s="2">
        <f ca="1">Table7[[#This Row],[Detrended Series]]-Table19[[#This Row],[Seasonality ]]</f>
        <v>-3.5580128205128236E-2</v>
      </c>
    </row>
    <row r="550" spans="1:8" x14ac:dyDescent="0.2">
      <c r="A550" s="1">
        <v>34943</v>
      </c>
      <c r="B550">
        <v>20.5</v>
      </c>
      <c r="C550" s="2">
        <f t="shared" ca="1" si="17"/>
        <v>22.949230769230773</v>
      </c>
      <c r="D550" s="2">
        <f ca="1">Table2[[#This Row],[y]]-Table6[[#This Row],[Trend]]</f>
        <v>-2.4492307692307733</v>
      </c>
      <c r="E550" s="11" t="str">
        <f t="shared" si="16"/>
        <v>Sep</v>
      </c>
      <c r="F550" s="11">
        <f ca="1">AVERAGEIF($E$8:$E$727,Table8[[#This Row],[Monthly]],$D$8:$D$727)</f>
        <v>-2.7400384615384614</v>
      </c>
      <c r="G550" s="11">
        <f ca="1">Table17[[#This Row],[Add_Seasonality_Average (Additive)]]-AVERAGE($F$2:$F$13)</f>
        <v>-2.7441249999999999</v>
      </c>
      <c r="H550" s="2">
        <f ca="1">Table7[[#This Row],[Detrended Series]]-Table19[[#This Row],[Seasonality ]]</f>
        <v>0.29489423076922661</v>
      </c>
    </row>
    <row r="551" spans="1:8" x14ac:dyDescent="0.2">
      <c r="A551" s="1">
        <v>34973</v>
      </c>
      <c r="B551">
        <v>20.62</v>
      </c>
      <c r="C551" s="2">
        <f t="shared" ca="1" si="17"/>
        <v>22.78846153846154</v>
      </c>
      <c r="D551" s="2">
        <f ca="1">Table2[[#This Row],[y]]-Table6[[#This Row],[Trend]]</f>
        <v>-2.1684615384615391</v>
      </c>
      <c r="E551" s="11" t="str">
        <f t="shared" si="16"/>
        <v>Oct</v>
      </c>
      <c r="F551" s="11">
        <f ca="1">AVERAGEIF($E$8:$E$727,Table8[[#This Row],[Monthly]],$D$8:$D$727)</f>
        <v>-2.4004615384615375</v>
      </c>
      <c r="G551" s="11">
        <f ca="1">Table17[[#This Row],[Add_Seasonality_Average (Additive)]]-AVERAGE($F$2:$F$13)</f>
        <v>-2.404548076923076</v>
      </c>
      <c r="H551" s="2">
        <f ca="1">Table7[[#This Row],[Detrended Series]]-Table19[[#This Row],[Seasonality ]]</f>
        <v>0.23608653846153693</v>
      </c>
    </row>
    <row r="552" spans="1:8" x14ac:dyDescent="0.2">
      <c r="A552" s="1">
        <v>35004</v>
      </c>
      <c r="B552">
        <v>21.49</v>
      </c>
      <c r="C552" s="2">
        <f t="shared" ca="1" si="17"/>
        <v>22.695384615384622</v>
      </c>
      <c r="D552" s="2">
        <f ca="1">Table2[[#This Row],[y]]-Table6[[#This Row],[Trend]]</f>
        <v>-1.2053846153846237</v>
      </c>
      <c r="E552" s="11" t="str">
        <f t="shared" si="16"/>
        <v>Nov</v>
      </c>
      <c r="F552" s="11">
        <f ca="1">AVERAGEIF($E$8:$E$727,Table8[[#This Row],[Monthly]],$D$8:$D$727)</f>
        <v>-1.6477179487179485</v>
      </c>
      <c r="G552" s="11">
        <f ca="1">Table17[[#This Row],[Add_Seasonality_Average (Additive)]]-AVERAGE($F$2:$F$13)</f>
        <v>-1.651804487179487</v>
      </c>
      <c r="H552" s="2">
        <f ca="1">Table7[[#This Row],[Detrended Series]]-Table19[[#This Row],[Seasonality ]]</f>
        <v>0.44641987179486331</v>
      </c>
    </row>
    <row r="553" spans="1:8" x14ac:dyDescent="0.2">
      <c r="A553" s="1">
        <v>35034</v>
      </c>
      <c r="B553">
        <v>22.03</v>
      </c>
      <c r="C553" s="2">
        <f t="shared" ca="1" si="17"/>
        <v>22.563846153846157</v>
      </c>
      <c r="D553" s="2">
        <f ca="1">Table2[[#This Row],[y]]-Table6[[#This Row],[Trend]]</f>
        <v>-0.53384615384615586</v>
      </c>
      <c r="E553" s="11" t="str">
        <f t="shared" si="16"/>
        <v>Dec</v>
      </c>
      <c r="F553" s="11">
        <f ca="1">AVERAGEIF($E$8:$E$727,Table8[[#This Row],[Monthly]],$D$8:$D$727)</f>
        <v>-0.38643589743589757</v>
      </c>
      <c r="G553" s="11">
        <f ca="1">Table17[[#This Row],[Add_Seasonality_Average (Additive)]]-AVERAGE($F$2:$F$13)</f>
        <v>-0.39052243589743607</v>
      </c>
      <c r="H553" s="2">
        <f ca="1">Table7[[#This Row],[Detrended Series]]-Table19[[#This Row],[Seasonality ]]</f>
        <v>-0.14332371794871979</v>
      </c>
    </row>
    <row r="554" spans="1:8" x14ac:dyDescent="0.2">
      <c r="A554" s="1">
        <v>35065</v>
      </c>
      <c r="B554">
        <v>23.81</v>
      </c>
      <c r="C554" s="2">
        <f t="shared" ca="1" si="17"/>
        <v>22.432307692307692</v>
      </c>
      <c r="D554" s="2">
        <f ca="1">Table2[[#This Row],[y]]-Table6[[#This Row],[Trend]]</f>
        <v>1.3776923076923069</v>
      </c>
      <c r="E554" s="11" t="str">
        <f t="shared" si="16"/>
        <v>Jan</v>
      </c>
      <c r="F554" s="11">
        <f ca="1">AVERAGEIF($E$8:$E$727,Table8[[#This Row],[Monthly]],$D$8:$D$727)</f>
        <v>1.4054358974358971</v>
      </c>
      <c r="G554" s="11">
        <f ca="1">Table17[[#This Row],[Add_Seasonality_Average (Additive)]]-AVERAGE($F$2:$F$13)</f>
        <v>1.4013493589743586</v>
      </c>
      <c r="H554" s="2">
        <f ca="1">Table7[[#This Row],[Detrended Series]]-Table19[[#This Row],[Seasonality ]]</f>
        <v>-2.3657051282051755E-2</v>
      </c>
    </row>
    <row r="555" spans="1:8" x14ac:dyDescent="0.2">
      <c r="A555" s="1">
        <v>35096</v>
      </c>
      <c r="B555">
        <v>25.52</v>
      </c>
      <c r="C555" s="2">
        <f t="shared" ca="1" si="17"/>
        <v>22.340769230769233</v>
      </c>
      <c r="D555" s="2">
        <f ca="1">Table2[[#This Row],[y]]-Table6[[#This Row],[Trend]]</f>
        <v>3.1792307692307666</v>
      </c>
      <c r="E555" s="11" t="str">
        <f t="shared" si="16"/>
        <v>Feb</v>
      </c>
      <c r="F555" s="11">
        <f ca="1">AVERAGEIF($E$8:$E$727,Table8[[#This Row],[Monthly]],$D$8:$D$727)</f>
        <v>2.9278461538461542</v>
      </c>
      <c r="G555" s="11">
        <f ca="1">Table17[[#This Row],[Add_Seasonality_Average (Additive)]]-AVERAGE($F$2:$F$13)</f>
        <v>2.9237596153846157</v>
      </c>
      <c r="H555" s="2">
        <f ca="1">Table7[[#This Row],[Detrended Series]]-Table19[[#This Row],[Seasonality ]]</f>
        <v>0.25547115384615093</v>
      </c>
    </row>
    <row r="556" spans="1:8" x14ac:dyDescent="0.2">
      <c r="A556" s="1">
        <v>35125</v>
      </c>
      <c r="B556">
        <v>26.28</v>
      </c>
      <c r="C556" s="2">
        <f t="shared" ca="1" si="17"/>
        <v>22.338461538461541</v>
      </c>
      <c r="D556" s="2">
        <f ca="1">Table2[[#This Row],[y]]-Table6[[#This Row],[Trend]]</f>
        <v>3.9415384615384603</v>
      </c>
      <c r="E556" s="11" t="str">
        <f t="shared" si="16"/>
        <v>Mar</v>
      </c>
      <c r="F556" s="11">
        <f ca="1">AVERAGEIF($E$8:$E$727,Table8[[#This Row],[Monthly]],$D$8:$D$727)</f>
        <v>3.3439999999999999</v>
      </c>
      <c r="G556" s="11">
        <f ca="1">Table17[[#This Row],[Add_Seasonality_Average (Additive)]]-AVERAGE($F$2:$F$13)</f>
        <v>3.3399134615384614</v>
      </c>
      <c r="H556" s="2">
        <f ca="1">Table7[[#This Row],[Detrended Series]]-Table19[[#This Row],[Seasonality ]]</f>
        <v>0.60162499999999897</v>
      </c>
    </row>
    <row r="557" spans="1:8" x14ac:dyDescent="0.2">
      <c r="A557" s="1">
        <v>35156</v>
      </c>
      <c r="B557">
        <v>24</v>
      </c>
      <c r="C557" s="2">
        <f t="shared" ca="1" si="17"/>
        <v>22.339999999999996</v>
      </c>
      <c r="D557" s="2">
        <f ca="1">Table2[[#This Row],[y]]-Table6[[#This Row],[Trend]]</f>
        <v>1.6600000000000037</v>
      </c>
      <c r="E557" s="11" t="str">
        <f t="shared" si="16"/>
        <v>Apr</v>
      </c>
      <c r="F557" s="11">
        <f ca="1">AVERAGEIF($E$8:$E$727,Table8[[#This Row],[Monthly]],$D$8:$D$727)</f>
        <v>2.4728461538461546</v>
      </c>
      <c r="G557" s="11">
        <f ca="1">Table17[[#This Row],[Add_Seasonality_Average (Additive)]]-AVERAGE($F$2:$F$13)</f>
        <v>2.4687596153846161</v>
      </c>
      <c r="H557" s="2">
        <f ca="1">Table7[[#This Row],[Detrended Series]]-Table19[[#This Row],[Seasonality ]]</f>
        <v>-0.80875961538461238</v>
      </c>
    </row>
    <row r="558" spans="1:8" x14ac:dyDescent="0.2">
      <c r="A558" s="1">
        <v>35186</v>
      </c>
      <c r="B558">
        <v>23.11</v>
      </c>
      <c r="C558" s="2">
        <f t="shared" ca="1" si="17"/>
        <v>22.35153846153846</v>
      </c>
      <c r="D558" s="2">
        <f ca="1">Table2[[#This Row],[y]]-Table6[[#This Row],[Trend]]</f>
        <v>0.75846153846153896</v>
      </c>
      <c r="E558" s="11" t="str">
        <f t="shared" si="16"/>
        <v>May</v>
      </c>
      <c r="F558" s="11">
        <f ca="1">AVERAGEIF($E$8:$E$727,Table8[[#This Row],[Monthly]],$D$8:$D$727)</f>
        <v>1.190307692307693</v>
      </c>
      <c r="G558" s="11">
        <f ca="1">Table17[[#This Row],[Add_Seasonality_Average (Additive)]]-AVERAGE($F$2:$F$13)</f>
        <v>1.1862211538461545</v>
      </c>
      <c r="H558" s="2">
        <f ca="1">Table7[[#This Row],[Detrended Series]]-Table19[[#This Row],[Seasonality ]]</f>
        <v>-0.42775961538461549</v>
      </c>
    </row>
    <row r="559" spans="1:8" x14ac:dyDescent="0.2">
      <c r="A559" s="1">
        <v>35217</v>
      </c>
      <c r="B559">
        <v>21.66</v>
      </c>
      <c r="C559" s="2">
        <f t="shared" ca="1" si="17"/>
        <v>22.366153846153846</v>
      </c>
      <c r="D559" s="2">
        <f ca="1">Table2[[#This Row],[y]]-Table6[[#This Row],[Trend]]</f>
        <v>-0.70615384615384613</v>
      </c>
      <c r="E559" s="11" t="str">
        <f t="shared" si="16"/>
        <v>Jun</v>
      </c>
      <c r="F559" s="11">
        <f ca="1">AVERAGEIF($E$8:$E$727,Table8[[#This Row],[Monthly]],$D$8:$D$727)</f>
        <v>-0.22521794871794854</v>
      </c>
      <c r="G559" s="11">
        <f ca="1">Table17[[#This Row],[Add_Seasonality_Average (Additive)]]-AVERAGE($F$2:$F$13)</f>
        <v>-0.22930448717948707</v>
      </c>
      <c r="H559" s="2">
        <f ca="1">Table7[[#This Row],[Detrended Series]]-Table19[[#This Row],[Seasonality ]]</f>
        <v>-0.47684935897435909</v>
      </c>
    </row>
    <row r="560" spans="1:8" x14ac:dyDescent="0.2">
      <c r="A560" s="1">
        <v>35247</v>
      </c>
      <c r="B560">
        <v>20.72</v>
      </c>
      <c r="C560" s="2">
        <f t="shared" ca="1" si="17"/>
        <v>22.494615384615386</v>
      </c>
      <c r="D560" s="2">
        <f ca="1">Table2[[#This Row],[y]]-Table6[[#This Row],[Trend]]</f>
        <v>-1.7746153846153874</v>
      </c>
      <c r="E560" s="11" t="str">
        <f t="shared" si="16"/>
        <v>Jul</v>
      </c>
      <c r="F560" s="11">
        <f ca="1">AVERAGEIF($E$8:$E$727,Table8[[#This Row],[Monthly]],$D$8:$D$727)</f>
        <v>-1.4442692307692311</v>
      </c>
      <c r="G560" s="11">
        <f ca="1">Table17[[#This Row],[Add_Seasonality_Average (Additive)]]-AVERAGE($F$2:$F$13)</f>
        <v>-1.4483557692307696</v>
      </c>
      <c r="H560" s="2">
        <f ca="1">Table7[[#This Row],[Detrended Series]]-Table19[[#This Row],[Seasonality ]]</f>
        <v>-0.32625961538461778</v>
      </c>
    </row>
    <row r="561" spans="1:8" x14ac:dyDescent="0.2">
      <c r="A561" s="1">
        <v>35278</v>
      </c>
      <c r="B561">
        <v>20.23</v>
      </c>
      <c r="C561" s="2">
        <f t="shared" ca="1" si="17"/>
        <v>22.669230769230769</v>
      </c>
      <c r="D561" s="2">
        <f ca="1">Table2[[#This Row],[y]]-Table6[[#This Row],[Trend]]</f>
        <v>-2.4392307692307682</v>
      </c>
      <c r="E561" s="11" t="str">
        <f t="shared" si="16"/>
        <v>Aug</v>
      </c>
      <c r="F561" s="11">
        <f ca="1">AVERAGEIF($E$8:$E$727,Table8[[#This Row],[Monthly]],$D$8:$D$727)</f>
        <v>-2.4472564102564101</v>
      </c>
      <c r="G561" s="11">
        <f ca="1">Table17[[#This Row],[Add_Seasonality_Average (Additive)]]-AVERAGE($F$2:$F$13)</f>
        <v>-2.4513429487179486</v>
      </c>
      <c r="H561" s="2">
        <f ca="1">Table7[[#This Row],[Detrended Series]]-Table19[[#This Row],[Seasonality ]]</f>
        <v>1.2112179487180352E-2</v>
      </c>
    </row>
    <row r="562" spans="1:8" x14ac:dyDescent="0.2">
      <c r="A562" s="1">
        <v>35309</v>
      </c>
      <c r="B562">
        <v>20.43</v>
      </c>
      <c r="C562" s="2">
        <f t="shared" ca="1" si="17"/>
        <v>22.79615384615385</v>
      </c>
      <c r="D562" s="2">
        <f ca="1">Table2[[#This Row],[y]]-Table6[[#This Row],[Trend]]</f>
        <v>-2.3661538461538498</v>
      </c>
      <c r="E562" s="11" t="str">
        <f t="shared" si="16"/>
        <v>Sep</v>
      </c>
      <c r="F562" s="11">
        <f ca="1">AVERAGEIF($E$8:$E$727,Table8[[#This Row],[Monthly]],$D$8:$D$727)</f>
        <v>-2.7400384615384614</v>
      </c>
      <c r="G562" s="11">
        <f ca="1">Table17[[#This Row],[Add_Seasonality_Average (Additive)]]-AVERAGE($F$2:$F$13)</f>
        <v>-2.7441249999999999</v>
      </c>
      <c r="H562" s="2">
        <f ca="1">Table7[[#This Row],[Detrended Series]]-Table19[[#This Row],[Seasonality ]]</f>
        <v>0.3779711538461501</v>
      </c>
    </row>
    <row r="563" spans="1:8" x14ac:dyDescent="0.2">
      <c r="A563" s="1">
        <v>35339</v>
      </c>
      <c r="B563">
        <v>20.52</v>
      </c>
      <c r="C563" s="2">
        <f t="shared" ca="1" si="17"/>
        <v>22.831538461538464</v>
      </c>
      <c r="D563" s="2">
        <f ca="1">Table2[[#This Row],[y]]-Table6[[#This Row],[Trend]]</f>
        <v>-2.3115384615384649</v>
      </c>
      <c r="E563" s="11" t="str">
        <f t="shared" si="16"/>
        <v>Oct</v>
      </c>
      <c r="F563" s="11">
        <f ca="1">AVERAGEIF($E$8:$E$727,Table8[[#This Row],[Monthly]],$D$8:$D$727)</f>
        <v>-2.4004615384615375</v>
      </c>
      <c r="G563" s="11">
        <f ca="1">Table17[[#This Row],[Add_Seasonality_Average (Additive)]]-AVERAGE($F$2:$F$13)</f>
        <v>-2.404548076923076</v>
      </c>
      <c r="H563" s="2">
        <f ca="1">Table7[[#This Row],[Detrended Series]]-Table19[[#This Row],[Seasonality ]]</f>
        <v>9.3009615384611166E-2</v>
      </c>
    </row>
    <row r="564" spans="1:8" x14ac:dyDescent="0.2">
      <c r="A564" s="1">
        <v>35370</v>
      </c>
      <c r="B564">
        <v>20.77</v>
      </c>
      <c r="C564" s="2">
        <f t="shared" ca="1" si="17"/>
        <v>23.044615384615383</v>
      </c>
      <c r="D564" s="2">
        <f ca="1">Table2[[#This Row],[y]]-Table6[[#This Row],[Trend]]</f>
        <v>-2.2746153846153838</v>
      </c>
      <c r="E564" s="11" t="str">
        <f t="shared" si="16"/>
        <v>Nov</v>
      </c>
      <c r="F564" s="11">
        <f ca="1">AVERAGEIF($E$8:$E$727,Table8[[#This Row],[Monthly]],$D$8:$D$727)</f>
        <v>-1.6477179487179485</v>
      </c>
      <c r="G564" s="11">
        <f ca="1">Table17[[#This Row],[Add_Seasonality_Average (Additive)]]-AVERAGE($F$2:$F$13)</f>
        <v>-1.651804487179487</v>
      </c>
      <c r="H564" s="2">
        <f ca="1">Table7[[#This Row],[Detrended Series]]-Table19[[#This Row],[Seasonality ]]</f>
        <v>-0.62281089743589679</v>
      </c>
    </row>
    <row r="565" spans="1:8" x14ac:dyDescent="0.2">
      <c r="A565" s="1">
        <v>35400</v>
      </c>
      <c r="B565">
        <v>21.68</v>
      </c>
      <c r="C565" s="2">
        <f t="shared" ca="1" si="17"/>
        <v>23.278461538461535</v>
      </c>
      <c r="D565" s="2">
        <f ca="1">Table2[[#This Row],[y]]-Table6[[#This Row],[Trend]]</f>
        <v>-1.5984615384615353</v>
      </c>
      <c r="E565" s="11" t="str">
        <f t="shared" si="16"/>
        <v>Dec</v>
      </c>
      <c r="F565" s="11">
        <f ca="1">AVERAGEIF($E$8:$E$727,Table8[[#This Row],[Monthly]],$D$8:$D$727)</f>
        <v>-0.38643589743589757</v>
      </c>
      <c r="G565" s="11">
        <f ca="1">Table17[[#This Row],[Add_Seasonality_Average (Additive)]]-AVERAGE($F$2:$F$13)</f>
        <v>-0.39052243589743607</v>
      </c>
      <c r="H565" s="2">
        <f ca="1">Table7[[#This Row],[Detrended Series]]-Table19[[#This Row],[Seasonality ]]</f>
        <v>-1.2079391025640991</v>
      </c>
    </row>
    <row r="566" spans="1:8" x14ac:dyDescent="0.2">
      <c r="A566" s="1">
        <v>35431</v>
      </c>
      <c r="B566">
        <v>23.7</v>
      </c>
      <c r="C566" s="2">
        <f t="shared" ca="1" si="17"/>
        <v>23.580769230769231</v>
      </c>
      <c r="D566" s="2">
        <f ca="1">Table2[[#This Row],[y]]-Table6[[#This Row],[Trend]]</f>
        <v>0.11923076923076792</v>
      </c>
      <c r="E566" s="11" t="str">
        <f t="shared" si="16"/>
        <v>Jan</v>
      </c>
      <c r="F566" s="11">
        <f ca="1">AVERAGEIF($E$8:$E$727,Table8[[#This Row],[Monthly]],$D$8:$D$727)</f>
        <v>1.4054358974358971</v>
      </c>
      <c r="G566" s="11">
        <f ca="1">Table17[[#This Row],[Add_Seasonality_Average (Additive)]]-AVERAGE($F$2:$F$13)</f>
        <v>1.4013493589743586</v>
      </c>
      <c r="H566" s="2">
        <f ca="1">Table7[[#This Row],[Detrended Series]]-Table19[[#This Row],[Seasonality ]]</f>
        <v>-1.2821185897435907</v>
      </c>
    </row>
    <row r="567" spans="1:8" x14ac:dyDescent="0.2">
      <c r="A567" s="1">
        <v>35462</v>
      </c>
      <c r="B567">
        <v>26.08</v>
      </c>
      <c r="C567" s="2">
        <f t="shared" ca="1" si="17"/>
        <v>23.906153846153845</v>
      </c>
      <c r="D567" s="2">
        <f ca="1">Table2[[#This Row],[y]]-Table6[[#This Row],[Trend]]</f>
        <v>2.1738461538461529</v>
      </c>
      <c r="E567" s="11" t="str">
        <f t="shared" si="16"/>
        <v>Feb</v>
      </c>
      <c r="F567" s="11">
        <f ca="1">AVERAGEIF($E$8:$E$727,Table8[[#This Row],[Monthly]],$D$8:$D$727)</f>
        <v>2.9278461538461542</v>
      </c>
      <c r="G567" s="11">
        <f ca="1">Table17[[#This Row],[Add_Seasonality_Average (Additive)]]-AVERAGE($F$2:$F$13)</f>
        <v>2.9237596153846157</v>
      </c>
      <c r="H567" s="2">
        <f ca="1">Table7[[#This Row],[Detrended Series]]-Table19[[#This Row],[Seasonality ]]</f>
        <v>-0.74991346153846283</v>
      </c>
    </row>
    <row r="568" spans="1:8" x14ac:dyDescent="0.2">
      <c r="A568" s="1">
        <v>35490</v>
      </c>
      <c r="B568">
        <v>27.17</v>
      </c>
      <c r="C568" s="2">
        <f t="shared" ca="1" si="17"/>
        <v>24.24923076923077</v>
      </c>
      <c r="D568" s="2">
        <f ca="1">Table2[[#This Row],[y]]-Table6[[#This Row],[Trend]]</f>
        <v>2.9207692307692312</v>
      </c>
      <c r="E568" s="11" t="str">
        <f t="shared" si="16"/>
        <v>Mar</v>
      </c>
      <c r="F568" s="11">
        <f ca="1">AVERAGEIF($E$8:$E$727,Table8[[#This Row],[Monthly]],$D$8:$D$727)</f>
        <v>3.3439999999999999</v>
      </c>
      <c r="G568" s="11">
        <f ca="1">Table17[[#This Row],[Add_Seasonality_Average (Additive)]]-AVERAGE($F$2:$F$13)</f>
        <v>3.3399134615384614</v>
      </c>
      <c r="H568" s="2">
        <f ca="1">Table7[[#This Row],[Detrended Series]]-Table19[[#This Row],[Seasonality ]]</f>
        <v>-0.41914423076923013</v>
      </c>
    </row>
    <row r="569" spans="1:8" x14ac:dyDescent="0.2">
      <c r="A569" s="1">
        <v>35521</v>
      </c>
      <c r="B569">
        <v>26.74</v>
      </c>
      <c r="C569" s="2">
        <f t="shared" ca="1" si="17"/>
        <v>24.573076923076925</v>
      </c>
      <c r="D569" s="2">
        <f ca="1">Table2[[#This Row],[y]]-Table6[[#This Row],[Trend]]</f>
        <v>2.166923076923073</v>
      </c>
      <c r="E569" s="11" t="str">
        <f t="shared" si="16"/>
        <v>Apr</v>
      </c>
      <c r="F569" s="11">
        <f ca="1">AVERAGEIF($E$8:$E$727,Table8[[#This Row],[Monthly]],$D$8:$D$727)</f>
        <v>2.4728461538461546</v>
      </c>
      <c r="G569" s="11">
        <f ca="1">Table17[[#This Row],[Add_Seasonality_Average (Additive)]]-AVERAGE($F$2:$F$13)</f>
        <v>2.4687596153846161</v>
      </c>
      <c r="H569" s="2">
        <f ca="1">Table7[[#This Row],[Detrended Series]]-Table19[[#This Row],[Seasonality ]]</f>
        <v>-0.30183653846154312</v>
      </c>
    </row>
    <row r="570" spans="1:8" x14ac:dyDescent="0.2">
      <c r="A570" s="1">
        <v>35551</v>
      </c>
      <c r="B570">
        <v>26.77</v>
      </c>
      <c r="C570" s="2">
        <f t="shared" ca="1" si="17"/>
        <v>24.983076923076926</v>
      </c>
      <c r="D570" s="2">
        <f ca="1">Table2[[#This Row],[y]]-Table6[[#This Row],[Trend]]</f>
        <v>1.7869230769230739</v>
      </c>
      <c r="E570" s="11" t="str">
        <f t="shared" si="16"/>
        <v>May</v>
      </c>
      <c r="F570" s="11">
        <f ca="1">AVERAGEIF($E$8:$E$727,Table8[[#This Row],[Monthly]],$D$8:$D$727)</f>
        <v>1.190307692307693</v>
      </c>
      <c r="G570" s="11">
        <f ca="1">Table17[[#This Row],[Add_Seasonality_Average (Additive)]]-AVERAGE($F$2:$F$13)</f>
        <v>1.1862211538461545</v>
      </c>
      <c r="H570" s="2">
        <f ca="1">Table7[[#This Row],[Detrended Series]]-Table19[[#This Row],[Seasonality ]]</f>
        <v>0.6007019230769195</v>
      </c>
    </row>
    <row r="571" spans="1:8" x14ac:dyDescent="0.2">
      <c r="A571" s="1">
        <v>35582</v>
      </c>
      <c r="B571">
        <v>26.15</v>
      </c>
      <c r="C571" s="2">
        <f t="shared" ca="1" si="17"/>
        <v>25.468461538461536</v>
      </c>
      <c r="D571" s="2">
        <f ca="1">Table2[[#This Row],[y]]-Table6[[#This Row],[Trend]]</f>
        <v>0.68153846153846231</v>
      </c>
      <c r="E571" s="11" t="str">
        <f t="shared" si="16"/>
        <v>Jun</v>
      </c>
      <c r="F571" s="11">
        <f ca="1">AVERAGEIF($E$8:$E$727,Table8[[#This Row],[Monthly]],$D$8:$D$727)</f>
        <v>-0.22521794871794854</v>
      </c>
      <c r="G571" s="11">
        <f ca="1">Table17[[#This Row],[Add_Seasonality_Average (Additive)]]-AVERAGE($F$2:$F$13)</f>
        <v>-0.22930448717948707</v>
      </c>
      <c r="H571" s="2">
        <f ca="1">Table7[[#This Row],[Detrended Series]]-Table19[[#This Row],[Seasonality ]]</f>
        <v>0.91084294871794935</v>
      </c>
    </row>
    <row r="572" spans="1:8" x14ac:dyDescent="0.2">
      <c r="A572" s="1">
        <v>35612</v>
      </c>
      <c r="B572">
        <v>25.59</v>
      </c>
      <c r="C572" s="2">
        <f t="shared" ca="1" si="17"/>
        <v>25.963846153846156</v>
      </c>
      <c r="D572" s="2">
        <f ca="1">Table2[[#This Row],[y]]-Table6[[#This Row],[Trend]]</f>
        <v>-0.37384615384615572</v>
      </c>
      <c r="E572" s="11" t="str">
        <f t="shared" si="16"/>
        <v>Jul</v>
      </c>
      <c r="F572" s="11">
        <f ca="1">AVERAGEIF($E$8:$E$727,Table8[[#This Row],[Monthly]],$D$8:$D$727)</f>
        <v>-1.4442692307692311</v>
      </c>
      <c r="G572" s="11">
        <f ca="1">Table17[[#This Row],[Add_Seasonality_Average (Additive)]]-AVERAGE($F$2:$F$13)</f>
        <v>-1.4483557692307696</v>
      </c>
      <c r="H572" s="2">
        <f ca="1">Table7[[#This Row],[Detrended Series]]-Table19[[#This Row],[Seasonality ]]</f>
        <v>1.0745096153846139</v>
      </c>
    </row>
    <row r="573" spans="1:8" x14ac:dyDescent="0.2">
      <c r="A573" s="1">
        <v>35643</v>
      </c>
      <c r="B573">
        <v>24.95</v>
      </c>
      <c r="C573" s="2">
        <f t="shared" ca="1" si="17"/>
        <v>26.357692307692307</v>
      </c>
      <c r="D573" s="2">
        <f ca="1">Table2[[#This Row],[y]]-Table6[[#This Row],[Trend]]</f>
        <v>-1.407692307692308</v>
      </c>
      <c r="E573" s="11" t="str">
        <f t="shared" si="16"/>
        <v>Aug</v>
      </c>
      <c r="F573" s="11">
        <f ca="1">AVERAGEIF($E$8:$E$727,Table8[[#This Row],[Monthly]],$D$8:$D$727)</f>
        <v>-2.4472564102564101</v>
      </c>
      <c r="G573" s="11">
        <f ca="1">Table17[[#This Row],[Add_Seasonality_Average (Additive)]]-AVERAGE($F$2:$F$13)</f>
        <v>-2.4513429487179486</v>
      </c>
      <c r="H573" s="2">
        <f ca="1">Table7[[#This Row],[Detrended Series]]-Table19[[#This Row],[Seasonality ]]</f>
        <v>1.0436506410256405</v>
      </c>
    </row>
    <row r="574" spans="1:8" x14ac:dyDescent="0.2">
      <c r="A574" s="1">
        <v>35674</v>
      </c>
      <c r="B574">
        <v>24.69</v>
      </c>
      <c r="C574" s="2">
        <f t="shared" ca="1" si="17"/>
        <v>26.600769230769231</v>
      </c>
      <c r="D574" s="2">
        <f ca="1">Table2[[#This Row],[y]]-Table6[[#This Row],[Trend]]</f>
        <v>-1.9107692307692297</v>
      </c>
      <c r="E574" s="11" t="str">
        <f t="shared" si="16"/>
        <v>Sep</v>
      </c>
      <c r="F574" s="11">
        <f ca="1">AVERAGEIF($E$8:$E$727,Table8[[#This Row],[Monthly]],$D$8:$D$727)</f>
        <v>-2.7400384615384614</v>
      </c>
      <c r="G574" s="11">
        <f ca="1">Table17[[#This Row],[Add_Seasonality_Average (Additive)]]-AVERAGE($F$2:$F$13)</f>
        <v>-2.7441249999999999</v>
      </c>
      <c r="H574" s="2">
        <f ca="1">Table7[[#This Row],[Detrended Series]]-Table19[[#This Row],[Seasonality ]]</f>
        <v>0.83335576923077026</v>
      </c>
    </row>
    <row r="575" spans="1:8" x14ac:dyDescent="0.2">
      <c r="A575" s="1">
        <v>35704</v>
      </c>
      <c r="B575">
        <v>24.64</v>
      </c>
      <c r="C575" s="2">
        <f t="shared" ca="1" si="17"/>
        <v>26.699230769230766</v>
      </c>
      <c r="D575" s="2">
        <f ca="1">Table2[[#This Row],[y]]-Table6[[#This Row],[Trend]]</f>
        <v>-2.0592307692307656</v>
      </c>
      <c r="E575" s="11" t="str">
        <f t="shared" si="16"/>
        <v>Oct</v>
      </c>
      <c r="F575" s="11">
        <f ca="1">AVERAGEIF($E$8:$E$727,Table8[[#This Row],[Monthly]],$D$8:$D$727)</f>
        <v>-2.4004615384615375</v>
      </c>
      <c r="G575" s="11">
        <f ca="1">Table17[[#This Row],[Add_Seasonality_Average (Additive)]]-AVERAGE($F$2:$F$13)</f>
        <v>-2.404548076923076</v>
      </c>
      <c r="H575" s="2">
        <f ca="1">Table7[[#This Row],[Detrended Series]]-Table19[[#This Row],[Seasonality ]]</f>
        <v>0.34531730769231039</v>
      </c>
    </row>
    <row r="576" spans="1:8" x14ac:dyDescent="0.2">
      <c r="A576" s="1">
        <v>35735</v>
      </c>
      <c r="B576">
        <v>25.85</v>
      </c>
      <c r="C576" s="2">
        <f t="shared" ca="1" si="17"/>
        <v>26.746923076923078</v>
      </c>
      <c r="D576" s="2">
        <f ca="1">Table2[[#This Row],[y]]-Table6[[#This Row],[Trend]]</f>
        <v>-0.89692307692307693</v>
      </c>
      <c r="E576" s="11" t="str">
        <f t="shared" si="16"/>
        <v>Nov</v>
      </c>
      <c r="F576" s="11">
        <f ca="1">AVERAGEIF($E$8:$E$727,Table8[[#This Row],[Monthly]],$D$8:$D$727)</f>
        <v>-1.6477179487179485</v>
      </c>
      <c r="G576" s="11">
        <f ca="1">Table17[[#This Row],[Add_Seasonality_Average (Additive)]]-AVERAGE($F$2:$F$13)</f>
        <v>-1.651804487179487</v>
      </c>
      <c r="H576" s="2">
        <f ca="1">Table7[[#This Row],[Detrended Series]]-Table19[[#This Row],[Seasonality ]]</f>
        <v>0.75488141025641009</v>
      </c>
    </row>
    <row r="577" spans="1:8" x14ac:dyDescent="0.2">
      <c r="A577" s="1">
        <v>35765</v>
      </c>
      <c r="B577">
        <v>27.08</v>
      </c>
      <c r="C577" s="2">
        <f t="shared" ca="1" si="17"/>
        <v>26.625384615384615</v>
      </c>
      <c r="D577" s="2">
        <f ca="1">Table2[[#This Row],[y]]-Table6[[#This Row],[Trend]]</f>
        <v>0.45461538461538353</v>
      </c>
      <c r="E577" s="11" t="str">
        <f t="shared" si="16"/>
        <v>Dec</v>
      </c>
      <c r="F577" s="11">
        <f ca="1">AVERAGEIF($E$8:$E$727,Table8[[#This Row],[Monthly]],$D$8:$D$727)</f>
        <v>-0.38643589743589757</v>
      </c>
      <c r="G577" s="11">
        <f ca="1">Table17[[#This Row],[Add_Seasonality_Average (Additive)]]-AVERAGE($F$2:$F$13)</f>
        <v>-0.39052243589743607</v>
      </c>
      <c r="H577" s="2">
        <f ca="1">Table7[[#This Row],[Detrended Series]]-Table19[[#This Row],[Seasonality ]]</f>
        <v>0.8451378205128196</v>
      </c>
    </row>
    <row r="578" spans="1:8" x14ac:dyDescent="0.2">
      <c r="A578" s="1">
        <v>35796</v>
      </c>
      <c r="B578">
        <v>28.12</v>
      </c>
      <c r="C578" s="2">
        <f t="shared" ca="1" si="17"/>
        <v>26.430000000000003</v>
      </c>
      <c r="D578" s="2">
        <f ca="1">Table2[[#This Row],[y]]-Table6[[#This Row],[Trend]]</f>
        <v>1.6899999999999977</v>
      </c>
      <c r="E578" s="11" t="str">
        <f t="shared" si="16"/>
        <v>Jan</v>
      </c>
      <c r="F578" s="11">
        <f ca="1">AVERAGEIF($E$8:$E$727,Table8[[#This Row],[Monthly]],$D$8:$D$727)</f>
        <v>1.4054358974358971</v>
      </c>
      <c r="G578" s="11">
        <f ca="1">Table17[[#This Row],[Add_Seasonality_Average (Additive)]]-AVERAGE($F$2:$F$13)</f>
        <v>1.4013493589743586</v>
      </c>
      <c r="H578" s="2">
        <f ca="1">Table7[[#This Row],[Detrended Series]]-Table19[[#This Row],[Seasonality ]]</f>
        <v>0.28865064102563909</v>
      </c>
    </row>
    <row r="579" spans="1:8" x14ac:dyDescent="0.2">
      <c r="A579" s="1">
        <v>35827</v>
      </c>
      <c r="B579">
        <v>28.82</v>
      </c>
      <c r="C579" s="2">
        <f t="shared" ca="1" si="17"/>
        <v>26.174615384615382</v>
      </c>
      <c r="D579" s="2">
        <f ca="1">Table2[[#This Row],[y]]-Table6[[#This Row],[Trend]]</f>
        <v>2.6453846153846179</v>
      </c>
      <c r="E579" s="11" t="str">
        <f t="shared" ref="E579:E642" si="18">TEXT(A579,"mmm")</f>
        <v>Feb</v>
      </c>
      <c r="F579" s="11">
        <f ca="1">AVERAGEIF($E$8:$E$727,Table8[[#This Row],[Monthly]],$D$8:$D$727)</f>
        <v>2.9278461538461542</v>
      </c>
      <c r="G579" s="11">
        <f ca="1">Table17[[#This Row],[Add_Seasonality_Average (Additive)]]-AVERAGE($F$2:$F$13)</f>
        <v>2.9237596153846157</v>
      </c>
      <c r="H579" s="2">
        <f ca="1">Table7[[#This Row],[Detrended Series]]-Table19[[#This Row],[Seasonality ]]</f>
        <v>-0.27837499999999782</v>
      </c>
    </row>
    <row r="580" spans="1:8" x14ac:dyDescent="0.2">
      <c r="A580" s="1">
        <v>35855</v>
      </c>
      <c r="B580">
        <v>29.24</v>
      </c>
      <c r="C580" s="2">
        <f t="shared" ca="1" si="17"/>
        <v>25.894615384615385</v>
      </c>
      <c r="D580" s="2">
        <f ca="1">Table2[[#This Row],[y]]-Table6[[#This Row],[Trend]]</f>
        <v>3.3453846153846136</v>
      </c>
      <c r="E580" s="11" t="str">
        <f t="shared" si="18"/>
        <v>Mar</v>
      </c>
      <c r="F580" s="11">
        <f ca="1">AVERAGEIF($E$8:$E$727,Table8[[#This Row],[Monthly]],$D$8:$D$727)</f>
        <v>3.3439999999999999</v>
      </c>
      <c r="G580" s="11">
        <f ca="1">Table17[[#This Row],[Add_Seasonality_Average (Additive)]]-AVERAGE($F$2:$F$13)</f>
        <v>3.3399134615384614</v>
      </c>
      <c r="H580" s="2">
        <f ca="1">Table7[[#This Row],[Detrended Series]]-Table19[[#This Row],[Seasonality ]]</f>
        <v>5.4711538461522657E-3</v>
      </c>
    </row>
    <row r="581" spans="1:8" x14ac:dyDescent="0.2">
      <c r="A581" s="1">
        <v>35886</v>
      </c>
      <c r="B581">
        <v>28.45</v>
      </c>
      <c r="C581" s="2">
        <f t="shared" ca="1" si="17"/>
        <v>25.639230769230771</v>
      </c>
      <c r="D581" s="2">
        <f ca="1">Table2[[#This Row],[y]]-Table6[[#This Row],[Trend]]</f>
        <v>2.8107692307692282</v>
      </c>
      <c r="E581" s="11" t="str">
        <f t="shared" si="18"/>
        <v>Apr</v>
      </c>
      <c r="F581" s="11">
        <f ca="1">AVERAGEIF($E$8:$E$727,Table8[[#This Row],[Monthly]],$D$8:$D$727)</f>
        <v>2.4728461538461546</v>
      </c>
      <c r="G581" s="11">
        <f ca="1">Table17[[#This Row],[Add_Seasonality_Average (Additive)]]-AVERAGE($F$2:$F$13)</f>
        <v>2.4687596153846161</v>
      </c>
      <c r="H581" s="2">
        <f ca="1">Table7[[#This Row],[Detrended Series]]-Table19[[#This Row],[Seasonality ]]</f>
        <v>0.34200961538461216</v>
      </c>
    </row>
    <row r="582" spans="1:8" x14ac:dyDescent="0.2">
      <c r="A582" s="1">
        <v>35916</v>
      </c>
      <c r="B582">
        <v>27.36</v>
      </c>
      <c r="C582" s="2">
        <f t="shared" ca="1" si="17"/>
        <v>25.405384615384619</v>
      </c>
      <c r="D582" s="2">
        <f ca="1">Table2[[#This Row],[y]]-Table6[[#This Row],[Trend]]</f>
        <v>1.95461538461538</v>
      </c>
      <c r="E582" s="11" t="str">
        <f t="shared" si="18"/>
        <v>May</v>
      </c>
      <c r="F582" s="11">
        <f ca="1">AVERAGEIF($E$8:$E$727,Table8[[#This Row],[Monthly]],$D$8:$D$727)</f>
        <v>1.190307692307693</v>
      </c>
      <c r="G582" s="11">
        <f ca="1">Table17[[#This Row],[Add_Seasonality_Average (Additive)]]-AVERAGE($F$2:$F$13)</f>
        <v>1.1862211538461545</v>
      </c>
      <c r="H582" s="2">
        <f ca="1">Table7[[#This Row],[Detrended Series]]-Table19[[#This Row],[Seasonality ]]</f>
        <v>0.76839423076922553</v>
      </c>
    </row>
    <row r="583" spans="1:8" x14ac:dyDescent="0.2">
      <c r="A583" s="1">
        <v>35947</v>
      </c>
      <c r="B583">
        <v>25.19</v>
      </c>
      <c r="C583" s="2">
        <f t="shared" ca="1" si="17"/>
        <v>25.171538461538464</v>
      </c>
      <c r="D583" s="2">
        <f ca="1">Table2[[#This Row],[y]]-Table6[[#This Row],[Trend]]</f>
        <v>1.8461538461536975E-2</v>
      </c>
      <c r="E583" s="11" t="str">
        <f t="shared" si="18"/>
        <v>Jun</v>
      </c>
      <c r="F583" s="11">
        <f ca="1">AVERAGEIF($E$8:$E$727,Table8[[#This Row],[Monthly]],$D$8:$D$727)</f>
        <v>-0.22521794871794854</v>
      </c>
      <c r="G583" s="11">
        <f ca="1">Table17[[#This Row],[Add_Seasonality_Average (Additive)]]-AVERAGE($F$2:$F$13)</f>
        <v>-0.22930448717948707</v>
      </c>
      <c r="H583" s="2">
        <f ca="1">Table7[[#This Row],[Detrended Series]]-Table19[[#This Row],[Seasonality ]]</f>
        <v>0.24776602564102404</v>
      </c>
    </row>
    <row r="584" spans="1:8" x14ac:dyDescent="0.2">
      <c r="A584" s="1">
        <v>35977</v>
      </c>
      <c r="B584">
        <v>23.61</v>
      </c>
      <c r="C584" s="2">
        <f t="shared" ca="1" si="17"/>
        <v>24.952307692307695</v>
      </c>
      <c r="D584" s="2">
        <f ca="1">Table2[[#This Row],[y]]-Table6[[#This Row],[Trend]]</f>
        <v>-1.3423076923076955</v>
      </c>
      <c r="E584" s="11" t="str">
        <f t="shared" si="18"/>
        <v>Jul</v>
      </c>
      <c r="F584" s="11">
        <f ca="1">AVERAGEIF($E$8:$E$727,Table8[[#This Row],[Monthly]],$D$8:$D$727)</f>
        <v>-1.4442692307692311</v>
      </c>
      <c r="G584" s="11">
        <f ca="1">Table17[[#This Row],[Add_Seasonality_Average (Additive)]]-AVERAGE($F$2:$F$13)</f>
        <v>-1.4483557692307696</v>
      </c>
      <c r="H584" s="2">
        <f ca="1">Table7[[#This Row],[Detrended Series]]-Table19[[#This Row],[Seasonality ]]</f>
        <v>0.10604807692307405</v>
      </c>
    </row>
    <row r="585" spans="1:8" x14ac:dyDescent="0.2">
      <c r="A585" s="1">
        <v>36008</v>
      </c>
      <c r="B585">
        <v>22.27</v>
      </c>
      <c r="C585" s="2">
        <f t="shared" ref="C585:C648" ca="1" si="19">IFERROR(AVERAGE(OFFSET(B579, 0, 0, 13, 1)), "")</f>
        <v>24.768461538461544</v>
      </c>
      <c r="D585" s="2">
        <f ca="1">Table2[[#This Row],[y]]-Table6[[#This Row],[Trend]]</f>
        <v>-2.4984615384615445</v>
      </c>
      <c r="E585" s="11" t="str">
        <f t="shared" si="18"/>
        <v>Aug</v>
      </c>
      <c r="F585" s="11">
        <f ca="1">AVERAGEIF($E$8:$E$727,Table8[[#This Row],[Monthly]],$D$8:$D$727)</f>
        <v>-2.4472564102564101</v>
      </c>
      <c r="G585" s="11">
        <f ca="1">Table17[[#This Row],[Add_Seasonality_Average (Additive)]]-AVERAGE($F$2:$F$13)</f>
        <v>-2.4513429487179486</v>
      </c>
      <c r="H585" s="2">
        <f ca="1">Table7[[#This Row],[Detrended Series]]-Table19[[#This Row],[Seasonality ]]</f>
        <v>-4.7118589743595951E-2</v>
      </c>
    </row>
    <row r="586" spans="1:8" x14ac:dyDescent="0.2">
      <c r="A586" s="1">
        <v>36039</v>
      </c>
      <c r="B586">
        <v>21.31</v>
      </c>
      <c r="C586" s="2">
        <f t="shared" ca="1" si="19"/>
        <v>24.587692307692308</v>
      </c>
      <c r="D586" s="2">
        <f ca="1">Table2[[#This Row],[y]]-Table6[[#This Row],[Trend]]</f>
        <v>-3.277692307692309</v>
      </c>
      <c r="E586" s="11" t="str">
        <f t="shared" si="18"/>
        <v>Sep</v>
      </c>
      <c r="F586" s="11">
        <f ca="1">AVERAGEIF($E$8:$E$727,Table8[[#This Row],[Monthly]],$D$8:$D$727)</f>
        <v>-2.7400384615384614</v>
      </c>
      <c r="G586" s="11">
        <f ca="1">Table17[[#This Row],[Add_Seasonality_Average (Additive)]]-AVERAGE($F$2:$F$13)</f>
        <v>-2.7441249999999999</v>
      </c>
      <c r="H586" s="2">
        <f ca="1">Table7[[#This Row],[Detrended Series]]-Table19[[#This Row],[Seasonality ]]</f>
        <v>-0.53356730769230909</v>
      </c>
    </row>
    <row r="587" spans="1:8" x14ac:dyDescent="0.2">
      <c r="A587" s="1">
        <v>36069</v>
      </c>
      <c r="B587">
        <v>21.37</v>
      </c>
      <c r="C587" s="2">
        <f t="shared" ca="1" si="19"/>
        <v>24.225384615384613</v>
      </c>
      <c r="D587" s="2">
        <f ca="1">Table2[[#This Row],[y]]-Table6[[#This Row],[Trend]]</f>
        <v>-2.8553846153846116</v>
      </c>
      <c r="E587" s="11" t="str">
        <f t="shared" si="18"/>
        <v>Oct</v>
      </c>
      <c r="F587" s="11">
        <f ca="1">AVERAGEIF($E$8:$E$727,Table8[[#This Row],[Monthly]],$D$8:$D$727)</f>
        <v>-2.4004615384615375</v>
      </c>
      <c r="G587" s="11">
        <f ca="1">Table17[[#This Row],[Add_Seasonality_Average (Additive)]]-AVERAGE($F$2:$F$13)</f>
        <v>-2.404548076923076</v>
      </c>
      <c r="H587" s="2">
        <f ca="1">Table7[[#This Row],[Detrended Series]]-Table19[[#This Row],[Seasonality ]]</f>
        <v>-0.4508365384615356</v>
      </c>
    </row>
    <row r="588" spans="1:8" x14ac:dyDescent="0.2">
      <c r="A588" s="1">
        <v>36100</v>
      </c>
      <c r="B588">
        <v>21.6</v>
      </c>
      <c r="C588" s="2">
        <f t="shared" ca="1" si="19"/>
        <v>23.855384615384608</v>
      </c>
      <c r="D588" s="2">
        <f ca="1">Table2[[#This Row],[y]]-Table6[[#This Row],[Trend]]</f>
        <v>-2.2553846153846067</v>
      </c>
      <c r="E588" s="11" t="str">
        <f t="shared" si="18"/>
        <v>Nov</v>
      </c>
      <c r="F588" s="11">
        <f ca="1">AVERAGEIF($E$8:$E$727,Table8[[#This Row],[Monthly]],$D$8:$D$727)</f>
        <v>-1.6477179487179485</v>
      </c>
      <c r="G588" s="11">
        <f ca="1">Table17[[#This Row],[Add_Seasonality_Average (Additive)]]-AVERAGE($F$2:$F$13)</f>
        <v>-1.651804487179487</v>
      </c>
      <c r="H588" s="2">
        <f ca="1">Table7[[#This Row],[Detrended Series]]-Table19[[#This Row],[Seasonality ]]</f>
        <v>-0.60358012820511964</v>
      </c>
    </row>
    <row r="589" spans="1:8" x14ac:dyDescent="0.2">
      <c r="A589" s="1">
        <v>36130</v>
      </c>
      <c r="B589">
        <v>22.81</v>
      </c>
      <c r="C589" s="2">
        <f t="shared" ca="1" si="19"/>
        <v>23.449999999999996</v>
      </c>
      <c r="D589" s="2">
        <f ca="1">Table2[[#This Row],[y]]-Table6[[#This Row],[Trend]]</f>
        <v>-0.63999999999999702</v>
      </c>
      <c r="E589" s="11" t="str">
        <f t="shared" si="18"/>
        <v>Dec</v>
      </c>
      <c r="F589" s="11">
        <f ca="1">AVERAGEIF($E$8:$E$727,Table8[[#This Row],[Monthly]],$D$8:$D$727)</f>
        <v>-0.38643589743589757</v>
      </c>
      <c r="G589" s="11">
        <f ca="1">Table17[[#This Row],[Add_Seasonality_Average (Additive)]]-AVERAGE($F$2:$F$13)</f>
        <v>-0.39052243589743607</v>
      </c>
      <c r="H589" s="2">
        <f ca="1">Table7[[#This Row],[Detrended Series]]-Table19[[#This Row],[Seasonality ]]</f>
        <v>-0.24947756410256094</v>
      </c>
    </row>
    <row r="590" spans="1:8" x14ac:dyDescent="0.2">
      <c r="A590" s="1">
        <v>36161</v>
      </c>
      <c r="B590">
        <v>24.23</v>
      </c>
      <c r="C590" s="2">
        <f t="shared" ca="1" si="19"/>
        <v>23.155384615384612</v>
      </c>
      <c r="D590" s="2">
        <f ca="1">Table2[[#This Row],[y]]-Table6[[#This Row],[Trend]]</f>
        <v>1.0746153846153881</v>
      </c>
      <c r="E590" s="11" t="str">
        <f t="shared" si="18"/>
        <v>Jan</v>
      </c>
      <c r="F590" s="11">
        <f ca="1">AVERAGEIF($E$8:$E$727,Table8[[#This Row],[Monthly]],$D$8:$D$727)</f>
        <v>1.4054358974358971</v>
      </c>
      <c r="G590" s="11">
        <f ca="1">Table17[[#This Row],[Add_Seasonality_Average (Additive)]]-AVERAGE($F$2:$F$13)</f>
        <v>1.4013493589743586</v>
      </c>
      <c r="H590" s="2">
        <f ca="1">Table7[[#This Row],[Detrended Series]]-Table19[[#This Row],[Seasonality ]]</f>
        <v>-0.32673397435897056</v>
      </c>
    </row>
    <row r="591" spans="1:8" x14ac:dyDescent="0.2">
      <c r="A591" s="1">
        <v>36192</v>
      </c>
      <c r="B591">
        <v>25.73</v>
      </c>
      <c r="C591" s="2">
        <f t="shared" ca="1" si="19"/>
        <v>22.929230769230767</v>
      </c>
      <c r="D591" s="2">
        <f ca="1">Table2[[#This Row],[y]]-Table6[[#This Row],[Trend]]</f>
        <v>2.8007692307692338</v>
      </c>
      <c r="E591" s="11" t="str">
        <f t="shared" si="18"/>
        <v>Feb</v>
      </c>
      <c r="F591" s="11">
        <f ca="1">AVERAGEIF($E$8:$E$727,Table8[[#This Row],[Monthly]],$D$8:$D$727)</f>
        <v>2.9278461538461542</v>
      </c>
      <c r="G591" s="11">
        <f ca="1">Table17[[#This Row],[Add_Seasonality_Average (Additive)]]-AVERAGE($F$2:$F$13)</f>
        <v>2.9237596153846157</v>
      </c>
      <c r="H591" s="2">
        <f ca="1">Table7[[#This Row],[Detrended Series]]-Table19[[#This Row],[Seasonality ]]</f>
        <v>-0.12299038461538192</v>
      </c>
    </row>
    <row r="592" spans="1:8" x14ac:dyDescent="0.2">
      <c r="A592" s="1">
        <v>36220</v>
      </c>
      <c r="B592">
        <v>26.47</v>
      </c>
      <c r="C592" s="2">
        <f t="shared" ca="1" si="19"/>
        <v>22.760769230769231</v>
      </c>
      <c r="D592" s="2">
        <f ca="1">Table2[[#This Row],[y]]-Table6[[#This Row],[Trend]]</f>
        <v>3.7092307692307678</v>
      </c>
      <c r="E592" s="11" t="str">
        <f t="shared" si="18"/>
        <v>Mar</v>
      </c>
      <c r="F592" s="11">
        <f ca="1">AVERAGEIF($E$8:$E$727,Table8[[#This Row],[Monthly]],$D$8:$D$727)</f>
        <v>3.3439999999999999</v>
      </c>
      <c r="G592" s="11">
        <f ca="1">Table17[[#This Row],[Add_Seasonality_Average (Additive)]]-AVERAGE($F$2:$F$13)</f>
        <v>3.3399134615384614</v>
      </c>
      <c r="H592" s="2">
        <f ca="1">Table7[[#This Row],[Detrended Series]]-Table19[[#This Row],[Seasonality ]]</f>
        <v>0.36931730769230642</v>
      </c>
    </row>
    <row r="593" spans="1:8" x14ac:dyDescent="0.2">
      <c r="A593" s="1">
        <v>36251</v>
      </c>
      <c r="B593">
        <v>24.53</v>
      </c>
      <c r="C593" s="2">
        <f t="shared" ca="1" si="19"/>
        <v>22.695384615384611</v>
      </c>
      <c r="D593" s="2">
        <f ca="1">Table2[[#This Row],[y]]-Table6[[#This Row],[Trend]]</f>
        <v>1.8346153846153896</v>
      </c>
      <c r="E593" s="11" t="str">
        <f t="shared" si="18"/>
        <v>Apr</v>
      </c>
      <c r="F593" s="11">
        <f ca="1">AVERAGEIF($E$8:$E$727,Table8[[#This Row],[Monthly]],$D$8:$D$727)</f>
        <v>2.4728461538461546</v>
      </c>
      <c r="G593" s="11">
        <f ca="1">Table17[[#This Row],[Add_Seasonality_Average (Additive)]]-AVERAGE($F$2:$F$13)</f>
        <v>2.4687596153846161</v>
      </c>
      <c r="H593" s="2">
        <f ca="1">Table7[[#This Row],[Detrended Series]]-Table19[[#This Row],[Seasonality ]]</f>
        <v>-0.63414423076922644</v>
      </c>
    </row>
    <row r="594" spans="1:8" x14ac:dyDescent="0.2">
      <c r="A594" s="1">
        <v>36281</v>
      </c>
      <c r="B594">
        <v>23.64</v>
      </c>
      <c r="C594" s="2">
        <f t="shared" ca="1" si="19"/>
        <v>22.637692307692305</v>
      </c>
      <c r="D594" s="2">
        <f ca="1">Table2[[#This Row],[y]]-Table6[[#This Row],[Trend]]</f>
        <v>1.0023076923076957</v>
      </c>
      <c r="E594" s="11" t="str">
        <f t="shared" si="18"/>
        <v>May</v>
      </c>
      <c r="F594" s="11">
        <f ca="1">AVERAGEIF($E$8:$E$727,Table8[[#This Row],[Monthly]],$D$8:$D$727)</f>
        <v>1.190307692307693</v>
      </c>
      <c r="G594" s="11">
        <f ca="1">Table17[[#This Row],[Add_Seasonality_Average (Additive)]]-AVERAGE($F$2:$F$13)</f>
        <v>1.1862211538461545</v>
      </c>
      <c r="H594" s="2">
        <f ca="1">Table7[[#This Row],[Detrended Series]]-Table19[[#This Row],[Seasonality ]]</f>
        <v>-0.18391346153845878</v>
      </c>
    </row>
    <row r="595" spans="1:8" x14ac:dyDescent="0.2">
      <c r="A595" s="1">
        <v>36312</v>
      </c>
      <c r="B595">
        <v>22.09</v>
      </c>
      <c r="C595" s="2">
        <f t="shared" ca="1" si="19"/>
        <v>22.700769230769232</v>
      </c>
      <c r="D595" s="2">
        <f ca="1">Table2[[#This Row],[y]]-Table6[[#This Row],[Trend]]</f>
        <v>-0.61076923076923251</v>
      </c>
      <c r="E595" s="11" t="str">
        <f t="shared" si="18"/>
        <v>Jun</v>
      </c>
      <c r="F595" s="11">
        <f ca="1">AVERAGEIF($E$8:$E$727,Table8[[#This Row],[Monthly]],$D$8:$D$727)</f>
        <v>-0.22521794871794854</v>
      </c>
      <c r="G595" s="11">
        <f ca="1">Table17[[#This Row],[Add_Seasonality_Average (Additive)]]-AVERAGE($F$2:$F$13)</f>
        <v>-0.22930448717948707</v>
      </c>
      <c r="H595" s="2">
        <f ca="1">Table7[[#This Row],[Detrended Series]]-Table19[[#This Row],[Seasonality ]]</f>
        <v>-0.38146474358974547</v>
      </c>
    </row>
    <row r="596" spans="1:8" x14ac:dyDescent="0.2">
      <c r="A596" s="1">
        <v>36342</v>
      </c>
      <c r="B596">
        <v>21.36</v>
      </c>
      <c r="C596" s="2">
        <f t="shared" ca="1" si="19"/>
        <v>22.793076923076924</v>
      </c>
      <c r="D596" s="2">
        <f ca="1">Table2[[#This Row],[y]]-Table6[[#This Row],[Trend]]</f>
        <v>-1.4330769230769249</v>
      </c>
      <c r="E596" s="11" t="str">
        <f t="shared" si="18"/>
        <v>Jul</v>
      </c>
      <c r="F596" s="11">
        <f ca="1">AVERAGEIF($E$8:$E$727,Table8[[#This Row],[Monthly]],$D$8:$D$727)</f>
        <v>-1.4442692307692311</v>
      </c>
      <c r="G596" s="11">
        <f ca="1">Table17[[#This Row],[Add_Seasonality_Average (Additive)]]-AVERAGE($F$2:$F$13)</f>
        <v>-1.4483557692307696</v>
      </c>
      <c r="H596" s="2">
        <f ca="1">Table7[[#This Row],[Detrended Series]]-Table19[[#This Row],[Seasonality ]]</f>
        <v>1.5278846153844672E-2</v>
      </c>
    </row>
    <row r="597" spans="1:8" x14ac:dyDescent="0.2">
      <c r="A597" s="1">
        <v>36373</v>
      </c>
      <c r="B597">
        <v>20.67</v>
      </c>
      <c r="C597" s="2">
        <f t="shared" ca="1" si="19"/>
        <v>22.881538461538462</v>
      </c>
      <c r="D597" s="2">
        <f ca="1">Table2[[#This Row],[y]]-Table6[[#This Row],[Trend]]</f>
        <v>-2.2115384615384599</v>
      </c>
      <c r="E597" s="11" t="str">
        <f t="shared" si="18"/>
        <v>Aug</v>
      </c>
      <c r="F597" s="11">
        <f ca="1">AVERAGEIF($E$8:$E$727,Table8[[#This Row],[Monthly]],$D$8:$D$727)</f>
        <v>-2.4472564102564101</v>
      </c>
      <c r="G597" s="11">
        <f ca="1">Table17[[#This Row],[Add_Seasonality_Average (Additive)]]-AVERAGE($F$2:$F$13)</f>
        <v>-2.4513429487179486</v>
      </c>
      <c r="H597" s="2">
        <f ca="1">Table7[[#This Row],[Detrended Series]]-Table19[[#This Row],[Seasonality ]]</f>
        <v>0.23980448717948866</v>
      </c>
    </row>
    <row r="598" spans="1:8" x14ac:dyDescent="0.2">
      <c r="A598" s="1">
        <v>36404</v>
      </c>
      <c r="B598">
        <v>20.079999999999998</v>
      </c>
      <c r="C598" s="2">
        <f t="shared" ca="1" si="19"/>
        <v>22.876923076923074</v>
      </c>
      <c r="D598" s="2">
        <f ca="1">Table2[[#This Row],[y]]-Table6[[#This Row],[Trend]]</f>
        <v>-2.7969230769230755</v>
      </c>
      <c r="E598" s="11" t="str">
        <f t="shared" si="18"/>
        <v>Sep</v>
      </c>
      <c r="F598" s="11">
        <f ca="1">AVERAGEIF($E$8:$E$727,Table8[[#This Row],[Monthly]],$D$8:$D$727)</f>
        <v>-2.7400384615384614</v>
      </c>
      <c r="G598" s="11">
        <f ca="1">Table17[[#This Row],[Add_Seasonality_Average (Additive)]]-AVERAGE($F$2:$F$13)</f>
        <v>-2.7441249999999999</v>
      </c>
      <c r="H598" s="2">
        <f ca="1">Table7[[#This Row],[Detrended Series]]-Table19[[#This Row],[Seasonality ]]</f>
        <v>-5.2798076923075588E-2</v>
      </c>
    </row>
    <row r="599" spans="1:8" x14ac:dyDescent="0.2">
      <c r="A599" s="1">
        <v>36434</v>
      </c>
      <c r="B599">
        <v>20.46</v>
      </c>
      <c r="C599" s="2">
        <f t="shared" ca="1" si="19"/>
        <v>22.804615384615389</v>
      </c>
      <c r="D599" s="2">
        <f ca="1">Table2[[#This Row],[y]]-Table6[[#This Row],[Trend]]</f>
        <v>-2.3446153846153877</v>
      </c>
      <c r="E599" s="11" t="str">
        <f t="shared" si="18"/>
        <v>Oct</v>
      </c>
      <c r="F599" s="11">
        <f ca="1">AVERAGEIF($E$8:$E$727,Table8[[#This Row],[Monthly]],$D$8:$D$727)</f>
        <v>-2.4004615384615375</v>
      </c>
      <c r="G599" s="11">
        <f ca="1">Table17[[#This Row],[Add_Seasonality_Average (Additive)]]-AVERAGE($F$2:$F$13)</f>
        <v>-2.404548076923076</v>
      </c>
      <c r="H599" s="2">
        <f ca="1">Table7[[#This Row],[Detrended Series]]-Table19[[#This Row],[Seasonality ]]</f>
        <v>5.9932692307688384E-2</v>
      </c>
    </row>
    <row r="600" spans="1:8" x14ac:dyDescent="0.2">
      <c r="A600" s="1">
        <v>36465</v>
      </c>
      <c r="B600">
        <v>20.62</v>
      </c>
      <c r="C600" s="2">
        <f t="shared" ca="1" si="19"/>
        <v>22.784615384615389</v>
      </c>
      <c r="D600" s="2">
        <f ca="1">Table2[[#This Row],[y]]-Table6[[#This Row],[Trend]]</f>
        <v>-2.1646153846153879</v>
      </c>
      <c r="E600" s="11" t="str">
        <f t="shared" si="18"/>
        <v>Nov</v>
      </c>
      <c r="F600" s="11">
        <f ca="1">AVERAGEIF($E$8:$E$727,Table8[[#This Row],[Monthly]],$D$8:$D$727)</f>
        <v>-1.6477179487179485</v>
      </c>
      <c r="G600" s="11">
        <f ca="1">Table17[[#This Row],[Add_Seasonality_Average (Additive)]]-AVERAGE($F$2:$F$13)</f>
        <v>-1.651804487179487</v>
      </c>
      <c r="H600" s="2">
        <f ca="1">Table7[[#This Row],[Detrended Series]]-Table19[[#This Row],[Seasonality ]]</f>
        <v>-0.51281089743590091</v>
      </c>
    </row>
    <row r="601" spans="1:8" x14ac:dyDescent="0.2">
      <c r="A601" s="1">
        <v>36495</v>
      </c>
      <c r="B601">
        <v>22.42</v>
      </c>
      <c r="C601" s="2">
        <f t="shared" ca="1" si="19"/>
        <v>22.73</v>
      </c>
      <c r="D601" s="2">
        <f ca="1">Table2[[#This Row],[y]]-Table6[[#This Row],[Trend]]</f>
        <v>-0.30999999999999872</v>
      </c>
      <c r="E601" s="11" t="str">
        <f t="shared" si="18"/>
        <v>Dec</v>
      </c>
      <c r="F601" s="11">
        <f ca="1">AVERAGEIF($E$8:$E$727,Table8[[#This Row],[Monthly]],$D$8:$D$727)</f>
        <v>-0.38643589743589757</v>
      </c>
      <c r="G601" s="11">
        <f ca="1">Table17[[#This Row],[Add_Seasonality_Average (Additive)]]-AVERAGE($F$2:$F$13)</f>
        <v>-0.39052243589743607</v>
      </c>
      <c r="H601" s="2">
        <f ca="1">Table7[[#This Row],[Detrended Series]]-Table19[[#This Row],[Seasonality ]]</f>
        <v>8.052243589743735E-2</v>
      </c>
    </row>
    <row r="602" spans="1:8" x14ac:dyDescent="0.2">
      <c r="A602" s="1">
        <v>36526</v>
      </c>
      <c r="B602">
        <v>24.01</v>
      </c>
      <c r="C602" s="2">
        <f t="shared" ca="1" si="19"/>
        <v>22.682307692307692</v>
      </c>
      <c r="D602" s="2">
        <f ca="1">Table2[[#This Row],[y]]-Table6[[#This Row],[Trend]]</f>
        <v>1.3276923076923097</v>
      </c>
      <c r="E602" s="11" t="str">
        <f t="shared" si="18"/>
        <v>Jan</v>
      </c>
      <c r="F602" s="11">
        <f ca="1">AVERAGEIF($E$8:$E$727,Table8[[#This Row],[Monthly]],$D$8:$D$727)</f>
        <v>1.4054358974358971</v>
      </c>
      <c r="G602" s="11">
        <f ca="1">Table17[[#This Row],[Add_Seasonality_Average (Additive)]]-AVERAGE($F$2:$F$13)</f>
        <v>1.4013493589743586</v>
      </c>
      <c r="H602" s="2">
        <f ca="1">Table7[[#This Row],[Detrended Series]]-Table19[[#This Row],[Seasonality ]]</f>
        <v>-7.3657051282048913E-2</v>
      </c>
    </row>
    <row r="603" spans="1:8" x14ac:dyDescent="0.2">
      <c r="A603" s="1">
        <v>36557</v>
      </c>
      <c r="B603">
        <v>25.38</v>
      </c>
      <c r="C603" s="2">
        <f t="shared" ca="1" si="19"/>
        <v>22.583076923076923</v>
      </c>
      <c r="D603" s="2">
        <f ca="1">Table2[[#This Row],[y]]-Table6[[#This Row],[Trend]]</f>
        <v>2.7969230769230755</v>
      </c>
      <c r="E603" s="11" t="str">
        <f t="shared" si="18"/>
        <v>Feb</v>
      </c>
      <c r="F603" s="11">
        <f ca="1">AVERAGEIF($E$8:$E$727,Table8[[#This Row],[Monthly]],$D$8:$D$727)</f>
        <v>2.9278461538461542</v>
      </c>
      <c r="G603" s="11">
        <f ca="1">Table17[[#This Row],[Add_Seasonality_Average (Additive)]]-AVERAGE($F$2:$F$13)</f>
        <v>2.9237596153846157</v>
      </c>
      <c r="H603" s="2">
        <f ca="1">Table7[[#This Row],[Detrended Series]]-Table19[[#This Row],[Seasonality ]]</f>
        <v>-0.12683653846154019</v>
      </c>
    </row>
    <row r="604" spans="1:8" x14ac:dyDescent="0.2">
      <c r="A604" s="1">
        <v>36586</v>
      </c>
      <c r="B604">
        <v>25.67</v>
      </c>
      <c r="C604" s="2">
        <f t="shared" ca="1" si="19"/>
        <v>22.580769230769231</v>
      </c>
      <c r="D604" s="2">
        <f ca="1">Table2[[#This Row],[y]]-Table6[[#This Row],[Trend]]</f>
        <v>3.0892307692307703</v>
      </c>
      <c r="E604" s="11" t="str">
        <f t="shared" si="18"/>
        <v>Mar</v>
      </c>
      <c r="F604" s="11">
        <f ca="1">AVERAGEIF($E$8:$E$727,Table8[[#This Row],[Monthly]],$D$8:$D$727)</f>
        <v>3.3439999999999999</v>
      </c>
      <c r="G604" s="11">
        <f ca="1">Table17[[#This Row],[Add_Seasonality_Average (Additive)]]-AVERAGE($F$2:$F$13)</f>
        <v>3.3399134615384614</v>
      </c>
      <c r="H604" s="2">
        <f ca="1">Table7[[#This Row],[Detrended Series]]-Table19[[#This Row],[Seasonality ]]</f>
        <v>-0.25068269230769102</v>
      </c>
    </row>
    <row r="605" spans="1:8" x14ac:dyDescent="0.2">
      <c r="A605" s="1">
        <v>36617</v>
      </c>
      <c r="B605">
        <v>25.53</v>
      </c>
      <c r="C605" s="2">
        <f t="shared" ca="1" si="19"/>
        <v>22.643846153846155</v>
      </c>
      <c r="D605" s="2">
        <f ca="1">Table2[[#This Row],[y]]-Table6[[#This Row],[Trend]]</f>
        <v>2.8861538461538458</v>
      </c>
      <c r="E605" s="11" t="str">
        <f t="shared" si="18"/>
        <v>Apr</v>
      </c>
      <c r="F605" s="11">
        <f ca="1">AVERAGEIF($E$8:$E$727,Table8[[#This Row],[Monthly]],$D$8:$D$727)</f>
        <v>2.4728461538461546</v>
      </c>
      <c r="G605" s="11">
        <f ca="1">Table17[[#This Row],[Add_Seasonality_Average (Additive)]]-AVERAGE($F$2:$F$13)</f>
        <v>2.4687596153846161</v>
      </c>
      <c r="H605" s="2">
        <f ca="1">Table7[[#This Row],[Detrended Series]]-Table19[[#This Row],[Seasonality ]]</f>
        <v>0.41739423076922977</v>
      </c>
    </row>
    <row r="606" spans="1:8" x14ac:dyDescent="0.2">
      <c r="A606" s="1">
        <v>36647</v>
      </c>
      <c r="B606">
        <v>24.27</v>
      </c>
      <c r="C606" s="2">
        <f t="shared" ca="1" si="19"/>
        <v>22.66</v>
      </c>
      <c r="D606" s="2">
        <f ca="1">Table2[[#This Row],[y]]-Table6[[#This Row],[Trend]]</f>
        <v>1.6099999999999994</v>
      </c>
      <c r="E606" s="11" t="str">
        <f t="shared" si="18"/>
        <v>May</v>
      </c>
      <c r="F606" s="11">
        <f ca="1">AVERAGEIF($E$8:$E$727,Table8[[#This Row],[Monthly]],$D$8:$D$727)</f>
        <v>1.190307692307693</v>
      </c>
      <c r="G606" s="11">
        <f ca="1">Table17[[#This Row],[Add_Seasonality_Average (Additive)]]-AVERAGE($F$2:$F$13)</f>
        <v>1.1862211538461545</v>
      </c>
      <c r="H606" s="2">
        <f ca="1">Table7[[#This Row],[Detrended Series]]-Table19[[#This Row],[Seasonality ]]</f>
        <v>0.42377884615384498</v>
      </c>
    </row>
    <row r="607" spans="1:8" x14ac:dyDescent="0.2">
      <c r="A607" s="1">
        <v>36678</v>
      </c>
      <c r="B607">
        <v>22.93</v>
      </c>
      <c r="C607" s="2">
        <f t="shared" ca="1" si="19"/>
        <v>22.772307692307688</v>
      </c>
      <c r="D607" s="2">
        <f ca="1">Table2[[#This Row],[y]]-Table6[[#This Row],[Trend]]</f>
        <v>0.15769230769231157</v>
      </c>
      <c r="E607" s="11" t="str">
        <f t="shared" si="18"/>
        <v>Jun</v>
      </c>
      <c r="F607" s="11">
        <f ca="1">AVERAGEIF($E$8:$E$727,Table8[[#This Row],[Monthly]],$D$8:$D$727)</f>
        <v>-0.22521794871794854</v>
      </c>
      <c r="G607" s="11">
        <f ca="1">Table17[[#This Row],[Add_Seasonality_Average (Additive)]]-AVERAGE($F$2:$F$13)</f>
        <v>-0.22930448717948707</v>
      </c>
      <c r="H607" s="2">
        <f ca="1">Table7[[#This Row],[Detrended Series]]-Table19[[#This Row],[Seasonality ]]</f>
        <v>0.38699679487179861</v>
      </c>
    </row>
    <row r="608" spans="1:8" x14ac:dyDescent="0.2">
      <c r="A608" s="1">
        <v>36708</v>
      </c>
      <c r="B608">
        <v>21.47</v>
      </c>
      <c r="C608" s="2">
        <f t="shared" ca="1" si="19"/>
        <v>22.912307692307689</v>
      </c>
      <c r="D608" s="2">
        <f ca="1">Table2[[#This Row],[y]]-Table6[[#This Row],[Trend]]</f>
        <v>-1.4423076923076898</v>
      </c>
      <c r="E608" s="11" t="str">
        <f t="shared" si="18"/>
        <v>Jul</v>
      </c>
      <c r="F608" s="11">
        <f ca="1">AVERAGEIF($E$8:$E$727,Table8[[#This Row],[Monthly]],$D$8:$D$727)</f>
        <v>-1.4442692307692311</v>
      </c>
      <c r="G608" s="11">
        <f ca="1">Table17[[#This Row],[Add_Seasonality_Average (Additive)]]-AVERAGE($F$2:$F$13)</f>
        <v>-1.4483557692307696</v>
      </c>
      <c r="H608" s="2">
        <f ca="1">Table7[[#This Row],[Detrended Series]]-Table19[[#This Row],[Seasonality ]]</f>
        <v>6.0480769230797371E-3</v>
      </c>
    </row>
    <row r="609" spans="1:8" x14ac:dyDescent="0.2">
      <c r="A609" s="1">
        <v>36739</v>
      </c>
      <c r="B609">
        <v>20.07</v>
      </c>
      <c r="C609" s="2">
        <f t="shared" ca="1" si="19"/>
        <v>23.073846153846151</v>
      </c>
      <c r="D609" s="2">
        <f ca="1">Table2[[#This Row],[y]]-Table6[[#This Row],[Trend]]</f>
        <v>-3.0038461538461512</v>
      </c>
      <c r="E609" s="11" t="str">
        <f t="shared" si="18"/>
        <v>Aug</v>
      </c>
      <c r="F609" s="11">
        <f ca="1">AVERAGEIF($E$8:$E$727,Table8[[#This Row],[Monthly]],$D$8:$D$727)</f>
        <v>-2.4472564102564101</v>
      </c>
      <c r="G609" s="11">
        <f ca="1">Table17[[#This Row],[Add_Seasonality_Average (Additive)]]-AVERAGE($F$2:$F$13)</f>
        <v>-2.4513429487179486</v>
      </c>
      <c r="H609" s="2">
        <f ca="1">Table7[[#This Row],[Detrended Series]]-Table19[[#This Row],[Seasonality ]]</f>
        <v>-0.55250320512820261</v>
      </c>
    </row>
    <row r="610" spans="1:8" x14ac:dyDescent="0.2">
      <c r="A610" s="1">
        <v>36770</v>
      </c>
      <c r="B610">
        <v>20.64</v>
      </c>
      <c r="C610" s="2">
        <f t="shared" ca="1" si="19"/>
        <v>23.189999999999998</v>
      </c>
      <c r="D610" s="2">
        <f ca="1">Table2[[#This Row],[y]]-Table6[[#This Row],[Trend]]</f>
        <v>-2.5499999999999972</v>
      </c>
      <c r="E610" s="11" t="str">
        <f t="shared" si="18"/>
        <v>Sep</v>
      </c>
      <c r="F610" s="11">
        <f ca="1">AVERAGEIF($E$8:$E$727,Table8[[#This Row],[Monthly]],$D$8:$D$727)</f>
        <v>-2.7400384615384614</v>
      </c>
      <c r="G610" s="11">
        <f ca="1">Table17[[#This Row],[Add_Seasonality_Average (Additive)]]-AVERAGE($F$2:$F$13)</f>
        <v>-2.7441249999999999</v>
      </c>
      <c r="H610" s="2">
        <f ca="1">Table7[[#This Row],[Detrended Series]]-Table19[[#This Row],[Seasonality ]]</f>
        <v>0.19412500000000277</v>
      </c>
    </row>
    <row r="611" spans="1:8" x14ac:dyDescent="0.2">
      <c r="A611" s="1">
        <v>36800</v>
      </c>
      <c r="B611">
        <v>20.9</v>
      </c>
      <c r="C611" s="2">
        <f t="shared" ca="1" si="19"/>
        <v>23.214615384615382</v>
      </c>
      <c r="D611" s="2">
        <f ca="1">Table2[[#This Row],[y]]-Table6[[#This Row],[Trend]]</f>
        <v>-2.314615384615383</v>
      </c>
      <c r="E611" s="11" t="str">
        <f t="shared" si="18"/>
        <v>Oct</v>
      </c>
      <c r="F611" s="11">
        <f ca="1">AVERAGEIF($E$8:$E$727,Table8[[#This Row],[Monthly]],$D$8:$D$727)</f>
        <v>-2.4004615384615375</v>
      </c>
      <c r="G611" s="11">
        <f ca="1">Table17[[#This Row],[Add_Seasonality_Average (Additive)]]-AVERAGE($F$2:$F$13)</f>
        <v>-2.404548076923076</v>
      </c>
      <c r="H611" s="2">
        <f ca="1">Table7[[#This Row],[Detrended Series]]-Table19[[#This Row],[Seasonality ]]</f>
        <v>8.9932692307693074E-2</v>
      </c>
    </row>
    <row r="612" spans="1:8" x14ac:dyDescent="0.2">
      <c r="A612" s="1">
        <v>36831</v>
      </c>
      <c r="B612">
        <v>20.67</v>
      </c>
      <c r="C612" s="2">
        <f t="shared" ca="1" si="19"/>
        <v>23.095384615384617</v>
      </c>
      <c r="D612" s="2">
        <f ca="1">Table2[[#This Row],[y]]-Table6[[#This Row],[Trend]]</f>
        <v>-2.4253846153846155</v>
      </c>
      <c r="E612" s="11" t="str">
        <f t="shared" si="18"/>
        <v>Nov</v>
      </c>
      <c r="F612" s="11">
        <f ca="1">AVERAGEIF($E$8:$E$727,Table8[[#This Row],[Monthly]],$D$8:$D$727)</f>
        <v>-1.6477179487179485</v>
      </c>
      <c r="G612" s="11">
        <f ca="1">Table17[[#This Row],[Add_Seasonality_Average (Additive)]]-AVERAGE($F$2:$F$13)</f>
        <v>-1.651804487179487</v>
      </c>
      <c r="H612" s="2">
        <f ca="1">Table7[[#This Row],[Detrended Series]]-Table19[[#This Row],[Seasonality ]]</f>
        <v>-0.77358012820512845</v>
      </c>
    </row>
    <row r="613" spans="1:8" x14ac:dyDescent="0.2">
      <c r="A613" s="1">
        <v>36861</v>
      </c>
      <c r="B613">
        <v>22.08</v>
      </c>
      <c r="C613" s="2">
        <f t="shared" ca="1" si="19"/>
        <v>22.975384615384616</v>
      </c>
      <c r="D613" s="2">
        <f ca="1">Table2[[#This Row],[y]]-Table6[[#This Row],[Trend]]</f>
        <v>-0.89538461538461789</v>
      </c>
      <c r="E613" s="11" t="str">
        <f t="shared" si="18"/>
        <v>Dec</v>
      </c>
      <c r="F613" s="11">
        <f ca="1">AVERAGEIF($E$8:$E$727,Table8[[#This Row],[Monthly]],$D$8:$D$727)</f>
        <v>-0.38643589743589757</v>
      </c>
      <c r="G613" s="11">
        <f ca="1">Table17[[#This Row],[Add_Seasonality_Average (Additive)]]-AVERAGE($F$2:$F$13)</f>
        <v>-0.39052243589743607</v>
      </c>
      <c r="H613" s="2">
        <f ca="1">Table7[[#This Row],[Detrended Series]]-Table19[[#This Row],[Seasonality ]]</f>
        <v>-0.50486217948718182</v>
      </c>
    </row>
    <row r="614" spans="1:8" x14ac:dyDescent="0.2">
      <c r="A614" s="1">
        <v>36892</v>
      </c>
      <c r="B614">
        <v>24.24</v>
      </c>
      <c r="C614" s="2">
        <f t="shared" ca="1" si="19"/>
        <v>22.863846153846154</v>
      </c>
      <c r="D614" s="2">
        <f ca="1">Table2[[#This Row],[y]]-Table6[[#This Row],[Trend]]</f>
        <v>1.3761538461538443</v>
      </c>
      <c r="E614" s="11" t="str">
        <f t="shared" si="18"/>
        <v>Jan</v>
      </c>
      <c r="F614" s="11">
        <f ca="1">AVERAGEIF($E$8:$E$727,Table8[[#This Row],[Monthly]],$D$8:$D$727)</f>
        <v>1.4054358974358971</v>
      </c>
      <c r="G614" s="11">
        <f ca="1">Table17[[#This Row],[Add_Seasonality_Average (Additive)]]-AVERAGE($F$2:$F$13)</f>
        <v>1.4013493589743586</v>
      </c>
      <c r="H614" s="2">
        <f ca="1">Table7[[#This Row],[Detrended Series]]-Table19[[#This Row],[Seasonality ]]</f>
        <v>-2.5195512820514354E-2</v>
      </c>
    </row>
    <row r="615" spans="1:8" x14ac:dyDescent="0.2">
      <c r="A615" s="1">
        <v>36923</v>
      </c>
      <c r="B615">
        <v>26.11</v>
      </c>
      <c r="C615" s="2">
        <f t="shared" ca="1" si="19"/>
        <v>22.76923076923077</v>
      </c>
      <c r="D615" s="2">
        <f ca="1">Table2[[#This Row],[y]]-Table6[[#This Row],[Trend]]</f>
        <v>3.3407692307692294</v>
      </c>
      <c r="E615" s="11" t="str">
        <f t="shared" si="18"/>
        <v>Feb</v>
      </c>
      <c r="F615" s="11">
        <f ca="1">AVERAGEIF($E$8:$E$727,Table8[[#This Row],[Monthly]],$D$8:$D$727)</f>
        <v>2.9278461538461542</v>
      </c>
      <c r="G615" s="11">
        <f ca="1">Table17[[#This Row],[Add_Seasonality_Average (Additive)]]-AVERAGE($F$2:$F$13)</f>
        <v>2.9237596153846157</v>
      </c>
      <c r="H615" s="2">
        <f ca="1">Table7[[#This Row],[Detrended Series]]-Table19[[#This Row],[Seasonality ]]</f>
        <v>0.41700961538461367</v>
      </c>
    </row>
    <row r="616" spans="1:8" x14ac:dyDescent="0.2">
      <c r="A616" s="1">
        <v>36951</v>
      </c>
      <c r="B616">
        <v>26.89</v>
      </c>
      <c r="C616" s="2">
        <f t="shared" ca="1" si="19"/>
        <v>22.74307692307692</v>
      </c>
      <c r="D616" s="2">
        <f ca="1">Table2[[#This Row],[y]]-Table6[[#This Row],[Trend]]</f>
        <v>4.1469230769230805</v>
      </c>
      <c r="E616" s="11" t="str">
        <f t="shared" si="18"/>
        <v>Mar</v>
      </c>
      <c r="F616" s="11">
        <f ca="1">AVERAGEIF($E$8:$E$727,Table8[[#This Row],[Monthly]],$D$8:$D$727)</f>
        <v>3.3439999999999999</v>
      </c>
      <c r="G616" s="11">
        <f ca="1">Table17[[#This Row],[Add_Seasonality_Average (Additive)]]-AVERAGE($F$2:$F$13)</f>
        <v>3.3399134615384614</v>
      </c>
      <c r="H616" s="2">
        <f ca="1">Table7[[#This Row],[Detrended Series]]-Table19[[#This Row],[Seasonality ]]</f>
        <v>0.80700961538461913</v>
      </c>
    </row>
    <row r="617" spans="1:8" x14ac:dyDescent="0.2">
      <c r="A617" s="1">
        <v>36982</v>
      </c>
      <c r="B617">
        <v>25.99</v>
      </c>
      <c r="C617" s="2">
        <f t="shared" ca="1" si="19"/>
        <v>22.704615384615384</v>
      </c>
      <c r="D617" s="2">
        <f ca="1">Table2[[#This Row],[y]]-Table6[[#This Row],[Trend]]</f>
        <v>3.2853846153846149</v>
      </c>
      <c r="E617" s="11" t="str">
        <f t="shared" si="18"/>
        <v>Apr</v>
      </c>
      <c r="F617" s="11">
        <f ca="1">AVERAGEIF($E$8:$E$727,Table8[[#This Row],[Monthly]],$D$8:$D$727)</f>
        <v>2.4728461538461546</v>
      </c>
      <c r="G617" s="11">
        <f ca="1">Table17[[#This Row],[Add_Seasonality_Average (Additive)]]-AVERAGE($F$2:$F$13)</f>
        <v>2.4687596153846161</v>
      </c>
      <c r="H617" s="2">
        <f ca="1">Table7[[#This Row],[Detrended Series]]-Table19[[#This Row],[Seasonality ]]</f>
        <v>0.81662499999999882</v>
      </c>
    </row>
    <row r="618" spans="1:8" x14ac:dyDescent="0.2">
      <c r="A618" s="1">
        <v>37012</v>
      </c>
      <c r="B618">
        <v>23.98</v>
      </c>
      <c r="C618" s="2">
        <f t="shared" ca="1" si="19"/>
        <v>22.687692307692309</v>
      </c>
      <c r="D618" s="2">
        <f ca="1">Table2[[#This Row],[y]]-Table6[[#This Row],[Trend]]</f>
        <v>1.2923076923076913</v>
      </c>
      <c r="E618" s="11" t="str">
        <f t="shared" si="18"/>
        <v>May</v>
      </c>
      <c r="F618" s="11">
        <f ca="1">AVERAGEIF($E$8:$E$727,Table8[[#This Row],[Monthly]],$D$8:$D$727)</f>
        <v>1.190307692307693</v>
      </c>
      <c r="G618" s="11">
        <f ca="1">Table17[[#This Row],[Add_Seasonality_Average (Additive)]]-AVERAGE($F$2:$F$13)</f>
        <v>1.1862211538461545</v>
      </c>
      <c r="H618" s="2">
        <f ca="1">Table7[[#This Row],[Detrended Series]]-Table19[[#This Row],[Seasonality ]]</f>
        <v>0.10608653846153682</v>
      </c>
    </row>
    <row r="619" spans="1:8" x14ac:dyDescent="0.2">
      <c r="A619" s="1">
        <v>37043</v>
      </c>
      <c r="B619">
        <v>22.71</v>
      </c>
      <c r="C619" s="2">
        <f t="shared" ca="1" si="19"/>
        <v>22.76923076923077</v>
      </c>
      <c r="D619" s="2">
        <f ca="1">Table2[[#This Row],[y]]-Table6[[#This Row],[Trend]]</f>
        <v>-5.9230769230769198E-2</v>
      </c>
      <c r="E619" s="11" t="str">
        <f t="shared" si="18"/>
        <v>Jun</v>
      </c>
      <c r="F619" s="11">
        <f ca="1">AVERAGEIF($E$8:$E$727,Table8[[#This Row],[Monthly]],$D$8:$D$727)</f>
        <v>-0.22521794871794854</v>
      </c>
      <c r="G619" s="11">
        <f ca="1">Table17[[#This Row],[Add_Seasonality_Average (Additive)]]-AVERAGE($F$2:$F$13)</f>
        <v>-0.22930448717948707</v>
      </c>
      <c r="H619" s="2">
        <f ca="1">Table7[[#This Row],[Detrended Series]]-Table19[[#This Row],[Seasonality ]]</f>
        <v>0.17007371794871787</v>
      </c>
    </row>
    <row r="620" spans="1:8" x14ac:dyDescent="0.2">
      <c r="A620" s="1">
        <v>37073</v>
      </c>
      <c r="B620">
        <v>21.48</v>
      </c>
      <c r="C620" s="2">
        <f t="shared" ca="1" si="19"/>
        <v>22.923846153846153</v>
      </c>
      <c r="D620" s="2">
        <f ca="1">Table2[[#This Row],[y]]-Table6[[#This Row],[Trend]]</f>
        <v>-1.4438461538461524</v>
      </c>
      <c r="E620" s="11" t="str">
        <f t="shared" si="18"/>
        <v>Jul</v>
      </c>
      <c r="F620" s="11">
        <f ca="1">AVERAGEIF($E$8:$E$727,Table8[[#This Row],[Monthly]],$D$8:$D$727)</f>
        <v>-1.4442692307692311</v>
      </c>
      <c r="G620" s="11">
        <f ca="1">Table17[[#This Row],[Add_Seasonality_Average (Additive)]]-AVERAGE($F$2:$F$13)</f>
        <v>-1.4483557692307696</v>
      </c>
      <c r="H620" s="2">
        <f ca="1">Table7[[#This Row],[Detrended Series]]-Table19[[#This Row],[Seasonality ]]</f>
        <v>4.5096153846171383E-3</v>
      </c>
    </row>
    <row r="621" spans="1:8" x14ac:dyDescent="0.2">
      <c r="A621" s="1">
        <v>37104</v>
      </c>
      <c r="B621">
        <v>20.239999999999998</v>
      </c>
      <c r="C621" s="2">
        <f t="shared" ca="1" si="19"/>
        <v>23.076923076923077</v>
      </c>
      <c r="D621" s="2">
        <f ca="1">Table2[[#This Row],[y]]-Table6[[#This Row],[Trend]]</f>
        <v>-2.8369230769230782</v>
      </c>
      <c r="E621" s="11" t="str">
        <f t="shared" si="18"/>
        <v>Aug</v>
      </c>
      <c r="F621" s="11">
        <f ca="1">AVERAGEIF($E$8:$E$727,Table8[[#This Row],[Monthly]],$D$8:$D$727)</f>
        <v>-2.4472564102564101</v>
      </c>
      <c r="G621" s="11">
        <f ca="1">Table17[[#This Row],[Add_Seasonality_Average (Additive)]]-AVERAGE($F$2:$F$13)</f>
        <v>-2.4513429487179486</v>
      </c>
      <c r="H621" s="2">
        <f ca="1">Table7[[#This Row],[Detrended Series]]-Table19[[#This Row],[Seasonality ]]</f>
        <v>-0.38558012820512966</v>
      </c>
    </row>
    <row r="622" spans="1:8" x14ac:dyDescent="0.2">
      <c r="A622" s="1">
        <v>37135</v>
      </c>
      <c r="B622">
        <v>19.73</v>
      </c>
      <c r="C622" s="2">
        <f t="shared" ca="1" si="19"/>
        <v>23.175384615384612</v>
      </c>
      <c r="D622" s="2">
        <f ca="1">Table2[[#This Row],[y]]-Table6[[#This Row],[Trend]]</f>
        <v>-3.4453846153846115</v>
      </c>
      <c r="E622" s="11" t="str">
        <f t="shared" si="18"/>
        <v>Sep</v>
      </c>
      <c r="F622" s="11">
        <f ca="1">AVERAGEIF($E$8:$E$727,Table8[[#This Row],[Monthly]],$D$8:$D$727)</f>
        <v>-2.7400384615384614</v>
      </c>
      <c r="G622" s="11">
        <f ca="1">Table17[[#This Row],[Add_Seasonality_Average (Additive)]]-AVERAGE($F$2:$F$13)</f>
        <v>-2.7441249999999999</v>
      </c>
      <c r="H622" s="2">
        <f ca="1">Table7[[#This Row],[Detrended Series]]-Table19[[#This Row],[Seasonality ]]</f>
        <v>-0.70125961538461157</v>
      </c>
    </row>
    <row r="623" spans="1:8" x14ac:dyDescent="0.2">
      <c r="A623" s="1">
        <v>37165</v>
      </c>
      <c r="B623">
        <v>20.14</v>
      </c>
      <c r="C623" s="2">
        <f t="shared" ca="1" si="19"/>
        <v>23.14076923076923</v>
      </c>
      <c r="D623" s="2">
        <f ca="1">Table2[[#This Row],[y]]-Table6[[#This Row],[Trend]]</f>
        <v>-3.0007692307692295</v>
      </c>
      <c r="E623" s="11" t="str">
        <f t="shared" si="18"/>
        <v>Oct</v>
      </c>
      <c r="F623" s="11">
        <f ca="1">AVERAGEIF($E$8:$E$727,Table8[[#This Row],[Monthly]],$D$8:$D$727)</f>
        <v>-2.4004615384615375</v>
      </c>
      <c r="G623" s="11">
        <f ca="1">Table17[[#This Row],[Add_Seasonality_Average (Additive)]]-AVERAGE($F$2:$F$13)</f>
        <v>-2.404548076923076</v>
      </c>
      <c r="H623" s="2">
        <f ca="1">Table7[[#This Row],[Detrended Series]]-Table19[[#This Row],[Seasonality ]]</f>
        <v>-0.59622115384615348</v>
      </c>
    </row>
    <row r="624" spans="1:8" x14ac:dyDescent="0.2">
      <c r="A624" s="1">
        <v>37196</v>
      </c>
      <c r="B624">
        <v>20.68</v>
      </c>
      <c r="C624" s="2">
        <f t="shared" ca="1" si="19"/>
        <v>23.086923076923078</v>
      </c>
      <c r="D624" s="2">
        <f ca="1">Table2[[#This Row],[y]]-Table6[[#This Row],[Trend]]</f>
        <v>-2.4069230769230785</v>
      </c>
      <c r="E624" s="11" t="str">
        <f t="shared" si="18"/>
        <v>Nov</v>
      </c>
      <c r="F624" s="11">
        <f ca="1">AVERAGEIF($E$8:$E$727,Table8[[#This Row],[Monthly]],$D$8:$D$727)</f>
        <v>-1.6477179487179485</v>
      </c>
      <c r="G624" s="11">
        <f ca="1">Table17[[#This Row],[Add_Seasonality_Average (Additive)]]-AVERAGE($F$2:$F$13)</f>
        <v>-1.651804487179487</v>
      </c>
      <c r="H624" s="2">
        <f ca="1">Table7[[#This Row],[Detrended Series]]-Table19[[#This Row],[Seasonality ]]</f>
        <v>-0.75511858974359147</v>
      </c>
    </row>
    <row r="625" spans="1:8" x14ac:dyDescent="0.2">
      <c r="A625" s="1">
        <v>37226</v>
      </c>
      <c r="B625">
        <v>21.73</v>
      </c>
      <c r="C625" s="2">
        <f t="shared" ca="1" si="19"/>
        <v>23.033076923076919</v>
      </c>
      <c r="D625" s="2">
        <f ca="1">Table2[[#This Row],[y]]-Table6[[#This Row],[Trend]]</f>
        <v>-1.3030769230769188</v>
      </c>
      <c r="E625" s="11" t="str">
        <f t="shared" si="18"/>
        <v>Dec</v>
      </c>
      <c r="F625" s="11">
        <f ca="1">AVERAGEIF($E$8:$E$727,Table8[[#This Row],[Monthly]],$D$8:$D$727)</f>
        <v>-0.38643589743589757</v>
      </c>
      <c r="G625" s="11">
        <f ca="1">Table17[[#This Row],[Add_Seasonality_Average (Additive)]]-AVERAGE($F$2:$F$13)</f>
        <v>-0.39052243589743607</v>
      </c>
      <c r="H625" s="2">
        <f ca="1">Table7[[#This Row],[Detrended Series]]-Table19[[#This Row],[Seasonality ]]</f>
        <v>-0.91255448717948273</v>
      </c>
    </row>
    <row r="626" spans="1:8" x14ac:dyDescent="0.2">
      <c r="A626" s="1">
        <v>37257</v>
      </c>
      <c r="B626">
        <v>24.09</v>
      </c>
      <c r="C626" s="2">
        <f t="shared" ca="1" si="19"/>
        <v>22.950769230769229</v>
      </c>
      <c r="D626" s="2">
        <f ca="1">Table2[[#This Row],[y]]-Table6[[#This Row],[Trend]]</f>
        <v>1.139230769230771</v>
      </c>
      <c r="E626" s="11" t="str">
        <f t="shared" si="18"/>
        <v>Jan</v>
      </c>
      <c r="F626" s="11">
        <f ca="1">AVERAGEIF($E$8:$E$727,Table8[[#This Row],[Monthly]],$D$8:$D$727)</f>
        <v>1.4054358974358971</v>
      </c>
      <c r="G626" s="11">
        <f ca="1">Table17[[#This Row],[Add_Seasonality_Average (Additive)]]-AVERAGE($F$2:$F$13)</f>
        <v>1.4013493589743586</v>
      </c>
      <c r="H626" s="2">
        <f ca="1">Table7[[#This Row],[Detrended Series]]-Table19[[#This Row],[Seasonality ]]</f>
        <v>-0.26211858974358759</v>
      </c>
    </row>
    <row r="627" spans="1:8" x14ac:dyDescent="0.2">
      <c r="A627" s="1">
        <v>37288</v>
      </c>
      <c r="B627">
        <v>26.23</v>
      </c>
      <c r="C627" s="2">
        <f t="shared" ca="1" si="19"/>
        <v>22.938461538461539</v>
      </c>
      <c r="D627" s="2">
        <f ca="1">Table2[[#This Row],[y]]-Table6[[#This Row],[Trend]]</f>
        <v>3.2915384615384617</v>
      </c>
      <c r="E627" s="11" t="str">
        <f t="shared" si="18"/>
        <v>Feb</v>
      </c>
      <c r="F627" s="11">
        <f ca="1">AVERAGEIF($E$8:$E$727,Table8[[#This Row],[Monthly]],$D$8:$D$727)</f>
        <v>2.9278461538461542</v>
      </c>
      <c r="G627" s="11">
        <f ca="1">Table17[[#This Row],[Add_Seasonality_Average (Additive)]]-AVERAGE($F$2:$F$13)</f>
        <v>2.9237596153846157</v>
      </c>
      <c r="H627" s="2">
        <f ca="1">Table7[[#This Row],[Detrended Series]]-Table19[[#This Row],[Seasonality ]]</f>
        <v>0.36777884615384604</v>
      </c>
    </row>
    <row r="628" spans="1:8" x14ac:dyDescent="0.2">
      <c r="A628" s="1">
        <v>37316</v>
      </c>
      <c r="B628">
        <v>27.39</v>
      </c>
      <c r="C628" s="2">
        <f t="shared" ca="1" si="19"/>
        <v>23.029230769230768</v>
      </c>
      <c r="D628" s="2">
        <f ca="1">Table2[[#This Row],[y]]-Table6[[#This Row],[Trend]]</f>
        <v>4.3607692307692325</v>
      </c>
      <c r="E628" s="11" t="str">
        <f t="shared" si="18"/>
        <v>Mar</v>
      </c>
      <c r="F628" s="11">
        <f ca="1">AVERAGEIF($E$8:$E$727,Table8[[#This Row],[Monthly]],$D$8:$D$727)</f>
        <v>3.3439999999999999</v>
      </c>
      <c r="G628" s="11">
        <f ca="1">Table17[[#This Row],[Add_Seasonality_Average (Additive)]]-AVERAGE($F$2:$F$13)</f>
        <v>3.3399134615384614</v>
      </c>
      <c r="H628" s="2">
        <f ca="1">Table7[[#This Row],[Detrended Series]]-Table19[[#This Row],[Seasonality ]]</f>
        <v>1.0208557692307711</v>
      </c>
    </row>
    <row r="629" spans="1:8" x14ac:dyDescent="0.2">
      <c r="A629" s="1">
        <v>37347</v>
      </c>
      <c r="B629">
        <v>26.44</v>
      </c>
      <c r="C629" s="2">
        <f t="shared" ca="1" si="19"/>
        <v>23.192307692307693</v>
      </c>
      <c r="D629" s="2">
        <f ca="1">Table2[[#This Row],[y]]-Table6[[#This Row],[Trend]]</f>
        <v>3.2476923076923079</v>
      </c>
      <c r="E629" s="11" t="str">
        <f t="shared" si="18"/>
        <v>Apr</v>
      </c>
      <c r="F629" s="11">
        <f ca="1">AVERAGEIF($E$8:$E$727,Table8[[#This Row],[Monthly]],$D$8:$D$727)</f>
        <v>2.4728461538461546</v>
      </c>
      <c r="G629" s="11">
        <f ca="1">Table17[[#This Row],[Add_Seasonality_Average (Additive)]]-AVERAGE($F$2:$F$13)</f>
        <v>2.4687596153846161</v>
      </c>
      <c r="H629" s="2">
        <f ca="1">Table7[[#This Row],[Detrended Series]]-Table19[[#This Row],[Seasonality ]]</f>
        <v>0.7789326923076918</v>
      </c>
    </row>
    <row r="630" spans="1:8" x14ac:dyDescent="0.2">
      <c r="A630" s="1">
        <v>37377</v>
      </c>
      <c r="B630">
        <v>25.29</v>
      </c>
      <c r="C630" s="2">
        <f t="shared" ca="1" si="19"/>
        <v>23.400769230769235</v>
      </c>
      <c r="D630" s="2">
        <f ca="1">Table2[[#This Row],[y]]-Table6[[#This Row],[Trend]]</f>
        <v>1.8892307692307639</v>
      </c>
      <c r="E630" s="11" t="str">
        <f t="shared" si="18"/>
        <v>May</v>
      </c>
      <c r="F630" s="11">
        <f ca="1">AVERAGEIF($E$8:$E$727,Table8[[#This Row],[Monthly]],$D$8:$D$727)</f>
        <v>1.190307692307693</v>
      </c>
      <c r="G630" s="11">
        <f ca="1">Table17[[#This Row],[Add_Seasonality_Average (Additive)]]-AVERAGE($F$2:$F$13)</f>
        <v>1.1862211538461545</v>
      </c>
      <c r="H630" s="2">
        <f ca="1">Table7[[#This Row],[Detrended Series]]-Table19[[#This Row],[Seasonality ]]</f>
        <v>0.70300961538460949</v>
      </c>
    </row>
    <row r="631" spans="1:8" x14ac:dyDescent="0.2">
      <c r="A631" s="1">
        <v>37408</v>
      </c>
      <c r="B631">
        <v>23.28</v>
      </c>
      <c r="C631" s="2">
        <f t="shared" ca="1" si="19"/>
        <v>23.660000000000004</v>
      </c>
      <c r="D631" s="2">
        <f ca="1">Table2[[#This Row],[y]]-Table6[[#This Row],[Trend]]</f>
        <v>-0.38000000000000256</v>
      </c>
      <c r="E631" s="11" t="str">
        <f t="shared" si="18"/>
        <v>Jun</v>
      </c>
      <c r="F631" s="11">
        <f ca="1">AVERAGEIF($E$8:$E$727,Table8[[#This Row],[Monthly]],$D$8:$D$727)</f>
        <v>-0.22521794871794854</v>
      </c>
      <c r="G631" s="11">
        <f ca="1">Table17[[#This Row],[Add_Seasonality_Average (Additive)]]-AVERAGE($F$2:$F$13)</f>
        <v>-0.22930448717948707</v>
      </c>
      <c r="H631" s="2">
        <f ca="1">Table7[[#This Row],[Detrended Series]]-Table19[[#This Row],[Seasonality ]]</f>
        <v>-0.15069551282051549</v>
      </c>
    </row>
    <row r="632" spans="1:8" x14ac:dyDescent="0.2">
      <c r="A632" s="1">
        <v>37438</v>
      </c>
      <c r="B632">
        <v>21.64</v>
      </c>
      <c r="C632" s="2">
        <f t="shared" ca="1" si="19"/>
        <v>23.912307692307692</v>
      </c>
      <c r="D632" s="2">
        <f ca="1">Table2[[#This Row],[y]]-Table6[[#This Row],[Trend]]</f>
        <v>-2.2723076923076917</v>
      </c>
      <c r="E632" s="11" t="str">
        <f t="shared" si="18"/>
        <v>Jul</v>
      </c>
      <c r="F632" s="11">
        <f ca="1">AVERAGEIF($E$8:$E$727,Table8[[#This Row],[Monthly]],$D$8:$D$727)</f>
        <v>-1.4442692307692311</v>
      </c>
      <c r="G632" s="11">
        <f ca="1">Table17[[#This Row],[Add_Seasonality_Average (Additive)]]-AVERAGE($F$2:$F$13)</f>
        <v>-1.4483557692307696</v>
      </c>
      <c r="H632" s="2">
        <f ca="1">Table7[[#This Row],[Detrended Series]]-Table19[[#This Row],[Seasonality ]]</f>
        <v>-0.82395192307692211</v>
      </c>
    </row>
    <row r="633" spans="1:8" x14ac:dyDescent="0.2">
      <c r="A633" s="1">
        <v>37469</v>
      </c>
      <c r="B633">
        <v>21.32</v>
      </c>
      <c r="C633" s="2">
        <f t="shared" ca="1" si="19"/>
        <v>24.08</v>
      </c>
      <c r="D633" s="2">
        <f ca="1">Table2[[#This Row],[y]]-Table6[[#This Row],[Trend]]</f>
        <v>-2.759999999999998</v>
      </c>
      <c r="E633" s="11" t="str">
        <f t="shared" si="18"/>
        <v>Aug</v>
      </c>
      <c r="F633" s="11">
        <f ca="1">AVERAGEIF($E$8:$E$727,Table8[[#This Row],[Monthly]],$D$8:$D$727)</f>
        <v>-2.4472564102564101</v>
      </c>
      <c r="G633" s="11">
        <f ca="1">Table17[[#This Row],[Add_Seasonality_Average (Additive)]]-AVERAGE($F$2:$F$13)</f>
        <v>-2.4513429487179486</v>
      </c>
      <c r="H633" s="2">
        <f ca="1">Table7[[#This Row],[Detrended Series]]-Table19[[#This Row],[Seasonality ]]</f>
        <v>-0.30865705128204945</v>
      </c>
    </row>
    <row r="634" spans="1:8" x14ac:dyDescent="0.2">
      <c r="A634" s="1">
        <v>37500</v>
      </c>
      <c r="B634">
        <v>21.42</v>
      </c>
      <c r="C634" s="2">
        <f t="shared" ca="1" si="19"/>
        <v>24.132307692307695</v>
      </c>
      <c r="D634" s="2">
        <f ca="1">Table2[[#This Row],[y]]-Table6[[#This Row],[Trend]]</f>
        <v>-2.712307692307693</v>
      </c>
      <c r="E634" s="11" t="str">
        <f t="shared" si="18"/>
        <v>Sep</v>
      </c>
      <c r="F634" s="11">
        <f ca="1">AVERAGEIF($E$8:$E$727,Table8[[#This Row],[Monthly]],$D$8:$D$727)</f>
        <v>-2.7400384615384614</v>
      </c>
      <c r="G634" s="11">
        <f ca="1">Table17[[#This Row],[Add_Seasonality_Average (Additive)]]-AVERAGE($F$2:$F$13)</f>
        <v>-2.7441249999999999</v>
      </c>
      <c r="H634" s="2">
        <f ca="1">Table7[[#This Row],[Detrended Series]]-Table19[[#This Row],[Seasonality ]]</f>
        <v>3.1817307692306951E-2</v>
      </c>
    </row>
    <row r="635" spans="1:8" x14ac:dyDescent="0.2">
      <c r="A635" s="1">
        <v>37530</v>
      </c>
      <c r="B635">
        <v>21.85</v>
      </c>
      <c r="C635" s="2">
        <f t="shared" ca="1" si="19"/>
        <v>23.98</v>
      </c>
      <c r="D635" s="2">
        <f ca="1">Table2[[#This Row],[y]]-Table6[[#This Row],[Trend]]</f>
        <v>-2.129999999999999</v>
      </c>
      <c r="E635" s="11" t="str">
        <f t="shared" si="18"/>
        <v>Oct</v>
      </c>
      <c r="F635" s="11">
        <f ca="1">AVERAGEIF($E$8:$E$727,Table8[[#This Row],[Monthly]],$D$8:$D$727)</f>
        <v>-2.4004615384615375</v>
      </c>
      <c r="G635" s="11">
        <f ca="1">Table17[[#This Row],[Add_Seasonality_Average (Additive)]]-AVERAGE($F$2:$F$13)</f>
        <v>-2.404548076923076</v>
      </c>
      <c r="H635" s="2">
        <f ca="1">Table7[[#This Row],[Detrended Series]]-Table19[[#This Row],[Seasonality ]]</f>
        <v>0.27454807692307703</v>
      </c>
    </row>
    <row r="636" spans="1:8" x14ac:dyDescent="0.2">
      <c r="A636" s="1">
        <v>37561</v>
      </c>
      <c r="B636">
        <v>22.85</v>
      </c>
      <c r="C636" s="2">
        <f t="shared" ca="1" si="19"/>
        <v>23.733846153846159</v>
      </c>
      <c r="D636" s="2">
        <f ca="1">Table2[[#This Row],[y]]-Table6[[#This Row],[Trend]]</f>
        <v>-0.88384615384615728</v>
      </c>
      <c r="E636" s="11" t="str">
        <f t="shared" si="18"/>
        <v>Nov</v>
      </c>
      <c r="F636" s="11">
        <f ca="1">AVERAGEIF($E$8:$E$727,Table8[[#This Row],[Monthly]],$D$8:$D$727)</f>
        <v>-1.6477179487179485</v>
      </c>
      <c r="G636" s="11">
        <f ca="1">Table17[[#This Row],[Add_Seasonality_Average (Additive)]]-AVERAGE($F$2:$F$13)</f>
        <v>-1.651804487179487</v>
      </c>
      <c r="H636" s="2">
        <f ca="1">Table7[[#This Row],[Detrended Series]]-Table19[[#This Row],[Seasonality ]]</f>
        <v>0.76795833333332975</v>
      </c>
    </row>
    <row r="637" spans="1:8" x14ac:dyDescent="0.2">
      <c r="A637" s="1">
        <v>37591</v>
      </c>
      <c r="B637">
        <v>24.05</v>
      </c>
      <c r="C637" s="2">
        <f t="shared" ca="1" si="19"/>
        <v>23.492307692307694</v>
      </c>
      <c r="D637" s="2">
        <f ca="1">Table2[[#This Row],[y]]-Table6[[#This Row],[Trend]]</f>
        <v>0.5576923076923066</v>
      </c>
      <c r="E637" s="11" t="str">
        <f t="shared" si="18"/>
        <v>Dec</v>
      </c>
      <c r="F637" s="11">
        <f ca="1">AVERAGEIF($E$8:$E$727,Table8[[#This Row],[Monthly]],$D$8:$D$727)</f>
        <v>-0.38643589743589757</v>
      </c>
      <c r="G637" s="11">
        <f ca="1">Table17[[#This Row],[Add_Seasonality_Average (Additive)]]-AVERAGE($F$2:$F$13)</f>
        <v>-0.39052243589743607</v>
      </c>
      <c r="H637" s="2">
        <f ca="1">Table7[[#This Row],[Detrended Series]]-Table19[[#This Row],[Seasonality ]]</f>
        <v>0.94821474358974267</v>
      </c>
    </row>
    <row r="638" spans="1:8" x14ac:dyDescent="0.2">
      <c r="A638" s="1">
        <v>37622</v>
      </c>
      <c r="B638">
        <v>25.01</v>
      </c>
      <c r="C638" s="2">
        <f t="shared" ca="1" si="19"/>
        <v>23.355384615384612</v>
      </c>
      <c r="D638" s="2">
        <f ca="1">Table2[[#This Row],[y]]-Table6[[#This Row],[Trend]]</f>
        <v>1.6546153846153899</v>
      </c>
      <c r="E638" s="11" t="str">
        <f t="shared" si="18"/>
        <v>Jan</v>
      </c>
      <c r="F638" s="11">
        <f ca="1">AVERAGEIF($E$8:$E$727,Table8[[#This Row],[Monthly]],$D$8:$D$727)</f>
        <v>1.4054358974358971</v>
      </c>
      <c r="G638" s="11">
        <f ca="1">Table17[[#This Row],[Add_Seasonality_Average (Additive)]]-AVERAGE($F$2:$F$13)</f>
        <v>1.4013493589743586</v>
      </c>
      <c r="H638" s="2">
        <f ca="1">Table7[[#This Row],[Detrended Series]]-Table19[[#This Row],[Seasonality ]]</f>
        <v>0.25326602564103129</v>
      </c>
    </row>
    <row r="639" spans="1:8" x14ac:dyDescent="0.2">
      <c r="A639" s="1">
        <v>37653</v>
      </c>
      <c r="B639">
        <v>26.27</v>
      </c>
      <c r="C639" s="2">
        <f t="shared" ca="1" si="19"/>
        <v>23.325384615384618</v>
      </c>
      <c r="D639" s="2">
        <f ca="1">Table2[[#This Row],[y]]-Table6[[#This Row],[Trend]]</f>
        <v>2.944615384615382</v>
      </c>
      <c r="E639" s="11" t="str">
        <f t="shared" si="18"/>
        <v>Feb</v>
      </c>
      <c r="F639" s="11">
        <f ca="1">AVERAGEIF($E$8:$E$727,Table8[[#This Row],[Monthly]],$D$8:$D$727)</f>
        <v>2.9278461538461542</v>
      </c>
      <c r="G639" s="11">
        <f ca="1">Table17[[#This Row],[Add_Seasonality_Average (Additive)]]-AVERAGE($F$2:$F$13)</f>
        <v>2.9237596153846157</v>
      </c>
      <c r="H639" s="2">
        <f ca="1">Table7[[#This Row],[Detrended Series]]-Table19[[#This Row],[Seasonality ]]</f>
        <v>2.0855769230766263E-2</v>
      </c>
    </row>
    <row r="640" spans="1:8" x14ac:dyDescent="0.2">
      <c r="A640" s="1">
        <v>37681</v>
      </c>
      <c r="B640">
        <v>26.91</v>
      </c>
      <c r="C640" s="2">
        <f t="shared" ca="1" si="19"/>
        <v>23.281538461538464</v>
      </c>
      <c r="D640" s="2">
        <f ca="1">Table2[[#This Row],[y]]-Table6[[#This Row],[Trend]]</f>
        <v>3.6284615384615364</v>
      </c>
      <c r="E640" s="11" t="str">
        <f t="shared" si="18"/>
        <v>Mar</v>
      </c>
      <c r="F640" s="11">
        <f ca="1">AVERAGEIF($E$8:$E$727,Table8[[#This Row],[Monthly]],$D$8:$D$727)</f>
        <v>3.3439999999999999</v>
      </c>
      <c r="G640" s="11">
        <f ca="1">Table17[[#This Row],[Add_Seasonality_Average (Additive)]]-AVERAGE($F$2:$F$13)</f>
        <v>3.3399134615384614</v>
      </c>
      <c r="H640" s="2">
        <f ca="1">Table7[[#This Row],[Detrended Series]]-Table19[[#This Row],[Seasonality ]]</f>
        <v>0.28854807692307505</v>
      </c>
    </row>
    <row r="641" spans="1:8" x14ac:dyDescent="0.2">
      <c r="A641" s="1">
        <v>37712</v>
      </c>
      <c r="B641">
        <v>25.41</v>
      </c>
      <c r="C641" s="2">
        <f t="shared" ca="1" si="19"/>
        <v>23.303076923076922</v>
      </c>
      <c r="D641" s="2">
        <f ca="1">Table2[[#This Row],[y]]-Table6[[#This Row],[Trend]]</f>
        <v>2.1069230769230778</v>
      </c>
      <c r="E641" s="11" t="str">
        <f t="shared" si="18"/>
        <v>Apr</v>
      </c>
      <c r="F641" s="11">
        <f ca="1">AVERAGEIF($E$8:$E$727,Table8[[#This Row],[Monthly]],$D$8:$D$727)</f>
        <v>2.4728461538461546</v>
      </c>
      <c r="G641" s="11">
        <f ca="1">Table17[[#This Row],[Add_Seasonality_Average (Additive)]]-AVERAGE($F$2:$F$13)</f>
        <v>2.4687596153846161</v>
      </c>
      <c r="H641" s="2">
        <f ca="1">Table7[[#This Row],[Detrended Series]]-Table19[[#This Row],[Seasonality ]]</f>
        <v>-0.36183653846153829</v>
      </c>
    </row>
    <row r="642" spans="1:8" x14ac:dyDescent="0.2">
      <c r="A642" s="1">
        <v>37742</v>
      </c>
      <c r="B642">
        <v>23.24</v>
      </c>
      <c r="C642" s="2">
        <f t="shared" ca="1" si="19"/>
        <v>23.339999999999996</v>
      </c>
      <c r="D642" s="2">
        <f ca="1">Table2[[#This Row],[y]]-Table6[[#This Row],[Trend]]</f>
        <v>-9.9999999999997868E-2</v>
      </c>
      <c r="E642" s="11" t="str">
        <f t="shared" si="18"/>
        <v>May</v>
      </c>
      <c r="F642" s="11">
        <f ca="1">AVERAGEIF($E$8:$E$727,Table8[[#This Row],[Monthly]],$D$8:$D$727)</f>
        <v>1.190307692307693</v>
      </c>
      <c r="G642" s="11">
        <f ca="1">Table17[[#This Row],[Add_Seasonality_Average (Additive)]]-AVERAGE($F$2:$F$13)</f>
        <v>1.1862211538461545</v>
      </c>
      <c r="H642" s="2">
        <f ca="1">Table7[[#This Row],[Detrended Series]]-Table19[[#This Row],[Seasonality ]]</f>
        <v>-1.2862211538461523</v>
      </c>
    </row>
    <row r="643" spans="1:8" x14ac:dyDescent="0.2">
      <c r="A643" s="1">
        <v>37773</v>
      </c>
      <c r="B643">
        <v>22.15</v>
      </c>
      <c r="C643" s="2">
        <f t="shared" ca="1" si="19"/>
        <v>23.39769230769231</v>
      </c>
      <c r="D643" s="2">
        <f ca="1">Table2[[#This Row],[y]]-Table6[[#This Row],[Trend]]</f>
        <v>-1.2476923076923114</v>
      </c>
      <c r="E643" s="11" t="str">
        <f t="shared" ref="E643:E706" si="20">TEXT(A643,"mmm")</f>
        <v>Jun</v>
      </c>
      <c r="F643" s="11">
        <f ca="1">AVERAGEIF($E$8:$E$727,Table8[[#This Row],[Monthly]],$D$8:$D$727)</f>
        <v>-0.22521794871794854</v>
      </c>
      <c r="G643" s="11">
        <f ca="1">Table17[[#This Row],[Add_Seasonality_Average (Additive)]]-AVERAGE($F$2:$F$13)</f>
        <v>-0.22930448717948707</v>
      </c>
      <c r="H643" s="2">
        <f ca="1">Table7[[#This Row],[Detrended Series]]-Table19[[#This Row],[Seasonality ]]</f>
        <v>-1.0183878205128243</v>
      </c>
    </row>
    <row r="644" spans="1:8" x14ac:dyDescent="0.2">
      <c r="A644" s="1">
        <v>37803</v>
      </c>
      <c r="B644">
        <v>21.5</v>
      </c>
      <c r="C644" s="2">
        <f t="shared" ca="1" si="19"/>
        <v>23.477692307692305</v>
      </c>
      <c r="D644" s="2">
        <f ca="1">Table2[[#This Row],[y]]-Table6[[#This Row],[Trend]]</f>
        <v>-1.9776923076923048</v>
      </c>
      <c r="E644" s="11" t="str">
        <f t="shared" si="20"/>
        <v>Jul</v>
      </c>
      <c r="F644" s="11">
        <f ca="1">AVERAGEIF($E$8:$E$727,Table8[[#This Row],[Monthly]],$D$8:$D$727)</f>
        <v>-1.4442692307692311</v>
      </c>
      <c r="G644" s="11">
        <f ca="1">Table17[[#This Row],[Add_Seasonality_Average (Additive)]]-AVERAGE($F$2:$F$13)</f>
        <v>-1.4483557692307696</v>
      </c>
      <c r="H644" s="2">
        <f ca="1">Table7[[#This Row],[Detrended Series]]-Table19[[#This Row],[Seasonality ]]</f>
        <v>-0.52933653846153517</v>
      </c>
    </row>
    <row r="645" spans="1:8" x14ac:dyDescent="0.2">
      <c r="A645" s="1">
        <v>37834</v>
      </c>
      <c r="B645">
        <v>21.25</v>
      </c>
      <c r="C645" s="2">
        <f t="shared" ca="1" si="19"/>
        <v>23.589999999999996</v>
      </c>
      <c r="D645" s="2">
        <f ca="1">Table2[[#This Row],[y]]-Table6[[#This Row],[Trend]]</f>
        <v>-2.3399999999999963</v>
      </c>
      <c r="E645" s="11" t="str">
        <f t="shared" si="20"/>
        <v>Aug</v>
      </c>
      <c r="F645" s="11">
        <f ca="1">AVERAGEIF($E$8:$E$727,Table8[[#This Row],[Monthly]],$D$8:$D$727)</f>
        <v>-2.4472564102564101</v>
      </c>
      <c r="G645" s="11">
        <f ca="1">Table17[[#This Row],[Add_Seasonality_Average (Additive)]]-AVERAGE($F$2:$F$13)</f>
        <v>-2.4513429487179486</v>
      </c>
      <c r="H645" s="2">
        <f ca="1">Table7[[#This Row],[Detrended Series]]-Table19[[#This Row],[Seasonality ]]</f>
        <v>0.11134294871795225</v>
      </c>
    </row>
    <row r="646" spans="1:8" x14ac:dyDescent="0.2">
      <c r="A646" s="1">
        <v>37865</v>
      </c>
      <c r="B646">
        <v>20.75</v>
      </c>
      <c r="C646" s="2">
        <f t="shared" ca="1" si="19"/>
        <v>23.578461538461536</v>
      </c>
      <c r="D646" s="2">
        <f ca="1">Table2[[#This Row],[y]]-Table6[[#This Row],[Trend]]</f>
        <v>-2.8284615384615357</v>
      </c>
      <c r="E646" s="11" t="str">
        <f t="shared" si="20"/>
        <v>Sep</v>
      </c>
      <c r="F646" s="11">
        <f ca="1">AVERAGEIF($E$8:$E$727,Table8[[#This Row],[Monthly]],$D$8:$D$727)</f>
        <v>-2.7400384615384614</v>
      </c>
      <c r="G646" s="11">
        <f ca="1">Table17[[#This Row],[Add_Seasonality_Average (Additive)]]-AVERAGE($F$2:$F$13)</f>
        <v>-2.7441249999999999</v>
      </c>
      <c r="H646" s="2">
        <f ca="1">Table7[[#This Row],[Detrended Series]]-Table19[[#This Row],[Seasonality ]]</f>
        <v>-8.433653846153577E-2</v>
      </c>
    </row>
    <row r="647" spans="1:8" x14ac:dyDescent="0.2">
      <c r="A647" s="1">
        <v>37895</v>
      </c>
      <c r="B647">
        <v>21.7</v>
      </c>
      <c r="C647" s="2">
        <f t="shared" ca="1" si="19"/>
        <v>23.452307692307688</v>
      </c>
      <c r="D647" s="2">
        <f ca="1">Table2[[#This Row],[y]]-Table6[[#This Row],[Trend]]</f>
        <v>-1.7523076923076886</v>
      </c>
      <c r="E647" s="11" t="str">
        <f t="shared" si="20"/>
        <v>Oct</v>
      </c>
      <c r="F647" s="11">
        <f ca="1">AVERAGEIF($E$8:$E$727,Table8[[#This Row],[Monthly]],$D$8:$D$727)</f>
        <v>-2.4004615384615375</v>
      </c>
      <c r="G647" s="11">
        <f ca="1">Table17[[#This Row],[Add_Seasonality_Average (Additive)]]-AVERAGE($F$2:$F$13)</f>
        <v>-2.404548076923076</v>
      </c>
      <c r="H647" s="2">
        <f ca="1">Table7[[#This Row],[Detrended Series]]-Table19[[#This Row],[Seasonality ]]</f>
        <v>0.65224038461538747</v>
      </c>
    </row>
    <row r="648" spans="1:8" x14ac:dyDescent="0.2">
      <c r="A648" s="1">
        <v>37926</v>
      </c>
      <c r="B648">
        <v>22.33</v>
      </c>
      <c r="C648" s="2">
        <f t="shared" ca="1" si="19"/>
        <v>23.300769230769234</v>
      </c>
      <c r="D648" s="2">
        <f ca="1">Table2[[#This Row],[y]]-Table6[[#This Row],[Trend]]</f>
        <v>-0.97076923076923549</v>
      </c>
      <c r="E648" s="11" t="str">
        <f t="shared" si="20"/>
        <v>Nov</v>
      </c>
      <c r="F648" s="11">
        <f ca="1">AVERAGEIF($E$8:$E$727,Table8[[#This Row],[Monthly]],$D$8:$D$727)</f>
        <v>-1.6477179487179485</v>
      </c>
      <c r="G648" s="11">
        <f ca="1">Table17[[#This Row],[Add_Seasonality_Average (Additive)]]-AVERAGE($F$2:$F$13)</f>
        <v>-1.651804487179487</v>
      </c>
      <c r="H648" s="2">
        <f ca="1">Table7[[#This Row],[Detrended Series]]-Table19[[#This Row],[Seasonality ]]</f>
        <v>0.68103525641025153</v>
      </c>
    </row>
    <row r="649" spans="1:8" x14ac:dyDescent="0.2">
      <c r="A649" s="1">
        <v>37956</v>
      </c>
      <c r="B649">
        <v>23.6</v>
      </c>
      <c r="C649" s="2">
        <f t="shared" ref="C649:C712" ca="1" si="21">IFERROR(AVERAGE(OFFSET(B643, 0, 0, 13, 1)), "")</f>
        <v>23.246923076923078</v>
      </c>
      <c r="D649" s="2">
        <f ca="1">Table2[[#This Row],[y]]-Table6[[#This Row],[Trend]]</f>
        <v>0.35307692307692307</v>
      </c>
      <c r="E649" s="11" t="str">
        <f t="shared" si="20"/>
        <v>Dec</v>
      </c>
      <c r="F649" s="11">
        <f ca="1">AVERAGEIF($E$8:$E$727,Table8[[#This Row],[Monthly]],$D$8:$D$727)</f>
        <v>-0.38643589743589757</v>
      </c>
      <c r="G649" s="11">
        <f ca="1">Table17[[#This Row],[Add_Seasonality_Average (Additive)]]-AVERAGE($F$2:$F$13)</f>
        <v>-0.39052243589743607</v>
      </c>
      <c r="H649" s="2">
        <f ca="1">Table7[[#This Row],[Detrended Series]]-Table19[[#This Row],[Seasonality ]]</f>
        <v>0.74359935897435914</v>
      </c>
    </row>
    <row r="650" spans="1:8" x14ac:dyDescent="0.2">
      <c r="A650" s="1">
        <v>37987</v>
      </c>
      <c r="B650">
        <v>25.09</v>
      </c>
      <c r="C650" s="2">
        <f t="shared" ca="1" si="21"/>
        <v>23.178461538461541</v>
      </c>
      <c r="D650" s="2">
        <f ca="1">Table2[[#This Row],[y]]-Table6[[#This Row],[Trend]]</f>
        <v>1.9115384615384592</v>
      </c>
      <c r="E650" s="11" t="str">
        <f t="shared" si="20"/>
        <v>Jan</v>
      </c>
      <c r="F650" s="11">
        <f ca="1">AVERAGEIF($E$8:$E$727,Table8[[#This Row],[Monthly]],$D$8:$D$727)</f>
        <v>1.4054358974358971</v>
      </c>
      <c r="G650" s="11">
        <f ca="1">Table17[[#This Row],[Add_Seasonality_Average (Additive)]]-AVERAGE($F$2:$F$13)</f>
        <v>1.4013493589743586</v>
      </c>
      <c r="H650" s="2">
        <f ca="1">Table7[[#This Row],[Detrended Series]]-Table19[[#This Row],[Seasonality ]]</f>
        <v>0.51018910256410055</v>
      </c>
    </row>
    <row r="651" spans="1:8" x14ac:dyDescent="0.2">
      <c r="A651" s="1">
        <v>38018</v>
      </c>
      <c r="B651">
        <v>26.47</v>
      </c>
      <c r="C651" s="2">
        <f t="shared" ca="1" si="21"/>
        <v>23.123846153846156</v>
      </c>
      <c r="D651" s="2">
        <f ca="1">Table2[[#This Row],[y]]-Table6[[#This Row],[Trend]]</f>
        <v>3.3461538461538431</v>
      </c>
      <c r="E651" s="11" t="str">
        <f t="shared" si="20"/>
        <v>Feb</v>
      </c>
      <c r="F651" s="11">
        <f ca="1">AVERAGEIF($E$8:$E$727,Table8[[#This Row],[Monthly]],$D$8:$D$727)</f>
        <v>2.9278461538461542</v>
      </c>
      <c r="G651" s="11">
        <f ca="1">Table17[[#This Row],[Add_Seasonality_Average (Additive)]]-AVERAGE($F$2:$F$13)</f>
        <v>2.9237596153846157</v>
      </c>
      <c r="H651" s="2">
        <f ca="1">Table7[[#This Row],[Detrended Series]]-Table19[[#This Row],[Seasonality ]]</f>
        <v>0.42239423076922744</v>
      </c>
    </row>
    <row r="652" spans="1:8" x14ac:dyDescent="0.2">
      <c r="A652" s="1">
        <v>38047</v>
      </c>
      <c r="B652">
        <v>26.12</v>
      </c>
      <c r="C652" s="2">
        <f t="shared" ca="1" si="21"/>
        <v>23.091538461538462</v>
      </c>
      <c r="D652" s="2">
        <f ca="1">Table2[[#This Row],[y]]-Table6[[#This Row],[Trend]]</f>
        <v>3.0284615384615385</v>
      </c>
      <c r="E652" s="11" t="str">
        <f t="shared" si="20"/>
        <v>Mar</v>
      </c>
      <c r="F652" s="11">
        <f ca="1">AVERAGEIF($E$8:$E$727,Table8[[#This Row],[Monthly]],$D$8:$D$727)</f>
        <v>3.3439999999999999</v>
      </c>
      <c r="G652" s="11">
        <f ca="1">Table17[[#This Row],[Add_Seasonality_Average (Additive)]]-AVERAGE($F$2:$F$13)</f>
        <v>3.3399134615384614</v>
      </c>
      <c r="H652" s="2">
        <f ca="1">Table7[[#This Row],[Detrended Series]]-Table19[[#This Row],[Seasonality ]]</f>
        <v>-0.31145192307692282</v>
      </c>
    </row>
    <row r="653" spans="1:8" x14ac:dyDescent="0.2">
      <c r="A653" s="1">
        <v>38078</v>
      </c>
      <c r="B653">
        <v>25.27</v>
      </c>
      <c r="C653" s="2">
        <f t="shared" ca="1" si="21"/>
        <v>23.153846153846153</v>
      </c>
      <c r="D653" s="2">
        <f ca="1">Table2[[#This Row],[y]]-Table6[[#This Row],[Trend]]</f>
        <v>2.1161538461538463</v>
      </c>
      <c r="E653" s="11" t="str">
        <f t="shared" si="20"/>
        <v>Apr</v>
      </c>
      <c r="F653" s="11">
        <f ca="1">AVERAGEIF($E$8:$E$727,Table8[[#This Row],[Monthly]],$D$8:$D$727)</f>
        <v>2.4728461538461546</v>
      </c>
      <c r="G653" s="11">
        <f ca="1">Table17[[#This Row],[Add_Seasonality_Average (Additive)]]-AVERAGE($F$2:$F$13)</f>
        <v>2.4687596153846161</v>
      </c>
      <c r="H653" s="2">
        <f ca="1">Table7[[#This Row],[Detrended Series]]-Table19[[#This Row],[Seasonality ]]</f>
        <v>-0.35260576923076981</v>
      </c>
    </row>
    <row r="654" spans="1:8" x14ac:dyDescent="0.2">
      <c r="A654" s="1">
        <v>38108</v>
      </c>
      <c r="B654">
        <v>23.44</v>
      </c>
      <c r="C654" s="2">
        <f t="shared" ca="1" si="21"/>
        <v>23.244615384615379</v>
      </c>
      <c r="D654" s="2">
        <f ca="1">Table2[[#This Row],[y]]-Table6[[#This Row],[Trend]]</f>
        <v>0.19538461538462215</v>
      </c>
      <c r="E654" s="11" t="str">
        <f t="shared" si="20"/>
        <v>May</v>
      </c>
      <c r="F654" s="11">
        <f ca="1">AVERAGEIF($E$8:$E$727,Table8[[#This Row],[Monthly]],$D$8:$D$727)</f>
        <v>1.190307692307693</v>
      </c>
      <c r="G654" s="11">
        <f ca="1">Table17[[#This Row],[Add_Seasonality_Average (Additive)]]-AVERAGE($F$2:$F$13)</f>
        <v>1.1862211538461545</v>
      </c>
      <c r="H654" s="2">
        <f ca="1">Table7[[#This Row],[Detrended Series]]-Table19[[#This Row],[Seasonality ]]</f>
        <v>-0.9908365384615323</v>
      </c>
    </row>
    <row r="655" spans="1:8" x14ac:dyDescent="0.2">
      <c r="A655" s="1">
        <v>38139</v>
      </c>
      <c r="B655">
        <v>22.54</v>
      </c>
      <c r="C655" s="2">
        <f t="shared" ca="1" si="21"/>
        <v>23.326153846153844</v>
      </c>
      <c r="D655" s="2">
        <f ca="1">Table2[[#This Row],[y]]-Table6[[#This Row],[Trend]]</f>
        <v>-0.78615384615384443</v>
      </c>
      <c r="E655" s="11" t="str">
        <f t="shared" si="20"/>
        <v>Jun</v>
      </c>
      <c r="F655" s="11">
        <f ca="1">AVERAGEIF($E$8:$E$727,Table8[[#This Row],[Monthly]],$D$8:$D$727)</f>
        <v>-0.22521794871794854</v>
      </c>
      <c r="G655" s="11">
        <f ca="1">Table17[[#This Row],[Add_Seasonality_Average (Additive)]]-AVERAGE($F$2:$F$13)</f>
        <v>-0.22930448717948707</v>
      </c>
      <c r="H655" s="2">
        <f ca="1">Table7[[#This Row],[Detrended Series]]-Table19[[#This Row],[Seasonality ]]</f>
        <v>-0.55684935897435739</v>
      </c>
    </row>
    <row r="656" spans="1:8" x14ac:dyDescent="0.2">
      <c r="A656" s="1">
        <v>38169</v>
      </c>
      <c r="B656">
        <v>21.26</v>
      </c>
      <c r="C656" s="2">
        <f t="shared" ca="1" si="21"/>
        <v>23.403846153846153</v>
      </c>
      <c r="D656" s="2">
        <f ca="1">Table2[[#This Row],[y]]-Table6[[#This Row],[Trend]]</f>
        <v>-2.1438461538461517</v>
      </c>
      <c r="E656" s="11" t="str">
        <f t="shared" si="20"/>
        <v>Jul</v>
      </c>
      <c r="F656" s="11">
        <f ca="1">AVERAGEIF($E$8:$E$727,Table8[[#This Row],[Monthly]],$D$8:$D$727)</f>
        <v>-1.4442692307692311</v>
      </c>
      <c r="G656" s="11">
        <f ca="1">Table17[[#This Row],[Add_Seasonality_Average (Additive)]]-AVERAGE($F$2:$F$13)</f>
        <v>-1.4483557692307696</v>
      </c>
      <c r="H656" s="2">
        <f ca="1">Table7[[#This Row],[Detrended Series]]-Table19[[#This Row],[Seasonality ]]</f>
        <v>-0.69549038461538215</v>
      </c>
    </row>
    <row r="657" spans="1:8" x14ac:dyDescent="0.2">
      <c r="A657" s="1">
        <v>38200</v>
      </c>
      <c r="B657">
        <v>20.79</v>
      </c>
      <c r="C657" s="2">
        <f t="shared" ca="1" si="21"/>
        <v>23.40384615384615</v>
      </c>
      <c r="D657" s="2">
        <f ca="1">Table2[[#This Row],[y]]-Table6[[#This Row],[Trend]]</f>
        <v>-2.6138461538461506</v>
      </c>
      <c r="E657" s="11" t="str">
        <f t="shared" si="20"/>
        <v>Aug</v>
      </c>
      <c r="F657" s="11">
        <f ca="1">AVERAGEIF($E$8:$E$727,Table8[[#This Row],[Monthly]],$D$8:$D$727)</f>
        <v>-2.4472564102564101</v>
      </c>
      <c r="G657" s="11">
        <f ca="1">Table17[[#This Row],[Add_Seasonality_Average (Additive)]]-AVERAGE($F$2:$F$13)</f>
        <v>-2.4513429487179486</v>
      </c>
      <c r="H657" s="2">
        <f ca="1">Table7[[#This Row],[Detrended Series]]-Table19[[#This Row],[Seasonality ]]</f>
        <v>-0.16250320512820204</v>
      </c>
    </row>
    <row r="658" spans="1:8" x14ac:dyDescent="0.2">
      <c r="A658" s="1">
        <v>38231</v>
      </c>
      <c r="B658">
        <v>20.83</v>
      </c>
      <c r="C658" s="2">
        <f t="shared" ca="1" si="21"/>
        <v>23.308461538461536</v>
      </c>
      <c r="D658" s="2">
        <f ca="1">Table2[[#This Row],[y]]-Table6[[#This Row],[Trend]]</f>
        <v>-2.4784615384615378</v>
      </c>
      <c r="E658" s="11" t="str">
        <f t="shared" si="20"/>
        <v>Sep</v>
      </c>
      <c r="F658" s="11">
        <f ca="1">AVERAGEIF($E$8:$E$727,Table8[[#This Row],[Monthly]],$D$8:$D$727)</f>
        <v>-2.7400384615384614</v>
      </c>
      <c r="G658" s="11">
        <f ca="1">Table17[[#This Row],[Add_Seasonality_Average (Additive)]]-AVERAGE($F$2:$F$13)</f>
        <v>-2.7441249999999999</v>
      </c>
      <c r="H658" s="2">
        <f ca="1">Table7[[#This Row],[Detrended Series]]-Table19[[#This Row],[Seasonality ]]</f>
        <v>0.2656634615384621</v>
      </c>
    </row>
    <row r="659" spans="1:8" x14ac:dyDescent="0.2">
      <c r="A659" s="1">
        <v>38261</v>
      </c>
      <c r="B659">
        <v>21.56</v>
      </c>
      <c r="C659" s="2">
        <f t="shared" ca="1" si="21"/>
        <v>23.238461538461536</v>
      </c>
      <c r="D659" s="2">
        <f ca="1">Table2[[#This Row],[y]]-Table6[[#This Row],[Trend]]</f>
        <v>-1.6784615384615371</v>
      </c>
      <c r="E659" s="11" t="str">
        <f t="shared" si="20"/>
        <v>Oct</v>
      </c>
      <c r="F659" s="11">
        <f ca="1">AVERAGEIF($E$8:$E$727,Table8[[#This Row],[Monthly]],$D$8:$D$727)</f>
        <v>-2.4004615384615375</v>
      </c>
      <c r="G659" s="11">
        <f ca="1">Table17[[#This Row],[Add_Seasonality_Average (Additive)]]-AVERAGE($F$2:$F$13)</f>
        <v>-2.404548076923076</v>
      </c>
      <c r="H659" s="2">
        <f ca="1">Table7[[#This Row],[Detrended Series]]-Table19[[#This Row],[Seasonality ]]</f>
        <v>0.72608653846153892</v>
      </c>
    </row>
    <row r="660" spans="1:8" x14ac:dyDescent="0.2">
      <c r="A660" s="1">
        <v>38292</v>
      </c>
      <c r="B660">
        <v>22.88</v>
      </c>
      <c r="C660" s="2">
        <f t="shared" ca="1" si="21"/>
        <v>23.164615384615384</v>
      </c>
      <c r="D660" s="2">
        <f ca="1">Table2[[#This Row],[y]]-Table6[[#This Row],[Trend]]</f>
        <v>-0.28461538461538538</v>
      </c>
      <c r="E660" s="11" t="str">
        <f t="shared" si="20"/>
        <v>Nov</v>
      </c>
      <c r="F660" s="11">
        <f ca="1">AVERAGEIF($E$8:$E$727,Table8[[#This Row],[Monthly]],$D$8:$D$727)</f>
        <v>-1.6477179487179485</v>
      </c>
      <c r="G660" s="11">
        <f ca="1">Table17[[#This Row],[Add_Seasonality_Average (Additive)]]-AVERAGE($F$2:$F$13)</f>
        <v>-1.651804487179487</v>
      </c>
      <c r="H660" s="2">
        <f ca="1">Table7[[#This Row],[Detrended Series]]-Table19[[#This Row],[Seasonality ]]</f>
        <v>1.3671891025641016</v>
      </c>
    </row>
    <row r="661" spans="1:8" x14ac:dyDescent="0.2">
      <c r="A661" s="1">
        <v>38322</v>
      </c>
      <c r="B661">
        <v>23.39</v>
      </c>
      <c r="C661" s="2">
        <f t="shared" ca="1" si="21"/>
        <v>23.1</v>
      </c>
      <c r="D661" s="2">
        <f ca="1">Table2[[#This Row],[y]]-Table6[[#This Row],[Trend]]</f>
        <v>0.28999999999999915</v>
      </c>
      <c r="E661" s="11" t="str">
        <f t="shared" si="20"/>
        <v>Dec</v>
      </c>
      <c r="F661" s="11">
        <f ca="1">AVERAGEIF($E$8:$E$727,Table8[[#This Row],[Monthly]],$D$8:$D$727)</f>
        <v>-0.38643589743589757</v>
      </c>
      <c r="G661" s="11">
        <f ca="1">Table17[[#This Row],[Add_Seasonality_Average (Additive)]]-AVERAGE($F$2:$F$13)</f>
        <v>-0.39052243589743607</v>
      </c>
      <c r="H661" s="2">
        <f ca="1">Table7[[#This Row],[Detrended Series]]-Table19[[#This Row],[Seasonality ]]</f>
        <v>0.68052243589743522</v>
      </c>
    </row>
    <row r="662" spans="1:8" x14ac:dyDescent="0.2">
      <c r="A662" s="1">
        <v>38353</v>
      </c>
      <c r="B662">
        <v>24.61</v>
      </c>
      <c r="C662" s="2">
        <f t="shared" ca="1" si="21"/>
        <v>23.028461538461539</v>
      </c>
      <c r="D662" s="2">
        <f ca="1">Table2[[#This Row],[y]]-Table6[[#This Row],[Trend]]</f>
        <v>1.5815384615384609</v>
      </c>
      <c r="E662" s="11" t="str">
        <f t="shared" si="20"/>
        <v>Jan</v>
      </c>
      <c r="F662" s="11">
        <f ca="1">AVERAGEIF($E$8:$E$727,Table8[[#This Row],[Monthly]],$D$8:$D$727)</f>
        <v>1.4054358974358971</v>
      </c>
      <c r="G662" s="11">
        <f ca="1">Table17[[#This Row],[Add_Seasonality_Average (Additive)]]-AVERAGE($F$2:$F$13)</f>
        <v>1.4013493589743586</v>
      </c>
      <c r="H662" s="2">
        <f ca="1">Table7[[#This Row],[Detrended Series]]-Table19[[#This Row],[Seasonality ]]</f>
        <v>0.18018910256410225</v>
      </c>
    </row>
    <row r="663" spans="1:8" x14ac:dyDescent="0.2">
      <c r="A663" s="1">
        <v>38384</v>
      </c>
      <c r="B663">
        <v>25.09</v>
      </c>
      <c r="C663" s="2">
        <f t="shared" ca="1" si="21"/>
        <v>22.96769230769231</v>
      </c>
      <c r="D663" s="2">
        <f ca="1">Table2[[#This Row],[y]]-Table6[[#This Row],[Trend]]</f>
        <v>2.1223076923076896</v>
      </c>
      <c r="E663" s="11" t="str">
        <f t="shared" si="20"/>
        <v>Feb</v>
      </c>
      <c r="F663" s="11">
        <f ca="1">AVERAGEIF($E$8:$E$727,Table8[[#This Row],[Monthly]],$D$8:$D$727)</f>
        <v>2.9278461538461542</v>
      </c>
      <c r="G663" s="11">
        <f ca="1">Table17[[#This Row],[Add_Seasonality_Average (Additive)]]-AVERAGE($F$2:$F$13)</f>
        <v>2.9237596153846157</v>
      </c>
      <c r="H663" s="2">
        <f ca="1">Table7[[#This Row],[Detrended Series]]-Table19[[#This Row],[Seasonality ]]</f>
        <v>-0.80145192307692614</v>
      </c>
    </row>
    <row r="664" spans="1:8" x14ac:dyDescent="0.2">
      <c r="A664" s="1">
        <v>38412</v>
      </c>
      <c r="B664">
        <v>25.23</v>
      </c>
      <c r="C664" s="2">
        <f t="shared" ca="1" si="21"/>
        <v>22.906923076923075</v>
      </c>
      <c r="D664" s="2">
        <f ca="1">Table2[[#This Row],[y]]-Table6[[#This Row],[Trend]]</f>
        <v>2.3230769230769255</v>
      </c>
      <c r="E664" s="11" t="str">
        <f t="shared" si="20"/>
        <v>Mar</v>
      </c>
      <c r="F664" s="11">
        <f ca="1">AVERAGEIF($E$8:$E$727,Table8[[#This Row],[Monthly]],$D$8:$D$727)</f>
        <v>3.3439999999999999</v>
      </c>
      <c r="G664" s="11">
        <f ca="1">Table17[[#This Row],[Add_Seasonality_Average (Additive)]]-AVERAGE($F$2:$F$13)</f>
        <v>3.3399134615384614</v>
      </c>
      <c r="H664" s="2">
        <f ca="1">Table7[[#This Row],[Detrended Series]]-Table19[[#This Row],[Seasonality ]]</f>
        <v>-1.0168365384615359</v>
      </c>
    </row>
    <row r="665" spans="1:8" x14ac:dyDescent="0.2">
      <c r="A665" s="1">
        <v>38443</v>
      </c>
      <c r="B665">
        <v>25.21</v>
      </c>
      <c r="C665" s="2">
        <f t="shared" ca="1" si="21"/>
        <v>22.834615384615386</v>
      </c>
      <c r="D665" s="2">
        <f ca="1">Table2[[#This Row],[y]]-Table6[[#This Row],[Trend]]</f>
        <v>2.3753846153846148</v>
      </c>
      <c r="E665" s="11" t="str">
        <f t="shared" si="20"/>
        <v>Apr</v>
      </c>
      <c r="F665" s="11">
        <f ca="1">AVERAGEIF($E$8:$E$727,Table8[[#This Row],[Monthly]],$D$8:$D$727)</f>
        <v>2.4728461538461546</v>
      </c>
      <c r="G665" s="11">
        <f ca="1">Table17[[#This Row],[Add_Seasonality_Average (Additive)]]-AVERAGE($F$2:$F$13)</f>
        <v>2.4687596153846161</v>
      </c>
      <c r="H665" s="2">
        <f ca="1">Table7[[#This Row],[Detrended Series]]-Table19[[#This Row],[Seasonality ]]</f>
        <v>-9.3375000000001318E-2</v>
      </c>
    </row>
    <row r="666" spans="1:8" x14ac:dyDescent="0.2">
      <c r="A666" s="1">
        <v>38473</v>
      </c>
      <c r="B666">
        <v>24.31</v>
      </c>
      <c r="C666" s="2">
        <f t="shared" ca="1" si="21"/>
        <v>22.761538461538464</v>
      </c>
      <c r="D666" s="2">
        <f ca="1">Table2[[#This Row],[y]]-Table6[[#This Row],[Trend]]</f>
        <v>1.5484615384615346</v>
      </c>
      <c r="E666" s="11" t="str">
        <f t="shared" si="20"/>
        <v>May</v>
      </c>
      <c r="F666" s="11">
        <f ca="1">AVERAGEIF($E$8:$E$727,Table8[[#This Row],[Monthly]],$D$8:$D$727)</f>
        <v>1.190307692307693</v>
      </c>
      <c r="G666" s="11">
        <f ca="1">Table17[[#This Row],[Add_Seasonality_Average (Additive)]]-AVERAGE($F$2:$F$13)</f>
        <v>1.1862211538461545</v>
      </c>
      <c r="H666" s="2">
        <f ca="1">Table7[[#This Row],[Detrended Series]]-Table19[[#This Row],[Seasonality ]]</f>
        <v>0.36224038461538011</v>
      </c>
    </row>
    <row r="667" spans="1:8" x14ac:dyDescent="0.2">
      <c r="A667" s="1">
        <v>38504</v>
      </c>
      <c r="B667">
        <v>22.6</v>
      </c>
      <c r="C667" s="2">
        <f t="shared" ca="1" si="21"/>
        <v>22.709230769230771</v>
      </c>
      <c r="D667" s="2">
        <f ca="1">Table2[[#This Row],[y]]-Table6[[#This Row],[Trend]]</f>
        <v>-0.10923076923076991</v>
      </c>
      <c r="E667" s="11" t="str">
        <f t="shared" si="20"/>
        <v>Jun</v>
      </c>
      <c r="F667" s="11">
        <f ca="1">AVERAGEIF($E$8:$E$727,Table8[[#This Row],[Monthly]],$D$8:$D$727)</f>
        <v>-0.22521794871794854</v>
      </c>
      <c r="G667" s="11">
        <f ca="1">Table17[[#This Row],[Add_Seasonality_Average (Additive)]]-AVERAGE($F$2:$F$13)</f>
        <v>-0.22930448717948707</v>
      </c>
      <c r="H667" s="2">
        <f ca="1">Table7[[#This Row],[Detrended Series]]-Table19[[#This Row],[Seasonality ]]</f>
        <v>0.12007371794871716</v>
      </c>
    </row>
    <row r="668" spans="1:8" x14ac:dyDescent="0.2">
      <c r="A668" s="1">
        <v>38534</v>
      </c>
      <c r="B668">
        <v>21.61</v>
      </c>
      <c r="C668" s="2">
        <f t="shared" ca="1" si="21"/>
        <v>22.814615384615387</v>
      </c>
      <c r="D668" s="2">
        <f ca="1">Table2[[#This Row],[y]]-Table6[[#This Row],[Trend]]</f>
        <v>-1.2046153846153871</v>
      </c>
      <c r="E668" s="11" t="str">
        <f t="shared" si="20"/>
        <v>Jul</v>
      </c>
      <c r="F668" s="11">
        <f ca="1">AVERAGEIF($E$8:$E$727,Table8[[#This Row],[Monthly]],$D$8:$D$727)</f>
        <v>-1.4442692307692311</v>
      </c>
      <c r="G668" s="11">
        <f ca="1">Table17[[#This Row],[Add_Seasonality_Average (Additive)]]-AVERAGE($F$2:$F$13)</f>
        <v>-1.4483557692307696</v>
      </c>
      <c r="H668" s="2">
        <f ca="1">Table7[[#This Row],[Detrended Series]]-Table19[[#This Row],[Seasonality ]]</f>
        <v>0.2437403846153825</v>
      </c>
    </row>
    <row r="669" spans="1:8" x14ac:dyDescent="0.2">
      <c r="A669" s="1">
        <v>38565</v>
      </c>
      <c r="B669">
        <v>20.47</v>
      </c>
      <c r="C669" s="2">
        <f t="shared" ca="1" si="21"/>
        <v>22.96153846153846</v>
      </c>
      <c r="D669" s="2">
        <f ca="1">Table2[[#This Row],[y]]-Table6[[#This Row],[Trend]]</f>
        <v>-2.491538461538461</v>
      </c>
      <c r="E669" s="11" t="str">
        <f t="shared" si="20"/>
        <v>Aug</v>
      </c>
      <c r="F669" s="11">
        <f ca="1">AVERAGEIF($E$8:$E$727,Table8[[#This Row],[Monthly]],$D$8:$D$727)</f>
        <v>-2.4472564102564101</v>
      </c>
      <c r="G669" s="11">
        <f ca="1">Table17[[#This Row],[Add_Seasonality_Average (Additive)]]-AVERAGE($F$2:$F$13)</f>
        <v>-2.4513429487179486</v>
      </c>
      <c r="H669" s="2">
        <f ca="1">Table7[[#This Row],[Detrended Series]]-Table19[[#This Row],[Seasonality ]]</f>
        <v>-4.019551282051248E-2</v>
      </c>
    </row>
    <row r="670" spans="1:8" x14ac:dyDescent="0.2">
      <c r="A670" s="1">
        <v>38596</v>
      </c>
      <c r="B670">
        <v>20</v>
      </c>
      <c r="C670" s="2">
        <f t="shared" ca="1" si="21"/>
        <v>23.048461538461538</v>
      </c>
      <c r="D670" s="2">
        <f ca="1">Table2[[#This Row],[y]]-Table6[[#This Row],[Trend]]</f>
        <v>-3.0484615384615381</v>
      </c>
      <c r="E670" s="11" t="str">
        <f t="shared" si="20"/>
        <v>Sep</v>
      </c>
      <c r="F670" s="11">
        <f ca="1">AVERAGEIF($E$8:$E$727,Table8[[#This Row],[Monthly]],$D$8:$D$727)</f>
        <v>-2.7400384615384614</v>
      </c>
      <c r="G670" s="11">
        <f ca="1">Table17[[#This Row],[Add_Seasonality_Average (Additive)]]-AVERAGE($F$2:$F$13)</f>
        <v>-2.7441249999999999</v>
      </c>
      <c r="H670" s="2">
        <f ca="1">Table7[[#This Row],[Detrended Series]]-Table19[[#This Row],[Seasonality ]]</f>
        <v>-0.30433653846153819</v>
      </c>
    </row>
    <row r="671" spans="1:8" x14ac:dyDescent="0.2">
      <c r="A671" s="1">
        <v>38626</v>
      </c>
      <c r="B671">
        <v>19.89</v>
      </c>
      <c r="C671" s="2">
        <f t="shared" ca="1" si="21"/>
        <v>22.976153846153846</v>
      </c>
      <c r="D671" s="2">
        <f ca="1">Table2[[#This Row],[y]]-Table6[[#This Row],[Trend]]</f>
        <v>-3.0861538461538451</v>
      </c>
      <c r="E671" s="11" t="str">
        <f t="shared" si="20"/>
        <v>Oct</v>
      </c>
      <c r="F671" s="11">
        <f ca="1">AVERAGEIF($E$8:$E$727,Table8[[#This Row],[Monthly]],$D$8:$D$727)</f>
        <v>-2.4004615384615375</v>
      </c>
      <c r="G671" s="11">
        <f ca="1">Table17[[#This Row],[Add_Seasonality_Average (Additive)]]-AVERAGE($F$2:$F$13)</f>
        <v>-2.404548076923076</v>
      </c>
      <c r="H671" s="2">
        <f ca="1">Table7[[#This Row],[Detrended Series]]-Table19[[#This Row],[Seasonality ]]</f>
        <v>-0.6816057692307691</v>
      </c>
    </row>
    <row r="672" spans="1:8" x14ac:dyDescent="0.2">
      <c r="A672" s="1">
        <v>38657</v>
      </c>
      <c r="B672">
        <v>20.61</v>
      </c>
      <c r="C672" s="2">
        <f t="shared" ca="1" si="21"/>
        <v>22.870769230769231</v>
      </c>
      <c r="D672" s="2">
        <f ca="1">Table2[[#This Row],[y]]-Table6[[#This Row],[Trend]]</f>
        <v>-2.2607692307692311</v>
      </c>
      <c r="E672" s="11" t="str">
        <f t="shared" si="20"/>
        <v>Nov</v>
      </c>
      <c r="F672" s="11">
        <f ca="1">AVERAGEIF($E$8:$E$727,Table8[[#This Row],[Monthly]],$D$8:$D$727)</f>
        <v>-1.6477179487179485</v>
      </c>
      <c r="G672" s="11">
        <f ca="1">Table17[[#This Row],[Add_Seasonality_Average (Additive)]]-AVERAGE($F$2:$F$13)</f>
        <v>-1.651804487179487</v>
      </c>
      <c r="H672" s="2">
        <f ca="1">Table7[[#This Row],[Detrended Series]]-Table19[[#This Row],[Seasonality ]]</f>
        <v>-0.60896474358974406</v>
      </c>
    </row>
    <row r="673" spans="1:8" x14ac:dyDescent="0.2">
      <c r="A673" s="1">
        <v>38687</v>
      </c>
      <c r="B673">
        <v>22.2</v>
      </c>
      <c r="C673" s="2">
        <f t="shared" ca="1" si="21"/>
        <v>22.756153846153843</v>
      </c>
      <c r="D673" s="2">
        <f ca="1">Table2[[#This Row],[y]]-Table6[[#This Row],[Trend]]</f>
        <v>-0.556153846153844</v>
      </c>
      <c r="E673" s="11" t="str">
        <f t="shared" si="20"/>
        <v>Dec</v>
      </c>
      <c r="F673" s="11">
        <f ca="1">AVERAGEIF($E$8:$E$727,Table8[[#This Row],[Monthly]],$D$8:$D$727)</f>
        <v>-0.38643589743589757</v>
      </c>
      <c r="G673" s="11">
        <f ca="1">Table17[[#This Row],[Add_Seasonality_Average (Additive)]]-AVERAGE($F$2:$F$13)</f>
        <v>-0.39052243589743607</v>
      </c>
      <c r="H673" s="2">
        <f ca="1">Table7[[#This Row],[Detrended Series]]-Table19[[#This Row],[Seasonality ]]</f>
        <v>-0.16563141025640793</v>
      </c>
    </row>
    <row r="674" spans="1:8" x14ac:dyDescent="0.2">
      <c r="A674" s="1">
        <v>38718</v>
      </c>
      <c r="B674">
        <v>24.76</v>
      </c>
      <c r="C674" s="2">
        <f t="shared" ca="1" si="21"/>
        <v>22.725384615384616</v>
      </c>
      <c r="D674" s="2">
        <f ca="1">Table2[[#This Row],[y]]-Table6[[#This Row],[Trend]]</f>
        <v>2.0346153846153854</v>
      </c>
      <c r="E674" s="11" t="str">
        <f t="shared" si="20"/>
        <v>Jan</v>
      </c>
      <c r="F674" s="11">
        <f ca="1">AVERAGEIF($E$8:$E$727,Table8[[#This Row],[Monthly]],$D$8:$D$727)</f>
        <v>1.4054358974358971</v>
      </c>
      <c r="G674" s="11">
        <f ca="1">Table17[[#This Row],[Add_Seasonality_Average (Additive)]]-AVERAGE($F$2:$F$13)</f>
        <v>1.4013493589743586</v>
      </c>
      <c r="H674" s="2">
        <f ca="1">Table7[[#This Row],[Detrended Series]]-Table19[[#This Row],[Seasonality ]]</f>
        <v>0.63326602564102674</v>
      </c>
    </row>
    <row r="675" spans="1:8" x14ac:dyDescent="0.2">
      <c r="A675" s="1">
        <v>38749</v>
      </c>
      <c r="B675">
        <v>26.52</v>
      </c>
      <c r="C675" s="2">
        <f t="shared" ca="1" si="21"/>
        <v>22.746923076923075</v>
      </c>
      <c r="D675" s="2">
        <f ca="1">Table2[[#This Row],[y]]-Table6[[#This Row],[Trend]]</f>
        <v>3.7730769230769248</v>
      </c>
      <c r="E675" s="11" t="str">
        <f t="shared" si="20"/>
        <v>Feb</v>
      </c>
      <c r="F675" s="11">
        <f ca="1">AVERAGEIF($E$8:$E$727,Table8[[#This Row],[Monthly]],$D$8:$D$727)</f>
        <v>2.9278461538461542</v>
      </c>
      <c r="G675" s="11">
        <f ca="1">Table17[[#This Row],[Add_Seasonality_Average (Additive)]]-AVERAGE($F$2:$F$13)</f>
        <v>2.9237596153846157</v>
      </c>
      <c r="H675" s="2">
        <f ca="1">Table7[[#This Row],[Detrended Series]]-Table19[[#This Row],[Seasonality ]]</f>
        <v>0.84931730769230906</v>
      </c>
    </row>
    <row r="676" spans="1:8" x14ac:dyDescent="0.2">
      <c r="A676" s="1">
        <v>38777</v>
      </c>
      <c r="B676">
        <v>26.22</v>
      </c>
      <c r="C676" s="2">
        <f t="shared" ca="1" si="21"/>
        <v>22.85923076923077</v>
      </c>
      <c r="D676" s="2">
        <f ca="1">Table2[[#This Row],[y]]-Table6[[#This Row],[Trend]]</f>
        <v>3.360769230769229</v>
      </c>
      <c r="E676" s="11" t="str">
        <f t="shared" si="20"/>
        <v>Mar</v>
      </c>
      <c r="F676" s="11">
        <f ca="1">AVERAGEIF($E$8:$E$727,Table8[[#This Row],[Monthly]],$D$8:$D$727)</f>
        <v>3.3439999999999999</v>
      </c>
      <c r="G676" s="11">
        <f ca="1">Table17[[#This Row],[Add_Seasonality_Average (Additive)]]-AVERAGE($F$2:$F$13)</f>
        <v>3.3399134615384614</v>
      </c>
      <c r="H676" s="2">
        <f ca="1">Table7[[#This Row],[Detrended Series]]-Table19[[#This Row],[Seasonality ]]</f>
        <v>2.0855769230767596E-2</v>
      </c>
    </row>
    <row r="677" spans="1:8" x14ac:dyDescent="0.2">
      <c r="A677" s="1">
        <v>38808</v>
      </c>
      <c r="B677">
        <v>24.29</v>
      </c>
      <c r="C677" s="2">
        <f t="shared" ca="1" si="21"/>
        <v>23.048461538461535</v>
      </c>
      <c r="D677" s="2">
        <f ca="1">Table2[[#This Row],[y]]-Table6[[#This Row],[Trend]]</f>
        <v>1.2415384615384646</v>
      </c>
      <c r="E677" s="11" t="str">
        <f t="shared" si="20"/>
        <v>Apr</v>
      </c>
      <c r="F677" s="11">
        <f ca="1">AVERAGEIF($E$8:$E$727,Table8[[#This Row],[Monthly]],$D$8:$D$727)</f>
        <v>2.4728461538461546</v>
      </c>
      <c r="G677" s="11">
        <f ca="1">Table17[[#This Row],[Add_Seasonality_Average (Additive)]]-AVERAGE($F$2:$F$13)</f>
        <v>2.4687596153846161</v>
      </c>
      <c r="H677" s="2">
        <f ca="1">Table7[[#This Row],[Detrended Series]]-Table19[[#This Row],[Seasonality ]]</f>
        <v>-1.2272211538461515</v>
      </c>
    </row>
    <row r="678" spans="1:8" x14ac:dyDescent="0.2">
      <c r="A678" s="1">
        <v>38838</v>
      </c>
      <c r="B678">
        <v>23.84</v>
      </c>
      <c r="C678" s="2">
        <f t="shared" ca="1" si="21"/>
        <v>23.257692307692306</v>
      </c>
      <c r="D678" s="2">
        <f ca="1">Table2[[#This Row],[y]]-Table6[[#This Row],[Trend]]</f>
        <v>0.58230769230769397</v>
      </c>
      <c r="E678" s="11" t="str">
        <f t="shared" si="20"/>
        <v>May</v>
      </c>
      <c r="F678" s="11">
        <f ca="1">AVERAGEIF($E$8:$E$727,Table8[[#This Row],[Monthly]],$D$8:$D$727)</f>
        <v>1.190307692307693</v>
      </c>
      <c r="G678" s="11">
        <f ca="1">Table17[[#This Row],[Add_Seasonality_Average (Additive)]]-AVERAGE($F$2:$F$13)</f>
        <v>1.1862211538461545</v>
      </c>
      <c r="H678" s="2">
        <f ca="1">Table7[[#This Row],[Detrended Series]]-Table19[[#This Row],[Seasonality ]]</f>
        <v>-0.60391346153846048</v>
      </c>
    </row>
    <row r="679" spans="1:8" x14ac:dyDescent="0.2">
      <c r="A679" s="1">
        <v>38869</v>
      </c>
      <c r="B679">
        <v>22.82</v>
      </c>
      <c r="C679" s="2">
        <f t="shared" ca="1" si="21"/>
        <v>23.529999999999998</v>
      </c>
      <c r="D679" s="2">
        <f ca="1">Table2[[#This Row],[y]]-Table6[[#This Row],[Trend]]</f>
        <v>-0.7099999999999973</v>
      </c>
      <c r="E679" s="11" t="str">
        <f t="shared" si="20"/>
        <v>Jun</v>
      </c>
      <c r="F679" s="11">
        <f ca="1">AVERAGEIF($E$8:$E$727,Table8[[#This Row],[Monthly]],$D$8:$D$727)</f>
        <v>-0.22521794871794854</v>
      </c>
      <c r="G679" s="11">
        <f ca="1">Table17[[#This Row],[Add_Seasonality_Average (Additive)]]-AVERAGE($F$2:$F$13)</f>
        <v>-0.22930448717948707</v>
      </c>
      <c r="H679" s="2">
        <f ca="1">Table7[[#This Row],[Detrended Series]]-Table19[[#This Row],[Seasonality ]]</f>
        <v>-0.48069551282051026</v>
      </c>
    </row>
    <row r="680" spans="1:8" x14ac:dyDescent="0.2">
      <c r="A680" s="1">
        <v>38899</v>
      </c>
      <c r="B680">
        <v>22.2</v>
      </c>
      <c r="C680" s="2">
        <f t="shared" ca="1" si="21"/>
        <v>23.808461538461533</v>
      </c>
      <c r="D680" s="2">
        <f ca="1">Table2[[#This Row],[y]]-Table6[[#This Row],[Trend]]</f>
        <v>-1.6084615384615333</v>
      </c>
      <c r="E680" s="11" t="str">
        <f t="shared" si="20"/>
        <v>Jul</v>
      </c>
      <c r="F680" s="11">
        <f ca="1">AVERAGEIF($E$8:$E$727,Table8[[#This Row],[Monthly]],$D$8:$D$727)</f>
        <v>-1.4442692307692311</v>
      </c>
      <c r="G680" s="11">
        <f ca="1">Table17[[#This Row],[Add_Seasonality_Average (Additive)]]-AVERAGE($F$2:$F$13)</f>
        <v>-1.4483557692307696</v>
      </c>
      <c r="H680" s="2">
        <f ca="1">Table7[[#This Row],[Detrended Series]]-Table19[[#This Row],[Seasonality ]]</f>
        <v>-0.16010576923076369</v>
      </c>
    </row>
    <row r="681" spans="1:8" x14ac:dyDescent="0.2">
      <c r="A681" s="1">
        <v>38930</v>
      </c>
      <c r="B681">
        <v>21.89</v>
      </c>
      <c r="C681" s="2">
        <f t="shared" ca="1" si="21"/>
        <v>23.966153846153841</v>
      </c>
      <c r="D681" s="2">
        <f ca="1">Table2[[#This Row],[y]]-Table6[[#This Row],[Trend]]</f>
        <v>-2.07615384615384</v>
      </c>
      <c r="E681" s="11" t="str">
        <f t="shared" si="20"/>
        <v>Aug</v>
      </c>
      <c r="F681" s="11">
        <f ca="1">AVERAGEIF($E$8:$E$727,Table8[[#This Row],[Monthly]],$D$8:$D$727)</f>
        <v>-2.4472564102564101</v>
      </c>
      <c r="G681" s="11">
        <f ca="1">Table17[[#This Row],[Add_Seasonality_Average (Additive)]]-AVERAGE($F$2:$F$13)</f>
        <v>-2.4513429487179486</v>
      </c>
      <c r="H681" s="2">
        <f ca="1">Table7[[#This Row],[Detrended Series]]-Table19[[#This Row],[Seasonality ]]</f>
        <v>0.37518910256410853</v>
      </c>
    </row>
    <row r="682" spans="1:8" x14ac:dyDescent="0.2">
      <c r="A682" s="1">
        <v>38961</v>
      </c>
      <c r="B682">
        <v>21.93</v>
      </c>
      <c r="C682" s="2">
        <f t="shared" ca="1" si="21"/>
        <v>23.957692307692312</v>
      </c>
      <c r="D682" s="2">
        <f ca="1">Table2[[#This Row],[y]]-Table6[[#This Row],[Trend]]</f>
        <v>-2.0276923076923126</v>
      </c>
      <c r="E682" s="11" t="str">
        <f t="shared" si="20"/>
        <v>Sep</v>
      </c>
      <c r="F682" s="11">
        <f ca="1">AVERAGEIF($E$8:$E$727,Table8[[#This Row],[Monthly]],$D$8:$D$727)</f>
        <v>-2.7400384615384614</v>
      </c>
      <c r="G682" s="11">
        <f ca="1">Table17[[#This Row],[Add_Seasonality_Average (Additive)]]-AVERAGE($F$2:$F$13)</f>
        <v>-2.7441249999999999</v>
      </c>
      <c r="H682" s="2">
        <f ca="1">Table7[[#This Row],[Detrended Series]]-Table19[[#This Row],[Seasonality ]]</f>
        <v>0.71643269230768736</v>
      </c>
    </row>
    <row r="683" spans="1:8" x14ac:dyDescent="0.2">
      <c r="A683" s="1">
        <v>38991</v>
      </c>
      <c r="B683">
        <v>22.46</v>
      </c>
      <c r="C683" s="2">
        <f t="shared" ca="1" si="21"/>
        <v>23.860769230769229</v>
      </c>
      <c r="D683" s="2">
        <f ca="1">Table2[[#This Row],[y]]-Table6[[#This Row],[Trend]]</f>
        <v>-1.4007692307692281</v>
      </c>
      <c r="E683" s="11" t="str">
        <f t="shared" si="20"/>
        <v>Oct</v>
      </c>
      <c r="F683" s="11">
        <f ca="1">AVERAGEIF($E$8:$E$727,Table8[[#This Row],[Monthly]],$D$8:$D$727)</f>
        <v>-2.4004615384615375</v>
      </c>
      <c r="G683" s="11">
        <f ca="1">Table17[[#This Row],[Add_Seasonality_Average (Additive)]]-AVERAGE($F$2:$F$13)</f>
        <v>-2.404548076923076</v>
      </c>
      <c r="H683" s="2">
        <f ca="1">Table7[[#This Row],[Detrended Series]]-Table19[[#This Row],[Seasonality ]]</f>
        <v>1.0037788461538479</v>
      </c>
    </row>
    <row r="684" spans="1:8" x14ac:dyDescent="0.2">
      <c r="A684" s="1">
        <v>39022</v>
      </c>
      <c r="B684">
        <v>22.61</v>
      </c>
      <c r="C684" s="2">
        <f t="shared" ca="1" si="21"/>
        <v>23.765384615384615</v>
      </c>
      <c r="D684" s="2">
        <f ca="1">Table2[[#This Row],[y]]-Table6[[#This Row],[Trend]]</f>
        <v>-1.1553846153846159</v>
      </c>
      <c r="E684" s="11" t="str">
        <f t="shared" si="20"/>
        <v>Nov</v>
      </c>
      <c r="F684" s="11">
        <f ca="1">AVERAGEIF($E$8:$E$727,Table8[[#This Row],[Monthly]],$D$8:$D$727)</f>
        <v>-1.6477179487179485</v>
      </c>
      <c r="G684" s="11">
        <f ca="1">Table17[[#This Row],[Add_Seasonality_Average (Additive)]]-AVERAGE($F$2:$F$13)</f>
        <v>-1.651804487179487</v>
      </c>
      <c r="H684" s="2">
        <f ca="1">Table7[[#This Row],[Detrended Series]]-Table19[[#This Row],[Seasonality ]]</f>
        <v>0.49641987179487113</v>
      </c>
    </row>
    <row r="685" spans="1:8" x14ac:dyDescent="0.2">
      <c r="A685" s="1">
        <v>39052</v>
      </c>
      <c r="B685">
        <v>24.15</v>
      </c>
      <c r="C685" s="2">
        <f t="shared" ca="1" si="21"/>
        <v>23.593846153846155</v>
      </c>
      <c r="D685" s="2">
        <f ca="1">Table2[[#This Row],[y]]-Table6[[#This Row],[Trend]]</f>
        <v>0.556153846153844</v>
      </c>
      <c r="E685" s="11" t="str">
        <f t="shared" si="20"/>
        <v>Dec</v>
      </c>
      <c r="F685" s="11">
        <f ca="1">AVERAGEIF($E$8:$E$727,Table8[[#This Row],[Monthly]],$D$8:$D$727)</f>
        <v>-0.38643589743589757</v>
      </c>
      <c r="G685" s="11">
        <f ca="1">Table17[[#This Row],[Add_Seasonality_Average (Additive)]]-AVERAGE($F$2:$F$13)</f>
        <v>-0.39052243589743607</v>
      </c>
      <c r="H685" s="2">
        <f ca="1">Table7[[#This Row],[Detrended Series]]-Table19[[#This Row],[Seasonality ]]</f>
        <v>0.94667628205128007</v>
      </c>
    </row>
    <row r="686" spans="1:8" x14ac:dyDescent="0.2">
      <c r="A686" s="1">
        <v>39083</v>
      </c>
      <c r="B686">
        <v>25.82</v>
      </c>
      <c r="C686" s="2">
        <f t="shared" ca="1" si="21"/>
        <v>23.457692307692312</v>
      </c>
      <c r="D686" s="2">
        <f ca="1">Table2[[#This Row],[y]]-Table6[[#This Row],[Trend]]</f>
        <v>2.362307692307688</v>
      </c>
      <c r="E686" s="11" t="str">
        <f t="shared" si="20"/>
        <v>Jan</v>
      </c>
      <c r="F686" s="11">
        <f ca="1">AVERAGEIF($E$8:$E$727,Table8[[#This Row],[Monthly]],$D$8:$D$727)</f>
        <v>1.4054358974358971</v>
      </c>
      <c r="G686" s="11">
        <f ca="1">Table17[[#This Row],[Add_Seasonality_Average (Additive)]]-AVERAGE($F$2:$F$13)</f>
        <v>1.4013493589743586</v>
      </c>
      <c r="H686" s="2">
        <f ca="1">Table7[[#This Row],[Detrended Series]]-Table19[[#This Row],[Seasonality ]]</f>
        <v>0.96095833333332936</v>
      </c>
    </row>
    <row r="687" spans="1:8" x14ac:dyDescent="0.2">
      <c r="A687" s="1">
        <v>39114</v>
      </c>
      <c r="B687">
        <v>26.81</v>
      </c>
      <c r="C687" s="2">
        <f t="shared" ca="1" si="21"/>
        <v>23.284615384615385</v>
      </c>
      <c r="D687" s="2">
        <f ca="1">Table2[[#This Row],[y]]-Table6[[#This Row],[Trend]]</f>
        <v>3.5253846153846133</v>
      </c>
      <c r="E687" s="11" t="str">
        <f t="shared" si="20"/>
        <v>Feb</v>
      </c>
      <c r="F687" s="11">
        <f ca="1">AVERAGEIF($E$8:$E$727,Table8[[#This Row],[Monthly]],$D$8:$D$727)</f>
        <v>2.9278461538461542</v>
      </c>
      <c r="G687" s="11">
        <f ca="1">Table17[[#This Row],[Add_Seasonality_Average (Additive)]]-AVERAGE($F$2:$F$13)</f>
        <v>2.9237596153846157</v>
      </c>
      <c r="H687" s="2">
        <f ca="1">Table7[[#This Row],[Detrended Series]]-Table19[[#This Row],[Seasonality ]]</f>
        <v>0.60162499999999763</v>
      </c>
    </row>
    <row r="688" spans="1:8" x14ac:dyDescent="0.2">
      <c r="A688" s="1">
        <v>39142</v>
      </c>
      <c r="B688">
        <v>26.41</v>
      </c>
      <c r="C688" s="2">
        <f t="shared" ca="1" si="21"/>
        <v>23.12769230769231</v>
      </c>
      <c r="D688" s="2">
        <f ca="1">Table2[[#This Row],[y]]-Table6[[#This Row],[Trend]]</f>
        <v>3.2823076923076897</v>
      </c>
      <c r="E688" s="11" t="str">
        <f t="shared" si="20"/>
        <v>Mar</v>
      </c>
      <c r="F688" s="11">
        <f ca="1">AVERAGEIF($E$8:$E$727,Table8[[#This Row],[Monthly]],$D$8:$D$727)</f>
        <v>3.3439999999999999</v>
      </c>
      <c r="G688" s="11">
        <f ca="1">Table17[[#This Row],[Add_Seasonality_Average (Additive)]]-AVERAGE($F$2:$F$13)</f>
        <v>3.3399134615384614</v>
      </c>
      <c r="H688" s="2">
        <f ca="1">Table7[[#This Row],[Detrended Series]]-Table19[[#This Row],[Seasonality ]]</f>
        <v>-5.7605769230771653E-2</v>
      </c>
    </row>
    <row r="689" spans="1:8" x14ac:dyDescent="0.2">
      <c r="A689" s="1">
        <v>39173</v>
      </c>
      <c r="B689">
        <v>24.96</v>
      </c>
      <c r="C689" s="2">
        <f t="shared" ca="1" si="21"/>
        <v>22.926153846153849</v>
      </c>
      <c r="D689" s="2">
        <f ca="1">Table2[[#This Row],[y]]-Table6[[#This Row],[Trend]]</f>
        <v>2.0338461538461523</v>
      </c>
      <c r="E689" s="11" t="str">
        <f t="shared" si="20"/>
        <v>Apr</v>
      </c>
      <c r="F689" s="11">
        <f ca="1">AVERAGEIF($E$8:$E$727,Table8[[#This Row],[Monthly]],$D$8:$D$727)</f>
        <v>2.4728461538461546</v>
      </c>
      <c r="G689" s="11">
        <f ca="1">Table17[[#This Row],[Add_Seasonality_Average (Additive)]]-AVERAGE($F$2:$F$13)</f>
        <v>2.4687596153846161</v>
      </c>
      <c r="H689" s="2">
        <f ca="1">Table7[[#This Row],[Detrended Series]]-Table19[[#This Row],[Seasonality ]]</f>
        <v>-0.43491346153846377</v>
      </c>
    </row>
    <row r="690" spans="1:8" x14ac:dyDescent="0.2">
      <c r="A690" s="1">
        <v>39203</v>
      </c>
      <c r="B690">
        <v>23.05</v>
      </c>
      <c r="C690" s="2">
        <f t="shared" ca="1" si="21"/>
        <v>22.723076923076924</v>
      </c>
      <c r="D690" s="2">
        <f ca="1">Table2[[#This Row],[y]]-Table6[[#This Row],[Trend]]</f>
        <v>0.32692307692307665</v>
      </c>
      <c r="E690" s="11" t="str">
        <f t="shared" si="20"/>
        <v>May</v>
      </c>
      <c r="F690" s="11">
        <f ca="1">AVERAGEIF($E$8:$E$727,Table8[[#This Row],[Monthly]],$D$8:$D$727)</f>
        <v>1.190307692307693</v>
      </c>
      <c r="G690" s="11">
        <f ca="1">Table17[[#This Row],[Add_Seasonality_Average (Additive)]]-AVERAGE($F$2:$F$13)</f>
        <v>1.1862211538461545</v>
      </c>
      <c r="H690" s="2">
        <f ca="1">Table7[[#This Row],[Detrended Series]]-Table19[[#This Row],[Seasonality ]]</f>
        <v>-0.8592980769230778</v>
      </c>
    </row>
    <row r="691" spans="1:8" x14ac:dyDescent="0.2">
      <c r="A691" s="1">
        <v>39234</v>
      </c>
      <c r="B691">
        <v>21.61</v>
      </c>
      <c r="C691" s="2">
        <f t="shared" ca="1" si="21"/>
        <v>22.610769230769229</v>
      </c>
      <c r="D691" s="2">
        <f ca="1">Table2[[#This Row],[y]]-Table6[[#This Row],[Trend]]</f>
        <v>-1.0007692307692295</v>
      </c>
      <c r="E691" s="11" t="str">
        <f t="shared" si="20"/>
        <v>Jun</v>
      </c>
      <c r="F691" s="11">
        <f ca="1">AVERAGEIF($E$8:$E$727,Table8[[#This Row],[Monthly]],$D$8:$D$727)</f>
        <v>-0.22521794871794854</v>
      </c>
      <c r="G691" s="11">
        <f ca="1">Table17[[#This Row],[Add_Seasonality_Average (Additive)]]-AVERAGE($F$2:$F$13)</f>
        <v>-0.22930448717948707</v>
      </c>
      <c r="H691" s="2">
        <f ca="1">Table7[[#This Row],[Detrended Series]]-Table19[[#This Row],[Seasonality ]]</f>
        <v>-0.77146474358974249</v>
      </c>
    </row>
    <row r="692" spans="1:8" x14ac:dyDescent="0.2">
      <c r="A692" s="1">
        <v>39264</v>
      </c>
      <c r="B692">
        <v>21.05</v>
      </c>
      <c r="C692" s="2">
        <f t="shared" ca="1" si="21"/>
        <v>22.617692307692305</v>
      </c>
      <c r="D692" s="2">
        <f ca="1">Table2[[#This Row],[y]]-Table6[[#This Row],[Trend]]</f>
        <v>-1.5676923076923046</v>
      </c>
      <c r="E692" s="11" t="str">
        <f t="shared" si="20"/>
        <v>Jul</v>
      </c>
      <c r="F692" s="11">
        <f ca="1">AVERAGEIF($E$8:$E$727,Table8[[#This Row],[Monthly]],$D$8:$D$727)</f>
        <v>-1.4442692307692311</v>
      </c>
      <c r="G692" s="11">
        <f ca="1">Table17[[#This Row],[Add_Seasonality_Average (Additive)]]-AVERAGE($F$2:$F$13)</f>
        <v>-1.4483557692307696</v>
      </c>
      <c r="H692" s="2">
        <f ca="1">Table7[[#This Row],[Detrended Series]]-Table19[[#This Row],[Seasonality ]]</f>
        <v>-0.11933653846153502</v>
      </c>
    </row>
    <row r="693" spans="1:8" x14ac:dyDescent="0.2">
      <c r="A693" s="1">
        <v>39295</v>
      </c>
      <c r="B693">
        <v>19.95</v>
      </c>
      <c r="C693" s="2">
        <f t="shared" ca="1" si="21"/>
        <v>22.661538461538459</v>
      </c>
      <c r="D693" s="2">
        <f ca="1">Table2[[#This Row],[y]]-Table6[[#This Row],[Trend]]</f>
        <v>-2.7115384615384599</v>
      </c>
      <c r="E693" s="11" t="str">
        <f t="shared" si="20"/>
        <v>Aug</v>
      </c>
      <c r="F693" s="11">
        <f ca="1">AVERAGEIF($E$8:$E$727,Table8[[#This Row],[Monthly]],$D$8:$D$727)</f>
        <v>-2.4472564102564101</v>
      </c>
      <c r="G693" s="11">
        <f ca="1">Table17[[#This Row],[Add_Seasonality_Average (Additive)]]-AVERAGE($F$2:$F$13)</f>
        <v>-2.4513429487179486</v>
      </c>
      <c r="H693" s="2">
        <f ca="1">Table7[[#This Row],[Detrended Series]]-Table19[[#This Row],[Seasonality ]]</f>
        <v>-0.26019551282051134</v>
      </c>
    </row>
    <row r="694" spans="1:8" x14ac:dyDescent="0.2">
      <c r="A694" s="1">
        <v>39326</v>
      </c>
      <c r="B694">
        <v>19.850000000000001</v>
      </c>
      <c r="C694" s="2">
        <f t="shared" ca="1" si="21"/>
        <v>22.669230769230772</v>
      </c>
      <c r="D694" s="2">
        <f ca="1">Table2[[#This Row],[y]]-Table6[[#This Row],[Trend]]</f>
        <v>-2.8192307692307708</v>
      </c>
      <c r="E694" s="11" t="str">
        <f t="shared" si="20"/>
        <v>Sep</v>
      </c>
      <c r="F694" s="11">
        <f ca="1">AVERAGEIF($E$8:$E$727,Table8[[#This Row],[Monthly]],$D$8:$D$727)</f>
        <v>-2.7400384615384614</v>
      </c>
      <c r="G694" s="11">
        <f ca="1">Table17[[#This Row],[Add_Seasonality_Average (Additive)]]-AVERAGE($F$2:$F$13)</f>
        <v>-2.7441249999999999</v>
      </c>
      <c r="H694" s="2">
        <f ca="1">Table7[[#This Row],[Detrended Series]]-Table19[[#This Row],[Seasonality ]]</f>
        <v>-7.5105769230770836E-2</v>
      </c>
    </row>
    <row r="695" spans="1:8" x14ac:dyDescent="0.2">
      <c r="A695" s="1">
        <v>39356</v>
      </c>
      <c r="B695">
        <v>19.309999999999999</v>
      </c>
      <c r="C695" s="2">
        <f t="shared" ca="1" si="21"/>
        <v>22.613076923076925</v>
      </c>
      <c r="D695" s="2">
        <f ca="1">Table2[[#This Row],[y]]-Table6[[#This Row],[Trend]]</f>
        <v>-3.3030769230769259</v>
      </c>
      <c r="E695" s="11" t="str">
        <f t="shared" si="20"/>
        <v>Oct</v>
      </c>
      <c r="F695" s="11">
        <f ca="1">AVERAGEIF($E$8:$E$727,Table8[[#This Row],[Monthly]],$D$8:$D$727)</f>
        <v>-2.4004615384615375</v>
      </c>
      <c r="G695" s="11">
        <f ca="1">Table17[[#This Row],[Add_Seasonality_Average (Additive)]]-AVERAGE($F$2:$F$13)</f>
        <v>-2.404548076923076</v>
      </c>
      <c r="H695" s="2">
        <f ca="1">Table7[[#This Row],[Detrended Series]]-Table19[[#This Row],[Seasonality ]]</f>
        <v>-0.89852884615384987</v>
      </c>
    </row>
    <row r="696" spans="1:8" x14ac:dyDescent="0.2">
      <c r="A696" s="1">
        <v>39387</v>
      </c>
      <c r="B696">
        <v>19.82</v>
      </c>
      <c r="C696" s="2">
        <f t="shared" ca="1" si="21"/>
        <v>22.572307692307692</v>
      </c>
      <c r="D696" s="2">
        <f ca="1">Table2[[#This Row],[y]]-Table6[[#This Row],[Trend]]</f>
        <v>-2.7523076923076921</v>
      </c>
      <c r="E696" s="11" t="str">
        <f t="shared" si="20"/>
        <v>Nov</v>
      </c>
      <c r="F696" s="11">
        <f ca="1">AVERAGEIF($E$8:$E$727,Table8[[#This Row],[Monthly]],$D$8:$D$727)</f>
        <v>-1.6477179487179485</v>
      </c>
      <c r="G696" s="11">
        <f ca="1">Table17[[#This Row],[Add_Seasonality_Average (Additive)]]-AVERAGE($F$2:$F$13)</f>
        <v>-1.651804487179487</v>
      </c>
      <c r="H696" s="2">
        <f ca="1">Table7[[#This Row],[Detrended Series]]-Table19[[#This Row],[Seasonality ]]</f>
        <v>-1.1005032051282051</v>
      </c>
    </row>
    <row r="697" spans="1:8" x14ac:dyDescent="0.2">
      <c r="A697" s="1">
        <v>39417</v>
      </c>
      <c r="B697">
        <v>21.15</v>
      </c>
      <c r="C697" s="2">
        <f t="shared" ca="1" si="21"/>
        <v>22.583076923076923</v>
      </c>
      <c r="D697" s="2">
        <f ca="1">Table2[[#This Row],[y]]-Table6[[#This Row],[Trend]]</f>
        <v>-1.4330769230769249</v>
      </c>
      <c r="E697" s="11" t="str">
        <f t="shared" si="20"/>
        <v>Dec</v>
      </c>
      <c r="F697" s="11">
        <f ca="1">AVERAGEIF($E$8:$E$727,Table8[[#This Row],[Monthly]],$D$8:$D$727)</f>
        <v>-0.38643589743589757</v>
      </c>
      <c r="G697" s="11">
        <f ca="1">Table17[[#This Row],[Add_Seasonality_Average (Additive)]]-AVERAGE($F$2:$F$13)</f>
        <v>-0.39052243589743607</v>
      </c>
      <c r="H697" s="2">
        <f ca="1">Table7[[#This Row],[Detrended Series]]-Table19[[#This Row],[Seasonality ]]</f>
        <v>-1.0425544871794887</v>
      </c>
    </row>
    <row r="698" spans="1:8" x14ac:dyDescent="0.2">
      <c r="A698" s="1">
        <v>39448</v>
      </c>
      <c r="B698">
        <v>24.24</v>
      </c>
      <c r="C698" s="2">
        <f t="shared" ca="1" si="21"/>
        <v>22.691538461538464</v>
      </c>
      <c r="D698" s="2">
        <f ca="1">Table2[[#This Row],[y]]-Table6[[#This Row],[Trend]]</f>
        <v>1.5484615384615346</v>
      </c>
      <c r="E698" s="11" t="str">
        <f t="shared" si="20"/>
        <v>Jan</v>
      </c>
      <c r="F698" s="11">
        <f ca="1">AVERAGEIF($E$8:$E$727,Table8[[#This Row],[Monthly]],$D$8:$D$727)</f>
        <v>1.4054358974358971</v>
      </c>
      <c r="G698" s="11">
        <f ca="1">Table17[[#This Row],[Add_Seasonality_Average (Additive)]]-AVERAGE($F$2:$F$13)</f>
        <v>1.4013493589743586</v>
      </c>
      <c r="H698" s="2">
        <f ca="1">Table7[[#This Row],[Detrended Series]]-Table19[[#This Row],[Seasonality ]]</f>
        <v>0.14711217948717592</v>
      </c>
    </row>
    <row r="699" spans="1:8" x14ac:dyDescent="0.2">
      <c r="A699" s="1">
        <v>39479</v>
      </c>
      <c r="B699">
        <v>26.39</v>
      </c>
      <c r="C699" s="2">
        <f t="shared" ca="1" si="21"/>
        <v>22.775384615384613</v>
      </c>
      <c r="D699" s="2">
        <f ca="1">Table2[[#This Row],[y]]-Table6[[#This Row],[Trend]]</f>
        <v>3.6146153846153872</v>
      </c>
      <c r="E699" s="11" t="str">
        <f t="shared" si="20"/>
        <v>Feb</v>
      </c>
      <c r="F699" s="11">
        <f ca="1">AVERAGEIF($E$8:$E$727,Table8[[#This Row],[Monthly]],$D$8:$D$727)</f>
        <v>2.9278461538461542</v>
      </c>
      <c r="G699" s="11">
        <f ca="1">Table17[[#This Row],[Add_Seasonality_Average (Additive)]]-AVERAGE($F$2:$F$13)</f>
        <v>2.9237596153846157</v>
      </c>
      <c r="H699" s="2">
        <f ca="1">Table7[[#This Row],[Detrended Series]]-Table19[[#This Row],[Seasonality ]]</f>
        <v>0.69085576923077152</v>
      </c>
    </row>
    <row r="700" spans="1:8" x14ac:dyDescent="0.2">
      <c r="A700" s="1">
        <v>39508</v>
      </c>
      <c r="B700">
        <v>26.91</v>
      </c>
      <c r="C700" s="2">
        <f t="shared" ca="1" si="21"/>
        <v>22.902307692307694</v>
      </c>
      <c r="D700" s="2">
        <f ca="1">Table2[[#This Row],[y]]-Table6[[#This Row],[Trend]]</f>
        <v>4.0076923076923059</v>
      </c>
      <c r="E700" s="11" t="str">
        <f t="shared" si="20"/>
        <v>Mar</v>
      </c>
      <c r="F700" s="11">
        <f ca="1">AVERAGEIF($E$8:$E$727,Table8[[#This Row],[Monthly]],$D$8:$D$727)</f>
        <v>3.3439999999999999</v>
      </c>
      <c r="G700" s="11">
        <f ca="1">Table17[[#This Row],[Add_Seasonality_Average (Additive)]]-AVERAGE($F$2:$F$13)</f>
        <v>3.3399134615384614</v>
      </c>
      <c r="H700" s="2">
        <f ca="1">Table7[[#This Row],[Detrended Series]]-Table19[[#This Row],[Seasonality ]]</f>
        <v>0.66777884615384453</v>
      </c>
    </row>
    <row r="701" spans="1:8" x14ac:dyDescent="0.2">
      <c r="A701" s="1">
        <v>39539</v>
      </c>
      <c r="B701">
        <v>25.68</v>
      </c>
      <c r="C701" s="2">
        <f t="shared" ca="1" si="21"/>
        <v>23.020769230769233</v>
      </c>
      <c r="D701" s="2">
        <f ca="1">Table2[[#This Row],[y]]-Table6[[#This Row],[Trend]]</f>
        <v>2.6592307692307671</v>
      </c>
      <c r="E701" s="11" t="str">
        <f t="shared" si="20"/>
        <v>Apr</v>
      </c>
      <c r="F701" s="11">
        <f ca="1">AVERAGEIF($E$8:$E$727,Table8[[#This Row],[Monthly]],$D$8:$D$727)</f>
        <v>2.4728461538461546</v>
      </c>
      <c r="G701" s="11">
        <f ca="1">Table17[[#This Row],[Add_Seasonality_Average (Additive)]]-AVERAGE($F$2:$F$13)</f>
        <v>2.4687596153846161</v>
      </c>
      <c r="H701" s="2">
        <f ca="1">Table7[[#This Row],[Detrended Series]]-Table19[[#This Row],[Seasonality ]]</f>
        <v>0.19047115384615099</v>
      </c>
    </row>
    <row r="702" spans="1:8" x14ac:dyDescent="0.2">
      <c r="A702" s="1">
        <v>39569</v>
      </c>
      <c r="B702">
        <v>24.43</v>
      </c>
      <c r="C702" s="2">
        <f t="shared" ca="1" si="21"/>
        <v>23.192307692307697</v>
      </c>
      <c r="D702" s="2">
        <f ca="1">Table2[[#This Row],[y]]-Table6[[#This Row],[Trend]]</f>
        <v>1.2376923076923028</v>
      </c>
      <c r="E702" s="11" t="str">
        <f t="shared" si="20"/>
        <v>May</v>
      </c>
      <c r="F702" s="11">
        <f ca="1">AVERAGEIF($E$8:$E$727,Table8[[#This Row],[Monthly]],$D$8:$D$727)</f>
        <v>1.190307692307693</v>
      </c>
      <c r="G702" s="11">
        <f ca="1">Table17[[#This Row],[Add_Seasonality_Average (Additive)]]-AVERAGE($F$2:$F$13)</f>
        <v>1.1862211538461545</v>
      </c>
      <c r="H702" s="2">
        <f ca="1">Table7[[#This Row],[Detrended Series]]-Table19[[#This Row],[Seasonality ]]</f>
        <v>5.147115384614831E-2</v>
      </c>
    </row>
    <row r="703" spans="1:8" x14ac:dyDescent="0.2">
      <c r="A703" s="1">
        <v>39600</v>
      </c>
      <c r="B703">
        <v>23.19</v>
      </c>
      <c r="C703" s="2">
        <f t="shared" ca="1" si="21"/>
        <v>23.416153846153854</v>
      </c>
      <c r="D703" s="2">
        <f ca="1">Table2[[#This Row],[y]]-Table6[[#This Row],[Trend]]</f>
        <v>-0.22615384615385281</v>
      </c>
      <c r="E703" s="11" t="str">
        <f t="shared" si="20"/>
        <v>Jun</v>
      </c>
      <c r="F703" s="11">
        <f ca="1">AVERAGEIF($E$8:$E$727,Table8[[#This Row],[Monthly]],$D$8:$D$727)</f>
        <v>-0.22521794871794854</v>
      </c>
      <c r="G703" s="11">
        <f ca="1">Table17[[#This Row],[Add_Seasonality_Average (Additive)]]-AVERAGE($F$2:$F$13)</f>
        <v>-0.22930448717948707</v>
      </c>
      <c r="H703" s="2">
        <f ca="1">Table7[[#This Row],[Detrended Series]]-Table19[[#This Row],[Seasonality ]]</f>
        <v>3.1506410256342543E-3</v>
      </c>
    </row>
    <row r="704" spans="1:8" x14ac:dyDescent="0.2">
      <c r="A704" s="1">
        <v>39630</v>
      </c>
      <c r="B704">
        <v>23.02</v>
      </c>
      <c r="C704" s="2">
        <f t="shared" ca="1" si="21"/>
        <v>23.665384615384617</v>
      </c>
      <c r="D704" s="2">
        <f ca="1">Table2[[#This Row],[y]]-Table6[[#This Row],[Trend]]</f>
        <v>-0.64538461538461789</v>
      </c>
      <c r="E704" s="11" t="str">
        <f t="shared" si="20"/>
        <v>Jul</v>
      </c>
      <c r="F704" s="11">
        <f ca="1">AVERAGEIF($E$8:$E$727,Table8[[#This Row],[Monthly]],$D$8:$D$727)</f>
        <v>-1.4442692307692311</v>
      </c>
      <c r="G704" s="11">
        <f ca="1">Table17[[#This Row],[Add_Seasonality_Average (Additive)]]-AVERAGE($F$2:$F$13)</f>
        <v>-1.4483557692307696</v>
      </c>
      <c r="H704" s="2">
        <f ca="1">Table7[[#This Row],[Detrended Series]]-Table19[[#This Row],[Seasonality ]]</f>
        <v>0.8029711538461517</v>
      </c>
    </row>
    <row r="705" spans="1:8" x14ac:dyDescent="0.2">
      <c r="A705" s="1">
        <v>39661</v>
      </c>
      <c r="B705">
        <v>22.14</v>
      </c>
      <c r="C705" s="2">
        <f t="shared" ca="1" si="21"/>
        <v>23.764615384615379</v>
      </c>
      <c r="D705" s="2">
        <f ca="1">Table2[[#This Row],[y]]-Table6[[#This Row],[Trend]]</f>
        <v>-1.6246153846153781</v>
      </c>
      <c r="E705" s="11" t="str">
        <f t="shared" si="20"/>
        <v>Aug</v>
      </c>
      <c r="F705" s="11">
        <f ca="1">AVERAGEIF($E$8:$E$727,Table8[[#This Row],[Monthly]],$D$8:$D$727)</f>
        <v>-2.4472564102564101</v>
      </c>
      <c r="G705" s="11">
        <f ca="1">Table17[[#This Row],[Add_Seasonality_Average (Additive)]]-AVERAGE($F$2:$F$13)</f>
        <v>-2.4513429487179486</v>
      </c>
      <c r="H705" s="2">
        <f ca="1">Table7[[#This Row],[Detrended Series]]-Table19[[#This Row],[Seasonality ]]</f>
        <v>0.82672756410257042</v>
      </c>
    </row>
    <row r="706" spans="1:8" x14ac:dyDescent="0.2">
      <c r="A706" s="1">
        <v>39692</v>
      </c>
      <c r="B706">
        <v>21.6</v>
      </c>
      <c r="C706" s="2">
        <f t="shared" ca="1" si="21"/>
        <v>23.694615384615382</v>
      </c>
      <c r="D706" s="2">
        <f ca="1">Table2[[#This Row],[y]]-Table6[[#This Row],[Trend]]</f>
        <v>-2.0946153846153805</v>
      </c>
      <c r="E706" s="11" t="str">
        <f t="shared" si="20"/>
        <v>Sep</v>
      </c>
      <c r="F706" s="11">
        <f ca="1">AVERAGEIF($E$8:$E$727,Table8[[#This Row],[Monthly]],$D$8:$D$727)</f>
        <v>-2.7400384615384614</v>
      </c>
      <c r="G706" s="11">
        <f ca="1">Table17[[#This Row],[Add_Seasonality_Average (Additive)]]-AVERAGE($F$2:$F$13)</f>
        <v>-2.7441249999999999</v>
      </c>
      <c r="H706" s="2">
        <f ca="1">Table7[[#This Row],[Detrended Series]]-Table19[[#This Row],[Seasonality ]]</f>
        <v>0.64950961538461938</v>
      </c>
    </row>
    <row r="707" spans="1:8" x14ac:dyDescent="0.2">
      <c r="A707" s="1">
        <v>39722</v>
      </c>
      <c r="B707">
        <v>21.39</v>
      </c>
      <c r="C707" s="2">
        <f t="shared" ca="1" si="21"/>
        <v>23.612307692307688</v>
      </c>
      <c r="D707" s="2">
        <f ca="1">Table2[[#This Row],[y]]-Table6[[#This Row],[Trend]]</f>
        <v>-2.2223076923076874</v>
      </c>
      <c r="E707" s="11" t="str">
        <f t="shared" ref="E707:E733" si="22">TEXT(A707,"mmm")</f>
        <v>Oct</v>
      </c>
      <c r="F707" s="11">
        <f ca="1">AVERAGEIF($E$8:$E$727,Table8[[#This Row],[Monthly]],$D$8:$D$727)</f>
        <v>-2.4004615384615375</v>
      </c>
      <c r="G707" s="11">
        <f ca="1">Table17[[#This Row],[Add_Seasonality_Average (Additive)]]-AVERAGE($F$2:$F$13)</f>
        <v>-2.404548076923076</v>
      </c>
      <c r="H707" s="2">
        <f ca="1">Table7[[#This Row],[Detrended Series]]-Table19[[#This Row],[Seasonality ]]</f>
        <v>0.18224038461538861</v>
      </c>
    </row>
    <row r="708" spans="1:8" x14ac:dyDescent="0.2">
      <c r="A708" s="1">
        <v>39753</v>
      </c>
      <c r="B708">
        <v>21.54</v>
      </c>
      <c r="C708" s="2">
        <f t="shared" ca="1" si="21"/>
        <v>23.55615384615384</v>
      </c>
      <c r="D708" s="2">
        <f ca="1">Table2[[#This Row],[y]]-Table6[[#This Row],[Trend]]</f>
        <v>-2.0161538461538413</v>
      </c>
      <c r="E708" s="11" t="str">
        <f t="shared" si="22"/>
        <v>Nov</v>
      </c>
      <c r="F708" s="11">
        <f ca="1">AVERAGEIF($E$8:$E$727,Table8[[#This Row],[Monthly]],$D$8:$D$727)</f>
        <v>-1.6477179487179485</v>
      </c>
      <c r="G708" s="11">
        <f ca="1">Table17[[#This Row],[Add_Seasonality_Average (Additive)]]-AVERAGE($F$2:$F$13)</f>
        <v>-1.651804487179487</v>
      </c>
      <c r="H708" s="2">
        <f ca="1">Table7[[#This Row],[Detrended Series]]-Table19[[#This Row],[Seasonality ]]</f>
        <v>-0.36434935897435428</v>
      </c>
    </row>
    <row r="709" spans="1:8" x14ac:dyDescent="0.2">
      <c r="A709" s="1">
        <v>39783</v>
      </c>
      <c r="B709">
        <v>22.73</v>
      </c>
      <c r="C709" s="2">
        <f t="shared" ca="1" si="21"/>
        <v>23.529999999999994</v>
      </c>
      <c r="D709" s="2">
        <f ca="1">Table2[[#This Row],[y]]-Table6[[#This Row],[Trend]]</f>
        <v>-0.79999999999999361</v>
      </c>
      <c r="E709" s="11" t="str">
        <f t="shared" si="22"/>
        <v>Dec</v>
      </c>
      <c r="F709" s="11">
        <f ca="1">AVERAGEIF($E$8:$E$727,Table8[[#This Row],[Monthly]],$D$8:$D$727)</f>
        <v>-0.38643589743589757</v>
      </c>
      <c r="G709" s="11">
        <f ca="1">Table17[[#This Row],[Add_Seasonality_Average (Additive)]]-AVERAGE($F$2:$F$13)</f>
        <v>-0.39052243589743607</v>
      </c>
      <c r="H709" s="2">
        <f ca="1">Table7[[#This Row],[Detrended Series]]-Table19[[#This Row],[Seasonality ]]</f>
        <v>-0.40947756410255753</v>
      </c>
    </row>
    <row r="710" spans="1:8" x14ac:dyDescent="0.2">
      <c r="A710" s="1">
        <v>39814</v>
      </c>
      <c r="B710">
        <v>24.39</v>
      </c>
      <c r="C710" s="2">
        <f t="shared" ca="1" si="21"/>
        <v>23.522307692307688</v>
      </c>
      <c r="D710" s="2">
        <f ca="1">Table2[[#This Row],[y]]-Table6[[#This Row],[Trend]]</f>
        <v>0.86769230769231243</v>
      </c>
      <c r="E710" s="11" t="str">
        <f t="shared" si="22"/>
        <v>Jan</v>
      </c>
      <c r="F710" s="11">
        <f ca="1">AVERAGEIF($E$8:$E$727,Table8[[#This Row],[Monthly]],$D$8:$D$727)</f>
        <v>1.4054358974358971</v>
      </c>
      <c r="G710" s="11">
        <f ca="1">Table17[[#This Row],[Add_Seasonality_Average (Additive)]]-AVERAGE($F$2:$F$13)</f>
        <v>1.4013493589743586</v>
      </c>
      <c r="H710" s="2">
        <f ca="1">Table7[[#This Row],[Detrended Series]]-Table19[[#This Row],[Seasonality ]]</f>
        <v>-0.53365705128204621</v>
      </c>
    </row>
    <row r="711" spans="1:8" x14ac:dyDescent="0.2">
      <c r="A711" s="1">
        <v>39845</v>
      </c>
      <c r="B711">
        <v>25.53</v>
      </c>
      <c r="C711" s="2">
        <f t="shared" ca="1" si="21"/>
        <v>23.446153846153841</v>
      </c>
      <c r="D711" s="2">
        <f ca="1">Table2[[#This Row],[y]]-Table6[[#This Row],[Trend]]</f>
        <v>2.0838461538461601</v>
      </c>
      <c r="E711" s="11" t="str">
        <f t="shared" si="22"/>
        <v>Feb</v>
      </c>
      <c r="F711" s="11">
        <f ca="1">AVERAGEIF($E$8:$E$727,Table8[[#This Row],[Monthly]],$D$8:$D$727)</f>
        <v>2.9278461538461542</v>
      </c>
      <c r="G711" s="11">
        <f ca="1">Table17[[#This Row],[Add_Seasonality_Average (Additive)]]-AVERAGE($F$2:$F$13)</f>
        <v>2.9237596153846157</v>
      </c>
      <c r="H711" s="2">
        <f ca="1">Table7[[#This Row],[Detrended Series]]-Table19[[#This Row],[Seasonality ]]</f>
        <v>-0.83991346153845559</v>
      </c>
    </row>
    <row r="712" spans="1:8" x14ac:dyDescent="0.2">
      <c r="A712" s="1">
        <v>39873</v>
      </c>
      <c r="B712">
        <v>25.48</v>
      </c>
      <c r="C712" s="2">
        <f t="shared" ca="1" si="21"/>
        <v>23.395384615384614</v>
      </c>
      <c r="D712" s="2">
        <f ca="1">Table2[[#This Row],[y]]-Table6[[#This Row],[Trend]]</f>
        <v>2.0846153846153861</v>
      </c>
      <c r="E712" s="11" t="str">
        <f t="shared" si="22"/>
        <v>Mar</v>
      </c>
      <c r="F712" s="11">
        <f ca="1">AVERAGEIF($E$8:$E$727,Table8[[#This Row],[Monthly]],$D$8:$D$727)</f>
        <v>3.3439999999999999</v>
      </c>
      <c r="G712" s="11">
        <f ca="1">Table17[[#This Row],[Add_Seasonality_Average (Additive)]]-AVERAGE($F$2:$F$13)</f>
        <v>3.3399134615384614</v>
      </c>
      <c r="H712" s="2">
        <f ca="1">Table7[[#This Row],[Detrended Series]]-Table19[[#This Row],[Seasonality ]]</f>
        <v>-1.2552980769230753</v>
      </c>
    </row>
    <row r="713" spans="1:8" x14ac:dyDescent="0.2">
      <c r="A713" s="1">
        <v>39904</v>
      </c>
      <c r="B713">
        <v>25.84</v>
      </c>
      <c r="C713" s="2">
        <f t="shared" ref="C713:C727" ca="1" si="23">IFERROR(AVERAGE(OFFSET(B707, 0, 0, 13, 1)), "")</f>
        <v>23.39846153846154</v>
      </c>
      <c r="D713" s="2">
        <f ca="1">Table2[[#This Row],[y]]-Table6[[#This Row],[Trend]]</f>
        <v>2.4415384615384603</v>
      </c>
      <c r="E713" s="11" t="str">
        <f t="shared" si="22"/>
        <v>Apr</v>
      </c>
      <c r="F713" s="11">
        <f ca="1">AVERAGEIF($E$8:$E$727,Table8[[#This Row],[Monthly]],$D$8:$D$727)</f>
        <v>2.4728461538461546</v>
      </c>
      <c r="G713" s="11">
        <f ca="1">Table17[[#This Row],[Add_Seasonality_Average (Additive)]]-AVERAGE($F$2:$F$13)</f>
        <v>2.4687596153846161</v>
      </c>
      <c r="H713" s="2">
        <f ca="1">Table7[[#This Row],[Detrended Series]]-Table19[[#This Row],[Seasonality ]]</f>
        <v>-2.7221153846155755E-2</v>
      </c>
    </row>
    <row r="714" spans="1:8" x14ac:dyDescent="0.2">
      <c r="A714" s="1">
        <v>39934</v>
      </c>
      <c r="B714">
        <v>24.95</v>
      </c>
      <c r="C714" s="2">
        <f t="shared" ca="1" si="23"/>
        <v>23.444615384615382</v>
      </c>
      <c r="D714" s="2">
        <f ca="1">Table2[[#This Row],[y]]-Table6[[#This Row],[Trend]]</f>
        <v>1.5053846153846173</v>
      </c>
      <c r="E714" s="11" t="str">
        <f t="shared" si="22"/>
        <v>May</v>
      </c>
      <c r="F714" s="11">
        <f ca="1">AVERAGEIF($E$8:$E$727,Table8[[#This Row],[Monthly]],$D$8:$D$727)</f>
        <v>1.190307692307693</v>
      </c>
      <c r="G714" s="11">
        <f ca="1">Table17[[#This Row],[Add_Seasonality_Average (Additive)]]-AVERAGE($F$2:$F$13)</f>
        <v>1.1862211538461545</v>
      </c>
      <c r="H714" s="2">
        <f ca="1">Table7[[#This Row],[Detrended Series]]-Table19[[#This Row],[Seasonality ]]</f>
        <v>0.31916346153846287</v>
      </c>
    </row>
    <row r="715" spans="1:8" x14ac:dyDescent="0.2">
      <c r="A715" s="1">
        <v>39965</v>
      </c>
      <c r="B715">
        <v>24.09</v>
      </c>
      <c r="C715" s="2">
        <f t="shared" ca="1" si="23"/>
        <v>23.573076923076922</v>
      </c>
      <c r="D715" s="2">
        <f ca="1">Table2[[#This Row],[y]]-Table6[[#This Row],[Trend]]</f>
        <v>0.51692307692307793</v>
      </c>
      <c r="E715" s="11" t="str">
        <f t="shared" si="22"/>
        <v>Jun</v>
      </c>
      <c r="F715" s="11">
        <f ca="1">AVERAGEIF($E$8:$E$727,Table8[[#This Row],[Monthly]],$D$8:$D$727)</f>
        <v>-0.22521794871794854</v>
      </c>
      <c r="G715" s="11">
        <f ca="1">Table17[[#This Row],[Add_Seasonality_Average (Additive)]]-AVERAGE($F$2:$F$13)</f>
        <v>-0.22930448717948707</v>
      </c>
      <c r="H715" s="2">
        <f ca="1">Table7[[#This Row],[Detrended Series]]-Table19[[#This Row],[Seasonality ]]</f>
        <v>0.74622756410256497</v>
      </c>
    </row>
    <row r="716" spans="1:8" x14ac:dyDescent="0.2">
      <c r="A716" s="1">
        <v>39995</v>
      </c>
      <c r="B716">
        <v>23.09</v>
      </c>
      <c r="C716" s="2">
        <f t="shared" ca="1" si="23"/>
        <v>23.724615384615383</v>
      </c>
      <c r="D716" s="2">
        <f ca="1">Table2[[#This Row],[y]]-Table6[[#This Row],[Trend]]</f>
        <v>-0.63461538461538325</v>
      </c>
      <c r="E716" s="11" t="str">
        <f t="shared" si="22"/>
        <v>Jul</v>
      </c>
      <c r="F716" s="11">
        <f ca="1">AVERAGEIF($E$8:$E$727,Table8[[#This Row],[Monthly]],$D$8:$D$727)</f>
        <v>-1.4442692307692311</v>
      </c>
      <c r="G716" s="11">
        <f ca="1">Table17[[#This Row],[Add_Seasonality_Average (Additive)]]-AVERAGE($F$2:$F$13)</f>
        <v>-1.4483557692307696</v>
      </c>
      <c r="H716" s="2">
        <f ca="1">Table7[[#This Row],[Detrended Series]]-Table19[[#This Row],[Seasonality ]]</f>
        <v>0.81374038461538634</v>
      </c>
    </row>
    <row r="717" spans="1:8" x14ac:dyDescent="0.2">
      <c r="A717" s="1">
        <v>40026</v>
      </c>
      <c r="B717">
        <v>22.03</v>
      </c>
      <c r="C717" s="2">
        <f t="shared" ca="1" si="23"/>
        <v>23.860769230769229</v>
      </c>
      <c r="D717" s="2">
        <f ca="1">Table2[[#This Row],[y]]-Table6[[#This Row],[Trend]]</f>
        <v>-1.8307692307692278</v>
      </c>
      <c r="E717" s="11" t="str">
        <f t="shared" si="22"/>
        <v>Aug</v>
      </c>
      <c r="F717" s="11">
        <f ca="1">AVERAGEIF($E$8:$E$727,Table8[[#This Row],[Monthly]],$D$8:$D$727)</f>
        <v>-2.4472564102564101</v>
      </c>
      <c r="G717" s="11">
        <f ca="1">Table17[[#This Row],[Add_Seasonality_Average (Additive)]]-AVERAGE($F$2:$F$13)</f>
        <v>-2.4513429487179486</v>
      </c>
      <c r="H717" s="2">
        <f ca="1">Table7[[#This Row],[Detrended Series]]-Table19[[#This Row],[Seasonality ]]</f>
        <v>0.62057371794872074</v>
      </c>
    </row>
    <row r="718" spans="1:8" x14ac:dyDescent="0.2">
      <c r="A718" s="1">
        <v>40057</v>
      </c>
      <c r="B718">
        <v>21.48</v>
      </c>
      <c r="C718" s="2">
        <f t="shared" ca="1" si="23"/>
        <v>23.938461538461546</v>
      </c>
      <c r="D718" s="2">
        <f ca="1">Table2[[#This Row],[y]]-Table6[[#This Row],[Trend]]</f>
        <v>-2.4584615384615454</v>
      </c>
      <c r="E718" s="11" t="str">
        <f t="shared" si="22"/>
        <v>Sep</v>
      </c>
      <c r="F718" s="11">
        <f ca="1">AVERAGEIF($E$8:$E$727,Table8[[#This Row],[Monthly]],$D$8:$D$727)</f>
        <v>-2.7400384615384614</v>
      </c>
      <c r="G718" s="11">
        <f ca="1">Table17[[#This Row],[Add_Seasonality_Average (Additive)]]-AVERAGE($F$2:$F$13)</f>
        <v>-2.7441249999999999</v>
      </c>
      <c r="H718" s="2">
        <f ca="1">Table7[[#This Row],[Detrended Series]]-Table19[[#This Row],[Seasonality ]]</f>
        <v>0.28566346153845457</v>
      </c>
    </row>
    <row r="719" spans="1:8" x14ac:dyDescent="0.2">
      <c r="A719" s="1">
        <v>40087</v>
      </c>
      <c r="B719">
        <v>21.64</v>
      </c>
      <c r="C719" s="2">
        <f t="shared" ca="1" si="23"/>
        <v>23.981538461538467</v>
      </c>
      <c r="D719" s="2">
        <f ca="1">Table2[[#This Row],[y]]-Table6[[#This Row],[Trend]]</f>
        <v>-2.341538461538466</v>
      </c>
      <c r="E719" s="11" t="str">
        <f t="shared" si="22"/>
        <v>Oct</v>
      </c>
      <c r="F719" s="11">
        <f ca="1">AVERAGEIF($E$8:$E$727,Table8[[#This Row],[Monthly]],$D$8:$D$727)</f>
        <v>-2.4004615384615375</v>
      </c>
      <c r="G719" s="11">
        <f ca="1">Table17[[#This Row],[Add_Seasonality_Average (Additive)]]-AVERAGE($F$2:$F$13)</f>
        <v>-2.404548076923076</v>
      </c>
      <c r="H719" s="2">
        <f ca="1">Table7[[#This Row],[Detrended Series]]-Table19[[#This Row],[Seasonality ]]</f>
        <v>6.3009615384610029E-2</v>
      </c>
    </row>
    <row r="720" spans="1:8" x14ac:dyDescent="0.2">
      <c r="A720" s="1">
        <v>40118</v>
      </c>
      <c r="B720">
        <v>21.99</v>
      </c>
      <c r="C720" s="2">
        <f t="shared" ca="1" si="23"/>
        <v>23.89769230769231</v>
      </c>
      <c r="D720" s="2">
        <f ca="1">Table2[[#This Row],[y]]-Table6[[#This Row],[Trend]]</f>
        <v>-1.9076923076923116</v>
      </c>
      <c r="E720" s="11" t="str">
        <f t="shared" si="22"/>
        <v>Nov</v>
      </c>
      <c r="F720" s="11">
        <f ca="1">AVERAGEIF($E$8:$E$727,Table8[[#This Row],[Monthly]],$D$8:$D$727)</f>
        <v>-1.6477179487179485</v>
      </c>
      <c r="G720" s="11">
        <f ca="1">Table17[[#This Row],[Add_Seasonality_Average (Additive)]]-AVERAGE($F$2:$F$13)</f>
        <v>-1.651804487179487</v>
      </c>
      <c r="H720" s="2">
        <f ca="1">Table7[[#This Row],[Detrended Series]]-Table19[[#This Row],[Seasonality ]]</f>
        <v>-0.25588782051282455</v>
      </c>
    </row>
    <row r="721" spans="1:8" x14ac:dyDescent="0.2">
      <c r="A721" s="1">
        <v>40148</v>
      </c>
      <c r="B721">
        <v>23.21</v>
      </c>
      <c r="C721" s="2">
        <f t="shared" ca="1" si="23"/>
        <v>23.767692307692307</v>
      </c>
      <c r="D721" s="2">
        <f ca="1">Table2[[#This Row],[y]]-Table6[[#This Row],[Trend]]</f>
        <v>-0.5576923076923066</v>
      </c>
      <c r="E721" s="11" t="str">
        <f t="shared" si="22"/>
        <v>Dec</v>
      </c>
      <c r="F721" s="11">
        <f ca="1">AVERAGEIF($E$8:$E$727,Table8[[#This Row],[Monthly]],$D$8:$D$727)</f>
        <v>-0.38643589743589757</v>
      </c>
      <c r="G721" s="11">
        <f ca="1">Table17[[#This Row],[Add_Seasonality_Average (Additive)]]-AVERAGE($F$2:$F$13)</f>
        <v>-0.39052243589743607</v>
      </c>
      <c r="H721" s="2">
        <f ca="1">Table7[[#This Row],[Detrended Series]]-Table19[[#This Row],[Seasonality ]]</f>
        <v>-0.16716987179487053</v>
      </c>
    </row>
    <row r="722" spans="1:8" x14ac:dyDescent="0.2">
      <c r="A722" s="1">
        <v>40179</v>
      </c>
      <c r="B722">
        <v>24.7</v>
      </c>
      <c r="C722" s="2">
        <f t="shared" ca="1" si="23"/>
        <v>23.53846153846154</v>
      </c>
      <c r="D722" s="2">
        <f ca="1">Table2[[#This Row],[y]]-Table6[[#This Row],[Trend]]</f>
        <v>1.1615384615384592</v>
      </c>
      <c r="E722" s="11" t="str">
        <f t="shared" si="22"/>
        <v>Jan</v>
      </c>
      <c r="F722" s="11">
        <f ca="1">AVERAGEIF($E$8:$E$727,Table8[[#This Row],[Monthly]],$D$8:$D$727)</f>
        <v>1.4054358974358971</v>
      </c>
      <c r="G722" s="11">
        <f ca="1">Table17[[#This Row],[Add_Seasonality_Average (Additive)]]-AVERAGE($F$2:$F$13)</f>
        <v>1.4013493589743586</v>
      </c>
      <c r="H722" s="2">
        <f ca="1">Table7[[#This Row],[Detrended Series]]-Table19[[#This Row],[Seasonality ]]</f>
        <v>-0.23981089743589945</v>
      </c>
    </row>
    <row r="723" spans="1:8" x14ac:dyDescent="0.2">
      <c r="A723" s="1">
        <v>40210</v>
      </c>
      <c r="B723">
        <v>26.16</v>
      </c>
      <c r="C723" s="2">
        <f t="shared" ca="1" si="23"/>
        <v>23.261538461538461</v>
      </c>
      <c r="D723" s="2">
        <f ca="1">Table2[[#This Row],[y]]-Table6[[#This Row],[Trend]]</f>
        <v>2.8984615384615395</v>
      </c>
      <c r="E723" s="11" t="str">
        <f t="shared" si="22"/>
        <v>Feb</v>
      </c>
      <c r="F723" s="11">
        <f ca="1">AVERAGEIF($E$8:$E$727,Table8[[#This Row],[Monthly]],$D$8:$D$727)</f>
        <v>2.9278461538461542</v>
      </c>
      <c r="G723" s="11">
        <f ca="1">Table17[[#This Row],[Add_Seasonality_Average (Additive)]]-AVERAGE($F$2:$F$13)</f>
        <v>2.9237596153846157</v>
      </c>
      <c r="H723" s="2">
        <f ca="1">Table7[[#This Row],[Detrended Series]]-Table19[[#This Row],[Seasonality ]]</f>
        <v>-2.5298076923076174E-2</v>
      </c>
    </row>
    <row r="724" spans="1:8" x14ac:dyDescent="0.2">
      <c r="A724" s="1">
        <v>40238</v>
      </c>
      <c r="B724">
        <v>26.54</v>
      </c>
      <c r="C724" s="2">
        <f t="shared" ca="1" si="23"/>
        <v>23.049999999999997</v>
      </c>
      <c r="D724" s="2">
        <f ca="1">Table2[[#This Row],[y]]-Table6[[#This Row],[Trend]]</f>
        <v>3.490000000000002</v>
      </c>
      <c r="E724" s="11" t="str">
        <f t="shared" si="22"/>
        <v>Mar</v>
      </c>
      <c r="F724" s="11">
        <f ca="1">AVERAGEIF($E$8:$E$727,Table8[[#This Row],[Monthly]],$D$8:$D$727)</f>
        <v>3.3439999999999999</v>
      </c>
      <c r="G724" s="11">
        <f ca="1">Table17[[#This Row],[Add_Seasonality_Average (Additive)]]-AVERAGE($F$2:$F$13)</f>
        <v>3.3399134615384614</v>
      </c>
      <c r="H724" s="2">
        <f ca="1">Table7[[#This Row],[Detrended Series]]-Table19[[#This Row],[Seasonality ]]</f>
        <v>0.15008653846154063</v>
      </c>
    </row>
    <row r="725" spans="1:8" x14ac:dyDescent="0.2">
      <c r="A725" s="1">
        <v>40269</v>
      </c>
      <c r="B725">
        <v>26.04</v>
      </c>
      <c r="C725" s="2">
        <f t="shared" ca="1" si="23"/>
        <v>22.915384615384614</v>
      </c>
      <c r="D725" s="2">
        <f ca="1">Table2[[#This Row],[y]]-Table6[[#This Row],[Trend]]</f>
        <v>3.1246153846153852</v>
      </c>
      <c r="E725" s="11" t="str">
        <f t="shared" si="22"/>
        <v>Apr</v>
      </c>
      <c r="F725" s="11">
        <f ca="1">AVERAGEIF($E$8:$E$727,Table8[[#This Row],[Monthly]],$D$8:$D$727)</f>
        <v>2.4728461538461546</v>
      </c>
      <c r="G725" s="11">
        <f ca="1">Table17[[#This Row],[Add_Seasonality_Average (Additive)]]-AVERAGE($F$2:$F$13)</f>
        <v>2.4687596153846161</v>
      </c>
      <c r="H725" s="2">
        <f ca="1">Table7[[#This Row],[Detrended Series]]-Table19[[#This Row],[Seasonality ]]</f>
        <v>0.65585576923076916</v>
      </c>
    </row>
    <row r="726" spans="1:8" x14ac:dyDescent="0.2">
      <c r="A726" s="1">
        <v>40299</v>
      </c>
      <c r="B726">
        <v>24.75</v>
      </c>
      <c r="C726" s="2">
        <f t="shared" ca="1" si="23"/>
        <v>22.823076923076922</v>
      </c>
      <c r="D726" s="2">
        <f ca="1">Table2[[#This Row],[y]]-Table6[[#This Row],[Trend]]</f>
        <v>1.9269230769230781</v>
      </c>
      <c r="E726" s="11" t="str">
        <f t="shared" si="22"/>
        <v>May</v>
      </c>
      <c r="F726" s="11">
        <f ca="1">AVERAGEIF($E$8:$E$727,Table8[[#This Row],[Monthly]],$D$8:$D$727)</f>
        <v>1.190307692307693</v>
      </c>
      <c r="G726" s="11">
        <f ca="1">Table17[[#This Row],[Add_Seasonality_Average (Additive)]]-AVERAGE($F$2:$F$13)</f>
        <v>1.1862211538461545</v>
      </c>
      <c r="H726" s="2">
        <f ca="1">Table7[[#This Row],[Detrended Series]]-Table19[[#This Row],[Seasonality ]]</f>
        <v>0.74070192307692362</v>
      </c>
    </row>
    <row r="727" spans="1:8" x14ac:dyDescent="0.2">
      <c r="A727" s="1">
        <v>40330</v>
      </c>
      <c r="B727">
        <v>23.26</v>
      </c>
      <c r="C727" s="2">
        <f t="shared" ca="1" si="23"/>
        <v>22.829230769230769</v>
      </c>
      <c r="D727" s="2">
        <f ca="1">Table2[[#This Row],[y]]-Table6[[#This Row],[Trend]]</f>
        <v>0.43076923076923279</v>
      </c>
      <c r="E727" s="11" t="str">
        <f t="shared" si="22"/>
        <v>Jun</v>
      </c>
      <c r="F727" s="11">
        <f ca="1">AVERAGEIF($E$8:$E$727,Table8[[#This Row],[Monthly]],$D$8:$D$727)</f>
        <v>-0.22521794871794854</v>
      </c>
      <c r="G727" s="11">
        <f ca="1">Table17[[#This Row],[Add_Seasonality_Average (Additive)]]-AVERAGE($F$2:$F$13)</f>
        <v>-0.22930448717948707</v>
      </c>
      <c r="H727" s="2">
        <f ca="1">Table7[[#This Row],[Detrended Series]]-Table19[[#This Row],[Seasonality ]]</f>
        <v>0.66007371794871983</v>
      </c>
    </row>
    <row r="728" spans="1:8" x14ac:dyDescent="0.2">
      <c r="A728" s="1">
        <v>40360</v>
      </c>
      <c r="B728">
        <v>21.11</v>
      </c>
      <c r="C728" s="2">
        <v>0</v>
      </c>
      <c r="D728" s="2">
        <v>0</v>
      </c>
      <c r="E728" s="11" t="str">
        <f t="shared" si="22"/>
        <v>Jul</v>
      </c>
      <c r="F728" s="11">
        <f ca="1">AVERAGEIF($E$8:$E$727,Table8[[#This Row],[Monthly]],$D$8:$D$727)</f>
        <v>-1.4442692307692311</v>
      </c>
      <c r="G728" s="11">
        <f ca="1">Table17[[#This Row],[Add_Seasonality_Average (Additive)]]-AVERAGE($F$2:$F$13)</f>
        <v>-1.4483557692307696</v>
      </c>
    </row>
    <row r="729" spans="1:8" x14ac:dyDescent="0.2">
      <c r="A729" s="1">
        <v>40391</v>
      </c>
      <c r="B729">
        <v>19.489999999999998</v>
      </c>
      <c r="C729" s="2">
        <v>0</v>
      </c>
      <c r="D729" s="2">
        <v>0</v>
      </c>
      <c r="E729" s="11" t="str">
        <f t="shared" si="22"/>
        <v>Aug</v>
      </c>
      <c r="F729" s="11">
        <f ca="1">AVERAGEIF($E$8:$E$727,Table8[[#This Row],[Monthly]],$D$8:$D$727)</f>
        <v>-2.4472564102564101</v>
      </c>
      <c r="G729" s="11">
        <f ca="1">Table17[[#This Row],[Add_Seasonality_Average (Additive)]]-AVERAGE($F$2:$F$13)</f>
        <v>-2.4513429487179486</v>
      </c>
    </row>
    <row r="730" spans="1:8" x14ac:dyDescent="0.2">
      <c r="A730" s="1">
        <v>40422</v>
      </c>
      <c r="B730">
        <v>19.28</v>
      </c>
      <c r="C730" s="2">
        <v>0</v>
      </c>
      <c r="D730" s="2">
        <v>0</v>
      </c>
      <c r="E730" s="11" t="str">
        <f t="shared" si="22"/>
        <v>Sep</v>
      </c>
      <c r="F730" s="11">
        <f ca="1">AVERAGEIF($E$8:$E$727,Table8[[#This Row],[Monthly]],$D$8:$D$727)</f>
        <v>-2.7400384615384614</v>
      </c>
      <c r="G730" s="11">
        <f ca="1">Table17[[#This Row],[Add_Seasonality_Average (Additive)]]-AVERAGE($F$2:$F$13)</f>
        <v>-2.7441249999999999</v>
      </c>
    </row>
    <row r="731" spans="1:8" x14ac:dyDescent="0.2">
      <c r="A731" s="1">
        <v>40452</v>
      </c>
      <c r="B731">
        <v>19.73</v>
      </c>
      <c r="C731" s="2">
        <v>0</v>
      </c>
      <c r="D731" s="2">
        <v>0</v>
      </c>
      <c r="E731" s="11" t="str">
        <f t="shared" si="22"/>
        <v>Oct</v>
      </c>
      <c r="F731" s="11">
        <f ca="1">AVERAGEIF($E$8:$E$727,Table8[[#This Row],[Monthly]],$D$8:$D$727)</f>
        <v>-2.4004615384615375</v>
      </c>
      <c r="G731" s="11">
        <f ca="1">Table17[[#This Row],[Add_Seasonality_Average (Additive)]]-AVERAGE($F$2:$F$13)</f>
        <v>-2.404548076923076</v>
      </c>
    </row>
    <row r="732" spans="1:8" x14ac:dyDescent="0.2">
      <c r="A732" s="1">
        <v>40483</v>
      </c>
      <c r="B732">
        <v>20.440000000000001</v>
      </c>
      <c r="C732" s="2">
        <v>0</v>
      </c>
      <c r="D732" s="2">
        <v>0</v>
      </c>
      <c r="E732" s="11" t="str">
        <f t="shared" si="22"/>
        <v>Nov</v>
      </c>
      <c r="F732" s="11">
        <f ca="1">AVERAGEIF($E$8:$E$727,Table8[[#This Row],[Monthly]],$D$8:$D$727)</f>
        <v>-1.6477179487179485</v>
      </c>
      <c r="G732" s="11">
        <f ca="1">Table17[[#This Row],[Add_Seasonality_Average (Additive)]]-AVERAGE($F$2:$F$13)</f>
        <v>-1.651804487179487</v>
      </c>
    </row>
    <row r="733" spans="1:8" x14ac:dyDescent="0.2">
      <c r="A733" s="1">
        <v>40513</v>
      </c>
      <c r="B733">
        <v>22.07</v>
      </c>
      <c r="C733" s="2">
        <v>0</v>
      </c>
      <c r="D733" s="2">
        <v>0</v>
      </c>
      <c r="E733" s="11" t="str">
        <f t="shared" si="22"/>
        <v>Dec</v>
      </c>
      <c r="F733" s="11">
        <f ca="1">AVERAGEIF($E$8:$E$727,Table8[[#This Row],[Monthly]],$D$8:$D$727)</f>
        <v>-0.38643589743589757</v>
      </c>
      <c r="G733" s="11">
        <f ca="1">Table17[[#This Row],[Add_Seasonality_Average (Additive)]]-AVERAGE($F$2:$F$13)</f>
        <v>-0.39052243589743607</v>
      </c>
    </row>
  </sheetData>
  <pageMargins left="0.75" right="0.75" top="1" bottom="1" header="0.5" footer="0.5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30C2-9CAD-9A4A-8692-243FA25B7061}">
  <sheetPr>
    <tabColor theme="3" tint="9.9978637043366805E-2"/>
  </sheetPr>
  <dimension ref="A1:H733"/>
  <sheetViews>
    <sheetView workbookViewId="0">
      <selection activeCell="R52" sqref="R52"/>
    </sheetView>
  </sheetViews>
  <sheetFormatPr baseColWidth="10" defaultRowHeight="16" x14ac:dyDescent="0.2"/>
  <cols>
    <col min="1" max="1" width="10.6640625" customWidth="1"/>
    <col min="3" max="3" width="14.5" style="2" customWidth="1"/>
    <col min="4" max="4" width="17.6640625" style="2" customWidth="1"/>
    <col min="6" max="6" width="22.5" customWidth="1"/>
    <col min="7" max="7" width="18.6640625" customWidth="1"/>
    <col min="8" max="8" width="19.83203125" customWidth="1"/>
  </cols>
  <sheetData>
    <row r="1" spans="1:8" x14ac:dyDescent="0.2">
      <c r="A1" t="s">
        <v>0</v>
      </c>
      <c r="B1" t="s">
        <v>1</v>
      </c>
      <c r="C1" s="2" t="s">
        <v>2</v>
      </c>
      <c r="D1" s="2" t="s">
        <v>23</v>
      </c>
      <c r="E1" s="2" t="s">
        <v>5</v>
      </c>
      <c r="F1" s="2" t="s">
        <v>26</v>
      </c>
      <c r="G1" s="2" t="s">
        <v>3</v>
      </c>
      <c r="H1" s="2" t="s">
        <v>25</v>
      </c>
    </row>
    <row r="2" spans="1:8" x14ac:dyDescent="0.2">
      <c r="A2" s="1">
        <v>18264</v>
      </c>
      <c r="B2">
        <v>23.11</v>
      </c>
      <c r="C2" s="2">
        <v>0</v>
      </c>
      <c r="E2" s="2" t="str">
        <f t="shared" ref="E2:E65" si="0">TEXT(A2,"mmm")</f>
        <v>Jan</v>
      </c>
      <c r="F2" s="2">
        <f ca="1">AVERAGEIF($E$8:$E$727,Table23[[#This Row],[Monthly]],$D$8:$D$727)</f>
        <v>1.0612291220995622</v>
      </c>
      <c r="G2" s="2">
        <f ca="1">Table23[[#This Row],[Mul_Seasonality_Average]]-AVERAGE($F$2:$F$13)+1</f>
        <v>1.0606868671959311</v>
      </c>
      <c r="H2" s="2"/>
    </row>
    <row r="3" spans="1:8" x14ac:dyDescent="0.2">
      <c r="A3" s="1">
        <v>18295</v>
      </c>
      <c r="B3">
        <v>24.2</v>
      </c>
      <c r="C3" s="2">
        <v>0</v>
      </c>
      <c r="E3" s="2" t="str">
        <f t="shared" si="0"/>
        <v>Feb</v>
      </c>
      <c r="F3" s="2">
        <f ca="1">AVERAGEIF($E$8:$E$727,Table23[[#This Row],[Monthly]],$D$8:$D$727)</f>
        <v>1.1279568119928638</v>
      </c>
      <c r="G3" s="2">
        <f ca="1">Table23[[#This Row],[Mul_Seasonality_Average]]-AVERAGE($F$2:$F$13)+1</f>
        <v>1.1274145570892327</v>
      </c>
      <c r="H3" s="2"/>
    </row>
    <row r="4" spans="1:8" x14ac:dyDescent="0.2">
      <c r="A4" s="1">
        <v>18323</v>
      </c>
      <c r="B4">
        <v>25.37</v>
      </c>
      <c r="C4" s="2">
        <v>0</v>
      </c>
      <c r="E4" s="2" t="str">
        <f t="shared" si="0"/>
        <v>Mar</v>
      </c>
      <c r="F4" s="2">
        <f ca="1">AVERAGEIF($E$8:$E$727,Table23[[#This Row],[Monthly]],$D$8:$D$727)</f>
        <v>1.1460954131131467</v>
      </c>
      <c r="G4" s="2">
        <f ca="1">Table23[[#This Row],[Mul_Seasonality_Average]]-AVERAGE($F$2:$F$13)+1</f>
        <v>1.1455531582095155</v>
      </c>
      <c r="H4" s="2"/>
    </row>
    <row r="5" spans="1:8" x14ac:dyDescent="0.2">
      <c r="A5" s="1">
        <v>18354</v>
      </c>
      <c r="B5">
        <v>23.86</v>
      </c>
      <c r="C5" s="2">
        <v>0</v>
      </c>
      <c r="E5" s="2" t="str">
        <f t="shared" si="0"/>
        <v>Apr</v>
      </c>
      <c r="F5" s="2">
        <f ca="1">AVERAGEIF($E$8:$E$727,Table23[[#This Row],[Monthly]],$D$8:$D$727)</f>
        <v>1.1076861608568953</v>
      </c>
      <c r="G5" s="2">
        <f ca="1">Table23[[#This Row],[Mul_Seasonality_Average]]-AVERAGE($F$2:$F$13)+1</f>
        <v>1.1071439059532642</v>
      </c>
      <c r="H5" s="2"/>
    </row>
    <row r="6" spans="1:8" x14ac:dyDescent="0.2">
      <c r="A6" s="1">
        <v>18384</v>
      </c>
      <c r="B6">
        <v>23.03</v>
      </c>
      <c r="C6" s="2">
        <v>0</v>
      </c>
      <c r="E6" s="2" t="str">
        <f t="shared" si="0"/>
        <v>May</v>
      </c>
      <c r="F6" s="2">
        <f ca="1">AVERAGEIF($E$8:$E$727,Table23[[#This Row],[Monthly]],$D$8:$D$727)</f>
        <v>1.0512716216930516</v>
      </c>
      <c r="G6" s="2">
        <f ca="1">Table23[[#This Row],[Mul_Seasonality_Average]]-AVERAGE($F$2:$F$13)+1</f>
        <v>1.0507293667894204</v>
      </c>
      <c r="H6" s="2"/>
    </row>
    <row r="7" spans="1:8" x14ac:dyDescent="0.2">
      <c r="A7" s="1">
        <v>18415</v>
      </c>
      <c r="B7">
        <v>21.57</v>
      </c>
      <c r="C7" s="2">
        <v>0</v>
      </c>
      <c r="E7" s="2" t="str">
        <f t="shared" si="0"/>
        <v>Jun</v>
      </c>
      <c r="F7" s="2">
        <f ca="1">AVERAGEIF($E$8:$E$727,Table23[[#This Row],[Monthly]],$D$8:$D$727)</f>
        <v>0.98970503057706927</v>
      </c>
      <c r="G7" s="2">
        <f ca="1">Table23[[#This Row],[Mul_Seasonality_Average]]-AVERAGE($F$2:$F$13)+1</f>
        <v>0.98916277567343813</v>
      </c>
      <c r="H7" s="2"/>
    </row>
    <row r="8" spans="1:8" x14ac:dyDescent="0.2">
      <c r="A8" s="1">
        <v>18445</v>
      </c>
      <c r="B8">
        <v>20.63</v>
      </c>
      <c r="C8" s="2">
        <f ca="1">IFERROR(AVERAGE(OFFSET(B2,0,0,13,1)),"")</f>
        <v>22.125384615384618</v>
      </c>
      <c r="D8" s="2">
        <f ca="1">Table22[[#This Row],[y]]/Table22[[#This Row],[Trend]]</f>
        <v>0.93241316969718024</v>
      </c>
      <c r="E8" s="2" t="str">
        <f t="shared" si="0"/>
        <v>Jul</v>
      </c>
      <c r="F8" s="2">
        <f ca="1">AVERAGEIF($E$8:$E$727,Table23[[#This Row],[Monthly]],$D$8:$D$727)</f>
        <v>0.93724386248424341</v>
      </c>
      <c r="G8" s="2">
        <f ca="1">Table23[[#This Row],[Mul_Seasonality_Average]]-AVERAGE($F$2:$F$13)+1</f>
        <v>0.93670160758061227</v>
      </c>
      <c r="H8" s="2">
        <f ca="1">Table23[[#This Row],[Detrended Series]]/Table23[[#This Row],[Seasonality]]</f>
        <v>0.9954217673496808</v>
      </c>
    </row>
    <row r="9" spans="1:8" x14ac:dyDescent="0.2">
      <c r="A9" s="1">
        <v>18476</v>
      </c>
      <c r="B9">
        <v>20.149999999999999</v>
      </c>
      <c r="C9" s="2">
        <f t="shared" ref="C9:C72" ca="1" si="1">IFERROR(AVERAGE(OFFSET(B3,0,0,13,1)),"")</f>
        <v>22.292307692307698</v>
      </c>
      <c r="D9" s="2">
        <f ca="1">Table22[[#This Row],[y]]/Table22[[#This Row],[Trend]]</f>
        <v>0.90389924085576223</v>
      </c>
      <c r="E9" s="2" t="str">
        <f t="shared" si="0"/>
        <v>Aug</v>
      </c>
      <c r="F9" s="2">
        <f ca="1">AVERAGEIF($E$8:$E$727,Table23[[#This Row],[Monthly]],$D$8:$D$727)</f>
        <v>0.89460808669572078</v>
      </c>
      <c r="G9" s="2">
        <f ca="1">Table23[[#This Row],[Mul_Seasonality_Average]]-AVERAGE($F$2:$F$13)+1</f>
        <v>0.89406583179208965</v>
      </c>
      <c r="H9" s="2">
        <f ca="1">Table23[[#This Row],[Detrended Series]]/Table23[[#This Row],[Seasonality]]</f>
        <v>1.0109985290948456</v>
      </c>
    </row>
    <row r="10" spans="1:8" x14ac:dyDescent="0.2">
      <c r="A10" s="1">
        <v>18507</v>
      </c>
      <c r="B10">
        <v>19.670000000000002</v>
      </c>
      <c r="C10" s="2">
        <f t="shared" ca="1" si="1"/>
        <v>22.400000000000002</v>
      </c>
      <c r="D10" s="2">
        <f ca="1">Table22[[#This Row],[y]]/Table22[[#This Row],[Trend]]</f>
        <v>0.87812500000000004</v>
      </c>
      <c r="E10" s="2" t="str">
        <f t="shared" si="0"/>
        <v>Sep</v>
      </c>
      <c r="F10" s="2">
        <f ca="1">AVERAGEIF($E$8:$E$727,Table23[[#This Row],[Monthly]],$D$8:$D$727)</f>
        <v>0.88237232635432461</v>
      </c>
      <c r="G10" s="2">
        <f ca="1">Table23[[#This Row],[Mul_Seasonality_Average]]-AVERAGE($F$2:$F$13)+1</f>
        <v>0.88183007145069348</v>
      </c>
      <c r="H10" s="2">
        <f ca="1">Table23[[#This Row],[Detrended Series]]/Table23[[#This Row],[Seasonality]]</f>
        <v>0.99579842923183803</v>
      </c>
    </row>
    <row r="11" spans="1:8" x14ac:dyDescent="0.2">
      <c r="A11" s="1">
        <v>18537</v>
      </c>
      <c r="B11">
        <v>20.03</v>
      </c>
      <c r="C11" s="2">
        <f t="shared" ca="1" si="1"/>
        <v>22.400000000000002</v>
      </c>
      <c r="D11" s="2">
        <f ca="1">Table22[[#This Row],[y]]/Table22[[#This Row],[Trend]]</f>
        <v>0.89419642857142856</v>
      </c>
      <c r="E11" s="2" t="str">
        <f t="shared" si="0"/>
        <v>Oct</v>
      </c>
      <c r="F11" s="2">
        <f ca="1">AVERAGEIF($E$8:$E$727,Table23[[#This Row],[Monthly]],$D$8:$D$727)</f>
        <v>0.89658670152882181</v>
      </c>
      <c r="G11" s="2">
        <f ca="1">Table23[[#This Row],[Mul_Seasonality_Average]]-AVERAGE($F$2:$F$13)+1</f>
        <v>0.89604444662519067</v>
      </c>
      <c r="H11" s="2">
        <f ca="1">Table23[[#This Row],[Detrended Series]]/Table23[[#This Row],[Seasonality]]</f>
        <v>0.99793758215820394</v>
      </c>
    </row>
    <row r="12" spans="1:8" x14ac:dyDescent="0.2">
      <c r="A12" s="1">
        <v>18568</v>
      </c>
      <c r="B12">
        <v>20.02</v>
      </c>
      <c r="C12" s="2">
        <f t="shared" ca="1" si="1"/>
        <v>22.471538461538461</v>
      </c>
      <c r="D12" s="2">
        <f ca="1">Table22[[#This Row],[y]]/Table22[[#This Row],[Trend]]</f>
        <v>0.89090473419368088</v>
      </c>
      <c r="E12" s="2" t="str">
        <f t="shared" si="0"/>
        <v>Nov</v>
      </c>
      <c r="F12" s="2">
        <f ca="1">AVERAGEIF($E$8:$E$727,Table23[[#This Row],[Monthly]],$D$8:$D$727)</f>
        <v>0.92868822447214805</v>
      </c>
      <c r="G12" s="2">
        <f ca="1">Table23[[#This Row],[Mul_Seasonality_Average]]-AVERAGE($F$2:$F$13)+1</f>
        <v>0.92814596956851692</v>
      </c>
      <c r="H12" s="2">
        <f ca="1">Table23[[#This Row],[Detrended Series]]/Table23[[#This Row],[Seasonality]]</f>
        <v>0.9598756697805314</v>
      </c>
    </row>
    <row r="13" spans="1:8" x14ac:dyDescent="0.2">
      <c r="A13" s="1">
        <v>18598</v>
      </c>
      <c r="B13">
        <v>21.8</v>
      </c>
      <c r="C13" s="2">
        <f t="shared" ca="1" si="1"/>
        <v>22.599230769230772</v>
      </c>
      <c r="D13" s="2">
        <f ca="1">Table22[[#This Row],[y]]/Table22[[#This Row],[Trend]]</f>
        <v>0.96463460294768366</v>
      </c>
      <c r="E13" s="2" t="str">
        <f t="shared" si="0"/>
        <v>Dec</v>
      </c>
      <c r="F13" s="2">
        <f ca="1">AVERAGEIF($E$8:$E$727,Table23[[#This Row],[Monthly]],$D$8:$D$727)</f>
        <v>0.98306369697572327</v>
      </c>
      <c r="G13" s="2">
        <f ca="1">Table23[[#This Row],[Mul_Seasonality_Average]]-AVERAGE($F$2:$F$13)+1</f>
        <v>0.98252144207209213</v>
      </c>
      <c r="H13" s="2">
        <f ca="1">Table23[[#This Row],[Detrended Series]]/Table23[[#This Row],[Seasonality]]</f>
        <v>0.98179496308326264</v>
      </c>
    </row>
    <row r="14" spans="1:8" x14ac:dyDescent="0.2">
      <c r="A14" s="1">
        <v>18629</v>
      </c>
      <c r="B14">
        <v>24.19</v>
      </c>
      <c r="C14" s="2">
        <f t="shared" ca="1" si="1"/>
        <v>22.775384615384617</v>
      </c>
      <c r="D14" s="2">
        <f ca="1">Table22[[#This Row],[y]]/Table22[[#This Row],[Trend]]</f>
        <v>1.0621115914617671</v>
      </c>
      <c r="E14" s="2" t="str">
        <f t="shared" si="0"/>
        <v>Jan</v>
      </c>
      <c r="F14" s="2">
        <f ca="1">AVERAGEIF($E$8:$E$727,Table23[[#This Row],[Monthly]],$D$8:$D$727)</f>
        <v>1.0612291220995622</v>
      </c>
      <c r="G14" s="2">
        <f ca="1">Table23[[#This Row],[Mul_Seasonality_Average]]-AVERAGE($F$2:$F$13)+1</f>
        <v>1.0606868671959311</v>
      </c>
      <c r="H14" s="2">
        <f ca="1">Table23[[#This Row],[Detrended Series]]/Table23[[#This Row],[Seasonality]]</f>
        <v>1.0013432091127916</v>
      </c>
    </row>
    <row r="15" spans="1:8" x14ac:dyDescent="0.2">
      <c r="A15" s="1">
        <v>18660</v>
      </c>
      <c r="B15">
        <v>25.28</v>
      </c>
      <c r="C15" s="2">
        <f t="shared" ca="1" si="1"/>
        <v>22.905384615384612</v>
      </c>
      <c r="D15" s="2">
        <f ca="1">Table22[[#This Row],[y]]/Table22[[#This Row],[Trend]]</f>
        <v>1.1036706182624174</v>
      </c>
      <c r="E15" s="2" t="str">
        <f t="shared" si="0"/>
        <v>Feb</v>
      </c>
      <c r="F15" s="2">
        <f ca="1">AVERAGEIF($E$8:$E$727,Table23[[#This Row],[Monthly]],$D$8:$D$727)</f>
        <v>1.1279568119928638</v>
      </c>
      <c r="G15" s="2">
        <f ca="1">Table23[[#This Row],[Mul_Seasonality_Average]]-AVERAGE($F$2:$F$13)+1</f>
        <v>1.1274145570892327</v>
      </c>
      <c r="H15" s="2">
        <f ca="1">Table23[[#This Row],[Detrended Series]]/Table23[[#This Row],[Seasonality]]</f>
        <v>0.97893947822696425</v>
      </c>
    </row>
    <row r="16" spans="1:8" x14ac:dyDescent="0.2">
      <c r="A16" s="1">
        <v>18688</v>
      </c>
      <c r="B16">
        <v>25.6</v>
      </c>
      <c r="C16" s="2">
        <f t="shared" ca="1" si="1"/>
        <v>23.004615384615384</v>
      </c>
      <c r="D16" s="2">
        <f ca="1">Table22[[#This Row],[y]]/Table22[[#This Row],[Trend]]</f>
        <v>1.1128201698655789</v>
      </c>
      <c r="E16" s="2" t="str">
        <f t="shared" si="0"/>
        <v>Mar</v>
      </c>
      <c r="F16" s="2">
        <f ca="1">AVERAGEIF($E$8:$E$727,Table23[[#This Row],[Monthly]],$D$8:$D$727)</f>
        <v>1.1460954131131467</v>
      </c>
      <c r="G16" s="2">
        <f ca="1">Table23[[#This Row],[Mul_Seasonality_Average]]-AVERAGE($F$2:$F$13)+1</f>
        <v>1.1455531582095155</v>
      </c>
      <c r="H16" s="2">
        <f ca="1">Table23[[#This Row],[Detrended Series]]/Table23[[#This Row],[Seasonality]]</f>
        <v>0.97142604155088019</v>
      </c>
    </row>
    <row r="17" spans="1:8" x14ac:dyDescent="0.2">
      <c r="A17" s="1">
        <v>18719</v>
      </c>
      <c r="B17">
        <v>25.37</v>
      </c>
      <c r="C17" s="2">
        <f t="shared" ca="1" si="1"/>
        <v>23.166153846153843</v>
      </c>
      <c r="D17" s="2">
        <f ca="1">Table22[[#This Row],[y]]/Table22[[#This Row],[Trend]]</f>
        <v>1.0951321556647631</v>
      </c>
      <c r="E17" s="2" t="str">
        <f t="shared" si="0"/>
        <v>Apr</v>
      </c>
      <c r="F17" s="2">
        <f ca="1">AVERAGEIF($E$8:$E$727,Table23[[#This Row],[Monthly]],$D$8:$D$727)</f>
        <v>1.1076861608568953</v>
      </c>
      <c r="G17" s="2">
        <f ca="1">Table23[[#This Row],[Mul_Seasonality_Average]]-AVERAGE($F$2:$F$13)+1</f>
        <v>1.1071439059532642</v>
      </c>
      <c r="H17" s="2">
        <f ca="1">Table23[[#This Row],[Detrended Series]]/Table23[[#This Row],[Seasonality]]</f>
        <v>0.98915068743646395</v>
      </c>
    </row>
    <row r="18" spans="1:8" x14ac:dyDescent="0.2">
      <c r="A18" s="1">
        <v>18749</v>
      </c>
      <c r="B18">
        <v>24.79</v>
      </c>
      <c r="C18" s="2">
        <f t="shared" ca="1" si="1"/>
        <v>23.343076923076922</v>
      </c>
      <c r="D18" s="2">
        <f ca="1">Table22[[#This Row],[y]]/Table22[[#This Row],[Trend]]</f>
        <v>1.0619851051209386</v>
      </c>
      <c r="E18" s="2" t="str">
        <f t="shared" si="0"/>
        <v>May</v>
      </c>
      <c r="F18" s="2">
        <f ca="1">AVERAGEIF($E$8:$E$727,Table23[[#This Row],[Monthly]],$D$8:$D$727)</f>
        <v>1.0512716216930516</v>
      </c>
      <c r="G18" s="2">
        <f ca="1">Table23[[#This Row],[Mul_Seasonality_Average]]-AVERAGE($F$2:$F$13)+1</f>
        <v>1.0507293667894204</v>
      </c>
      <c r="H18" s="2">
        <f ca="1">Table23[[#This Row],[Detrended Series]]/Table23[[#This Row],[Seasonality]]</f>
        <v>1.0107123096463086</v>
      </c>
    </row>
    <row r="19" spans="1:8" x14ac:dyDescent="0.2">
      <c r="A19" s="1">
        <v>18780</v>
      </c>
      <c r="B19">
        <v>24.69</v>
      </c>
      <c r="C19" s="2">
        <f t="shared" ca="1" si="1"/>
        <v>23.56384615384615</v>
      </c>
      <c r="D19" s="2">
        <f ca="1">Table22[[#This Row],[y]]/Table22[[#This Row],[Trend]]</f>
        <v>1.0477915972970329</v>
      </c>
      <c r="E19" s="2" t="str">
        <f t="shared" si="0"/>
        <v>Jun</v>
      </c>
      <c r="F19" s="2">
        <f ca="1">AVERAGEIF($E$8:$E$727,Table23[[#This Row],[Monthly]],$D$8:$D$727)</f>
        <v>0.98970503057706927</v>
      </c>
      <c r="G19" s="2">
        <f ca="1">Table23[[#This Row],[Mul_Seasonality_Average]]-AVERAGE($F$2:$F$13)+1</f>
        <v>0.98916277567343813</v>
      </c>
      <c r="H19" s="2">
        <f ca="1">Table23[[#This Row],[Detrended Series]]/Table23[[#This Row],[Seasonality]]</f>
        <v>1.0592711564420521</v>
      </c>
    </row>
    <row r="20" spans="1:8" x14ac:dyDescent="0.2">
      <c r="A20" s="1">
        <v>18810</v>
      </c>
      <c r="B20">
        <v>23.86</v>
      </c>
      <c r="C20" s="2">
        <f t="shared" ca="1" si="1"/>
        <v>23.773076923076921</v>
      </c>
      <c r="D20" s="2">
        <f ca="1">Table22[[#This Row],[y]]/Table22[[#This Row],[Trend]]</f>
        <v>1.003656366283773</v>
      </c>
      <c r="E20" s="2" t="str">
        <f t="shared" si="0"/>
        <v>Jul</v>
      </c>
      <c r="F20" s="2">
        <f ca="1">AVERAGEIF($E$8:$E$727,Table23[[#This Row],[Monthly]],$D$8:$D$727)</f>
        <v>0.93724386248424341</v>
      </c>
      <c r="G20" s="2">
        <f ca="1">Table23[[#This Row],[Mul_Seasonality_Average]]-AVERAGE($F$2:$F$13)+1</f>
        <v>0.93670160758061227</v>
      </c>
      <c r="H20" s="2">
        <f ca="1">Table23[[#This Row],[Detrended Series]]/Table23[[#This Row],[Seasonality]]</f>
        <v>1.0714792823683701</v>
      </c>
    </row>
    <row r="21" spans="1:8" x14ac:dyDescent="0.2">
      <c r="A21" s="1">
        <v>18841</v>
      </c>
      <c r="B21">
        <v>22.32</v>
      </c>
      <c r="C21" s="2">
        <f t="shared" ca="1" si="1"/>
        <v>23.928461538461534</v>
      </c>
      <c r="D21" s="2">
        <f ca="1">Table22[[#This Row],[y]]/Table22[[#This Row],[Trend]]</f>
        <v>0.93278040312469879</v>
      </c>
      <c r="E21" s="2" t="str">
        <f t="shared" si="0"/>
        <v>Aug</v>
      </c>
      <c r="F21" s="2">
        <f ca="1">AVERAGEIF($E$8:$E$727,Table23[[#This Row],[Monthly]],$D$8:$D$727)</f>
        <v>0.89460808669572078</v>
      </c>
      <c r="G21" s="2">
        <f ca="1">Table23[[#This Row],[Mul_Seasonality_Average]]-AVERAGE($F$2:$F$13)+1</f>
        <v>0.89406583179208965</v>
      </c>
      <c r="H21" s="2">
        <f ca="1">Table23[[#This Row],[Detrended Series]]/Table23[[#This Row],[Seasonality]]</f>
        <v>1.0433017010112204</v>
      </c>
    </row>
    <row r="22" spans="1:8" x14ac:dyDescent="0.2">
      <c r="A22" s="1">
        <v>18872</v>
      </c>
      <c r="B22">
        <v>21.44</v>
      </c>
      <c r="C22" s="2">
        <f t="shared" ca="1" si="1"/>
        <v>24.01230769230769</v>
      </c>
      <c r="D22" s="2">
        <f ca="1">Table22[[#This Row],[y]]/Table22[[#This Row],[Trend]]</f>
        <v>0.89287544848795508</v>
      </c>
      <c r="E22" s="2" t="str">
        <f t="shared" si="0"/>
        <v>Sep</v>
      </c>
      <c r="F22" s="2">
        <f ca="1">AVERAGEIF($E$8:$E$727,Table23[[#This Row],[Monthly]],$D$8:$D$727)</f>
        <v>0.88237232635432461</v>
      </c>
      <c r="G22" s="2">
        <f ca="1">Table23[[#This Row],[Mul_Seasonality_Average]]-AVERAGE($F$2:$F$13)+1</f>
        <v>0.88183007145069348</v>
      </c>
      <c r="H22" s="2">
        <f ca="1">Table23[[#This Row],[Detrended Series]]/Table23[[#This Row],[Seasonality]]</f>
        <v>1.0125255164173421</v>
      </c>
    </row>
    <row r="23" spans="1:8" x14ac:dyDescent="0.2">
      <c r="A23" s="1">
        <v>18902</v>
      </c>
      <c r="B23">
        <v>21.77</v>
      </c>
      <c r="C23" s="2">
        <f t="shared" ca="1" si="1"/>
        <v>23.945384615384619</v>
      </c>
      <c r="D23" s="2">
        <f ca="1">Table22[[#This Row],[y]]/Table22[[#This Row],[Trend]]</f>
        <v>0.90915223746345841</v>
      </c>
      <c r="E23" s="2" t="str">
        <f t="shared" si="0"/>
        <v>Oct</v>
      </c>
      <c r="F23" s="2">
        <f ca="1">AVERAGEIF($E$8:$E$727,Table23[[#This Row],[Monthly]],$D$8:$D$727)</f>
        <v>0.89658670152882181</v>
      </c>
      <c r="G23" s="2">
        <f ca="1">Table23[[#This Row],[Mul_Seasonality_Average]]-AVERAGE($F$2:$F$13)+1</f>
        <v>0.89604444662519067</v>
      </c>
      <c r="H23" s="2">
        <f ca="1">Table23[[#This Row],[Detrended Series]]/Table23[[#This Row],[Seasonality]]</f>
        <v>1.0146285051903801</v>
      </c>
    </row>
    <row r="24" spans="1:8" x14ac:dyDescent="0.2">
      <c r="A24" s="1">
        <v>18933</v>
      </c>
      <c r="B24">
        <v>22.33</v>
      </c>
      <c r="C24" s="2">
        <f t="shared" ca="1" si="1"/>
        <v>23.817692307692308</v>
      </c>
      <c r="D24" s="2">
        <f ca="1">Table22[[#This Row],[y]]/Table22[[#This Row],[Trend]]</f>
        <v>0.93753835222685133</v>
      </c>
      <c r="E24" s="2" t="str">
        <f t="shared" si="0"/>
        <v>Nov</v>
      </c>
      <c r="F24" s="2">
        <f ca="1">AVERAGEIF($E$8:$E$727,Table23[[#This Row],[Monthly]],$D$8:$D$727)</f>
        <v>0.92868822447214805</v>
      </c>
      <c r="G24" s="2">
        <f ca="1">Table23[[#This Row],[Mul_Seasonality_Average]]-AVERAGE($F$2:$F$13)+1</f>
        <v>0.92814596956851692</v>
      </c>
      <c r="H24" s="2">
        <f ca="1">Table23[[#This Row],[Detrended Series]]/Table23[[#This Row],[Seasonality]]</f>
        <v>1.0101195102562379</v>
      </c>
    </row>
    <row r="25" spans="1:8" x14ac:dyDescent="0.2">
      <c r="A25" s="1">
        <v>18963</v>
      </c>
      <c r="B25">
        <v>22.89</v>
      </c>
      <c r="C25" s="2">
        <f t="shared" ca="1" si="1"/>
        <v>23.629230769230769</v>
      </c>
      <c r="D25" s="2">
        <f ca="1">Table22[[#This Row],[y]]/Table22[[#This Row],[Trend]]</f>
        <v>0.96871541115958071</v>
      </c>
      <c r="E25" s="2" t="str">
        <f t="shared" si="0"/>
        <v>Dec</v>
      </c>
      <c r="F25" s="2">
        <f ca="1">AVERAGEIF($E$8:$E$727,Table23[[#This Row],[Monthly]],$D$8:$D$727)</f>
        <v>0.98306369697572327</v>
      </c>
      <c r="G25" s="2">
        <f ca="1">Table23[[#This Row],[Mul_Seasonality_Average]]-AVERAGE($F$2:$F$13)+1</f>
        <v>0.98252144207209213</v>
      </c>
      <c r="H25" s="2">
        <f ca="1">Table23[[#This Row],[Detrended Series]]/Table23[[#This Row],[Seasonality]]</f>
        <v>0.98594836680266729</v>
      </c>
    </row>
    <row r="26" spans="1:8" x14ac:dyDescent="0.2">
      <c r="A26" s="1">
        <v>18994</v>
      </c>
      <c r="B26">
        <v>24.52</v>
      </c>
      <c r="C26" s="2">
        <f t="shared" ca="1" si="1"/>
        <v>23.336923076923078</v>
      </c>
      <c r="D26" s="2">
        <f ca="1">Table22[[#This Row],[y]]/Table22[[#This Row],[Trend]]</f>
        <v>1.050695497396005</v>
      </c>
      <c r="E26" s="2" t="str">
        <f t="shared" si="0"/>
        <v>Jan</v>
      </c>
      <c r="F26" s="2">
        <f ca="1">AVERAGEIF($E$8:$E$727,Table23[[#This Row],[Monthly]],$D$8:$D$727)</f>
        <v>1.0612291220995622</v>
      </c>
      <c r="G26" s="2">
        <f ca="1">Table23[[#This Row],[Mul_Seasonality_Average]]-AVERAGE($F$2:$F$13)+1</f>
        <v>1.0606868671959311</v>
      </c>
      <c r="H26" s="2">
        <f ca="1">Table23[[#This Row],[Detrended Series]]/Table23[[#This Row],[Seasonality]]</f>
        <v>0.99058028329667203</v>
      </c>
    </row>
    <row r="27" spans="1:8" x14ac:dyDescent="0.2">
      <c r="A27" s="1">
        <v>19025</v>
      </c>
      <c r="B27">
        <v>26.21</v>
      </c>
      <c r="C27" s="2">
        <f t="shared" ca="1" si="1"/>
        <v>23.041538461538458</v>
      </c>
      <c r="D27" s="2">
        <f ca="1">Table22[[#This Row],[y]]/Table22[[#This Row],[Trend]]</f>
        <v>1.1375108499699542</v>
      </c>
      <c r="E27" s="2" t="str">
        <f t="shared" si="0"/>
        <v>Feb</v>
      </c>
      <c r="F27" s="2">
        <f ca="1">AVERAGEIF($E$8:$E$727,Table23[[#This Row],[Monthly]],$D$8:$D$727)</f>
        <v>1.1279568119928638</v>
      </c>
      <c r="G27" s="2">
        <f ca="1">Table23[[#This Row],[Mul_Seasonality_Average]]-AVERAGE($F$2:$F$13)+1</f>
        <v>1.1274145570892327</v>
      </c>
      <c r="H27" s="2">
        <f ca="1">Table23[[#This Row],[Detrended Series]]/Table23[[#This Row],[Seasonality]]</f>
        <v>1.0089552621236222</v>
      </c>
    </row>
    <row r="28" spans="1:8" x14ac:dyDescent="0.2">
      <c r="A28" s="1">
        <v>19054</v>
      </c>
      <c r="B28">
        <v>26.37</v>
      </c>
      <c r="C28" s="2">
        <f t="shared" ca="1" si="1"/>
        <v>22.834615384615383</v>
      </c>
      <c r="D28" s="2">
        <f ca="1">Table22[[#This Row],[y]]/Table22[[#This Row],[Trend]]</f>
        <v>1.1548256695300658</v>
      </c>
      <c r="E28" s="2" t="str">
        <f t="shared" si="0"/>
        <v>Mar</v>
      </c>
      <c r="F28" s="2">
        <f ca="1">AVERAGEIF($E$8:$E$727,Table23[[#This Row],[Monthly]],$D$8:$D$727)</f>
        <v>1.1460954131131467</v>
      </c>
      <c r="G28" s="2">
        <f ca="1">Table23[[#This Row],[Mul_Seasonality_Average]]-AVERAGE($F$2:$F$13)+1</f>
        <v>1.1455531582095155</v>
      </c>
      <c r="H28" s="2">
        <f ca="1">Table23[[#This Row],[Detrended Series]]/Table23[[#This Row],[Seasonality]]</f>
        <v>1.0080943527186841</v>
      </c>
    </row>
    <row r="29" spans="1:8" x14ac:dyDescent="0.2">
      <c r="A29" s="1">
        <v>19085</v>
      </c>
      <c r="B29">
        <v>24.73</v>
      </c>
      <c r="C29" s="2">
        <f t="shared" ca="1" si="1"/>
        <v>22.754615384615384</v>
      </c>
      <c r="D29" s="2">
        <f ca="1">Table22[[#This Row],[y]]/Table22[[#This Row],[Trend]]</f>
        <v>1.0868124809844157</v>
      </c>
      <c r="E29" s="2" t="str">
        <f t="shared" si="0"/>
        <v>Apr</v>
      </c>
      <c r="F29" s="2">
        <f ca="1">AVERAGEIF($E$8:$E$727,Table23[[#This Row],[Monthly]],$D$8:$D$727)</f>
        <v>1.1076861608568953</v>
      </c>
      <c r="G29" s="2">
        <f ca="1">Table23[[#This Row],[Mul_Seasonality_Average]]-AVERAGE($F$2:$F$13)+1</f>
        <v>1.1071439059532642</v>
      </c>
      <c r="H29" s="2">
        <f ca="1">Table23[[#This Row],[Detrended Series]]/Table23[[#This Row],[Seasonality]]</f>
        <v>0.98163614968250867</v>
      </c>
    </row>
    <row r="30" spans="1:8" x14ac:dyDescent="0.2">
      <c r="A30" s="1">
        <v>19115</v>
      </c>
      <c r="B30">
        <v>23.71</v>
      </c>
      <c r="C30" s="2">
        <f t="shared" ca="1" si="1"/>
        <v>22.677692307692308</v>
      </c>
      <c r="D30" s="2">
        <f ca="1">Table22[[#This Row],[y]]/Table22[[#This Row],[Trend]]</f>
        <v>1.045520843933381</v>
      </c>
      <c r="E30" s="2" t="str">
        <f t="shared" si="0"/>
        <v>May</v>
      </c>
      <c r="F30" s="2">
        <f ca="1">AVERAGEIF($E$8:$E$727,Table23[[#This Row],[Monthly]],$D$8:$D$727)</f>
        <v>1.0512716216930516</v>
      </c>
      <c r="G30" s="2">
        <f ca="1">Table23[[#This Row],[Mul_Seasonality_Average]]-AVERAGE($F$2:$F$13)+1</f>
        <v>1.0507293667894204</v>
      </c>
      <c r="H30" s="2">
        <f ca="1">Table23[[#This Row],[Detrended Series]]/Table23[[#This Row],[Seasonality]]</f>
        <v>0.99504294538568527</v>
      </c>
    </row>
    <row r="31" spans="1:8" x14ac:dyDescent="0.2">
      <c r="A31" s="1">
        <v>19146</v>
      </c>
      <c r="B31">
        <v>22.34</v>
      </c>
      <c r="C31" s="2">
        <f t="shared" ca="1" si="1"/>
        <v>22.682307692307692</v>
      </c>
      <c r="D31" s="2">
        <f ca="1">Table22[[#This Row],[y]]/Table22[[#This Row],[Trend]]</f>
        <v>0.98490860379150136</v>
      </c>
      <c r="E31" s="2" t="str">
        <f t="shared" si="0"/>
        <v>Jun</v>
      </c>
      <c r="F31" s="2">
        <f ca="1">AVERAGEIF($E$8:$E$727,Table23[[#This Row],[Monthly]],$D$8:$D$727)</f>
        <v>0.98970503057706927</v>
      </c>
      <c r="G31" s="2">
        <f ca="1">Table23[[#This Row],[Mul_Seasonality_Average]]-AVERAGE($F$2:$F$13)+1</f>
        <v>0.98916277567343813</v>
      </c>
      <c r="H31" s="2">
        <f ca="1">Table23[[#This Row],[Detrended Series]]/Table23[[#This Row],[Seasonality]]</f>
        <v>0.99569921959604635</v>
      </c>
    </row>
    <row r="32" spans="1:8" x14ac:dyDescent="0.2">
      <c r="A32" s="1">
        <v>19176</v>
      </c>
      <c r="B32">
        <v>20.89</v>
      </c>
      <c r="C32" s="2">
        <f t="shared" ca="1" si="1"/>
        <v>22.779230769230772</v>
      </c>
      <c r="D32" s="2">
        <f ca="1">Table22[[#This Row],[y]]/Table22[[#This Row],[Trend]]</f>
        <v>0.91706345186235771</v>
      </c>
      <c r="E32" s="2" t="str">
        <f t="shared" si="0"/>
        <v>Jul</v>
      </c>
      <c r="F32" s="2">
        <f ca="1">AVERAGEIF($E$8:$E$727,Table23[[#This Row],[Monthly]],$D$8:$D$727)</f>
        <v>0.93724386248424341</v>
      </c>
      <c r="G32" s="2">
        <f ca="1">Table23[[#This Row],[Mul_Seasonality_Average]]-AVERAGE($F$2:$F$13)+1</f>
        <v>0.93670160758061227</v>
      </c>
      <c r="H32" s="2">
        <f ca="1">Table23[[#This Row],[Detrended Series]]/Table23[[#This Row],[Seasonality]]</f>
        <v>0.97903477952922746</v>
      </c>
    </row>
    <row r="33" spans="1:8" x14ac:dyDescent="0.2">
      <c r="A33" s="1">
        <v>19207</v>
      </c>
      <c r="B33">
        <v>20.02</v>
      </c>
      <c r="C33" s="2">
        <f t="shared" ca="1" si="1"/>
        <v>22.919230769230769</v>
      </c>
      <c r="D33" s="2">
        <f ca="1">Table22[[#This Row],[y]]/Table22[[#This Row],[Trend]]</f>
        <v>0.87350226548078536</v>
      </c>
      <c r="E33" s="2" t="str">
        <f t="shared" si="0"/>
        <v>Aug</v>
      </c>
      <c r="F33" s="2">
        <f ca="1">AVERAGEIF($E$8:$E$727,Table23[[#This Row],[Monthly]],$D$8:$D$727)</f>
        <v>0.89460808669572078</v>
      </c>
      <c r="G33" s="2">
        <f ca="1">Table23[[#This Row],[Mul_Seasonality_Average]]-AVERAGE($F$2:$F$13)+1</f>
        <v>0.89406583179208965</v>
      </c>
      <c r="H33" s="2">
        <f ca="1">Table23[[#This Row],[Detrended Series]]/Table23[[#This Row],[Seasonality]]</f>
        <v>0.97699994163731085</v>
      </c>
    </row>
    <row r="34" spans="1:8" x14ac:dyDescent="0.2">
      <c r="A34" s="1">
        <v>19238</v>
      </c>
      <c r="B34">
        <v>19.63</v>
      </c>
      <c r="C34" s="2">
        <f t="shared" ca="1" si="1"/>
        <v>23.007692307692309</v>
      </c>
      <c r="D34" s="2">
        <f ca="1">Table22[[#This Row],[y]]/Table22[[#This Row],[Trend]]</f>
        <v>0.85319291206954184</v>
      </c>
      <c r="E34" s="2" t="str">
        <f t="shared" si="0"/>
        <v>Sep</v>
      </c>
      <c r="F34" s="2">
        <f ca="1">AVERAGEIF($E$8:$E$727,Table23[[#This Row],[Monthly]],$D$8:$D$727)</f>
        <v>0.88237232635432461</v>
      </c>
      <c r="G34" s="2">
        <f ca="1">Table23[[#This Row],[Mul_Seasonality_Average]]-AVERAGE($F$2:$F$13)+1</f>
        <v>0.88183007145069348</v>
      </c>
      <c r="H34" s="2">
        <f ca="1">Table23[[#This Row],[Detrended Series]]/Table23[[#This Row],[Seasonality]]</f>
        <v>0.96752530866401409</v>
      </c>
    </row>
    <row r="35" spans="1:8" x14ac:dyDescent="0.2">
      <c r="A35" s="1">
        <v>19268</v>
      </c>
      <c r="B35">
        <v>20.399999999999999</v>
      </c>
      <c r="C35" s="2">
        <f t="shared" ca="1" si="1"/>
        <v>23.058461538461536</v>
      </c>
      <c r="D35" s="2">
        <f ca="1">Table22[[#This Row],[y]]/Table22[[#This Row],[Trend]]</f>
        <v>0.88470776621297043</v>
      </c>
      <c r="E35" s="2" t="str">
        <f t="shared" si="0"/>
        <v>Oct</v>
      </c>
      <c r="F35" s="2">
        <f ca="1">AVERAGEIF($E$8:$E$727,Table23[[#This Row],[Monthly]],$D$8:$D$727)</f>
        <v>0.89658670152882181</v>
      </c>
      <c r="G35" s="2">
        <f ca="1">Table23[[#This Row],[Mul_Seasonality_Average]]-AVERAGE($F$2:$F$13)+1</f>
        <v>0.89604444662519067</v>
      </c>
      <c r="H35" s="2">
        <f ca="1">Table23[[#This Row],[Detrended Series]]/Table23[[#This Row],[Seasonality]]</f>
        <v>0.98734808250314143</v>
      </c>
    </row>
    <row r="36" spans="1:8" x14ac:dyDescent="0.2">
      <c r="A36" s="1">
        <v>19299</v>
      </c>
      <c r="B36">
        <v>20.77</v>
      </c>
      <c r="C36" s="2">
        <f t="shared" ca="1" si="1"/>
        <v>23.115384615384617</v>
      </c>
      <c r="D36" s="2">
        <f ca="1">Table22[[#This Row],[y]]/Table22[[#This Row],[Trend]]</f>
        <v>0.89853577371048243</v>
      </c>
      <c r="E36" s="2" t="str">
        <f t="shared" si="0"/>
        <v>Nov</v>
      </c>
      <c r="F36" s="2">
        <f ca="1">AVERAGEIF($E$8:$E$727,Table23[[#This Row],[Monthly]],$D$8:$D$727)</f>
        <v>0.92868822447214805</v>
      </c>
      <c r="G36" s="2">
        <f ca="1">Table23[[#This Row],[Mul_Seasonality_Average]]-AVERAGE($F$2:$F$13)+1</f>
        <v>0.92814596956851692</v>
      </c>
      <c r="H36" s="2">
        <f ca="1">Table23[[#This Row],[Detrended Series]]/Table23[[#This Row],[Seasonality]]</f>
        <v>0.96809747946026214</v>
      </c>
    </row>
    <row r="37" spans="1:8" x14ac:dyDescent="0.2">
      <c r="A37" s="1">
        <v>19329</v>
      </c>
      <c r="B37">
        <v>22.39</v>
      </c>
      <c r="C37" s="2">
        <f t="shared" ca="1" si="1"/>
        <v>23.098461538461542</v>
      </c>
      <c r="D37" s="2">
        <f ca="1">Table22[[#This Row],[y]]/Table22[[#This Row],[Trend]]</f>
        <v>0.96932862661515906</v>
      </c>
      <c r="E37" s="2" t="str">
        <f t="shared" si="0"/>
        <v>Dec</v>
      </c>
      <c r="F37" s="2">
        <f ca="1">AVERAGEIF($E$8:$E$727,Table23[[#This Row],[Monthly]],$D$8:$D$727)</f>
        <v>0.98306369697572327</v>
      </c>
      <c r="G37" s="2">
        <f ca="1">Table23[[#This Row],[Mul_Seasonality_Average]]-AVERAGE($F$2:$F$13)+1</f>
        <v>0.98252144207209213</v>
      </c>
      <c r="H37" s="2">
        <f ca="1">Table23[[#This Row],[Detrended Series]]/Table23[[#This Row],[Seasonality]]</f>
        <v>0.98657249105005784</v>
      </c>
    </row>
    <row r="38" spans="1:8" x14ac:dyDescent="0.2">
      <c r="A38" s="1">
        <v>19360</v>
      </c>
      <c r="B38">
        <v>24.15</v>
      </c>
      <c r="C38" s="2">
        <f t="shared" ca="1" si="1"/>
        <v>23.087692307692308</v>
      </c>
      <c r="D38" s="2">
        <f ca="1">Table22[[#This Row],[y]]/Table22[[#This Row],[Trend]]</f>
        <v>1.0460118611314719</v>
      </c>
      <c r="E38" s="2" t="str">
        <f t="shared" si="0"/>
        <v>Jan</v>
      </c>
      <c r="F38" s="2">
        <f ca="1">AVERAGEIF($E$8:$E$727,Table23[[#This Row],[Monthly]],$D$8:$D$727)</f>
        <v>1.0612291220995622</v>
      </c>
      <c r="G38" s="2">
        <f ca="1">Table23[[#This Row],[Mul_Seasonality_Average]]-AVERAGE($F$2:$F$13)+1</f>
        <v>1.0606868671959311</v>
      </c>
      <c r="H38" s="2">
        <f ca="1">Table23[[#This Row],[Detrended Series]]/Table23[[#This Row],[Seasonality]]</f>
        <v>0.98616461981540837</v>
      </c>
    </row>
    <row r="39" spans="1:8" x14ac:dyDescent="0.2">
      <c r="A39" s="1">
        <v>19391</v>
      </c>
      <c r="B39">
        <v>26.34</v>
      </c>
      <c r="C39" s="2">
        <f t="shared" ca="1" si="1"/>
        <v>23.130769230769229</v>
      </c>
      <c r="D39" s="2">
        <f ca="1">Table22[[#This Row],[y]]/Table22[[#This Row],[Trend]]</f>
        <v>1.1387429331559695</v>
      </c>
      <c r="E39" s="2" t="str">
        <f t="shared" si="0"/>
        <v>Feb</v>
      </c>
      <c r="F39" s="2">
        <f ca="1">AVERAGEIF($E$8:$E$727,Table23[[#This Row],[Monthly]],$D$8:$D$727)</f>
        <v>1.1279568119928638</v>
      </c>
      <c r="G39" s="2">
        <f ca="1">Table23[[#This Row],[Mul_Seasonality_Average]]-AVERAGE($F$2:$F$13)+1</f>
        <v>1.1274145570892327</v>
      </c>
      <c r="H39" s="2">
        <f ca="1">Table23[[#This Row],[Detrended Series]]/Table23[[#This Row],[Seasonality]]</f>
        <v>1.0100481016459328</v>
      </c>
    </row>
    <row r="40" spans="1:8" x14ac:dyDescent="0.2">
      <c r="A40" s="1">
        <v>19419</v>
      </c>
      <c r="B40">
        <v>27.36</v>
      </c>
      <c r="C40" s="2">
        <f t="shared" ca="1" si="1"/>
        <v>23.225384615384616</v>
      </c>
      <c r="D40" s="2">
        <f ca="1">Table22[[#This Row],[y]]/Table22[[#This Row],[Trend]]</f>
        <v>1.1780213956877421</v>
      </c>
      <c r="E40" s="2" t="str">
        <f t="shared" si="0"/>
        <v>Mar</v>
      </c>
      <c r="F40" s="2">
        <f ca="1">AVERAGEIF($E$8:$E$727,Table23[[#This Row],[Monthly]],$D$8:$D$727)</f>
        <v>1.1460954131131467</v>
      </c>
      <c r="G40" s="2">
        <f ca="1">Table23[[#This Row],[Mul_Seasonality_Average]]-AVERAGE($F$2:$F$13)+1</f>
        <v>1.1455531582095155</v>
      </c>
      <c r="H40" s="2">
        <f ca="1">Table23[[#This Row],[Detrended Series]]/Table23[[#This Row],[Seasonality]]</f>
        <v>1.0283428466374918</v>
      </c>
    </row>
    <row r="41" spans="1:8" x14ac:dyDescent="0.2">
      <c r="A41" s="1">
        <v>19450</v>
      </c>
      <c r="B41">
        <v>27.03</v>
      </c>
      <c r="C41" s="2">
        <f t="shared" ca="1" si="1"/>
        <v>23.326923076923077</v>
      </c>
      <c r="D41" s="2">
        <f ca="1">Table22[[#This Row],[y]]/Table22[[#This Row],[Trend]]</f>
        <v>1.1587469084913438</v>
      </c>
      <c r="E41" s="2" t="str">
        <f t="shared" si="0"/>
        <v>Apr</v>
      </c>
      <c r="F41" s="2">
        <f ca="1">AVERAGEIF($E$8:$E$727,Table23[[#This Row],[Monthly]],$D$8:$D$727)</f>
        <v>1.1076861608568953</v>
      </c>
      <c r="G41" s="2">
        <f ca="1">Table23[[#This Row],[Mul_Seasonality_Average]]-AVERAGE($F$2:$F$13)+1</f>
        <v>1.1071439059532642</v>
      </c>
      <c r="H41" s="2">
        <f ca="1">Table23[[#This Row],[Detrended Series]]/Table23[[#This Row],[Seasonality]]</f>
        <v>1.0466091194293743</v>
      </c>
    </row>
    <row r="42" spans="1:8" x14ac:dyDescent="0.2">
      <c r="A42" s="1">
        <v>19480</v>
      </c>
      <c r="B42">
        <v>25.47</v>
      </c>
      <c r="C42" s="2">
        <f t="shared" ca="1" si="1"/>
        <v>23.419230769230769</v>
      </c>
      <c r="D42" s="2">
        <f ca="1">Table22[[#This Row],[y]]/Table22[[#This Row],[Trend]]</f>
        <v>1.0875677451141403</v>
      </c>
      <c r="E42" s="2" t="str">
        <f t="shared" si="0"/>
        <v>May</v>
      </c>
      <c r="F42" s="2">
        <f ca="1">AVERAGEIF($E$8:$E$727,Table23[[#This Row],[Monthly]],$D$8:$D$727)</f>
        <v>1.0512716216930516</v>
      </c>
      <c r="G42" s="2">
        <f ca="1">Table23[[#This Row],[Mul_Seasonality_Average]]-AVERAGE($F$2:$F$13)+1</f>
        <v>1.0507293667894204</v>
      </c>
      <c r="H42" s="2">
        <f ca="1">Table23[[#This Row],[Detrended Series]]/Table23[[#This Row],[Seasonality]]</f>
        <v>1.0350598160564239</v>
      </c>
    </row>
    <row r="43" spans="1:8" x14ac:dyDescent="0.2">
      <c r="A43" s="1">
        <v>19511</v>
      </c>
      <c r="B43">
        <v>23.49</v>
      </c>
      <c r="C43" s="2">
        <f t="shared" ca="1" si="1"/>
        <v>23.547692307692309</v>
      </c>
      <c r="D43" s="2">
        <f ca="1">Table22[[#This Row],[y]]/Table22[[#This Row],[Trend]]</f>
        <v>0.99754998039984311</v>
      </c>
      <c r="E43" s="2" t="str">
        <f t="shared" si="0"/>
        <v>Jun</v>
      </c>
      <c r="F43" s="2">
        <f ca="1">AVERAGEIF($E$8:$E$727,Table23[[#This Row],[Monthly]],$D$8:$D$727)</f>
        <v>0.98970503057706927</v>
      </c>
      <c r="G43" s="2">
        <f ca="1">Table23[[#This Row],[Mul_Seasonality_Average]]-AVERAGE($F$2:$F$13)+1</f>
        <v>0.98916277567343813</v>
      </c>
      <c r="H43" s="2">
        <f ca="1">Table23[[#This Row],[Detrended Series]]/Table23[[#This Row],[Seasonality]]</f>
        <v>1.0084790945764157</v>
      </c>
    </row>
    <row r="44" spans="1:8" x14ac:dyDescent="0.2">
      <c r="A44" s="1">
        <v>19541</v>
      </c>
      <c r="B44">
        <v>22.2</v>
      </c>
      <c r="C44" s="2">
        <f t="shared" ca="1" si="1"/>
        <v>23.596153846153843</v>
      </c>
      <c r="D44" s="2">
        <f ca="1">Table22[[#This Row],[y]]/Table22[[#This Row],[Trend]]</f>
        <v>0.94083129584352088</v>
      </c>
      <c r="E44" s="2" t="str">
        <f t="shared" si="0"/>
        <v>Jul</v>
      </c>
      <c r="F44" s="2">
        <f ca="1">AVERAGEIF($E$8:$E$727,Table23[[#This Row],[Monthly]],$D$8:$D$727)</f>
        <v>0.93724386248424341</v>
      </c>
      <c r="G44" s="2">
        <f ca="1">Table23[[#This Row],[Mul_Seasonality_Average]]-AVERAGE($F$2:$F$13)+1</f>
        <v>0.93670160758061227</v>
      </c>
      <c r="H44" s="2">
        <f ca="1">Table23[[#This Row],[Detrended Series]]/Table23[[#This Row],[Seasonality]]</f>
        <v>1.0044087553917784</v>
      </c>
    </row>
    <row r="45" spans="1:8" x14ac:dyDescent="0.2">
      <c r="A45" s="1">
        <v>19572</v>
      </c>
      <c r="B45">
        <v>21.45</v>
      </c>
      <c r="C45" s="2">
        <f t="shared" ca="1" si="1"/>
        <v>23.661538461538459</v>
      </c>
      <c r="D45" s="2">
        <f ca="1">Table22[[#This Row],[y]]/Table22[[#This Row],[Trend]]</f>
        <v>0.90653446033810148</v>
      </c>
      <c r="E45" s="2" t="str">
        <f t="shared" si="0"/>
        <v>Aug</v>
      </c>
      <c r="F45" s="2">
        <f ca="1">AVERAGEIF($E$8:$E$727,Table23[[#This Row],[Monthly]],$D$8:$D$727)</f>
        <v>0.89460808669572078</v>
      </c>
      <c r="G45" s="2">
        <f ca="1">Table23[[#This Row],[Mul_Seasonality_Average]]-AVERAGE($F$2:$F$13)+1</f>
        <v>0.89406583179208965</v>
      </c>
      <c r="H45" s="2">
        <f ca="1">Table23[[#This Row],[Detrended Series]]/Table23[[#This Row],[Seasonality]]</f>
        <v>1.0139459848510477</v>
      </c>
    </row>
    <row r="46" spans="1:8" x14ac:dyDescent="0.2">
      <c r="A46" s="1">
        <v>19603</v>
      </c>
      <c r="B46">
        <v>21.25</v>
      </c>
      <c r="C46" s="2">
        <f t="shared" ca="1" si="1"/>
        <v>23.583846153846153</v>
      </c>
      <c r="D46" s="2">
        <f ca="1">Table22[[#This Row],[y]]/Table22[[#This Row],[Trend]]</f>
        <v>0.90104047751068206</v>
      </c>
      <c r="E46" s="2" t="str">
        <f t="shared" si="0"/>
        <v>Sep</v>
      </c>
      <c r="F46" s="2">
        <f ca="1">AVERAGEIF($E$8:$E$727,Table23[[#This Row],[Monthly]],$D$8:$D$727)</f>
        <v>0.88237232635432461</v>
      </c>
      <c r="G46" s="2">
        <f ca="1">Table23[[#This Row],[Mul_Seasonality_Average]]-AVERAGE($F$2:$F$13)+1</f>
        <v>0.88183007145069348</v>
      </c>
      <c r="H46" s="2">
        <f ca="1">Table23[[#This Row],[Detrended Series]]/Table23[[#This Row],[Seasonality]]</f>
        <v>1.0217847028377991</v>
      </c>
    </row>
    <row r="47" spans="1:8" x14ac:dyDescent="0.2">
      <c r="A47" s="1">
        <v>19633</v>
      </c>
      <c r="B47">
        <v>20.95</v>
      </c>
      <c r="C47" s="2">
        <f t="shared" ca="1" si="1"/>
        <v>23.246153846153842</v>
      </c>
      <c r="D47" s="2">
        <f ca="1">Table22[[#This Row],[y]]/Table22[[#This Row],[Trend]]</f>
        <v>0.90122435473196572</v>
      </c>
      <c r="E47" s="2" t="str">
        <f t="shared" si="0"/>
        <v>Oct</v>
      </c>
      <c r="F47" s="2">
        <f ca="1">AVERAGEIF($E$8:$E$727,Table23[[#This Row],[Monthly]],$D$8:$D$727)</f>
        <v>0.89658670152882181</v>
      </c>
      <c r="G47" s="2">
        <f ca="1">Table23[[#This Row],[Mul_Seasonality_Average]]-AVERAGE($F$2:$F$13)+1</f>
        <v>0.89604444662519067</v>
      </c>
      <c r="H47" s="2">
        <f ca="1">Table23[[#This Row],[Detrended Series]]/Table23[[#This Row],[Seasonality]]</f>
        <v>1.0057808606774858</v>
      </c>
    </row>
    <row r="48" spans="1:8" x14ac:dyDescent="0.2">
      <c r="A48" s="1">
        <v>19664</v>
      </c>
      <c r="B48">
        <v>21.6</v>
      </c>
      <c r="C48" s="2">
        <f t="shared" ca="1" si="1"/>
        <v>22.838461538461537</v>
      </c>
      <c r="D48" s="2">
        <f ca="1">Table22[[#This Row],[y]]/Table22[[#This Row],[Trend]]</f>
        <v>0.94577298753789163</v>
      </c>
      <c r="E48" s="2" t="str">
        <f t="shared" si="0"/>
        <v>Nov</v>
      </c>
      <c r="F48" s="2">
        <f ca="1">AVERAGEIF($E$8:$E$727,Table23[[#This Row],[Monthly]],$D$8:$D$727)</f>
        <v>0.92868822447214805</v>
      </c>
      <c r="G48" s="2">
        <f ca="1">Table23[[#This Row],[Mul_Seasonality_Average]]-AVERAGE($F$2:$F$13)+1</f>
        <v>0.92814596956851692</v>
      </c>
      <c r="H48" s="2">
        <f ca="1">Table23[[#This Row],[Detrended Series]]/Table23[[#This Row],[Seasonality]]</f>
        <v>1.0189916441457687</v>
      </c>
    </row>
    <row r="49" spans="1:8" x14ac:dyDescent="0.2">
      <c r="A49" s="1">
        <v>19694</v>
      </c>
      <c r="B49">
        <v>22.44</v>
      </c>
      <c r="C49" s="2">
        <f t="shared" ca="1" si="1"/>
        <v>22.476923076923075</v>
      </c>
      <c r="D49" s="2">
        <f ca="1">Table22[[#This Row],[y]]/Table22[[#This Row],[Trend]]</f>
        <v>0.99835728952772085</v>
      </c>
      <c r="E49" s="2" t="str">
        <f t="shared" si="0"/>
        <v>Dec</v>
      </c>
      <c r="F49" s="2">
        <f ca="1">AVERAGEIF($E$8:$E$727,Table23[[#This Row],[Monthly]],$D$8:$D$727)</f>
        <v>0.98306369697572327</v>
      </c>
      <c r="G49" s="2">
        <f ca="1">Table23[[#This Row],[Mul_Seasonality_Average]]-AVERAGE($F$2:$F$13)+1</f>
        <v>0.98252144207209213</v>
      </c>
      <c r="H49" s="2">
        <f ca="1">Table23[[#This Row],[Detrended Series]]/Table23[[#This Row],[Seasonality]]</f>
        <v>1.0161175591468332</v>
      </c>
    </row>
    <row r="50" spans="1:8" x14ac:dyDescent="0.2">
      <c r="A50" s="1">
        <v>19725</v>
      </c>
      <c r="B50">
        <v>23.02</v>
      </c>
      <c r="C50" s="2">
        <f t="shared" ca="1" si="1"/>
        <v>22.171538461538457</v>
      </c>
      <c r="D50" s="2">
        <f ca="1">Table22[[#This Row],[y]]/Table22[[#This Row],[Trend]]</f>
        <v>1.0382680498213235</v>
      </c>
      <c r="E50" s="2" t="str">
        <f t="shared" si="0"/>
        <v>Jan</v>
      </c>
      <c r="F50" s="2">
        <f ca="1">AVERAGEIF($E$8:$E$727,Table23[[#This Row],[Monthly]],$D$8:$D$727)</f>
        <v>1.0612291220995622</v>
      </c>
      <c r="G50" s="2">
        <f ca="1">Table23[[#This Row],[Mul_Seasonality_Average]]-AVERAGE($F$2:$F$13)+1</f>
        <v>1.0606868671959311</v>
      </c>
      <c r="H50" s="2">
        <f ca="1">Table23[[#This Row],[Detrended Series]]/Table23[[#This Row],[Seasonality]]</f>
        <v>0.97886386824617266</v>
      </c>
    </row>
    <row r="51" spans="1:8" x14ac:dyDescent="0.2">
      <c r="A51" s="1">
        <v>19756</v>
      </c>
      <c r="B51">
        <v>25</v>
      </c>
      <c r="C51" s="2">
        <f t="shared" ca="1" si="1"/>
        <v>21.950769230769232</v>
      </c>
      <c r="D51" s="2">
        <f ca="1">Table22[[#This Row],[y]]/Table22[[#This Row],[Trend]]</f>
        <v>1.1389122511914773</v>
      </c>
      <c r="E51" s="2" t="str">
        <f t="shared" si="0"/>
        <v>Feb</v>
      </c>
      <c r="F51" s="2">
        <f ca="1">AVERAGEIF($E$8:$E$727,Table23[[#This Row],[Monthly]],$D$8:$D$727)</f>
        <v>1.1279568119928638</v>
      </c>
      <c r="G51" s="2">
        <f ca="1">Table23[[#This Row],[Mul_Seasonality_Average]]-AVERAGE($F$2:$F$13)+1</f>
        <v>1.1274145570892327</v>
      </c>
      <c r="H51" s="2">
        <f ca="1">Table23[[#This Row],[Detrended Series]]/Table23[[#This Row],[Seasonality]]</f>
        <v>1.010198284233556</v>
      </c>
    </row>
    <row r="52" spans="1:8" x14ac:dyDescent="0.2">
      <c r="A52" s="1">
        <v>19784</v>
      </c>
      <c r="B52">
        <v>25.33</v>
      </c>
      <c r="C52" s="2">
        <f t="shared" ca="1" si="1"/>
        <v>21.758461538461535</v>
      </c>
      <c r="D52" s="2">
        <f ca="1">Table22[[#This Row],[y]]/Table22[[#This Row],[Trend]]</f>
        <v>1.164144806618115</v>
      </c>
      <c r="E52" s="2" t="str">
        <f t="shared" si="0"/>
        <v>Mar</v>
      </c>
      <c r="F52" s="2">
        <f ca="1">AVERAGEIF($E$8:$E$727,Table23[[#This Row],[Monthly]],$D$8:$D$727)</f>
        <v>1.1460954131131467</v>
      </c>
      <c r="G52" s="2">
        <f ca="1">Table23[[#This Row],[Mul_Seasonality_Average]]-AVERAGE($F$2:$F$13)+1</f>
        <v>1.1455531582095155</v>
      </c>
      <c r="H52" s="2">
        <f ca="1">Table23[[#This Row],[Detrended Series]]/Table23[[#This Row],[Seasonality]]</f>
        <v>1.016229406968471</v>
      </c>
    </row>
    <row r="53" spans="1:8" x14ac:dyDescent="0.2">
      <c r="A53" s="1">
        <v>19815</v>
      </c>
      <c r="B53">
        <v>22.97</v>
      </c>
      <c r="C53" s="2">
        <f t="shared" ca="1" si="1"/>
        <v>21.593846153846151</v>
      </c>
      <c r="D53" s="2">
        <f ca="1">Table22[[#This Row],[y]]/Table22[[#This Row],[Trend]]</f>
        <v>1.06372898261613</v>
      </c>
      <c r="E53" s="2" t="str">
        <f t="shared" si="0"/>
        <v>Apr</v>
      </c>
      <c r="F53" s="2">
        <f ca="1">AVERAGEIF($E$8:$E$727,Table23[[#This Row],[Monthly]],$D$8:$D$727)</f>
        <v>1.1076861608568953</v>
      </c>
      <c r="G53" s="2">
        <f ca="1">Table23[[#This Row],[Mul_Seasonality_Average]]-AVERAGE($F$2:$F$13)+1</f>
        <v>1.1071439059532642</v>
      </c>
      <c r="H53" s="2">
        <f ca="1">Table23[[#This Row],[Detrended Series]]/Table23[[#This Row],[Seasonality]]</f>
        <v>0.96078655800417079</v>
      </c>
    </row>
    <row r="54" spans="1:8" x14ac:dyDescent="0.2">
      <c r="A54" s="1">
        <v>19845</v>
      </c>
      <c r="B54">
        <v>21.73</v>
      </c>
      <c r="C54" s="2">
        <f t="shared" ca="1" si="1"/>
        <v>21.541538461538462</v>
      </c>
      <c r="D54" s="2">
        <f ca="1">Table22[[#This Row],[y]]/Table22[[#This Row],[Trend]]</f>
        <v>1.0087487501785459</v>
      </c>
      <c r="E54" s="2" t="str">
        <f t="shared" si="0"/>
        <v>May</v>
      </c>
      <c r="F54" s="2">
        <f ca="1">AVERAGEIF($E$8:$E$727,Table23[[#This Row],[Monthly]],$D$8:$D$727)</f>
        <v>1.0512716216930516</v>
      </c>
      <c r="G54" s="2">
        <f ca="1">Table23[[#This Row],[Mul_Seasonality_Average]]-AVERAGE($F$2:$F$13)+1</f>
        <v>1.0507293667894204</v>
      </c>
      <c r="H54" s="2">
        <f ca="1">Table23[[#This Row],[Detrended Series]]/Table23[[#This Row],[Seasonality]]</f>
        <v>0.96004621367046272</v>
      </c>
    </row>
    <row r="55" spans="1:8" x14ac:dyDescent="0.2">
      <c r="A55" s="1">
        <v>19876</v>
      </c>
      <c r="B55">
        <v>20.77</v>
      </c>
      <c r="C55" s="2">
        <f t="shared" ca="1" si="1"/>
        <v>21.518461538461541</v>
      </c>
      <c r="D55" s="2">
        <f ca="1">Table22[[#This Row],[y]]/Table22[[#This Row],[Trend]]</f>
        <v>0.9652177021519982</v>
      </c>
      <c r="E55" s="2" t="str">
        <f t="shared" si="0"/>
        <v>Jun</v>
      </c>
      <c r="F55" s="2">
        <f ca="1">AVERAGEIF($E$8:$E$727,Table23[[#This Row],[Monthly]],$D$8:$D$727)</f>
        <v>0.98970503057706927</v>
      </c>
      <c r="G55" s="2">
        <f ca="1">Table23[[#This Row],[Mul_Seasonality_Average]]-AVERAGE($F$2:$F$13)+1</f>
        <v>0.98916277567343813</v>
      </c>
      <c r="H55" s="2">
        <f ca="1">Table23[[#This Row],[Detrended Series]]/Table23[[#This Row],[Seasonality]]</f>
        <v>0.97579258529503632</v>
      </c>
    </row>
    <row r="56" spans="1:8" x14ac:dyDescent="0.2">
      <c r="A56" s="1">
        <v>19906</v>
      </c>
      <c r="B56">
        <v>19.52</v>
      </c>
      <c r="C56" s="2">
        <f t="shared" ca="1" si="1"/>
        <v>21.619230769230771</v>
      </c>
      <c r="D56" s="2">
        <f ca="1">Table22[[#This Row],[y]]/Table22[[#This Row],[Trend]]</f>
        <v>0.9028998398861412</v>
      </c>
      <c r="E56" s="2" t="str">
        <f t="shared" si="0"/>
        <v>Jul</v>
      </c>
      <c r="F56" s="2">
        <f ca="1">AVERAGEIF($E$8:$E$727,Table23[[#This Row],[Monthly]],$D$8:$D$727)</f>
        <v>0.93724386248424341</v>
      </c>
      <c r="G56" s="2">
        <f ca="1">Table23[[#This Row],[Mul_Seasonality_Average]]-AVERAGE($F$2:$F$13)+1</f>
        <v>0.93670160758061227</v>
      </c>
      <c r="H56" s="2">
        <f ca="1">Table23[[#This Row],[Detrended Series]]/Table23[[#This Row],[Seasonality]]</f>
        <v>0.96391404966008654</v>
      </c>
    </row>
    <row r="57" spans="1:8" x14ac:dyDescent="0.2">
      <c r="A57" s="1">
        <v>19937</v>
      </c>
      <c r="B57">
        <v>19.329999999999998</v>
      </c>
      <c r="C57" s="2">
        <f t="shared" ca="1" si="1"/>
        <v>21.757692307692306</v>
      </c>
      <c r="D57" s="2">
        <f ca="1">Table22[[#This Row],[y]]/Table22[[#This Row],[Trend]]</f>
        <v>0.88842142478345409</v>
      </c>
      <c r="E57" s="2" t="str">
        <f t="shared" si="0"/>
        <v>Aug</v>
      </c>
      <c r="F57" s="2">
        <f ca="1">AVERAGEIF($E$8:$E$727,Table23[[#This Row],[Monthly]],$D$8:$D$727)</f>
        <v>0.89460808669572078</v>
      </c>
      <c r="G57" s="2">
        <f ca="1">Table23[[#This Row],[Mul_Seasonality_Average]]-AVERAGE($F$2:$F$13)+1</f>
        <v>0.89406583179208965</v>
      </c>
      <c r="H57" s="2">
        <f ca="1">Table23[[#This Row],[Detrended Series]]/Table23[[#This Row],[Seasonality]]</f>
        <v>0.9936868105144766</v>
      </c>
    </row>
    <row r="58" spans="1:8" x14ac:dyDescent="0.2">
      <c r="A58" s="1">
        <v>19968</v>
      </c>
      <c r="B58">
        <v>18.95</v>
      </c>
      <c r="C58" s="2">
        <f t="shared" ca="1" si="1"/>
        <v>21.768461538461541</v>
      </c>
      <c r="D58" s="2">
        <f ca="1">Table22[[#This Row],[y]]/Table22[[#This Row],[Trend]]</f>
        <v>0.87052546026361344</v>
      </c>
      <c r="E58" s="2" t="str">
        <f t="shared" si="0"/>
        <v>Sep</v>
      </c>
      <c r="F58" s="2">
        <f ca="1">AVERAGEIF($E$8:$E$727,Table23[[#This Row],[Monthly]],$D$8:$D$727)</f>
        <v>0.88237232635432461</v>
      </c>
      <c r="G58" s="2">
        <f ca="1">Table23[[#This Row],[Mul_Seasonality_Average]]-AVERAGE($F$2:$F$13)+1</f>
        <v>0.88183007145069348</v>
      </c>
      <c r="H58" s="2">
        <f ca="1">Table23[[#This Row],[Detrended Series]]/Table23[[#This Row],[Seasonality]]</f>
        <v>0.98718051067539248</v>
      </c>
    </row>
    <row r="59" spans="1:8" x14ac:dyDescent="0.2">
      <c r="A59" s="1">
        <v>19998</v>
      </c>
      <c r="B59">
        <v>19.11</v>
      </c>
      <c r="C59" s="2">
        <f t="shared" ca="1" si="1"/>
        <v>21.683076923076921</v>
      </c>
      <c r="D59" s="2">
        <f ca="1">Table22[[#This Row],[y]]/Table22[[#This Row],[Trend]]</f>
        <v>0.8813324819071946</v>
      </c>
      <c r="E59" s="2" t="str">
        <f t="shared" si="0"/>
        <v>Oct</v>
      </c>
      <c r="F59" s="2">
        <f ca="1">AVERAGEIF($E$8:$E$727,Table23[[#This Row],[Monthly]],$D$8:$D$727)</f>
        <v>0.89658670152882181</v>
      </c>
      <c r="G59" s="2">
        <f ca="1">Table23[[#This Row],[Mul_Seasonality_Average]]-AVERAGE($F$2:$F$13)+1</f>
        <v>0.89604444662519067</v>
      </c>
      <c r="H59" s="2">
        <f ca="1">Table23[[#This Row],[Detrended Series]]/Table23[[#This Row],[Seasonality]]</f>
        <v>0.98358121098411322</v>
      </c>
    </row>
    <row r="60" spans="1:8" x14ac:dyDescent="0.2">
      <c r="A60" s="1">
        <v>20029</v>
      </c>
      <c r="B60">
        <v>20.27</v>
      </c>
      <c r="C60" s="2">
        <f t="shared" ca="1" si="1"/>
        <v>21.620769230769231</v>
      </c>
      <c r="D60" s="2">
        <f ca="1">Table22[[#This Row],[y]]/Table22[[#This Row],[Trend]]</f>
        <v>0.93752446009890777</v>
      </c>
      <c r="E60" s="2" t="str">
        <f t="shared" si="0"/>
        <v>Nov</v>
      </c>
      <c r="F60" s="2">
        <f ca="1">AVERAGEIF($E$8:$E$727,Table23[[#This Row],[Monthly]],$D$8:$D$727)</f>
        <v>0.92868822447214805</v>
      </c>
      <c r="G60" s="2">
        <f ca="1">Table23[[#This Row],[Mul_Seasonality_Average]]-AVERAGE($F$2:$F$13)+1</f>
        <v>0.92814596956851692</v>
      </c>
      <c r="H60" s="2">
        <f ca="1">Table23[[#This Row],[Detrended Series]]/Table23[[#This Row],[Seasonality]]</f>
        <v>1.0101045426451087</v>
      </c>
    </row>
    <row r="61" spans="1:8" x14ac:dyDescent="0.2">
      <c r="A61" s="1">
        <v>20059</v>
      </c>
      <c r="B61">
        <v>21.3</v>
      </c>
      <c r="C61" s="2">
        <f t="shared" ca="1" si="1"/>
        <v>21.58</v>
      </c>
      <c r="D61" s="2">
        <f ca="1">Table22[[#This Row],[y]]/Table22[[#This Row],[Trend]]</f>
        <v>0.98702502316960161</v>
      </c>
      <c r="E61" s="2" t="str">
        <f t="shared" si="0"/>
        <v>Dec</v>
      </c>
      <c r="F61" s="2">
        <f ca="1">AVERAGEIF($E$8:$E$727,Table23[[#This Row],[Monthly]],$D$8:$D$727)</f>
        <v>0.98306369697572327</v>
      </c>
      <c r="G61" s="2">
        <f ca="1">Table23[[#This Row],[Mul_Seasonality_Average]]-AVERAGE($F$2:$F$13)+1</f>
        <v>0.98252144207209213</v>
      </c>
      <c r="H61" s="2">
        <f ca="1">Table23[[#This Row],[Detrended Series]]/Table23[[#This Row],[Seasonality]]</f>
        <v>1.0045836975201392</v>
      </c>
    </row>
    <row r="62" spans="1:8" x14ac:dyDescent="0.2">
      <c r="A62" s="1">
        <v>20090</v>
      </c>
      <c r="B62">
        <v>23.75</v>
      </c>
      <c r="C62" s="2">
        <f t="shared" ca="1" si="1"/>
        <v>21.556153846153844</v>
      </c>
      <c r="D62" s="2">
        <f ca="1">Table22[[#This Row],[y]]/Table22[[#This Row],[Trend]]</f>
        <v>1.101773543160975</v>
      </c>
      <c r="E62" s="2" t="str">
        <f t="shared" si="0"/>
        <v>Jan</v>
      </c>
      <c r="F62" s="2">
        <f ca="1">AVERAGEIF($E$8:$E$727,Table23[[#This Row],[Monthly]],$D$8:$D$727)</f>
        <v>1.0612291220995622</v>
      </c>
      <c r="G62" s="2">
        <f ca="1">Table23[[#This Row],[Mul_Seasonality_Average]]-AVERAGE($F$2:$F$13)+1</f>
        <v>1.0606868671959311</v>
      </c>
      <c r="H62" s="2">
        <f ca="1">Table23[[#This Row],[Detrended Series]]/Table23[[#This Row],[Seasonality]]</f>
        <v>1.0387359146565678</v>
      </c>
    </row>
    <row r="63" spans="1:8" x14ac:dyDescent="0.2">
      <c r="A63" s="1">
        <v>20121</v>
      </c>
      <c r="B63">
        <v>24.82</v>
      </c>
      <c r="C63" s="2">
        <f t="shared" ca="1" si="1"/>
        <v>21.564615384615383</v>
      </c>
      <c r="D63" s="2">
        <f ca="1">Table22[[#This Row],[y]]/Table22[[#This Row],[Trend]]</f>
        <v>1.1509595491189271</v>
      </c>
      <c r="E63" s="2" t="str">
        <f t="shared" si="0"/>
        <v>Feb</v>
      </c>
      <c r="F63" s="2">
        <f ca="1">AVERAGEIF($E$8:$E$727,Table23[[#This Row],[Monthly]],$D$8:$D$727)</f>
        <v>1.1279568119928638</v>
      </c>
      <c r="G63" s="2">
        <f ca="1">Table23[[#This Row],[Mul_Seasonality_Average]]-AVERAGE($F$2:$F$13)+1</f>
        <v>1.1274145570892327</v>
      </c>
      <c r="H63" s="2">
        <f ca="1">Table23[[#This Row],[Detrended Series]]/Table23[[#This Row],[Seasonality]]</f>
        <v>1.0208840589130612</v>
      </c>
    </row>
    <row r="64" spans="1:8" x14ac:dyDescent="0.2">
      <c r="A64" s="1">
        <v>20149</v>
      </c>
      <c r="B64">
        <v>25.14</v>
      </c>
      <c r="C64" s="2">
        <f t="shared" ca="1" si="1"/>
        <v>21.557692307692307</v>
      </c>
      <c r="D64" s="2">
        <f ca="1">Table22[[#This Row],[y]]/Table22[[#This Row],[Trend]]</f>
        <v>1.1661730597680644</v>
      </c>
      <c r="E64" s="2" t="str">
        <f t="shared" si="0"/>
        <v>Mar</v>
      </c>
      <c r="F64" s="2">
        <f ca="1">AVERAGEIF($E$8:$E$727,Table23[[#This Row],[Monthly]],$D$8:$D$727)</f>
        <v>1.1460954131131467</v>
      </c>
      <c r="G64" s="2">
        <f ca="1">Table23[[#This Row],[Mul_Seasonality_Average]]-AVERAGE($F$2:$F$13)+1</f>
        <v>1.1455531582095155</v>
      </c>
      <c r="H64" s="2">
        <f ca="1">Table23[[#This Row],[Detrended Series]]/Table23[[#This Row],[Seasonality]]</f>
        <v>1.0179999517357863</v>
      </c>
    </row>
    <row r="65" spans="1:8" x14ac:dyDescent="0.2">
      <c r="A65" s="1">
        <v>20180</v>
      </c>
      <c r="B65">
        <v>24.22</v>
      </c>
      <c r="C65" s="2">
        <f t="shared" ca="1" si="1"/>
        <v>21.573846153846151</v>
      </c>
      <c r="D65" s="2">
        <f ca="1">Table22[[#This Row],[y]]/Table22[[#This Row],[Trend]]</f>
        <v>1.1226556371675105</v>
      </c>
      <c r="E65" s="2" t="str">
        <f t="shared" si="0"/>
        <v>Apr</v>
      </c>
      <c r="F65" s="2">
        <f ca="1">AVERAGEIF($E$8:$E$727,Table23[[#This Row],[Monthly]],$D$8:$D$727)</f>
        <v>1.1076861608568953</v>
      </c>
      <c r="G65" s="2">
        <f ca="1">Table23[[#This Row],[Mul_Seasonality_Average]]-AVERAGE($F$2:$F$13)+1</f>
        <v>1.1071439059532642</v>
      </c>
      <c r="H65" s="2">
        <f ca="1">Table23[[#This Row],[Detrended Series]]/Table23[[#This Row],[Seasonality]]</f>
        <v>1.0140105826630463</v>
      </c>
    </row>
    <row r="66" spans="1:8" x14ac:dyDescent="0.2">
      <c r="A66" s="1">
        <v>20210</v>
      </c>
      <c r="B66">
        <v>22.16</v>
      </c>
      <c r="C66" s="2">
        <f t="shared" ca="1" si="1"/>
        <v>21.63</v>
      </c>
      <c r="D66" s="2">
        <f ca="1">Table22[[#This Row],[y]]/Table22[[#This Row],[Trend]]</f>
        <v>1.0245030050855295</v>
      </c>
      <c r="E66" s="2" t="str">
        <f t="shared" ref="E66:E129" si="2">TEXT(A66,"mmm")</f>
        <v>May</v>
      </c>
      <c r="F66" s="2">
        <f ca="1">AVERAGEIF($E$8:$E$727,Table23[[#This Row],[Monthly]],$D$8:$D$727)</f>
        <v>1.0512716216930516</v>
      </c>
      <c r="G66" s="2">
        <f ca="1">Table23[[#This Row],[Mul_Seasonality_Average]]-AVERAGE($F$2:$F$13)+1</f>
        <v>1.0507293667894204</v>
      </c>
      <c r="H66" s="2">
        <f ca="1">Table23[[#This Row],[Detrended Series]]/Table23[[#This Row],[Seasonality]]</f>
        <v>0.97503985085709799</v>
      </c>
    </row>
    <row r="67" spans="1:8" x14ac:dyDescent="0.2">
      <c r="A67" s="1">
        <v>20241</v>
      </c>
      <c r="B67">
        <v>21.2</v>
      </c>
      <c r="C67" s="2">
        <f t="shared" ca="1" si="1"/>
        <v>21.700769230769232</v>
      </c>
      <c r="D67" s="2">
        <f ca="1">Table22[[#This Row],[y]]/Table22[[#This Row],[Trend]]</f>
        <v>0.97692389493459986</v>
      </c>
      <c r="E67" s="2" t="str">
        <f t="shared" si="2"/>
        <v>Jun</v>
      </c>
      <c r="F67" s="2">
        <f ca="1">AVERAGEIF($E$8:$E$727,Table23[[#This Row],[Monthly]],$D$8:$D$727)</f>
        <v>0.98970503057706927</v>
      </c>
      <c r="G67" s="2">
        <f ca="1">Table23[[#This Row],[Mul_Seasonality_Average]]-AVERAGE($F$2:$F$13)+1</f>
        <v>0.98916277567343813</v>
      </c>
      <c r="H67" s="2">
        <f ca="1">Table23[[#This Row],[Detrended Series]]/Table23[[#This Row],[Seasonality]]</f>
        <v>0.98762703061636559</v>
      </c>
    </row>
    <row r="68" spans="1:8" x14ac:dyDescent="0.2">
      <c r="A68" s="1">
        <v>20271</v>
      </c>
      <c r="B68">
        <v>20.46</v>
      </c>
      <c r="C68" s="2">
        <f t="shared" ca="1" si="1"/>
        <v>21.85</v>
      </c>
      <c r="D68" s="2">
        <f ca="1">Table22[[#This Row],[y]]/Table22[[#This Row],[Trend]]</f>
        <v>0.93638443935926774</v>
      </c>
      <c r="E68" s="2" t="str">
        <f t="shared" si="2"/>
        <v>Jul</v>
      </c>
      <c r="F68" s="2">
        <f ca="1">AVERAGEIF($E$8:$E$727,Table23[[#This Row],[Monthly]],$D$8:$D$727)</f>
        <v>0.93724386248424341</v>
      </c>
      <c r="G68" s="2">
        <f ca="1">Table23[[#This Row],[Mul_Seasonality_Average]]-AVERAGE($F$2:$F$13)+1</f>
        <v>0.93670160758061227</v>
      </c>
      <c r="H68" s="2">
        <f ca="1">Table23[[#This Row],[Detrended Series]]/Table23[[#This Row],[Seasonality]]</f>
        <v>0.99966139887155336</v>
      </c>
    </row>
    <row r="69" spans="1:8" x14ac:dyDescent="0.2">
      <c r="A69" s="1">
        <v>20302</v>
      </c>
      <c r="B69">
        <v>19.63</v>
      </c>
      <c r="C69" s="2">
        <f t="shared" ca="1" si="1"/>
        <v>21.923846153846153</v>
      </c>
      <c r="D69" s="2">
        <f ca="1">Table22[[#This Row],[y]]/Table22[[#This Row],[Trend]]</f>
        <v>0.89537209220729097</v>
      </c>
      <c r="E69" s="2" t="str">
        <f t="shared" si="2"/>
        <v>Aug</v>
      </c>
      <c r="F69" s="2">
        <f ca="1">AVERAGEIF($E$8:$E$727,Table23[[#This Row],[Monthly]],$D$8:$D$727)</f>
        <v>0.89460808669572078</v>
      </c>
      <c r="G69" s="2">
        <f ca="1">Table23[[#This Row],[Mul_Seasonality_Average]]-AVERAGE($F$2:$F$13)+1</f>
        <v>0.89406583179208965</v>
      </c>
      <c r="H69" s="2">
        <f ca="1">Table23[[#This Row],[Detrended Series]]/Table23[[#This Row],[Seasonality]]</f>
        <v>1.0014610338173677</v>
      </c>
    </row>
    <row r="70" spans="1:8" x14ac:dyDescent="0.2">
      <c r="A70" s="1">
        <v>20333</v>
      </c>
      <c r="B70">
        <v>19.239999999999998</v>
      </c>
      <c r="C70" s="2">
        <f t="shared" ca="1" si="1"/>
        <v>22.006923076923076</v>
      </c>
      <c r="D70" s="2">
        <f ca="1">Table22[[#This Row],[y]]/Table22[[#This Row],[Trend]]</f>
        <v>0.87427033451011915</v>
      </c>
      <c r="E70" s="2" t="str">
        <f t="shared" si="2"/>
        <v>Sep</v>
      </c>
      <c r="F70" s="2">
        <f ca="1">AVERAGEIF($E$8:$E$727,Table23[[#This Row],[Monthly]],$D$8:$D$727)</f>
        <v>0.88237232635432461</v>
      </c>
      <c r="G70" s="2">
        <f ca="1">Table23[[#This Row],[Mul_Seasonality_Average]]-AVERAGE($F$2:$F$13)+1</f>
        <v>0.88183007145069348</v>
      </c>
      <c r="H70" s="2">
        <f ca="1">Table23[[#This Row],[Detrended Series]]/Table23[[#This Row],[Seasonality]]</f>
        <v>0.99142721802610123</v>
      </c>
    </row>
    <row r="71" spans="1:8" x14ac:dyDescent="0.2">
      <c r="A71" s="1">
        <v>20363</v>
      </c>
      <c r="B71">
        <v>19.16</v>
      </c>
      <c r="C71" s="2">
        <f t="shared" ca="1" si="1"/>
        <v>21.970000000000002</v>
      </c>
      <c r="D71" s="2">
        <f ca="1">Table22[[#This Row],[y]]/Table22[[#This Row],[Trend]]</f>
        <v>0.87209831588529807</v>
      </c>
      <c r="E71" s="2" t="str">
        <f t="shared" si="2"/>
        <v>Oct</v>
      </c>
      <c r="F71" s="2">
        <f ca="1">AVERAGEIF($E$8:$E$727,Table23[[#This Row],[Monthly]],$D$8:$D$727)</f>
        <v>0.89658670152882181</v>
      </c>
      <c r="G71" s="2">
        <f ca="1">Table23[[#This Row],[Mul_Seasonality_Average]]-AVERAGE($F$2:$F$13)+1</f>
        <v>0.89604444662519067</v>
      </c>
      <c r="H71" s="2">
        <f ca="1">Table23[[#This Row],[Detrended Series]]/Table23[[#This Row],[Seasonality]]</f>
        <v>0.97327573332987904</v>
      </c>
    </row>
    <row r="72" spans="1:8" x14ac:dyDescent="0.2">
      <c r="A72" s="1">
        <v>20394</v>
      </c>
      <c r="B72">
        <v>19.84</v>
      </c>
      <c r="C72" s="2">
        <f t="shared" ca="1" si="1"/>
        <v>21.886923076923079</v>
      </c>
      <c r="D72" s="2">
        <f ca="1">Table22[[#This Row],[y]]/Table22[[#This Row],[Trend]]</f>
        <v>0.9064773486099883</v>
      </c>
      <c r="E72" s="2" t="str">
        <f t="shared" si="2"/>
        <v>Nov</v>
      </c>
      <c r="F72" s="2">
        <f ca="1">AVERAGEIF($E$8:$E$727,Table23[[#This Row],[Monthly]],$D$8:$D$727)</f>
        <v>0.92868822447214805</v>
      </c>
      <c r="G72" s="2">
        <f ca="1">Table23[[#This Row],[Mul_Seasonality_Average]]-AVERAGE($F$2:$F$13)+1</f>
        <v>0.92814596956851692</v>
      </c>
      <c r="H72" s="2">
        <f ca="1">Table23[[#This Row],[Detrended Series]]/Table23[[#This Row],[Seasonality]]</f>
        <v>0.97665386515808272</v>
      </c>
    </row>
    <row r="73" spans="1:8" x14ac:dyDescent="0.2">
      <c r="A73" s="1">
        <v>20424</v>
      </c>
      <c r="B73">
        <v>21.19</v>
      </c>
      <c r="C73" s="2">
        <f t="shared" ref="C73:C136" ca="1" si="3">IFERROR(AVERAGE(OFFSET(B67,0,0,13,1)),"")</f>
        <v>21.87769230769231</v>
      </c>
      <c r="D73" s="2">
        <f ca="1">Table22[[#This Row],[y]]/Table22[[#This Row],[Trend]]</f>
        <v>0.968566506100348</v>
      </c>
      <c r="E73" s="2" t="str">
        <f t="shared" si="2"/>
        <v>Dec</v>
      </c>
      <c r="F73" s="2">
        <f ca="1">AVERAGEIF($E$8:$E$727,Table23[[#This Row],[Monthly]],$D$8:$D$727)</f>
        <v>0.98306369697572327</v>
      </c>
      <c r="G73" s="2">
        <f ca="1">Table23[[#This Row],[Mul_Seasonality_Average]]-AVERAGE($F$2:$F$13)+1</f>
        <v>0.98252144207209213</v>
      </c>
      <c r="H73" s="2">
        <f ca="1">Table23[[#This Row],[Detrended Series]]/Table23[[#This Row],[Seasonality]]</f>
        <v>0.98579681279798448</v>
      </c>
    </row>
    <row r="74" spans="1:8" x14ac:dyDescent="0.2">
      <c r="A74" s="1">
        <v>20455</v>
      </c>
      <c r="B74">
        <v>23.24</v>
      </c>
      <c r="C74" s="2">
        <f t="shared" ca="1" si="3"/>
        <v>21.898461538461543</v>
      </c>
      <c r="D74" s="2">
        <f ca="1">Table22[[#This Row],[y]]/Table22[[#This Row],[Trend]]</f>
        <v>1.0612617675987071</v>
      </c>
      <c r="E74" s="2" t="str">
        <f t="shared" si="2"/>
        <v>Jan</v>
      </c>
      <c r="F74" s="2">
        <f ca="1">AVERAGEIF($E$8:$E$727,Table23[[#This Row],[Monthly]],$D$8:$D$727)</f>
        <v>1.0612291220995622</v>
      </c>
      <c r="G74" s="2">
        <f ca="1">Table23[[#This Row],[Mul_Seasonality_Average]]-AVERAGE($F$2:$F$13)+1</f>
        <v>1.0606868671959311</v>
      </c>
      <c r="H74" s="2">
        <f ca="1">Table23[[#This Row],[Detrended Series]]/Table23[[#This Row],[Seasonality]]</f>
        <v>1.0005420076561293</v>
      </c>
    </row>
    <row r="75" spans="1:8" x14ac:dyDescent="0.2">
      <c r="A75" s="1">
        <v>20486</v>
      </c>
      <c r="B75">
        <v>24.71</v>
      </c>
      <c r="C75" s="2">
        <f t="shared" ca="1" si="3"/>
        <v>21.905384615384612</v>
      </c>
      <c r="D75" s="2">
        <f ca="1">Table22[[#This Row],[y]]/Table22[[#This Row],[Trend]]</f>
        <v>1.1280331495592937</v>
      </c>
      <c r="E75" s="2" t="str">
        <f t="shared" si="2"/>
        <v>Feb</v>
      </c>
      <c r="F75" s="2">
        <f ca="1">AVERAGEIF($E$8:$E$727,Table23[[#This Row],[Monthly]],$D$8:$D$727)</f>
        <v>1.1279568119928638</v>
      </c>
      <c r="G75" s="2">
        <f ca="1">Table23[[#This Row],[Mul_Seasonality_Average]]-AVERAGE($F$2:$F$13)+1</f>
        <v>1.1274145570892327</v>
      </c>
      <c r="H75" s="2">
        <f ca="1">Table23[[#This Row],[Detrended Series]]/Table23[[#This Row],[Seasonality]]</f>
        <v>1.0005486823512888</v>
      </c>
    </row>
    <row r="76" spans="1:8" x14ac:dyDescent="0.2">
      <c r="A76" s="1">
        <v>20515</v>
      </c>
      <c r="B76">
        <v>25.9</v>
      </c>
      <c r="C76" s="2">
        <f t="shared" ca="1" si="3"/>
        <v>21.925384615384612</v>
      </c>
      <c r="D76" s="2">
        <f ca="1">Table22[[#This Row],[y]]/Table22[[#This Row],[Trend]]</f>
        <v>1.1812791635968145</v>
      </c>
      <c r="E76" s="2" t="str">
        <f t="shared" si="2"/>
        <v>Mar</v>
      </c>
      <c r="F76" s="2">
        <f ca="1">AVERAGEIF($E$8:$E$727,Table23[[#This Row],[Monthly]],$D$8:$D$727)</f>
        <v>1.1460954131131467</v>
      </c>
      <c r="G76" s="2">
        <f ca="1">Table23[[#This Row],[Mul_Seasonality_Average]]-AVERAGE($F$2:$F$13)+1</f>
        <v>1.1455531582095155</v>
      </c>
      <c r="H76" s="2">
        <f ca="1">Table23[[#This Row],[Detrended Series]]/Table23[[#This Row],[Seasonality]]</f>
        <v>1.0311866849052542</v>
      </c>
    </row>
    <row r="77" spans="1:8" x14ac:dyDescent="0.2">
      <c r="A77" s="1">
        <v>20546</v>
      </c>
      <c r="B77">
        <v>24.66</v>
      </c>
      <c r="C77" s="2">
        <f t="shared" ca="1" si="3"/>
        <v>21.959999999999997</v>
      </c>
      <c r="D77" s="2">
        <f ca="1">Table22[[#This Row],[y]]/Table22[[#This Row],[Trend]]</f>
        <v>1.1229508196721314</v>
      </c>
      <c r="E77" s="2" t="str">
        <f t="shared" si="2"/>
        <v>Apr</v>
      </c>
      <c r="F77" s="2">
        <f ca="1">AVERAGEIF($E$8:$E$727,Table23[[#This Row],[Monthly]],$D$8:$D$727)</f>
        <v>1.1076861608568953</v>
      </c>
      <c r="G77" s="2">
        <f ca="1">Table23[[#This Row],[Mul_Seasonality_Average]]-AVERAGE($F$2:$F$13)+1</f>
        <v>1.1071439059532642</v>
      </c>
      <c r="H77" s="2">
        <f ca="1">Table23[[#This Row],[Detrended Series]]/Table23[[#This Row],[Seasonality]]</f>
        <v>1.0142771988662642</v>
      </c>
    </row>
    <row r="78" spans="1:8" x14ac:dyDescent="0.2">
      <c r="A78" s="1">
        <v>20576</v>
      </c>
      <c r="B78">
        <v>23.14</v>
      </c>
      <c r="C78" s="2">
        <f t="shared" ca="1" si="3"/>
        <v>22.068461538461538</v>
      </c>
      <c r="D78" s="2">
        <f ca="1">Table22[[#This Row],[y]]/Table22[[#This Row],[Trend]]</f>
        <v>1.0485551953710481</v>
      </c>
      <c r="E78" s="2" t="str">
        <f t="shared" si="2"/>
        <v>May</v>
      </c>
      <c r="F78" s="2">
        <f ca="1">AVERAGEIF($E$8:$E$727,Table23[[#This Row],[Monthly]],$D$8:$D$727)</f>
        <v>1.0512716216930516</v>
      </c>
      <c r="G78" s="2">
        <f ca="1">Table23[[#This Row],[Mul_Seasonality_Average]]-AVERAGE($F$2:$F$13)+1</f>
        <v>1.0507293667894204</v>
      </c>
      <c r="H78" s="2">
        <f ca="1">Table23[[#This Row],[Detrended Series]]/Table23[[#This Row],[Seasonality]]</f>
        <v>0.99793079789421357</v>
      </c>
    </row>
    <row r="79" spans="1:8" x14ac:dyDescent="0.2">
      <c r="A79" s="1">
        <v>20607</v>
      </c>
      <c r="B79">
        <v>22.04</v>
      </c>
      <c r="C79" s="2">
        <f t="shared" ca="1" si="3"/>
        <v>22.202307692307688</v>
      </c>
      <c r="D79" s="2">
        <f ca="1">Table22[[#This Row],[y]]/Table22[[#This Row],[Trend]]</f>
        <v>0.99268960260541195</v>
      </c>
      <c r="E79" s="2" t="str">
        <f t="shared" si="2"/>
        <v>Jun</v>
      </c>
      <c r="F79" s="2">
        <f ca="1">AVERAGEIF($E$8:$E$727,Table23[[#This Row],[Monthly]],$D$8:$D$727)</f>
        <v>0.98970503057706927</v>
      </c>
      <c r="G79" s="2">
        <f ca="1">Table23[[#This Row],[Mul_Seasonality_Average]]-AVERAGE($F$2:$F$13)+1</f>
        <v>0.98916277567343813</v>
      </c>
      <c r="H79" s="2">
        <f ca="1">Table23[[#This Row],[Detrended Series]]/Table23[[#This Row],[Seasonality]]</f>
        <v>1.0035654666943696</v>
      </c>
    </row>
    <row r="80" spans="1:8" x14ac:dyDescent="0.2">
      <c r="A80" s="1">
        <v>20637</v>
      </c>
      <c r="B80">
        <v>21.47</v>
      </c>
      <c r="C80" s="2">
        <f t="shared" ca="1" si="3"/>
        <v>22.35153846153846</v>
      </c>
      <c r="D80" s="2">
        <f ca="1">Table22[[#This Row],[y]]/Table22[[#This Row],[Trend]]</f>
        <v>0.96056027807413014</v>
      </c>
      <c r="E80" s="2" t="str">
        <f t="shared" si="2"/>
        <v>Jul</v>
      </c>
      <c r="F80" s="2">
        <f ca="1">AVERAGEIF($E$8:$E$727,Table23[[#This Row],[Monthly]],$D$8:$D$727)</f>
        <v>0.93724386248424341</v>
      </c>
      <c r="G80" s="2">
        <f ca="1">Table23[[#This Row],[Mul_Seasonality_Average]]-AVERAGE($F$2:$F$13)+1</f>
        <v>0.93670160758061227</v>
      </c>
      <c r="H80" s="2">
        <f ca="1">Table23[[#This Row],[Detrended Series]]/Table23[[#This Row],[Seasonality]]</f>
        <v>1.0254709400522348</v>
      </c>
    </row>
    <row r="81" spans="1:8" x14ac:dyDescent="0.2">
      <c r="A81" s="1">
        <v>20668</v>
      </c>
      <c r="B81">
        <v>20.55</v>
      </c>
      <c r="C81" s="2">
        <f t="shared" ca="1" si="3"/>
        <v>22.586923076923078</v>
      </c>
      <c r="D81" s="2">
        <f ca="1">Table22[[#This Row],[y]]/Table22[[#This Row],[Trend]]</f>
        <v>0.90981847903824542</v>
      </c>
      <c r="E81" s="2" t="str">
        <f t="shared" si="2"/>
        <v>Aug</v>
      </c>
      <c r="F81" s="2">
        <f ca="1">AVERAGEIF($E$8:$E$727,Table23[[#This Row],[Monthly]],$D$8:$D$727)</f>
        <v>0.89460808669572078</v>
      </c>
      <c r="G81" s="2">
        <f ca="1">Table23[[#This Row],[Mul_Seasonality_Average]]-AVERAGE($F$2:$F$13)+1</f>
        <v>0.89406583179208965</v>
      </c>
      <c r="H81" s="2">
        <f ca="1">Table23[[#This Row],[Detrended Series]]/Table23[[#This Row],[Seasonality]]</f>
        <v>1.0176191133650425</v>
      </c>
    </row>
    <row r="82" spans="1:8" x14ac:dyDescent="0.2">
      <c r="A82" s="1">
        <v>20699</v>
      </c>
      <c r="B82">
        <v>19.89</v>
      </c>
      <c r="C82" s="2">
        <f t="shared" ca="1" si="3"/>
        <v>22.811538461538461</v>
      </c>
      <c r="D82" s="2">
        <f ca="1">Table22[[#This Row],[y]]/Table22[[#This Row],[Trend]]</f>
        <v>0.87192716236722312</v>
      </c>
      <c r="E82" s="2" t="str">
        <f t="shared" si="2"/>
        <v>Sep</v>
      </c>
      <c r="F82" s="2">
        <f ca="1">AVERAGEIF($E$8:$E$727,Table23[[#This Row],[Monthly]],$D$8:$D$727)</f>
        <v>0.88237232635432461</v>
      </c>
      <c r="G82" s="2">
        <f ca="1">Table23[[#This Row],[Mul_Seasonality_Average]]-AVERAGE($F$2:$F$13)+1</f>
        <v>0.88183007145069348</v>
      </c>
      <c r="H82" s="2">
        <f ca="1">Table23[[#This Row],[Detrended Series]]/Table23[[#This Row],[Seasonality]]</f>
        <v>0.98877004833008342</v>
      </c>
    </row>
    <row r="83" spans="1:8" x14ac:dyDescent="0.2">
      <c r="A83" s="1">
        <v>20729</v>
      </c>
      <c r="B83">
        <v>19.690000000000001</v>
      </c>
      <c r="C83" s="2">
        <f t="shared" ca="1" si="3"/>
        <v>22.907692307692304</v>
      </c>
      <c r="D83" s="2">
        <f ca="1">Table22[[#This Row],[y]]/Table22[[#This Row],[Trend]]</f>
        <v>0.85953660174613855</v>
      </c>
      <c r="E83" s="2" t="str">
        <f t="shared" si="2"/>
        <v>Oct</v>
      </c>
      <c r="F83" s="2">
        <f ca="1">AVERAGEIF($E$8:$E$727,Table23[[#This Row],[Monthly]],$D$8:$D$727)</f>
        <v>0.89658670152882181</v>
      </c>
      <c r="G83" s="2">
        <f ca="1">Table23[[#This Row],[Mul_Seasonality_Average]]-AVERAGE($F$2:$F$13)+1</f>
        <v>0.89604444662519067</v>
      </c>
      <c r="H83" s="2">
        <f ca="1">Table23[[#This Row],[Detrended Series]]/Table23[[#This Row],[Seasonality]]</f>
        <v>0.95925665851001796</v>
      </c>
    </row>
    <row r="84" spans="1:8" x14ac:dyDescent="0.2">
      <c r="A84" s="1">
        <v>20760</v>
      </c>
      <c r="B84">
        <v>20.57</v>
      </c>
      <c r="C84" s="2">
        <f t="shared" ca="1" si="3"/>
        <v>23.066153846153846</v>
      </c>
      <c r="D84" s="2">
        <f ca="1">Table22[[#This Row],[y]]/Table22[[#This Row],[Trend]]</f>
        <v>0.89178283198826125</v>
      </c>
      <c r="E84" s="2" t="str">
        <f t="shared" si="2"/>
        <v>Nov</v>
      </c>
      <c r="F84" s="2">
        <f ca="1">AVERAGEIF($E$8:$E$727,Table23[[#This Row],[Monthly]],$D$8:$D$727)</f>
        <v>0.92868822447214805</v>
      </c>
      <c r="G84" s="2">
        <f ca="1">Table23[[#This Row],[Mul_Seasonality_Average]]-AVERAGE($F$2:$F$13)+1</f>
        <v>0.92814596956851692</v>
      </c>
      <c r="H84" s="2">
        <f ca="1">Table23[[#This Row],[Detrended Series]]/Table23[[#This Row],[Seasonality]]</f>
        <v>0.96082174703925027</v>
      </c>
    </row>
    <row r="85" spans="1:8" x14ac:dyDescent="0.2">
      <c r="A85" s="1">
        <v>20790</v>
      </c>
      <c r="B85">
        <v>21.58</v>
      </c>
      <c r="C85" s="2">
        <f t="shared" ca="1" si="3"/>
        <v>23.212307692307697</v>
      </c>
      <c r="D85" s="2">
        <f ca="1">Table22[[#This Row],[y]]/Table22[[#This Row],[Trend]]</f>
        <v>0.92967921527041331</v>
      </c>
      <c r="E85" s="2" t="str">
        <f t="shared" si="2"/>
        <v>Dec</v>
      </c>
      <c r="F85" s="2">
        <f ca="1">AVERAGEIF($E$8:$E$727,Table23[[#This Row],[Monthly]],$D$8:$D$727)</f>
        <v>0.98306369697572327</v>
      </c>
      <c r="G85" s="2">
        <f ca="1">Table23[[#This Row],[Mul_Seasonality_Average]]-AVERAGE($F$2:$F$13)+1</f>
        <v>0.98252144207209213</v>
      </c>
      <c r="H85" s="2">
        <f ca="1">Table23[[#This Row],[Detrended Series]]/Table23[[#This Row],[Seasonality]]</f>
        <v>0.94621773679540566</v>
      </c>
    </row>
    <row r="86" spans="1:8" x14ac:dyDescent="0.2">
      <c r="A86" s="1">
        <v>20821</v>
      </c>
      <c r="B86">
        <v>23.13</v>
      </c>
      <c r="C86" s="2">
        <f t="shared" ca="1" si="3"/>
        <v>23.35</v>
      </c>
      <c r="D86" s="2">
        <f ca="1">Table22[[#This Row],[y]]/Table22[[#This Row],[Trend]]</f>
        <v>0.99057815845824404</v>
      </c>
      <c r="E86" s="2" t="str">
        <f t="shared" si="2"/>
        <v>Jan</v>
      </c>
      <c r="F86" s="2">
        <f ca="1">AVERAGEIF($E$8:$E$727,Table23[[#This Row],[Monthly]],$D$8:$D$727)</f>
        <v>1.0612291220995622</v>
      </c>
      <c r="G86" s="2">
        <f ca="1">Table23[[#This Row],[Mul_Seasonality_Average]]-AVERAGE($F$2:$F$13)+1</f>
        <v>1.0606868671959311</v>
      </c>
      <c r="H86" s="2">
        <f ca="1">Table23[[#This Row],[Detrended Series]]/Table23[[#This Row],[Seasonality]]</f>
        <v>0.93390253909428622</v>
      </c>
    </row>
    <row r="87" spans="1:8" x14ac:dyDescent="0.2">
      <c r="A87" s="1">
        <v>20852</v>
      </c>
      <c r="B87">
        <v>26.3</v>
      </c>
      <c r="C87" s="2">
        <f t="shared" ca="1" si="3"/>
        <v>23.416923076923073</v>
      </c>
      <c r="D87" s="2">
        <f ca="1">Table22[[#This Row],[y]]/Table22[[#This Row],[Trend]]</f>
        <v>1.1231193745483217</v>
      </c>
      <c r="E87" s="2" t="str">
        <f t="shared" si="2"/>
        <v>Feb</v>
      </c>
      <c r="F87" s="2">
        <f ca="1">AVERAGEIF($E$8:$E$727,Table23[[#This Row],[Monthly]],$D$8:$D$727)</f>
        <v>1.1279568119928638</v>
      </c>
      <c r="G87" s="2">
        <f ca="1">Table23[[#This Row],[Mul_Seasonality_Average]]-AVERAGE($F$2:$F$13)+1</f>
        <v>1.1274145570892327</v>
      </c>
      <c r="H87" s="2">
        <f ca="1">Table23[[#This Row],[Detrended Series]]/Table23[[#This Row],[Seasonality]]</f>
        <v>0.99619023675550156</v>
      </c>
    </row>
    <row r="88" spans="1:8" x14ac:dyDescent="0.2">
      <c r="A88" s="1">
        <v>20880</v>
      </c>
      <c r="B88">
        <v>27.63</v>
      </c>
      <c r="C88" s="2">
        <f t="shared" ca="1" si="3"/>
        <v>23.51307692307692</v>
      </c>
      <c r="D88" s="2">
        <f ca="1">Table22[[#This Row],[y]]/Table22[[#This Row],[Trend]]</f>
        <v>1.1750907841790168</v>
      </c>
      <c r="E88" s="2" t="str">
        <f t="shared" si="2"/>
        <v>Mar</v>
      </c>
      <c r="F88" s="2">
        <f ca="1">AVERAGEIF($E$8:$E$727,Table23[[#This Row],[Monthly]],$D$8:$D$727)</f>
        <v>1.1460954131131467</v>
      </c>
      <c r="G88" s="2">
        <f ca="1">Table23[[#This Row],[Mul_Seasonality_Average]]-AVERAGE($F$2:$F$13)+1</f>
        <v>1.1455531582095155</v>
      </c>
      <c r="H88" s="2">
        <f ca="1">Table23[[#This Row],[Detrended Series]]/Table23[[#This Row],[Seasonality]]</f>
        <v>1.0257845965137649</v>
      </c>
    </row>
    <row r="89" spans="1:8" x14ac:dyDescent="0.2">
      <c r="A89" s="1">
        <v>20911</v>
      </c>
      <c r="B89">
        <v>27.15</v>
      </c>
      <c r="C89" s="2">
        <f t="shared" ca="1" si="3"/>
        <v>23.66</v>
      </c>
      <c r="D89" s="2">
        <f ca="1">Table22[[#This Row],[y]]/Table22[[#This Row],[Trend]]</f>
        <v>1.1475063398140322</v>
      </c>
      <c r="E89" s="2" t="str">
        <f t="shared" si="2"/>
        <v>Apr</v>
      </c>
      <c r="F89" s="2">
        <f ca="1">AVERAGEIF($E$8:$E$727,Table23[[#This Row],[Monthly]],$D$8:$D$727)</f>
        <v>1.1076861608568953</v>
      </c>
      <c r="G89" s="2">
        <f ca="1">Table23[[#This Row],[Mul_Seasonality_Average]]-AVERAGE($F$2:$F$13)+1</f>
        <v>1.1071439059532642</v>
      </c>
      <c r="H89" s="2">
        <f ca="1">Table23[[#This Row],[Detrended Series]]/Table23[[#This Row],[Seasonality]]</f>
        <v>1.0364563573386745</v>
      </c>
    </row>
    <row r="90" spans="1:8" x14ac:dyDescent="0.2">
      <c r="A90" s="1">
        <v>20941</v>
      </c>
      <c r="B90">
        <v>26.72</v>
      </c>
      <c r="C90" s="2">
        <f t="shared" ca="1" si="3"/>
        <v>23.867692307692305</v>
      </c>
      <c r="D90" s="2">
        <f ca="1">Table22[[#This Row],[y]]/Table22[[#This Row],[Trend]]</f>
        <v>1.119504963258992</v>
      </c>
      <c r="E90" s="2" t="str">
        <f t="shared" si="2"/>
        <v>May</v>
      </c>
      <c r="F90" s="2">
        <f ca="1">AVERAGEIF($E$8:$E$727,Table23[[#This Row],[Monthly]],$D$8:$D$727)</f>
        <v>1.0512716216930516</v>
      </c>
      <c r="G90" s="2">
        <f ca="1">Table23[[#This Row],[Mul_Seasonality_Average]]-AVERAGE($F$2:$F$13)+1</f>
        <v>1.0507293667894204</v>
      </c>
      <c r="H90" s="2">
        <f ca="1">Table23[[#This Row],[Detrended Series]]/Table23[[#This Row],[Seasonality]]</f>
        <v>1.0654551006599542</v>
      </c>
    </row>
    <row r="91" spans="1:8" x14ac:dyDescent="0.2">
      <c r="A91" s="1">
        <v>20972</v>
      </c>
      <c r="B91">
        <v>25.04</v>
      </c>
      <c r="C91" s="2">
        <f t="shared" ca="1" si="3"/>
        <v>24.107692307692307</v>
      </c>
      <c r="D91" s="2">
        <f ca="1">Table22[[#This Row],[y]]/Table22[[#This Row],[Trend]]</f>
        <v>1.0386726228462029</v>
      </c>
      <c r="E91" s="2" t="str">
        <f t="shared" si="2"/>
        <v>Jun</v>
      </c>
      <c r="F91" s="2">
        <f ca="1">AVERAGEIF($E$8:$E$727,Table23[[#This Row],[Monthly]],$D$8:$D$727)</f>
        <v>0.98970503057706927</v>
      </c>
      <c r="G91" s="2">
        <f ca="1">Table23[[#This Row],[Mul_Seasonality_Average]]-AVERAGE($F$2:$F$13)+1</f>
        <v>0.98916277567343813</v>
      </c>
      <c r="H91" s="2">
        <f ca="1">Table23[[#This Row],[Detrended Series]]/Table23[[#This Row],[Seasonality]]</f>
        <v>1.0500522749039536</v>
      </c>
    </row>
    <row r="92" spans="1:8" x14ac:dyDescent="0.2">
      <c r="A92" s="1">
        <v>21002</v>
      </c>
      <c r="B92">
        <v>23.83</v>
      </c>
      <c r="C92" s="2">
        <f t="shared" ca="1" si="3"/>
        <v>24.362307692307695</v>
      </c>
      <c r="D92" s="2">
        <f ca="1">Table22[[#This Row],[y]]/Table22[[#This Row],[Trend]]</f>
        <v>0.97815035837201203</v>
      </c>
      <c r="E92" s="2" t="str">
        <f t="shared" si="2"/>
        <v>Jul</v>
      </c>
      <c r="F92" s="2">
        <f ca="1">AVERAGEIF($E$8:$E$727,Table23[[#This Row],[Monthly]],$D$8:$D$727)</f>
        <v>0.93724386248424341</v>
      </c>
      <c r="G92" s="2">
        <f ca="1">Table23[[#This Row],[Mul_Seasonality_Average]]-AVERAGE($F$2:$F$13)+1</f>
        <v>0.93670160758061227</v>
      </c>
      <c r="H92" s="2">
        <f ca="1">Table23[[#This Row],[Detrended Series]]/Table23[[#This Row],[Seasonality]]</f>
        <v>1.0442496846978377</v>
      </c>
    </row>
    <row r="93" spans="1:8" x14ac:dyDescent="0.2">
      <c r="A93" s="1">
        <v>21033</v>
      </c>
      <c r="B93">
        <v>22.34</v>
      </c>
      <c r="C93" s="2">
        <f t="shared" ca="1" si="3"/>
        <v>24.625384615384618</v>
      </c>
      <c r="D93" s="2">
        <f ca="1">Table22[[#This Row],[y]]/Table22[[#This Row],[Trend]]</f>
        <v>0.90719395245681433</v>
      </c>
      <c r="E93" s="2" t="str">
        <f t="shared" si="2"/>
        <v>Aug</v>
      </c>
      <c r="F93" s="2">
        <f ca="1">AVERAGEIF($E$8:$E$727,Table23[[#This Row],[Monthly]],$D$8:$D$727)</f>
        <v>0.89460808669572078</v>
      </c>
      <c r="G93" s="2">
        <f ca="1">Table23[[#This Row],[Mul_Seasonality_Average]]-AVERAGE($F$2:$F$13)+1</f>
        <v>0.89406583179208965</v>
      </c>
      <c r="H93" s="2">
        <f ca="1">Table23[[#This Row],[Detrended Series]]/Table23[[#This Row],[Seasonality]]</f>
        <v>1.0146836174674188</v>
      </c>
    </row>
    <row r="94" spans="1:8" x14ac:dyDescent="0.2">
      <c r="A94" s="1">
        <v>21064</v>
      </c>
      <c r="B94">
        <v>21.8</v>
      </c>
      <c r="C94" s="2">
        <f t="shared" ca="1" si="3"/>
        <v>24.686153846153847</v>
      </c>
      <c r="D94" s="2">
        <f ca="1">Table22[[#This Row],[y]]/Table22[[#This Row],[Trend]]</f>
        <v>0.88308612738377168</v>
      </c>
      <c r="E94" s="2" t="str">
        <f t="shared" si="2"/>
        <v>Sep</v>
      </c>
      <c r="F94" s="2">
        <f ca="1">AVERAGEIF($E$8:$E$727,Table23[[#This Row],[Monthly]],$D$8:$D$727)</f>
        <v>0.88237232635432461</v>
      </c>
      <c r="G94" s="2">
        <f ca="1">Table23[[#This Row],[Mul_Seasonality_Average]]-AVERAGE($F$2:$F$13)+1</f>
        <v>0.88183007145069348</v>
      </c>
      <c r="H94" s="2">
        <f ca="1">Table23[[#This Row],[Detrended Series]]/Table23[[#This Row],[Seasonality]]</f>
        <v>1.001424374121209</v>
      </c>
    </row>
    <row r="95" spans="1:8" x14ac:dyDescent="0.2">
      <c r="A95" s="1">
        <v>21094</v>
      </c>
      <c r="B95">
        <v>21.8</v>
      </c>
      <c r="C95" s="2">
        <f t="shared" ca="1" si="3"/>
        <v>24.589230769230767</v>
      </c>
      <c r="D95" s="2">
        <f ca="1">Table22[[#This Row],[y]]/Table22[[#This Row],[Trend]]</f>
        <v>0.88656697741350199</v>
      </c>
      <c r="E95" s="2" t="str">
        <f t="shared" si="2"/>
        <v>Oct</v>
      </c>
      <c r="F95" s="2">
        <f ca="1">AVERAGEIF($E$8:$E$727,Table23[[#This Row],[Monthly]],$D$8:$D$727)</f>
        <v>0.89658670152882181</v>
      </c>
      <c r="G95" s="2">
        <f ca="1">Table23[[#This Row],[Mul_Seasonality_Average]]-AVERAGE($F$2:$F$13)+1</f>
        <v>0.89604444662519067</v>
      </c>
      <c r="H95" s="2">
        <f ca="1">Table23[[#This Row],[Detrended Series]]/Table23[[#This Row],[Seasonality]]</f>
        <v>0.98942299207658269</v>
      </c>
    </row>
    <row r="96" spans="1:8" x14ac:dyDescent="0.2">
      <c r="A96" s="1">
        <v>21125</v>
      </c>
      <c r="B96">
        <v>22.39</v>
      </c>
      <c r="C96" s="2">
        <f t="shared" ca="1" si="3"/>
        <v>24.401538461538458</v>
      </c>
      <c r="D96" s="2">
        <f ca="1">Table22[[#This Row],[y]]/Table22[[#This Row],[Trend]]</f>
        <v>0.91756509677826137</v>
      </c>
      <c r="E96" s="2" t="str">
        <f t="shared" si="2"/>
        <v>Nov</v>
      </c>
      <c r="F96" s="2">
        <f ca="1">AVERAGEIF($E$8:$E$727,Table23[[#This Row],[Monthly]],$D$8:$D$727)</f>
        <v>0.92868822447214805</v>
      </c>
      <c r="G96" s="2">
        <f ca="1">Table23[[#This Row],[Mul_Seasonality_Average]]-AVERAGE($F$2:$F$13)+1</f>
        <v>0.92814596956851692</v>
      </c>
      <c r="H96" s="2">
        <f ca="1">Table23[[#This Row],[Detrended Series]]/Table23[[#This Row],[Seasonality]]</f>
        <v>0.98859999058642201</v>
      </c>
    </row>
    <row r="97" spans="1:8" x14ac:dyDescent="0.2">
      <c r="A97" s="1">
        <v>21155</v>
      </c>
      <c r="B97">
        <v>23.69</v>
      </c>
      <c r="C97" s="2">
        <f t="shared" ca="1" si="3"/>
        <v>24.133076923076921</v>
      </c>
      <c r="D97" s="2">
        <f ca="1">Table22[[#This Row],[y]]/Table22[[#This Row],[Trend]]</f>
        <v>0.98164026392120629</v>
      </c>
      <c r="E97" s="2" t="str">
        <f t="shared" si="2"/>
        <v>Dec</v>
      </c>
      <c r="F97" s="2">
        <f ca="1">AVERAGEIF($E$8:$E$727,Table23[[#This Row],[Monthly]],$D$8:$D$727)</f>
        <v>0.98306369697572327</v>
      </c>
      <c r="G97" s="2">
        <f ca="1">Table23[[#This Row],[Mul_Seasonality_Average]]-AVERAGE($F$2:$F$13)+1</f>
        <v>0.98252144207209213</v>
      </c>
      <c r="H97" s="2">
        <f ca="1">Table23[[#This Row],[Detrended Series]]/Table23[[#This Row],[Seasonality]]</f>
        <v>0.99910314613691531</v>
      </c>
    </row>
    <row r="98" spans="1:8" x14ac:dyDescent="0.2">
      <c r="A98" s="1">
        <v>21186</v>
      </c>
      <c r="B98">
        <v>24.89</v>
      </c>
      <c r="C98" s="2">
        <f t="shared" ca="1" si="3"/>
        <v>23.923076923076927</v>
      </c>
      <c r="D98" s="2">
        <f ca="1">Table22[[#This Row],[y]]/Table22[[#This Row],[Trend]]</f>
        <v>1.0404180064308681</v>
      </c>
      <c r="E98" s="2" t="str">
        <f t="shared" si="2"/>
        <v>Jan</v>
      </c>
      <c r="F98" s="2">
        <f ca="1">AVERAGEIF($E$8:$E$727,Table23[[#This Row],[Monthly]],$D$8:$D$727)</f>
        <v>1.0612291220995622</v>
      </c>
      <c r="G98" s="2">
        <f ca="1">Table23[[#This Row],[Mul_Seasonality_Average]]-AVERAGE($F$2:$F$13)+1</f>
        <v>1.0606868671959311</v>
      </c>
      <c r="H98" s="2">
        <f ca="1">Table23[[#This Row],[Detrended Series]]/Table23[[#This Row],[Seasonality]]</f>
        <v>0.98089081576106774</v>
      </c>
    </row>
    <row r="99" spans="1:8" x14ac:dyDescent="0.2">
      <c r="A99" s="1">
        <v>21217</v>
      </c>
      <c r="B99">
        <v>26.55</v>
      </c>
      <c r="C99" s="2">
        <f t="shared" ca="1" si="3"/>
        <v>23.683846153846154</v>
      </c>
      <c r="D99" s="2">
        <f ca="1">Table22[[#This Row],[y]]/Table22[[#This Row],[Trend]]</f>
        <v>1.1210172464191757</v>
      </c>
      <c r="E99" s="2" t="str">
        <f t="shared" si="2"/>
        <v>Feb</v>
      </c>
      <c r="F99" s="2">
        <f ca="1">AVERAGEIF($E$8:$E$727,Table23[[#This Row],[Monthly]],$D$8:$D$727)</f>
        <v>1.1279568119928638</v>
      </c>
      <c r="G99" s="2">
        <f ca="1">Table23[[#This Row],[Mul_Seasonality_Average]]-AVERAGE($F$2:$F$13)+1</f>
        <v>1.1274145570892327</v>
      </c>
      <c r="H99" s="2">
        <f ca="1">Table23[[#This Row],[Detrended Series]]/Table23[[#This Row],[Seasonality]]</f>
        <v>0.99432568026567469</v>
      </c>
    </row>
    <row r="100" spans="1:8" x14ac:dyDescent="0.2">
      <c r="A100" s="1">
        <v>21245</v>
      </c>
      <c r="B100">
        <v>27.09</v>
      </c>
      <c r="C100" s="2">
        <f t="shared" ca="1" si="3"/>
        <v>23.55153846153846</v>
      </c>
      <c r="D100" s="2">
        <f ca="1">Table22[[#This Row],[y]]/Table22[[#This Row],[Trend]]</f>
        <v>1.1502433288695824</v>
      </c>
      <c r="E100" s="2" t="str">
        <f t="shared" si="2"/>
        <v>Mar</v>
      </c>
      <c r="F100" s="2">
        <f ca="1">AVERAGEIF($E$8:$E$727,Table23[[#This Row],[Monthly]],$D$8:$D$727)</f>
        <v>1.1460954131131467</v>
      </c>
      <c r="G100" s="2">
        <f ca="1">Table23[[#This Row],[Mul_Seasonality_Average]]-AVERAGE($F$2:$F$13)+1</f>
        <v>1.1455531582095155</v>
      </c>
      <c r="H100" s="2">
        <f ca="1">Table23[[#This Row],[Detrended Series]]/Table23[[#This Row],[Seasonality]]</f>
        <v>1.004094240958139</v>
      </c>
    </row>
    <row r="101" spans="1:8" x14ac:dyDescent="0.2">
      <c r="A101" s="1">
        <v>21276</v>
      </c>
      <c r="B101">
        <v>26.37</v>
      </c>
      <c r="C101" s="2">
        <f t="shared" ca="1" si="3"/>
        <v>23.493846153846157</v>
      </c>
      <c r="D101" s="2">
        <f ca="1">Table22[[#This Row],[y]]/Table22[[#This Row],[Trend]]</f>
        <v>1.12242158339336</v>
      </c>
      <c r="E101" s="2" t="str">
        <f t="shared" si="2"/>
        <v>Apr</v>
      </c>
      <c r="F101" s="2">
        <f ca="1">AVERAGEIF($E$8:$E$727,Table23[[#This Row],[Monthly]],$D$8:$D$727)</f>
        <v>1.1076861608568953</v>
      </c>
      <c r="G101" s="2">
        <f ca="1">Table23[[#This Row],[Mul_Seasonality_Average]]-AVERAGE($F$2:$F$13)+1</f>
        <v>1.1071439059532642</v>
      </c>
      <c r="H101" s="2">
        <f ca="1">Table23[[#This Row],[Detrended Series]]/Table23[[#This Row],[Seasonality]]</f>
        <v>1.0137991794544012</v>
      </c>
    </row>
    <row r="102" spans="1:8" x14ac:dyDescent="0.2">
      <c r="A102" s="1">
        <v>21306</v>
      </c>
      <c r="B102">
        <v>24.71</v>
      </c>
      <c r="C102" s="2">
        <f t="shared" ca="1" si="3"/>
        <v>23.472307692307691</v>
      </c>
      <c r="D102" s="2">
        <f ca="1">Table22[[#This Row],[y]]/Table22[[#This Row],[Trend]]</f>
        <v>1.0527298944746675</v>
      </c>
      <c r="E102" s="2" t="str">
        <f t="shared" si="2"/>
        <v>May</v>
      </c>
      <c r="F102" s="2">
        <f ca="1">AVERAGEIF($E$8:$E$727,Table23[[#This Row],[Monthly]],$D$8:$D$727)</f>
        <v>1.0512716216930516</v>
      </c>
      <c r="G102" s="2">
        <f ca="1">Table23[[#This Row],[Mul_Seasonality_Average]]-AVERAGE($F$2:$F$13)+1</f>
        <v>1.0507293667894204</v>
      </c>
      <c r="H102" s="2">
        <f ca="1">Table23[[#This Row],[Detrended Series]]/Table23[[#This Row],[Seasonality]]</f>
        <v>1.0019039419173748</v>
      </c>
    </row>
    <row r="103" spans="1:8" x14ac:dyDescent="0.2">
      <c r="A103" s="1">
        <v>21337</v>
      </c>
      <c r="B103">
        <v>23.23</v>
      </c>
      <c r="C103" s="2">
        <f t="shared" ca="1" si="3"/>
        <v>23.48076923076923</v>
      </c>
      <c r="D103" s="2">
        <f ca="1">Table22[[#This Row],[y]]/Table22[[#This Row],[Trend]]</f>
        <v>0.98932022932022934</v>
      </c>
      <c r="E103" s="2" t="str">
        <f t="shared" si="2"/>
        <v>Jun</v>
      </c>
      <c r="F103" s="2">
        <f ca="1">AVERAGEIF($E$8:$E$727,Table23[[#This Row],[Monthly]],$D$8:$D$727)</f>
        <v>0.98970503057706927</v>
      </c>
      <c r="G103" s="2">
        <f ca="1">Table23[[#This Row],[Mul_Seasonality_Average]]-AVERAGE($F$2:$F$13)+1</f>
        <v>0.98916277567343813</v>
      </c>
      <c r="H103" s="2">
        <f ca="1">Table23[[#This Row],[Detrended Series]]/Table23[[#This Row],[Seasonality]]</f>
        <v>1.0001591787020938</v>
      </c>
    </row>
    <row r="104" spans="1:8" x14ac:dyDescent="0.2">
      <c r="A104" s="1">
        <v>21367</v>
      </c>
      <c r="B104">
        <v>22.31</v>
      </c>
      <c r="C104" s="2">
        <f t="shared" ca="1" si="3"/>
        <v>23.502307692307689</v>
      </c>
      <c r="D104" s="2">
        <f ca="1">Table22[[#This Row],[y]]/Table22[[#This Row],[Trend]]</f>
        <v>0.94926848427323018</v>
      </c>
      <c r="E104" s="2" t="str">
        <f t="shared" si="2"/>
        <v>Jul</v>
      </c>
      <c r="F104" s="2">
        <f ca="1">AVERAGEIF($E$8:$E$727,Table23[[#This Row],[Monthly]],$D$8:$D$727)</f>
        <v>0.93724386248424341</v>
      </c>
      <c r="G104" s="2">
        <f ca="1">Table23[[#This Row],[Mul_Seasonality_Average]]-AVERAGE($F$2:$F$13)+1</f>
        <v>0.93670160758061227</v>
      </c>
      <c r="H104" s="2">
        <f ca="1">Table23[[#This Row],[Detrended Series]]/Table23[[#This Row],[Seasonality]]</f>
        <v>1.013416093866943</v>
      </c>
    </row>
    <row r="105" spans="1:8" x14ac:dyDescent="0.2">
      <c r="A105" s="1">
        <v>21398</v>
      </c>
      <c r="B105">
        <v>20.72</v>
      </c>
      <c r="C105" s="2">
        <f t="shared" ca="1" si="3"/>
        <v>23.58</v>
      </c>
      <c r="D105" s="2">
        <f ca="1">Table22[[#This Row],[y]]/Table22[[#This Row],[Trend]]</f>
        <v>0.8787107718405428</v>
      </c>
      <c r="E105" s="2" t="str">
        <f t="shared" si="2"/>
        <v>Aug</v>
      </c>
      <c r="F105" s="2">
        <f ca="1">AVERAGEIF($E$8:$E$727,Table23[[#This Row],[Monthly]],$D$8:$D$727)</f>
        <v>0.89460808669572078</v>
      </c>
      <c r="G105" s="2">
        <f ca="1">Table23[[#This Row],[Mul_Seasonality_Average]]-AVERAGE($F$2:$F$13)+1</f>
        <v>0.89406583179208965</v>
      </c>
      <c r="H105" s="2">
        <f ca="1">Table23[[#This Row],[Detrended Series]]/Table23[[#This Row],[Seasonality]]</f>
        <v>0.98282558240619844</v>
      </c>
    </row>
    <row r="106" spans="1:8" x14ac:dyDescent="0.2">
      <c r="A106" s="1">
        <v>21429</v>
      </c>
      <c r="B106">
        <v>20.62</v>
      </c>
      <c r="C106" s="2">
        <f t="shared" ca="1" si="3"/>
        <v>23.61</v>
      </c>
      <c r="D106" s="2">
        <f ca="1">Table22[[#This Row],[y]]/Table22[[#This Row],[Trend]]</f>
        <v>0.87335874629394328</v>
      </c>
      <c r="E106" s="2" t="str">
        <f t="shared" si="2"/>
        <v>Sep</v>
      </c>
      <c r="F106" s="2">
        <f ca="1">AVERAGEIF($E$8:$E$727,Table23[[#This Row],[Monthly]],$D$8:$D$727)</f>
        <v>0.88237232635432461</v>
      </c>
      <c r="G106" s="2">
        <f ca="1">Table23[[#This Row],[Mul_Seasonality_Average]]-AVERAGE($F$2:$F$13)+1</f>
        <v>0.88183007145069348</v>
      </c>
      <c r="H106" s="2">
        <f ca="1">Table23[[#This Row],[Detrended Series]]/Table23[[#This Row],[Seasonality]]</f>
        <v>0.99039347213141182</v>
      </c>
    </row>
    <row r="107" spans="1:8" x14ac:dyDescent="0.2">
      <c r="A107" s="1">
        <v>21459</v>
      </c>
      <c r="B107">
        <v>21.05</v>
      </c>
      <c r="C107" s="2">
        <f t="shared" ca="1" si="3"/>
        <v>23.513846153846153</v>
      </c>
      <c r="D107" s="2">
        <f ca="1">Table22[[#This Row],[y]]/Table22[[#This Row],[Trend]]</f>
        <v>0.89521722062287368</v>
      </c>
      <c r="E107" s="2" t="str">
        <f t="shared" si="2"/>
        <v>Oct</v>
      </c>
      <c r="F107" s="2">
        <f ca="1">AVERAGEIF($E$8:$E$727,Table23[[#This Row],[Monthly]],$D$8:$D$727)</f>
        <v>0.89658670152882181</v>
      </c>
      <c r="G107" s="2">
        <f ca="1">Table23[[#This Row],[Mul_Seasonality_Average]]-AVERAGE($F$2:$F$13)+1</f>
        <v>0.89604444662519067</v>
      </c>
      <c r="H107" s="2">
        <f ca="1">Table23[[#This Row],[Detrended Series]]/Table23[[#This Row],[Seasonality]]</f>
        <v>0.99907680248961683</v>
      </c>
    </row>
    <row r="108" spans="1:8" x14ac:dyDescent="0.2">
      <c r="A108" s="1">
        <v>21490</v>
      </c>
      <c r="B108">
        <v>21.52</v>
      </c>
      <c r="C108" s="2">
        <f t="shared" ca="1" si="3"/>
        <v>23.349230769230772</v>
      </c>
      <c r="D108" s="2">
        <f ca="1">Table22[[#This Row],[y]]/Table22[[#This Row],[Trend]]</f>
        <v>0.92165777162812135</v>
      </c>
      <c r="E108" s="2" t="str">
        <f t="shared" si="2"/>
        <v>Nov</v>
      </c>
      <c r="F108" s="2">
        <f ca="1">AVERAGEIF($E$8:$E$727,Table23[[#This Row],[Monthly]],$D$8:$D$727)</f>
        <v>0.92868822447214805</v>
      </c>
      <c r="G108" s="2">
        <f ca="1">Table23[[#This Row],[Mul_Seasonality_Average]]-AVERAGE($F$2:$F$13)+1</f>
        <v>0.92814596956851692</v>
      </c>
      <c r="H108" s="2">
        <f ca="1">Table23[[#This Row],[Detrended Series]]/Table23[[#This Row],[Seasonality]]</f>
        <v>0.99300950695997547</v>
      </c>
    </row>
    <row r="109" spans="1:8" x14ac:dyDescent="0.2">
      <c r="A109" s="1">
        <v>21520</v>
      </c>
      <c r="B109">
        <v>22.5</v>
      </c>
      <c r="C109" s="2">
        <f t="shared" ca="1" si="3"/>
        <v>23.184615384615384</v>
      </c>
      <c r="D109" s="2">
        <f ca="1">Table22[[#This Row],[y]]/Table22[[#This Row],[Trend]]</f>
        <v>0.97047113470471136</v>
      </c>
      <c r="E109" s="2" t="str">
        <f t="shared" si="2"/>
        <v>Dec</v>
      </c>
      <c r="F109" s="2">
        <f ca="1">AVERAGEIF($E$8:$E$727,Table23[[#This Row],[Monthly]],$D$8:$D$727)</f>
        <v>0.98306369697572327</v>
      </c>
      <c r="G109" s="2">
        <f ca="1">Table23[[#This Row],[Mul_Seasonality_Average]]-AVERAGE($F$2:$F$13)+1</f>
        <v>0.98252144207209213</v>
      </c>
      <c r="H109" s="2">
        <f ca="1">Table23[[#This Row],[Detrended Series]]/Table23[[#This Row],[Seasonality]]</f>
        <v>0.98773532377882034</v>
      </c>
    </row>
    <row r="110" spans="1:8" x14ac:dyDescent="0.2">
      <c r="A110" s="1">
        <v>21551</v>
      </c>
      <c r="B110">
        <v>23.97</v>
      </c>
      <c r="C110" s="2">
        <f t="shared" ca="1" si="3"/>
        <v>23.051538461538463</v>
      </c>
      <c r="D110" s="2">
        <f ca="1">Table22[[#This Row],[y]]/Table22[[#This Row],[Trend]]</f>
        <v>1.0398438282110321</v>
      </c>
      <c r="E110" s="2" t="str">
        <f t="shared" si="2"/>
        <v>Jan</v>
      </c>
      <c r="F110" s="2">
        <f ca="1">AVERAGEIF($E$8:$E$727,Table23[[#This Row],[Monthly]],$D$8:$D$727)</f>
        <v>1.0612291220995622</v>
      </c>
      <c r="G110" s="2">
        <f ca="1">Table23[[#This Row],[Mul_Seasonality_Average]]-AVERAGE($F$2:$F$13)+1</f>
        <v>1.0606868671959311</v>
      </c>
      <c r="H110" s="2">
        <f ca="1">Table23[[#This Row],[Detrended Series]]/Table23[[#This Row],[Seasonality]]</f>
        <v>0.98034948896840746</v>
      </c>
    </row>
    <row r="111" spans="1:8" x14ac:dyDescent="0.2">
      <c r="A111" s="1">
        <v>21582</v>
      </c>
      <c r="B111">
        <v>25.9</v>
      </c>
      <c r="C111" s="2">
        <f t="shared" ca="1" si="3"/>
        <v>22.885384615384616</v>
      </c>
      <c r="D111" s="2">
        <f ca="1">Table22[[#This Row],[y]]/Table22[[#This Row],[Trend]]</f>
        <v>1.1317266646499275</v>
      </c>
      <c r="E111" s="2" t="str">
        <f t="shared" si="2"/>
        <v>Feb</v>
      </c>
      <c r="F111" s="2">
        <f ca="1">AVERAGEIF($E$8:$E$727,Table23[[#This Row],[Monthly]],$D$8:$D$727)</f>
        <v>1.1279568119928638</v>
      </c>
      <c r="G111" s="2">
        <f ca="1">Table23[[#This Row],[Mul_Seasonality_Average]]-AVERAGE($F$2:$F$13)+1</f>
        <v>1.1274145570892327</v>
      </c>
      <c r="H111" s="2">
        <f ca="1">Table23[[#This Row],[Detrended Series]]/Table23[[#This Row],[Seasonality]]</f>
        <v>1.00382477548616</v>
      </c>
    </row>
    <row r="112" spans="1:8" x14ac:dyDescent="0.2">
      <c r="A112" s="1">
        <v>21610</v>
      </c>
      <c r="B112">
        <v>26.94</v>
      </c>
      <c r="C112" s="2">
        <f t="shared" ca="1" si="3"/>
        <v>22.847692307692306</v>
      </c>
      <c r="D112" s="2">
        <f ca="1">Table22[[#This Row],[y]]/Table22[[#This Row],[Trend]]</f>
        <v>1.1791125176755775</v>
      </c>
      <c r="E112" s="2" t="str">
        <f t="shared" si="2"/>
        <v>Mar</v>
      </c>
      <c r="F112" s="2">
        <f ca="1">AVERAGEIF($E$8:$E$727,Table23[[#This Row],[Monthly]],$D$8:$D$727)</f>
        <v>1.1460954131131467</v>
      </c>
      <c r="G112" s="2">
        <f ca="1">Table23[[#This Row],[Mul_Seasonality_Average]]-AVERAGE($F$2:$F$13)+1</f>
        <v>1.1455531582095155</v>
      </c>
      <c r="H112" s="2">
        <f ca="1">Table23[[#This Row],[Detrended Series]]/Table23[[#This Row],[Seasonality]]</f>
        <v>1.0292953314523743</v>
      </c>
    </row>
    <row r="113" spans="1:8" x14ac:dyDescent="0.2">
      <c r="A113" s="1">
        <v>21641</v>
      </c>
      <c r="B113">
        <v>25.84</v>
      </c>
      <c r="C113" s="2">
        <f t="shared" ca="1" si="3"/>
        <v>22.866153846153846</v>
      </c>
      <c r="D113" s="2">
        <f ca="1">Table22[[#This Row],[y]]/Table22[[#This Row],[Trend]]</f>
        <v>1.1300544977460809</v>
      </c>
      <c r="E113" s="2" t="str">
        <f t="shared" si="2"/>
        <v>Apr</v>
      </c>
      <c r="F113" s="2">
        <f ca="1">AVERAGEIF($E$8:$E$727,Table23[[#This Row],[Monthly]],$D$8:$D$727)</f>
        <v>1.1076861608568953</v>
      </c>
      <c r="G113" s="2">
        <f ca="1">Table23[[#This Row],[Mul_Seasonality_Average]]-AVERAGE($F$2:$F$13)+1</f>
        <v>1.1071439059532642</v>
      </c>
      <c r="H113" s="2">
        <f ca="1">Table23[[#This Row],[Detrended Series]]/Table23[[#This Row],[Seasonality]]</f>
        <v>1.0206934181452143</v>
      </c>
    </row>
    <row r="114" spans="1:8" x14ac:dyDescent="0.2">
      <c r="A114" s="1">
        <v>21671</v>
      </c>
      <c r="B114">
        <v>24.23</v>
      </c>
      <c r="C114" s="2">
        <f t="shared" ca="1" si="3"/>
        <v>22.93</v>
      </c>
      <c r="D114" s="2">
        <f ca="1">Table22[[#This Row],[y]]/Table22[[#This Row],[Trend]]</f>
        <v>1.056694286960314</v>
      </c>
      <c r="E114" s="2" t="str">
        <f t="shared" si="2"/>
        <v>May</v>
      </c>
      <c r="F114" s="2">
        <f ca="1">AVERAGEIF($E$8:$E$727,Table23[[#This Row],[Monthly]],$D$8:$D$727)</f>
        <v>1.0512716216930516</v>
      </c>
      <c r="G114" s="2">
        <f ca="1">Table23[[#This Row],[Mul_Seasonality_Average]]-AVERAGE($F$2:$F$13)+1</f>
        <v>1.0507293667894204</v>
      </c>
      <c r="H114" s="2">
        <f ca="1">Table23[[#This Row],[Detrended Series]]/Table23[[#This Row],[Seasonality]]</f>
        <v>1.0056769329566944</v>
      </c>
    </row>
    <row r="115" spans="1:8" x14ac:dyDescent="0.2">
      <c r="A115" s="1">
        <v>21702</v>
      </c>
      <c r="B115">
        <v>22.57</v>
      </c>
      <c r="C115" s="2">
        <f t="shared" ca="1" si="3"/>
        <v>23.009230769230768</v>
      </c>
      <c r="D115" s="2">
        <f ca="1">Table22[[#This Row],[y]]/Table22[[#This Row],[Trend]]</f>
        <v>0.98091067130248732</v>
      </c>
      <c r="E115" s="2" t="str">
        <f t="shared" si="2"/>
        <v>Jun</v>
      </c>
      <c r="F115" s="2">
        <f ca="1">AVERAGEIF($E$8:$E$727,Table23[[#This Row],[Monthly]],$D$8:$D$727)</f>
        <v>0.98970503057706927</v>
      </c>
      <c r="G115" s="2">
        <f ca="1">Table23[[#This Row],[Mul_Seasonality_Average]]-AVERAGE($F$2:$F$13)+1</f>
        <v>0.98916277567343813</v>
      </c>
      <c r="H115" s="2">
        <f ca="1">Table23[[#This Row],[Detrended Series]]/Table23[[#This Row],[Seasonality]]</f>
        <v>0.9916574859326539</v>
      </c>
    </row>
    <row r="116" spans="1:8" x14ac:dyDescent="0.2">
      <c r="A116" s="1">
        <v>21732</v>
      </c>
      <c r="B116">
        <v>21.5</v>
      </c>
      <c r="C116" s="2">
        <f t="shared" ca="1" si="3"/>
        <v>23.155384615384612</v>
      </c>
      <c r="D116" s="2">
        <f ca="1">Table22[[#This Row],[y]]/Table22[[#This Row],[Trend]]</f>
        <v>0.9285097335725202</v>
      </c>
      <c r="E116" s="2" t="str">
        <f t="shared" si="2"/>
        <v>Jul</v>
      </c>
      <c r="F116" s="2">
        <f ca="1">AVERAGEIF($E$8:$E$727,Table23[[#This Row],[Monthly]],$D$8:$D$727)</f>
        <v>0.93724386248424341</v>
      </c>
      <c r="G116" s="2">
        <f ca="1">Table23[[#This Row],[Mul_Seasonality_Average]]-AVERAGE($F$2:$F$13)+1</f>
        <v>0.93670160758061227</v>
      </c>
      <c r="H116" s="2">
        <f ca="1">Table23[[#This Row],[Detrended Series]]/Table23[[#This Row],[Seasonality]]</f>
        <v>0.99125455327310619</v>
      </c>
    </row>
    <row r="117" spans="1:8" x14ac:dyDescent="0.2">
      <c r="A117" s="1">
        <v>21763</v>
      </c>
      <c r="B117">
        <v>20.149999999999999</v>
      </c>
      <c r="C117" s="2">
        <f t="shared" ca="1" si="3"/>
        <v>23.279999999999998</v>
      </c>
      <c r="D117" s="2">
        <f ca="1">Table22[[#This Row],[y]]/Table22[[#This Row],[Trend]]</f>
        <v>0.86554982817869419</v>
      </c>
      <c r="E117" s="2" t="str">
        <f t="shared" si="2"/>
        <v>Aug</v>
      </c>
      <c r="F117" s="2">
        <f ca="1">AVERAGEIF($E$8:$E$727,Table23[[#This Row],[Monthly]],$D$8:$D$727)</f>
        <v>0.89460808669572078</v>
      </c>
      <c r="G117" s="2">
        <f ca="1">Table23[[#This Row],[Mul_Seasonality_Average]]-AVERAGE($F$2:$F$13)+1</f>
        <v>0.89406583179208965</v>
      </c>
      <c r="H117" s="2">
        <f ca="1">Table23[[#This Row],[Detrended Series]]/Table23[[#This Row],[Seasonality]]</f>
        <v>0.96810525288027482</v>
      </c>
    </row>
    <row r="118" spans="1:8" x14ac:dyDescent="0.2">
      <c r="A118" s="1">
        <v>21794</v>
      </c>
      <c r="B118">
        <v>20.23</v>
      </c>
      <c r="C118" s="2">
        <f t="shared" ca="1" si="3"/>
        <v>23.28846153846154</v>
      </c>
      <c r="D118" s="2">
        <f ca="1">Table22[[#This Row],[y]]/Table22[[#This Row],[Trend]]</f>
        <v>0.86867052023121383</v>
      </c>
      <c r="E118" s="2" t="str">
        <f t="shared" si="2"/>
        <v>Sep</v>
      </c>
      <c r="F118" s="2">
        <f ca="1">AVERAGEIF($E$8:$E$727,Table23[[#This Row],[Monthly]],$D$8:$D$727)</f>
        <v>0.88237232635432461</v>
      </c>
      <c r="G118" s="2">
        <f ca="1">Table23[[#This Row],[Mul_Seasonality_Average]]-AVERAGE($F$2:$F$13)+1</f>
        <v>0.88183007145069348</v>
      </c>
      <c r="H118" s="2">
        <f ca="1">Table23[[#This Row],[Detrended Series]]/Table23[[#This Row],[Seasonality]]</f>
        <v>0.98507699879430177</v>
      </c>
    </row>
    <row r="119" spans="1:8" x14ac:dyDescent="0.2">
      <c r="A119" s="1">
        <v>21824</v>
      </c>
      <c r="B119">
        <v>20.86</v>
      </c>
      <c r="C119" s="2">
        <f t="shared" ca="1" si="3"/>
        <v>23.113076923076925</v>
      </c>
      <c r="D119" s="2">
        <f ca="1">Table22[[#This Row],[y]]/Table22[[#This Row],[Trend]]</f>
        <v>0.90251938629480477</v>
      </c>
      <c r="E119" s="2" t="str">
        <f t="shared" si="2"/>
        <v>Oct</v>
      </c>
      <c r="F119" s="2">
        <f ca="1">AVERAGEIF($E$8:$E$727,Table23[[#This Row],[Monthly]],$D$8:$D$727)</f>
        <v>0.89658670152882181</v>
      </c>
      <c r="G119" s="2">
        <f ca="1">Table23[[#This Row],[Mul_Seasonality_Average]]-AVERAGE($F$2:$F$13)+1</f>
        <v>0.89604444662519067</v>
      </c>
      <c r="H119" s="2">
        <f ca="1">Table23[[#This Row],[Detrended Series]]/Table23[[#This Row],[Seasonality]]</f>
        <v>1.0072261367100717</v>
      </c>
    </row>
    <row r="120" spans="1:8" x14ac:dyDescent="0.2">
      <c r="A120" s="1">
        <v>21855</v>
      </c>
      <c r="B120">
        <v>21.88</v>
      </c>
      <c r="C120" s="2">
        <f t="shared" ca="1" si="3"/>
        <v>22.935384615384613</v>
      </c>
      <c r="D120" s="2">
        <f ca="1">Table22[[#This Row],[y]]/Table22[[#This Row],[Trend]]</f>
        <v>0.95398443788569898</v>
      </c>
      <c r="E120" s="2" t="str">
        <f t="shared" si="2"/>
        <v>Nov</v>
      </c>
      <c r="F120" s="2">
        <f ca="1">AVERAGEIF($E$8:$E$727,Table23[[#This Row],[Monthly]],$D$8:$D$727)</f>
        <v>0.92868822447214805</v>
      </c>
      <c r="G120" s="2">
        <f ca="1">Table23[[#This Row],[Mul_Seasonality_Average]]-AVERAGE($F$2:$F$13)+1</f>
        <v>0.92814596956851692</v>
      </c>
      <c r="H120" s="2">
        <f ca="1">Table23[[#This Row],[Detrended Series]]/Table23[[#This Row],[Seasonality]]</f>
        <v>1.0278387981679153</v>
      </c>
    </row>
    <row r="121" spans="1:8" x14ac:dyDescent="0.2">
      <c r="A121" s="1">
        <v>21885</v>
      </c>
      <c r="B121">
        <v>22.55</v>
      </c>
      <c r="C121" s="2">
        <f t="shared" ca="1" si="3"/>
        <v>22.75076923076923</v>
      </c>
      <c r="D121" s="2">
        <f ca="1">Table22[[#This Row],[y]]/Table22[[#This Row],[Trend]]</f>
        <v>0.99117527725182586</v>
      </c>
      <c r="E121" s="2" t="str">
        <f t="shared" si="2"/>
        <v>Dec</v>
      </c>
      <c r="F121" s="2">
        <f ca="1">AVERAGEIF($E$8:$E$727,Table23[[#This Row],[Monthly]],$D$8:$D$727)</f>
        <v>0.98306369697572327</v>
      </c>
      <c r="G121" s="2">
        <f ca="1">Table23[[#This Row],[Mul_Seasonality_Average]]-AVERAGE($F$2:$F$13)+1</f>
        <v>0.98252144207209213</v>
      </c>
      <c r="H121" s="2">
        <f ca="1">Table23[[#This Row],[Detrended Series]]/Table23[[#This Row],[Seasonality]]</f>
        <v>1.0088077825166677</v>
      </c>
    </row>
    <row r="122" spans="1:8" x14ac:dyDescent="0.2">
      <c r="A122" s="1">
        <v>21916</v>
      </c>
      <c r="B122">
        <v>24.4</v>
      </c>
      <c r="C122" s="2">
        <f t="shared" ca="1" si="3"/>
        <v>22.60923076923077</v>
      </c>
      <c r="D122" s="2">
        <f ca="1">Table22[[#This Row],[y]]/Table22[[#This Row],[Trend]]</f>
        <v>1.0792052259118126</v>
      </c>
      <c r="E122" s="2" t="str">
        <f t="shared" si="2"/>
        <v>Jan</v>
      </c>
      <c r="F122" s="2">
        <f ca="1">AVERAGEIF($E$8:$E$727,Table23[[#This Row],[Monthly]],$D$8:$D$727)</f>
        <v>1.0612291220995622</v>
      </c>
      <c r="G122" s="2">
        <f ca="1">Table23[[#This Row],[Mul_Seasonality_Average]]-AVERAGE($F$2:$F$13)+1</f>
        <v>1.0606868671959311</v>
      </c>
      <c r="H122" s="2">
        <f ca="1">Table23[[#This Row],[Detrended Series]]/Table23[[#This Row],[Seasonality]]</f>
        <v>1.0174588366167268</v>
      </c>
    </row>
    <row r="123" spans="1:8" x14ac:dyDescent="0.2">
      <c r="A123" s="1">
        <v>21947</v>
      </c>
      <c r="B123">
        <v>25.59</v>
      </c>
      <c r="C123" s="2">
        <f t="shared" ca="1" si="3"/>
        <v>22.501538461538466</v>
      </c>
      <c r="D123" s="2">
        <f ca="1">Table22[[#This Row],[y]]/Table22[[#This Row],[Trend]]</f>
        <v>1.1372555722685627</v>
      </c>
      <c r="E123" s="2" t="str">
        <f t="shared" si="2"/>
        <v>Feb</v>
      </c>
      <c r="F123" s="2">
        <f ca="1">AVERAGEIF($E$8:$E$727,Table23[[#This Row],[Monthly]],$D$8:$D$727)</f>
        <v>1.1279568119928638</v>
      </c>
      <c r="G123" s="2">
        <f ca="1">Table23[[#This Row],[Mul_Seasonality_Average]]-AVERAGE($F$2:$F$13)+1</f>
        <v>1.1274145570892327</v>
      </c>
      <c r="H123" s="2">
        <f ca="1">Table23[[#This Row],[Detrended Series]]/Table23[[#This Row],[Seasonality]]</f>
        <v>1.0087288345865761</v>
      </c>
    </row>
    <row r="124" spans="1:8" x14ac:dyDescent="0.2">
      <c r="A124" s="1">
        <v>21976</v>
      </c>
      <c r="B124">
        <v>26.01</v>
      </c>
      <c r="C124" s="2">
        <f t="shared" ca="1" si="3"/>
        <v>22.533076923076919</v>
      </c>
      <c r="D124" s="2">
        <f ca="1">Table22[[#This Row],[y]]/Table22[[#This Row],[Trend]]</f>
        <v>1.154303075820162</v>
      </c>
      <c r="E124" s="2" t="str">
        <f t="shared" si="2"/>
        <v>Mar</v>
      </c>
      <c r="F124" s="2">
        <f ca="1">AVERAGEIF($E$8:$E$727,Table23[[#This Row],[Monthly]],$D$8:$D$727)</f>
        <v>1.1460954131131467</v>
      </c>
      <c r="G124" s="2">
        <f ca="1">Table23[[#This Row],[Mul_Seasonality_Average]]-AVERAGE($F$2:$F$13)+1</f>
        <v>1.1455531582095155</v>
      </c>
      <c r="H124" s="2">
        <f ca="1">Table23[[#This Row],[Detrended Series]]/Table23[[#This Row],[Seasonality]]</f>
        <v>1.0076381593887118</v>
      </c>
    </row>
    <row r="125" spans="1:8" x14ac:dyDescent="0.2">
      <c r="A125" s="1">
        <v>22007</v>
      </c>
      <c r="B125">
        <v>24.66</v>
      </c>
      <c r="C125" s="2">
        <f t="shared" ca="1" si="3"/>
        <v>22.536153846153844</v>
      </c>
      <c r="D125" s="2">
        <f ca="1">Table22[[#This Row],[y]]/Table22[[#This Row],[Trend]]</f>
        <v>1.0942417312352801</v>
      </c>
      <c r="E125" s="2" t="str">
        <f t="shared" si="2"/>
        <v>Apr</v>
      </c>
      <c r="F125" s="2">
        <f ca="1">AVERAGEIF($E$8:$E$727,Table23[[#This Row],[Monthly]],$D$8:$D$727)</f>
        <v>1.1076861608568953</v>
      </c>
      <c r="G125" s="2">
        <f ca="1">Table23[[#This Row],[Mul_Seasonality_Average]]-AVERAGE($F$2:$F$13)+1</f>
        <v>1.1071439059532642</v>
      </c>
      <c r="H125" s="2">
        <f ca="1">Table23[[#This Row],[Detrended Series]]/Table23[[#This Row],[Seasonality]]</f>
        <v>0.98834643387493959</v>
      </c>
    </row>
    <row r="126" spans="1:8" x14ac:dyDescent="0.2">
      <c r="A126" s="1">
        <v>22037</v>
      </c>
      <c r="B126">
        <v>23.53</v>
      </c>
      <c r="C126" s="2">
        <f t="shared" ca="1" si="3"/>
        <v>22.541538461538458</v>
      </c>
      <c r="D126" s="2">
        <f ca="1">Table22[[#This Row],[y]]/Table22[[#This Row],[Trend]]</f>
        <v>1.043850668850669</v>
      </c>
      <c r="E126" s="2" t="str">
        <f t="shared" si="2"/>
        <v>May</v>
      </c>
      <c r="F126" s="2">
        <f ca="1">AVERAGEIF($E$8:$E$727,Table23[[#This Row],[Monthly]],$D$8:$D$727)</f>
        <v>1.0512716216930516</v>
      </c>
      <c r="G126" s="2">
        <f ca="1">Table23[[#This Row],[Mul_Seasonality_Average]]-AVERAGE($F$2:$F$13)+1</f>
        <v>1.0507293667894204</v>
      </c>
      <c r="H126" s="2">
        <f ca="1">Table23[[#This Row],[Detrended Series]]/Table23[[#This Row],[Seasonality]]</f>
        <v>0.99345340659910386</v>
      </c>
    </row>
    <row r="127" spans="1:8" x14ac:dyDescent="0.2">
      <c r="A127" s="1">
        <v>22068</v>
      </c>
      <c r="B127">
        <v>21.83</v>
      </c>
      <c r="C127" s="2">
        <f t="shared" ca="1" si="3"/>
        <v>22.607692307692307</v>
      </c>
      <c r="D127" s="2">
        <f ca="1">Table22[[#This Row],[y]]/Table22[[#This Row],[Trend]]</f>
        <v>0.96560054440285803</v>
      </c>
      <c r="E127" s="2" t="str">
        <f t="shared" si="2"/>
        <v>Jun</v>
      </c>
      <c r="F127" s="2">
        <f ca="1">AVERAGEIF($E$8:$E$727,Table23[[#This Row],[Monthly]],$D$8:$D$727)</f>
        <v>0.98970503057706927</v>
      </c>
      <c r="G127" s="2">
        <f ca="1">Table23[[#This Row],[Mul_Seasonality_Average]]-AVERAGE($F$2:$F$13)+1</f>
        <v>0.98916277567343813</v>
      </c>
      <c r="H127" s="2">
        <f ca="1">Table23[[#This Row],[Detrended Series]]/Table23[[#This Row],[Seasonality]]</f>
        <v>0.97617962194893704</v>
      </c>
    </row>
    <row r="128" spans="1:8" x14ac:dyDescent="0.2">
      <c r="A128" s="1">
        <v>22098</v>
      </c>
      <c r="B128">
        <v>20.73</v>
      </c>
      <c r="C128" s="2">
        <f t="shared" ca="1" si="3"/>
        <v>22.763846153846149</v>
      </c>
      <c r="D128" s="2">
        <f ca="1">Table22[[#This Row],[y]]/Table22[[#This Row],[Trend]]</f>
        <v>0.91065454668333745</v>
      </c>
      <c r="E128" s="2" t="str">
        <f t="shared" si="2"/>
        <v>Jul</v>
      </c>
      <c r="F128" s="2">
        <f ca="1">AVERAGEIF($E$8:$E$727,Table23[[#This Row],[Monthly]],$D$8:$D$727)</f>
        <v>0.93724386248424341</v>
      </c>
      <c r="G128" s="2">
        <f ca="1">Table23[[#This Row],[Mul_Seasonality_Average]]-AVERAGE($F$2:$F$13)+1</f>
        <v>0.93670160758061227</v>
      </c>
      <c r="H128" s="2">
        <f ca="1">Table23[[#This Row],[Detrended Series]]/Table23[[#This Row],[Seasonality]]</f>
        <v>0.97219278723717439</v>
      </c>
    </row>
    <row r="129" spans="1:8" x14ac:dyDescent="0.2">
      <c r="A129" s="1">
        <v>22129</v>
      </c>
      <c r="B129">
        <v>20.100000000000001</v>
      </c>
      <c r="C129" s="2">
        <f t="shared" ca="1" si="3"/>
        <v>22.937692307692313</v>
      </c>
      <c r="D129" s="2">
        <f ca="1">Table22[[#This Row],[y]]/Table22[[#This Row],[Trend]]</f>
        <v>0.8762869311512792</v>
      </c>
      <c r="E129" s="2" t="str">
        <f t="shared" si="2"/>
        <v>Aug</v>
      </c>
      <c r="F129" s="2">
        <f ca="1">AVERAGEIF($E$8:$E$727,Table23[[#This Row],[Monthly]],$D$8:$D$727)</f>
        <v>0.89460808669572078</v>
      </c>
      <c r="G129" s="2">
        <f ca="1">Table23[[#This Row],[Mul_Seasonality_Average]]-AVERAGE($F$2:$F$13)+1</f>
        <v>0.89406583179208965</v>
      </c>
      <c r="H129" s="2">
        <f ca="1">Table23[[#This Row],[Detrended Series]]/Table23[[#This Row],[Seasonality]]</f>
        <v>0.98011455084333787</v>
      </c>
    </row>
    <row r="130" spans="1:8" x14ac:dyDescent="0.2">
      <c r="A130" s="1">
        <v>22160</v>
      </c>
      <c r="B130">
        <v>20.56</v>
      </c>
      <c r="C130" s="2">
        <f t="shared" ca="1" si="3"/>
        <v>22.965384615384622</v>
      </c>
      <c r="D130" s="2">
        <f ca="1">Table22[[#This Row],[y]]/Table22[[#This Row],[Trend]]</f>
        <v>0.89526042538938166</v>
      </c>
      <c r="E130" s="2" t="str">
        <f t="shared" ref="E130:E193" si="4">TEXT(A130,"mmm")</f>
        <v>Sep</v>
      </c>
      <c r="F130" s="2">
        <f ca="1">AVERAGEIF($E$8:$E$727,Table23[[#This Row],[Monthly]],$D$8:$D$727)</f>
        <v>0.88237232635432461</v>
      </c>
      <c r="G130" s="2">
        <f ca="1">Table23[[#This Row],[Mul_Seasonality_Average]]-AVERAGE($F$2:$F$13)+1</f>
        <v>0.88183007145069348</v>
      </c>
      <c r="H130" s="2">
        <f ca="1">Table23[[#This Row],[Detrended Series]]/Table23[[#This Row],[Seasonality]]</f>
        <v>1.015230092932297</v>
      </c>
    </row>
    <row r="131" spans="1:8" x14ac:dyDescent="0.2">
      <c r="A131" s="1">
        <v>22190</v>
      </c>
      <c r="B131">
        <v>20.27</v>
      </c>
      <c r="C131" s="2">
        <f t="shared" ca="1" si="3"/>
        <v>22.900769230769235</v>
      </c>
      <c r="D131" s="2">
        <f ca="1">Table22[[#This Row],[y]]/Table22[[#This Row],[Trend]]</f>
        <v>0.88512310637869052</v>
      </c>
      <c r="E131" s="2" t="str">
        <f t="shared" si="4"/>
        <v>Oct</v>
      </c>
      <c r="F131" s="2">
        <f ca="1">AVERAGEIF($E$8:$E$727,Table23[[#This Row],[Monthly]],$D$8:$D$727)</f>
        <v>0.89658670152882181</v>
      </c>
      <c r="G131" s="2">
        <f ca="1">Table23[[#This Row],[Mul_Seasonality_Average]]-AVERAGE($F$2:$F$13)+1</f>
        <v>0.89604444662519067</v>
      </c>
      <c r="H131" s="2">
        <f ca="1">Table23[[#This Row],[Detrended Series]]/Table23[[#This Row],[Seasonality]]</f>
        <v>0.98781160880173557</v>
      </c>
    </row>
    <row r="132" spans="1:8" x14ac:dyDescent="0.2">
      <c r="A132" s="1">
        <v>22221</v>
      </c>
      <c r="B132">
        <v>20.93</v>
      </c>
      <c r="C132" s="2">
        <f t="shared" ca="1" si="3"/>
        <v>22.819230769230767</v>
      </c>
      <c r="D132" s="2">
        <f ca="1">Table22[[#This Row],[y]]/Table22[[#This Row],[Trend]]</f>
        <v>0.91720883195685154</v>
      </c>
      <c r="E132" s="2" t="str">
        <f t="shared" si="4"/>
        <v>Nov</v>
      </c>
      <c r="F132" s="2">
        <f ca="1">AVERAGEIF($E$8:$E$727,Table23[[#This Row],[Monthly]],$D$8:$D$727)</f>
        <v>0.92868822447214805</v>
      </c>
      <c r="G132" s="2">
        <f ca="1">Table23[[#This Row],[Mul_Seasonality_Average]]-AVERAGE($F$2:$F$13)+1</f>
        <v>0.92814596956851692</v>
      </c>
      <c r="H132" s="2">
        <f ca="1">Table23[[#This Row],[Detrended Series]]/Table23[[#This Row],[Seasonality]]</f>
        <v>0.98821614490579546</v>
      </c>
    </row>
    <row r="133" spans="1:8" x14ac:dyDescent="0.2">
      <c r="A133" s="1">
        <v>22251</v>
      </c>
      <c r="B133">
        <v>22.74</v>
      </c>
      <c r="C133" s="2">
        <f t="shared" ca="1" si="3"/>
        <v>22.729230769230771</v>
      </c>
      <c r="D133" s="2">
        <f ca="1">Table22[[#This Row],[y]]/Table22[[#This Row],[Trend]]</f>
        <v>1.0004738053336941</v>
      </c>
      <c r="E133" s="2" t="str">
        <f t="shared" si="4"/>
        <v>Dec</v>
      </c>
      <c r="F133" s="2">
        <f ca="1">AVERAGEIF($E$8:$E$727,Table23[[#This Row],[Monthly]],$D$8:$D$727)</f>
        <v>0.98306369697572327</v>
      </c>
      <c r="G133" s="2">
        <f ca="1">Table23[[#This Row],[Mul_Seasonality_Average]]-AVERAGE($F$2:$F$13)+1</f>
        <v>0.98252144207209213</v>
      </c>
      <c r="H133" s="2">
        <f ca="1">Table23[[#This Row],[Detrended Series]]/Table23[[#This Row],[Seasonality]]</f>
        <v>1.0182717266950849</v>
      </c>
    </row>
    <row r="134" spans="1:8" x14ac:dyDescent="0.2">
      <c r="A134" s="1">
        <v>22282</v>
      </c>
      <c r="B134">
        <v>24.58</v>
      </c>
      <c r="C134" s="2">
        <f t="shared" ca="1" si="3"/>
        <v>22.628461538461536</v>
      </c>
      <c r="D134" s="2">
        <f ca="1">Table22[[#This Row],[y]]/Table22[[#This Row],[Trend]]</f>
        <v>1.0862426488085122</v>
      </c>
      <c r="E134" s="2" t="str">
        <f t="shared" si="4"/>
        <v>Jan</v>
      </c>
      <c r="F134" s="2">
        <f ca="1">AVERAGEIF($E$8:$E$727,Table23[[#This Row],[Monthly]],$D$8:$D$727)</f>
        <v>1.0612291220995622</v>
      </c>
      <c r="G134" s="2">
        <f ca="1">Table23[[#This Row],[Mul_Seasonality_Average]]-AVERAGE($F$2:$F$13)+1</f>
        <v>1.0606868671959311</v>
      </c>
      <c r="H134" s="2">
        <f ca="1">Table23[[#This Row],[Detrended Series]]/Table23[[#This Row],[Seasonality]]</f>
        <v>1.0240936155645457</v>
      </c>
    </row>
    <row r="135" spans="1:8" x14ac:dyDescent="0.2">
      <c r="A135" s="1">
        <v>22313</v>
      </c>
      <c r="B135">
        <v>26.66</v>
      </c>
      <c r="C135" s="2">
        <f t="shared" ca="1" si="3"/>
        <v>22.569999999999997</v>
      </c>
      <c r="D135" s="2">
        <f ca="1">Table22[[#This Row],[y]]/Table22[[#This Row],[Trend]]</f>
        <v>1.1812140008861323</v>
      </c>
      <c r="E135" s="2" t="str">
        <f t="shared" si="4"/>
        <v>Feb</v>
      </c>
      <c r="F135" s="2">
        <f ca="1">AVERAGEIF($E$8:$E$727,Table23[[#This Row],[Monthly]],$D$8:$D$727)</f>
        <v>1.1279568119928638</v>
      </c>
      <c r="G135" s="2">
        <f ca="1">Table23[[#This Row],[Mul_Seasonality_Average]]-AVERAGE($F$2:$F$13)+1</f>
        <v>1.1274145570892327</v>
      </c>
      <c r="H135" s="2">
        <f ca="1">Table23[[#This Row],[Detrended Series]]/Table23[[#This Row],[Seasonality]]</f>
        <v>1.047719309156163</v>
      </c>
    </row>
    <row r="136" spans="1:8" x14ac:dyDescent="0.2">
      <c r="A136" s="1">
        <v>22341</v>
      </c>
      <c r="B136">
        <v>25.95</v>
      </c>
      <c r="C136" s="2">
        <f t="shared" ca="1" si="3"/>
        <v>22.53923076923077</v>
      </c>
      <c r="D136" s="2">
        <f ca="1">Table22[[#This Row],[y]]/Table22[[#This Row],[Trend]]</f>
        <v>1.1513258933142214</v>
      </c>
      <c r="E136" s="2" t="str">
        <f t="shared" si="4"/>
        <v>Mar</v>
      </c>
      <c r="F136" s="2">
        <f ca="1">AVERAGEIF($E$8:$E$727,Table23[[#This Row],[Monthly]],$D$8:$D$727)</f>
        <v>1.1460954131131467</v>
      </c>
      <c r="G136" s="2">
        <f ca="1">Table23[[#This Row],[Mul_Seasonality_Average]]-AVERAGE($F$2:$F$13)+1</f>
        <v>1.1455531582095155</v>
      </c>
      <c r="H136" s="2">
        <f ca="1">Table23[[#This Row],[Detrended Series]]/Table23[[#This Row],[Seasonality]]</f>
        <v>1.0050392555450929</v>
      </c>
    </row>
    <row r="137" spans="1:8" x14ac:dyDescent="0.2">
      <c r="A137" s="1">
        <v>22372</v>
      </c>
      <c r="B137">
        <v>25.17</v>
      </c>
      <c r="C137" s="2">
        <f t="shared" ref="C137:C200" ca="1" si="5">IFERROR(AVERAGE(OFFSET(B131,0,0,13,1)),"")</f>
        <v>22.501538461538459</v>
      </c>
      <c r="D137" s="2">
        <f ca="1">Table22[[#This Row],[y]]/Table22[[#This Row],[Trend]]</f>
        <v>1.1185901818679067</v>
      </c>
      <c r="E137" s="2" t="str">
        <f t="shared" si="4"/>
        <v>Apr</v>
      </c>
      <c r="F137" s="2">
        <f ca="1">AVERAGEIF($E$8:$E$727,Table23[[#This Row],[Monthly]],$D$8:$D$727)</f>
        <v>1.1076861608568953</v>
      </c>
      <c r="G137" s="2">
        <f ca="1">Table23[[#This Row],[Mul_Seasonality_Average]]-AVERAGE($F$2:$F$13)+1</f>
        <v>1.1071439059532642</v>
      </c>
      <c r="H137" s="2">
        <f ca="1">Table23[[#This Row],[Detrended Series]]/Table23[[#This Row],[Seasonality]]</f>
        <v>1.0103385620000203</v>
      </c>
    </row>
    <row r="138" spans="1:8" x14ac:dyDescent="0.2">
      <c r="A138" s="1">
        <v>22402</v>
      </c>
      <c r="B138">
        <v>23.6</v>
      </c>
      <c r="C138" s="2">
        <f t="shared" ca="1" si="5"/>
        <v>22.564615384615383</v>
      </c>
      <c r="D138" s="2">
        <f ca="1">Table22[[#This Row],[y]]/Table22[[#This Row],[Trend]]</f>
        <v>1.045885320788164</v>
      </c>
      <c r="E138" s="2" t="str">
        <f t="shared" si="4"/>
        <v>May</v>
      </c>
      <c r="F138" s="2">
        <f ca="1">AVERAGEIF($E$8:$E$727,Table23[[#This Row],[Monthly]],$D$8:$D$727)</f>
        <v>1.0512716216930516</v>
      </c>
      <c r="G138" s="2">
        <f ca="1">Table23[[#This Row],[Mul_Seasonality_Average]]-AVERAGE($F$2:$F$13)+1</f>
        <v>1.0507293667894204</v>
      </c>
      <c r="H138" s="2">
        <f ca="1">Table23[[#This Row],[Detrended Series]]/Table23[[#This Row],[Seasonality]]</f>
        <v>0.99538982524486042</v>
      </c>
    </row>
    <row r="139" spans="1:8" x14ac:dyDescent="0.2">
      <c r="A139" s="1">
        <v>22433</v>
      </c>
      <c r="B139">
        <v>22.36</v>
      </c>
      <c r="C139" s="2">
        <f t="shared" ca="1" si="5"/>
        <v>22.655384615384612</v>
      </c>
      <c r="D139" s="2">
        <f ca="1">Table22[[#This Row],[y]]/Table22[[#This Row],[Trend]]</f>
        <v>0.98696183620806743</v>
      </c>
      <c r="E139" s="2" t="str">
        <f t="shared" si="4"/>
        <v>Jun</v>
      </c>
      <c r="F139" s="2">
        <f ca="1">AVERAGEIF($E$8:$E$727,Table23[[#This Row],[Monthly]],$D$8:$D$727)</f>
        <v>0.98970503057706927</v>
      </c>
      <c r="G139" s="2">
        <f ca="1">Table23[[#This Row],[Mul_Seasonality_Average]]-AVERAGE($F$2:$F$13)+1</f>
        <v>0.98916277567343813</v>
      </c>
      <c r="H139" s="2">
        <f ca="1">Table23[[#This Row],[Detrended Series]]/Table23[[#This Row],[Seasonality]]</f>
        <v>0.99777494713762127</v>
      </c>
    </row>
    <row r="140" spans="1:8" x14ac:dyDescent="0.2">
      <c r="A140" s="1">
        <v>22463</v>
      </c>
      <c r="B140">
        <v>20.52</v>
      </c>
      <c r="C140" s="2">
        <f t="shared" ca="1" si="5"/>
        <v>22.753846153846151</v>
      </c>
      <c r="D140" s="2">
        <f ca="1">Table22[[#This Row],[y]]/Table22[[#This Row],[Trend]]</f>
        <v>0.90182555780933071</v>
      </c>
      <c r="E140" s="2" t="str">
        <f t="shared" si="4"/>
        <v>Jul</v>
      </c>
      <c r="F140" s="2">
        <f ca="1">AVERAGEIF($E$8:$E$727,Table23[[#This Row],[Monthly]],$D$8:$D$727)</f>
        <v>0.93724386248424341</v>
      </c>
      <c r="G140" s="2">
        <f ca="1">Table23[[#This Row],[Mul_Seasonality_Average]]-AVERAGE($F$2:$F$13)+1</f>
        <v>0.93670160758061227</v>
      </c>
      <c r="H140" s="2">
        <f ca="1">Table23[[#This Row],[Detrended Series]]/Table23[[#This Row],[Seasonality]]</f>
        <v>0.96276717207589491</v>
      </c>
    </row>
    <row r="141" spans="1:8" x14ac:dyDescent="0.2">
      <c r="A141" s="1">
        <v>22494</v>
      </c>
      <c r="B141">
        <v>19.97</v>
      </c>
      <c r="C141" s="2">
        <f t="shared" ca="1" si="5"/>
        <v>22.813076923076924</v>
      </c>
      <c r="D141" s="2">
        <f ca="1">Table22[[#This Row],[y]]/Table22[[#This Row],[Trend]]</f>
        <v>0.87537512223083913</v>
      </c>
      <c r="E141" s="2" t="str">
        <f t="shared" si="4"/>
        <v>Aug</v>
      </c>
      <c r="F141" s="2">
        <f ca="1">AVERAGEIF($E$8:$E$727,Table23[[#This Row],[Monthly]],$D$8:$D$727)</f>
        <v>0.89460808669572078</v>
      </c>
      <c r="G141" s="2">
        <f ca="1">Table23[[#This Row],[Mul_Seasonality_Average]]-AVERAGE($F$2:$F$13)+1</f>
        <v>0.89406583179208965</v>
      </c>
      <c r="H141" s="2">
        <f ca="1">Table23[[#This Row],[Detrended Series]]/Table23[[#This Row],[Seasonality]]</f>
        <v>0.97909470544938915</v>
      </c>
    </row>
    <row r="142" spans="1:8" x14ac:dyDescent="0.2">
      <c r="A142" s="1">
        <v>22525</v>
      </c>
      <c r="B142">
        <v>19.7</v>
      </c>
      <c r="C142" s="2">
        <f t="shared" ca="1" si="5"/>
        <v>22.644615384615385</v>
      </c>
      <c r="D142" s="2">
        <f ca="1">Table22[[#This Row],[y]]/Table22[[#This Row],[Trend]]</f>
        <v>0.86996399211902975</v>
      </c>
      <c r="E142" s="2" t="str">
        <f t="shared" si="4"/>
        <v>Sep</v>
      </c>
      <c r="F142" s="2">
        <f ca="1">AVERAGEIF($E$8:$E$727,Table23[[#This Row],[Monthly]],$D$8:$D$727)</f>
        <v>0.88237232635432461</v>
      </c>
      <c r="G142" s="2">
        <f ca="1">Table23[[#This Row],[Mul_Seasonality_Average]]-AVERAGE($F$2:$F$13)+1</f>
        <v>0.88183007145069348</v>
      </c>
      <c r="H142" s="2">
        <f ca="1">Table23[[#This Row],[Detrended Series]]/Table23[[#This Row],[Seasonality]]</f>
        <v>0.98654380280756027</v>
      </c>
    </row>
    <row r="143" spans="1:8" x14ac:dyDescent="0.2">
      <c r="A143" s="1">
        <v>22555</v>
      </c>
      <c r="B143">
        <v>20.07</v>
      </c>
      <c r="C143" s="2">
        <f t="shared" ca="1" si="5"/>
        <v>22.450769230769229</v>
      </c>
      <c r="D143" s="2">
        <f ca="1">Table22[[#This Row],[y]]/Table22[[#This Row],[Trend]]</f>
        <v>0.89395600630439265</v>
      </c>
      <c r="E143" s="2" t="str">
        <f t="shared" si="4"/>
        <v>Oct</v>
      </c>
      <c r="F143" s="2">
        <f ca="1">AVERAGEIF($E$8:$E$727,Table23[[#This Row],[Monthly]],$D$8:$D$727)</f>
        <v>0.89658670152882181</v>
      </c>
      <c r="G143" s="2">
        <f ca="1">Table23[[#This Row],[Mul_Seasonality_Average]]-AVERAGE($F$2:$F$13)+1</f>
        <v>0.89604444662519067</v>
      </c>
      <c r="H143" s="2">
        <f ca="1">Table23[[#This Row],[Detrended Series]]/Table23[[#This Row],[Seasonality]]</f>
        <v>0.99766926704510717</v>
      </c>
    </row>
    <row r="144" spans="1:8" x14ac:dyDescent="0.2">
      <c r="A144" s="1">
        <v>22586</v>
      </c>
      <c r="B144">
        <v>21.09</v>
      </c>
      <c r="C144" s="2">
        <f t="shared" ca="1" si="5"/>
        <v>22.286153846153848</v>
      </c>
      <c r="D144" s="2">
        <f ca="1">Table22[[#This Row],[y]]/Table22[[#This Row],[Trend]]</f>
        <v>0.94632748860969207</v>
      </c>
      <c r="E144" s="2" t="str">
        <f t="shared" si="4"/>
        <v>Nov</v>
      </c>
      <c r="F144" s="2">
        <f ca="1">AVERAGEIF($E$8:$E$727,Table23[[#This Row],[Monthly]],$D$8:$D$727)</f>
        <v>0.92868822447214805</v>
      </c>
      <c r="G144" s="2">
        <f ca="1">Table23[[#This Row],[Mul_Seasonality_Average]]-AVERAGE($F$2:$F$13)+1</f>
        <v>0.92814596956851692</v>
      </c>
      <c r="H144" s="2">
        <f ca="1">Table23[[#This Row],[Detrended Series]]/Table23[[#This Row],[Seasonality]]</f>
        <v>1.0195890728800208</v>
      </c>
    </row>
    <row r="145" spans="1:8" x14ac:dyDescent="0.2">
      <c r="A145" s="1">
        <v>22616</v>
      </c>
      <c r="B145">
        <v>22.11</v>
      </c>
      <c r="C145" s="2">
        <f t="shared" ca="1" si="5"/>
        <v>22.14846153846154</v>
      </c>
      <c r="D145" s="2">
        <f ca="1">Table22[[#This Row],[y]]/Table22[[#This Row],[Trend]]</f>
        <v>0.99826346681485079</v>
      </c>
      <c r="E145" s="2" t="str">
        <f t="shared" si="4"/>
        <v>Dec</v>
      </c>
      <c r="F145" s="2">
        <f ca="1">AVERAGEIF($E$8:$E$727,Table23[[#This Row],[Monthly]],$D$8:$D$727)</f>
        <v>0.98306369697572327</v>
      </c>
      <c r="G145" s="2">
        <f ca="1">Table23[[#This Row],[Mul_Seasonality_Average]]-AVERAGE($F$2:$F$13)+1</f>
        <v>0.98252144207209213</v>
      </c>
      <c r="H145" s="2">
        <f ca="1">Table23[[#This Row],[Detrended Series]]/Table23[[#This Row],[Seasonality]]</f>
        <v>1.0160220673755063</v>
      </c>
    </row>
    <row r="146" spans="1:8" x14ac:dyDescent="0.2">
      <c r="A146" s="1">
        <v>22647</v>
      </c>
      <c r="B146">
        <v>24.02</v>
      </c>
      <c r="C146" s="2">
        <f t="shared" ca="1" si="5"/>
        <v>22.013076923076923</v>
      </c>
      <c r="D146" s="2">
        <f ca="1">Table22[[#This Row],[y]]/Table22[[#This Row],[Trend]]</f>
        <v>1.0911695845127023</v>
      </c>
      <c r="E146" s="2" t="str">
        <f t="shared" si="4"/>
        <v>Jan</v>
      </c>
      <c r="F146" s="2">
        <f ca="1">AVERAGEIF($E$8:$E$727,Table23[[#This Row],[Monthly]],$D$8:$D$727)</f>
        <v>1.0612291220995622</v>
      </c>
      <c r="G146" s="2">
        <f ca="1">Table23[[#This Row],[Mul_Seasonality_Average]]-AVERAGE($F$2:$F$13)+1</f>
        <v>1.0606868671959311</v>
      </c>
      <c r="H146" s="2">
        <f ca="1">Table23[[#This Row],[Detrended Series]]/Table23[[#This Row],[Seasonality]]</f>
        <v>1.0287386581841598</v>
      </c>
    </row>
    <row r="147" spans="1:8" x14ac:dyDescent="0.2">
      <c r="A147" s="1">
        <v>22678</v>
      </c>
      <c r="B147">
        <v>25.35</v>
      </c>
      <c r="C147" s="2">
        <f t="shared" ca="1" si="5"/>
        <v>21.986153846153851</v>
      </c>
      <c r="D147" s="2">
        <f ca="1">Table22[[#This Row],[y]]/Table22[[#This Row],[Trend]]</f>
        <v>1.1529983905954795</v>
      </c>
      <c r="E147" s="2" t="str">
        <f t="shared" si="4"/>
        <v>Feb</v>
      </c>
      <c r="F147" s="2">
        <f ca="1">AVERAGEIF($E$8:$E$727,Table23[[#This Row],[Monthly]],$D$8:$D$727)</f>
        <v>1.1279568119928638</v>
      </c>
      <c r="G147" s="2">
        <f ca="1">Table23[[#This Row],[Mul_Seasonality_Average]]-AVERAGE($F$2:$F$13)+1</f>
        <v>1.1274145570892327</v>
      </c>
      <c r="H147" s="2">
        <f ca="1">Table23[[#This Row],[Detrended Series]]/Table23[[#This Row],[Seasonality]]</f>
        <v>1.0226924810801621</v>
      </c>
    </row>
    <row r="148" spans="1:8" x14ac:dyDescent="0.2">
      <c r="A148" s="1">
        <v>22706</v>
      </c>
      <c r="B148">
        <v>24.47</v>
      </c>
      <c r="C148" s="2">
        <f t="shared" ca="1" si="5"/>
        <v>21.990000000000002</v>
      </c>
      <c r="D148" s="2">
        <f ca="1">Table22[[#This Row],[y]]/Table22[[#This Row],[Trend]]</f>
        <v>1.1127785356980444</v>
      </c>
      <c r="E148" s="2" t="str">
        <f t="shared" si="4"/>
        <v>Mar</v>
      </c>
      <c r="F148" s="2">
        <f ca="1">AVERAGEIF($E$8:$E$727,Table23[[#This Row],[Monthly]],$D$8:$D$727)</f>
        <v>1.1460954131131467</v>
      </c>
      <c r="G148" s="2">
        <f ca="1">Table23[[#This Row],[Mul_Seasonality_Average]]-AVERAGE($F$2:$F$13)+1</f>
        <v>1.1455531582095155</v>
      </c>
      <c r="H148" s="2">
        <f ca="1">Table23[[#This Row],[Detrended Series]]/Table23[[#This Row],[Seasonality]]</f>
        <v>0.97138969739064973</v>
      </c>
    </row>
    <row r="149" spans="1:8" x14ac:dyDescent="0.2">
      <c r="A149" s="1">
        <v>22737</v>
      </c>
      <c r="B149">
        <v>23.43</v>
      </c>
      <c r="C149" s="2">
        <f t="shared" ca="1" si="5"/>
        <v>22.023846153846151</v>
      </c>
      <c r="D149" s="2">
        <f ca="1">Table22[[#This Row],[y]]/Table22[[#This Row],[Trend]]</f>
        <v>1.0638468792567499</v>
      </c>
      <c r="E149" s="2" t="str">
        <f t="shared" si="4"/>
        <v>Apr</v>
      </c>
      <c r="F149" s="2">
        <f ca="1">AVERAGEIF($E$8:$E$727,Table23[[#This Row],[Monthly]],$D$8:$D$727)</f>
        <v>1.1076861608568953</v>
      </c>
      <c r="G149" s="2">
        <f ca="1">Table23[[#This Row],[Mul_Seasonality_Average]]-AVERAGE($F$2:$F$13)+1</f>
        <v>1.1071439059532642</v>
      </c>
      <c r="H149" s="2">
        <f ca="1">Table23[[#This Row],[Detrended Series]]/Table23[[#This Row],[Seasonality]]</f>
        <v>0.96089304519159591</v>
      </c>
    </row>
    <row r="150" spans="1:8" x14ac:dyDescent="0.2">
      <c r="A150" s="1">
        <v>22767</v>
      </c>
      <c r="B150">
        <v>23.03</v>
      </c>
      <c r="C150" s="2">
        <f t="shared" ca="1" si="5"/>
        <v>22.094615384615388</v>
      </c>
      <c r="D150" s="2">
        <f ca="1">Table22[[#This Row],[y]]/Table22[[#This Row],[Trend]]</f>
        <v>1.0423354106465201</v>
      </c>
      <c r="E150" s="2" t="str">
        <f t="shared" si="4"/>
        <v>May</v>
      </c>
      <c r="F150" s="2">
        <f ca="1">AVERAGEIF($E$8:$E$727,Table23[[#This Row],[Monthly]],$D$8:$D$727)</f>
        <v>1.0512716216930516</v>
      </c>
      <c r="G150" s="2">
        <f ca="1">Table23[[#This Row],[Mul_Seasonality_Average]]-AVERAGE($F$2:$F$13)+1</f>
        <v>1.0507293667894204</v>
      </c>
      <c r="H150" s="2">
        <f ca="1">Table23[[#This Row],[Detrended Series]]/Table23[[#This Row],[Seasonality]]</f>
        <v>0.99201130528163628</v>
      </c>
    </row>
    <row r="151" spans="1:8" x14ac:dyDescent="0.2">
      <c r="A151" s="1">
        <v>22798</v>
      </c>
      <c r="B151">
        <v>21.81</v>
      </c>
      <c r="C151" s="2">
        <f t="shared" ca="1" si="5"/>
        <v>22.150769230769235</v>
      </c>
      <c r="D151" s="2">
        <f ca="1">Table22[[#This Row],[y]]/Table22[[#This Row],[Trend]]</f>
        <v>0.98461591887762168</v>
      </c>
      <c r="E151" s="2" t="str">
        <f t="shared" si="4"/>
        <v>Jun</v>
      </c>
      <c r="F151" s="2">
        <f ca="1">AVERAGEIF($E$8:$E$727,Table23[[#This Row],[Monthly]],$D$8:$D$727)</f>
        <v>0.98970503057706927</v>
      </c>
      <c r="G151" s="2">
        <f ca="1">Table23[[#This Row],[Mul_Seasonality_Average]]-AVERAGE($F$2:$F$13)+1</f>
        <v>0.98916277567343813</v>
      </c>
      <c r="H151" s="2">
        <f ca="1">Table23[[#This Row],[Detrended Series]]/Table23[[#This Row],[Seasonality]]</f>
        <v>0.99540332803898646</v>
      </c>
    </row>
    <row r="152" spans="1:8" x14ac:dyDescent="0.2">
      <c r="A152" s="1">
        <v>22828</v>
      </c>
      <c r="B152">
        <v>20.6</v>
      </c>
      <c r="C152" s="2">
        <f t="shared" ca="1" si="5"/>
        <v>22.281538461538464</v>
      </c>
      <c r="D152" s="2">
        <f ca="1">Table22[[#This Row],[y]]/Table22[[#This Row],[Trend]]</f>
        <v>0.92453221017744935</v>
      </c>
      <c r="E152" s="2" t="str">
        <f t="shared" si="4"/>
        <v>Jul</v>
      </c>
      <c r="F152" s="2">
        <f ca="1">AVERAGEIF($E$8:$E$727,Table23[[#This Row],[Monthly]],$D$8:$D$727)</f>
        <v>0.93724386248424341</v>
      </c>
      <c r="G152" s="2">
        <f ca="1">Table23[[#This Row],[Mul_Seasonality_Average]]-AVERAGE($F$2:$F$13)+1</f>
        <v>0.93670160758061227</v>
      </c>
      <c r="H152" s="2">
        <f ca="1">Table23[[#This Row],[Detrended Series]]/Table23[[#This Row],[Seasonality]]</f>
        <v>0.9870082454170277</v>
      </c>
    </row>
    <row r="153" spans="1:8" x14ac:dyDescent="0.2">
      <c r="A153" s="1">
        <v>22859</v>
      </c>
      <c r="B153">
        <v>20.170000000000002</v>
      </c>
      <c r="C153" s="2">
        <f t="shared" ca="1" si="5"/>
        <v>22.38461538461539</v>
      </c>
      <c r="D153" s="2">
        <f ca="1">Table22[[#This Row],[y]]/Table22[[#This Row],[Trend]]</f>
        <v>0.90106529209621977</v>
      </c>
      <c r="E153" s="2" t="str">
        <f t="shared" si="4"/>
        <v>Aug</v>
      </c>
      <c r="F153" s="2">
        <f ca="1">AVERAGEIF($E$8:$E$727,Table23[[#This Row],[Monthly]],$D$8:$D$727)</f>
        <v>0.89460808669572078</v>
      </c>
      <c r="G153" s="2">
        <f ca="1">Table23[[#This Row],[Mul_Seasonality_Average]]-AVERAGE($F$2:$F$13)+1</f>
        <v>0.89406583179208965</v>
      </c>
      <c r="H153" s="2">
        <f ca="1">Table23[[#This Row],[Detrended Series]]/Table23[[#This Row],[Seasonality]]</f>
        <v>1.0078287974500717</v>
      </c>
    </row>
    <row r="154" spans="1:8" x14ac:dyDescent="0.2">
      <c r="A154" s="1">
        <v>22890</v>
      </c>
      <c r="B154">
        <v>20.02</v>
      </c>
      <c r="C154" s="2">
        <f t="shared" ca="1" si="5"/>
        <v>22.436153846153847</v>
      </c>
      <c r="D154" s="2">
        <f ca="1">Table22[[#This Row],[y]]/Table22[[#This Row],[Trend]]</f>
        <v>0.89230980217368938</v>
      </c>
      <c r="E154" s="2" t="str">
        <f t="shared" si="4"/>
        <v>Sep</v>
      </c>
      <c r="F154" s="2">
        <f ca="1">AVERAGEIF($E$8:$E$727,Table23[[#This Row],[Monthly]],$D$8:$D$727)</f>
        <v>0.88237232635432461</v>
      </c>
      <c r="G154" s="2">
        <f ca="1">Table23[[#This Row],[Mul_Seasonality_Average]]-AVERAGE($F$2:$F$13)+1</f>
        <v>0.88183007145069348</v>
      </c>
      <c r="H154" s="2">
        <f ca="1">Table23[[#This Row],[Detrended Series]]/Table23[[#This Row],[Seasonality]]</f>
        <v>1.0118840704828265</v>
      </c>
    </row>
    <row r="155" spans="1:8" x14ac:dyDescent="0.2">
      <c r="A155" s="1">
        <v>22920</v>
      </c>
      <c r="B155">
        <v>20.14</v>
      </c>
      <c r="C155" s="2">
        <f t="shared" ca="1" si="5"/>
        <v>22.451538461538462</v>
      </c>
      <c r="D155" s="2">
        <f ca="1">Table22[[#This Row],[y]]/Table22[[#This Row],[Trend]]</f>
        <v>0.89704320416623839</v>
      </c>
      <c r="E155" s="2" t="str">
        <f t="shared" si="4"/>
        <v>Oct</v>
      </c>
      <c r="F155" s="2">
        <f ca="1">AVERAGEIF($E$8:$E$727,Table23[[#This Row],[Monthly]],$D$8:$D$727)</f>
        <v>0.89658670152882181</v>
      </c>
      <c r="G155" s="2">
        <f ca="1">Table23[[#This Row],[Mul_Seasonality_Average]]-AVERAGE($F$2:$F$13)+1</f>
        <v>0.89604444662519067</v>
      </c>
      <c r="H155" s="2">
        <f ca="1">Table23[[#This Row],[Detrended Series]]/Table23[[#This Row],[Seasonality]]</f>
        <v>1.001114629463761</v>
      </c>
    </row>
    <row r="156" spans="1:8" x14ac:dyDescent="0.2">
      <c r="A156" s="1">
        <v>22951</v>
      </c>
      <c r="B156">
        <v>20.99</v>
      </c>
      <c r="C156" s="2">
        <f t="shared" ca="1" si="5"/>
        <v>22.49307692307692</v>
      </c>
      <c r="D156" s="2">
        <f ca="1">Table22[[#This Row],[y]]/Table22[[#This Row],[Trend]]</f>
        <v>0.9331760199719572</v>
      </c>
      <c r="E156" s="2" t="str">
        <f t="shared" si="4"/>
        <v>Nov</v>
      </c>
      <c r="F156" s="2">
        <f ca="1">AVERAGEIF($E$8:$E$727,Table23[[#This Row],[Monthly]],$D$8:$D$727)</f>
        <v>0.92868822447214805</v>
      </c>
      <c r="G156" s="2">
        <f ca="1">Table23[[#This Row],[Mul_Seasonality_Average]]-AVERAGE($F$2:$F$13)+1</f>
        <v>0.92814596956851692</v>
      </c>
      <c r="H156" s="2">
        <f ca="1">Table23[[#This Row],[Detrended Series]]/Table23[[#This Row],[Seasonality]]</f>
        <v>1.0054194604818234</v>
      </c>
    </row>
    <row r="157" spans="1:8" x14ac:dyDescent="0.2">
      <c r="A157" s="1">
        <v>22981</v>
      </c>
      <c r="B157">
        <v>21.82</v>
      </c>
      <c r="C157" s="2">
        <f t="shared" ca="1" si="5"/>
        <v>22.445384615384619</v>
      </c>
      <c r="D157" s="2">
        <f ca="1">Table22[[#This Row],[y]]/Table22[[#This Row],[Trend]]</f>
        <v>0.9721374961444873</v>
      </c>
      <c r="E157" s="2" t="str">
        <f t="shared" si="4"/>
        <v>Dec</v>
      </c>
      <c r="F157" s="2">
        <f ca="1">AVERAGEIF($E$8:$E$727,Table23[[#This Row],[Monthly]],$D$8:$D$727)</f>
        <v>0.98306369697572327</v>
      </c>
      <c r="G157" s="2">
        <f ca="1">Table23[[#This Row],[Mul_Seasonality_Average]]-AVERAGE($F$2:$F$13)+1</f>
        <v>0.98252144207209213</v>
      </c>
      <c r="H157" s="2">
        <f ca="1">Table23[[#This Row],[Detrended Series]]/Table23[[#This Row],[Seasonality]]</f>
        <v>0.98943132894310626</v>
      </c>
    </row>
    <row r="158" spans="1:8" x14ac:dyDescent="0.2">
      <c r="A158" s="1">
        <v>23012</v>
      </c>
      <c r="B158">
        <v>23.81</v>
      </c>
      <c r="C158" s="2">
        <f t="shared" ca="1" si="5"/>
        <v>22.444615384615386</v>
      </c>
      <c r="D158" s="2">
        <f ca="1">Table22[[#This Row],[y]]/Table22[[#This Row],[Trend]]</f>
        <v>1.0608335046953183</v>
      </c>
      <c r="E158" s="2" t="str">
        <f t="shared" si="4"/>
        <v>Jan</v>
      </c>
      <c r="F158" s="2">
        <f ca="1">AVERAGEIF($E$8:$E$727,Table23[[#This Row],[Monthly]],$D$8:$D$727)</f>
        <v>1.0612291220995622</v>
      </c>
      <c r="G158" s="2">
        <f ca="1">Table23[[#This Row],[Mul_Seasonality_Average]]-AVERAGE($F$2:$F$13)+1</f>
        <v>1.0606868671959311</v>
      </c>
      <c r="H158" s="2">
        <f ca="1">Table23[[#This Row],[Detrended Series]]/Table23[[#This Row],[Seasonality]]</f>
        <v>1.0001382476807457</v>
      </c>
    </row>
    <row r="159" spans="1:8" x14ac:dyDescent="0.2">
      <c r="A159" s="1">
        <v>23043</v>
      </c>
      <c r="B159">
        <v>25.36</v>
      </c>
      <c r="C159" s="2">
        <f t="shared" ca="1" si="5"/>
        <v>22.49923076923077</v>
      </c>
      <c r="D159" s="2">
        <f ca="1">Table22[[#This Row],[y]]/Table22[[#This Row],[Trend]]</f>
        <v>1.1271496461417483</v>
      </c>
      <c r="E159" s="2" t="str">
        <f t="shared" si="4"/>
        <v>Feb</v>
      </c>
      <c r="F159" s="2">
        <f ca="1">AVERAGEIF($E$8:$E$727,Table23[[#This Row],[Monthly]],$D$8:$D$727)</f>
        <v>1.1279568119928638</v>
      </c>
      <c r="G159" s="2">
        <f ca="1">Table23[[#This Row],[Mul_Seasonality_Average]]-AVERAGE($F$2:$F$13)+1</f>
        <v>1.1274145570892327</v>
      </c>
      <c r="H159" s="2">
        <f ca="1">Table23[[#This Row],[Detrended Series]]/Table23[[#This Row],[Seasonality]]</f>
        <v>0.99976502791646726</v>
      </c>
    </row>
    <row r="160" spans="1:8" x14ac:dyDescent="0.2">
      <c r="A160" s="1">
        <v>23071</v>
      </c>
      <c r="B160">
        <v>26.02</v>
      </c>
      <c r="C160" s="2">
        <f t="shared" ca="1" si="5"/>
        <v>22.563076923076924</v>
      </c>
      <c r="D160" s="2">
        <f ca="1">Table22[[#This Row],[y]]/Table22[[#This Row],[Trend]]</f>
        <v>1.1532115096140734</v>
      </c>
      <c r="E160" s="2" t="str">
        <f t="shared" si="4"/>
        <v>Mar</v>
      </c>
      <c r="F160" s="2">
        <f ca="1">AVERAGEIF($E$8:$E$727,Table23[[#This Row],[Monthly]],$D$8:$D$727)</f>
        <v>1.1460954131131467</v>
      </c>
      <c r="G160" s="2">
        <f ca="1">Table23[[#This Row],[Mul_Seasonality_Average]]-AVERAGE($F$2:$F$13)+1</f>
        <v>1.1455531582095155</v>
      </c>
      <c r="H160" s="2">
        <f ca="1">Table23[[#This Row],[Detrended Series]]/Table23[[#This Row],[Seasonality]]</f>
        <v>1.0066852867976268</v>
      </c>
    </row>
    <row r="161" spans="1:8" x14ac:dyDescent="0.2">
      <c r="A161" s="1">
        <v>23102</v>
      </c>
      <c r="B161">
        <v>24.67</v>
      </c>
      <c r="C161" s="2">
        <f t="shared" ca="1" si="5"/>
        <v>22.64846153846154</v>
      </c>
      <c r="D161" s="2">
        <f ca="1">Table22[[#This Row],[y]]/Table22[[#This Row],[Trend]]</f>
        <v>1.0892572088442074</v>
      </c>
      <c r="E161" s="2" t="str">
        <f t="shared" si="4"/>
        <v>Apr</v>
      </c>
      <c r="F161" s="2">
        <f ca="1">AVERAGEIF($E$8:$E$727,Table23[[#This Row],[Monthly]],$D$8:$D$727)</f>
        <v>1.1076861608568953</v>
      </c>
      <c r="G161" s="2">
        <f ca="1">Table23[[#This Row],[Mul_Seasonality_Average]]-AVERAGE($F$2:$F$13)+1</f>
        <v>1.1071439059532642</v>
      </c>
      <c r="H161" s="2">
        <f ca="1">Table23[[#This Row],[Detrended Series]]/Table23[[#This Row],[Seasonality]]</f>
        <v>0.98384428888342557</v>
      </c>
    </row>
    <row r="162" spans="1:8" x14ac:dyDescent="0.2">
      <c r="A162" s="1">
        <v>23132</v>
      </c>
      <c r="B162">
        <v>23.97</v>
      </c>
      <c r="C162" s="2">
        <f t="shared" ca="1" si="5"/>
        <v>22.763846153846153</v>
      </c>
      <c r="D162" s="2">
        <f ca="1">Table22[[#This Row],[y]]/Table22[[#This Row],[Trend]]</f>
        <v>1.0529855033284898</v>
      </c>
      <c r="E162" s="2" t="str">
        <f t="shared" si="4"/>
        <v>May</v>
      </c>
      <c r="F162" s="2">
        <f ca="1">AVERAGEIF($E$8:$E$727,Table23[[#This Row],[Monthly]],$D$8:$D$727)</f>
        <v>1.0512716216930516</v>
      </c>
      <c r="G162" s="2">
        <f ca="1">Table23[[#This Row],[Mul_Seasonality_Average]]-AVERAGE($F$2:$F$13)+1</f>
        <v>1.0507293667894204</v>
      </c>
      <c r="H162" s="2">
        <f ca="1">Table23[[#This Row],[Detrended Series]]/Table23[[#This Row],[Seasonality]]</f>
        <v>1.0021472099385242</v>
      </c>
    </row>
    <row r="163" spans="1:8" x14ac:dyDescent="0.2">
      <c r="A163" s="1">
        <v>23163</v>
      </c>
      <c r="B163">
        <v>22.41</v>
      </c>
      <c r="C163" s="2">
        <f t="shared" ca="1" si="5"/>
        <v>22.883846153846154</v>
      </c>
      <c r="D163" s="2">
        <f ca="1">Table22[[#This Row],[y]]/Table22[[#This Row],[Trend]]</f>
        <v>0.97929342162761779</v>
      </c>
      <c r="E163" s="2" t="str">
        <f t="shared" si="4"/>
        <v>Jun</v>
      </c>
      <c r="F163" s="2">
        <f ca="1">AVERAGEIF($E$8:$E$727,Table23[[#This Row],[Monthly]],$D$8:$D$727)</f>
        <v>0.98970503057706927</v>
      </c>
      <c r="G163" s="2">
        <f ca="1">Table23[[#This Row],[Mul_Seasonality_Average]]-AVERAGE($F$2:$F$13)+1</f>
        <v>0.98916277567343813</v>
      </c>
      <c r="H163" s="2">
        <f ca="1">Table23[[#This Row],[Detrended Series]]/Table23[[#This Row],[Seasonality]]</f>
        <v>0.99002251774072159</v>
      </c>
    </row>
    <row r="164" spans="1:8" x14ac:dyDescent="0.2">
      <c r="A164" s="1">
        <v>23193</v>
      </c>
      <c r="B164">
        <v>21.8</v>
      </c>
      <c r="C164" s="2">
        <f t="shared" ca="1" si="5"/>
        <v>23.063076923076924</v>
      </c>
      <c r="D164" s="2">
        <f ca="1">Table22[[#This Row],[y]]/Table22[[#This Row],[Trend]]</f>
        <v>0.94523380695083714</v>
      </c>
      <c r="E164" s="2" t="str">
        <f t="shared" si="4"/>
        <v>Jul</v>
      </c>
      <c r="F164" s="2">
        <f ca="1">AVERAGEIF($E$8:$E$727,Table23[[#This Row],[Monthly]],$D$8:$D$727)</f>
        <v>0.93724386248424341</v>
      </c>
      <c r="G164" s="2">
        <f ca="1">Table23[[#This Row],[Mul_Seasonality_Average]]-AVERAGE($F$2:$F$13)+1</f>
        <v>0.93670160758061227</v>
      </c>
      <c r="H164" s="2">
        <f ca="1">Table23[[#This Row],[Detrended Series]]/Table23[[#This Row],[Seasonality]]</f>
        <v>1.0091087698592325</v>
      </c>
    </row>
    <row r="165" spans="1:8" x14ac:dyDescent="0.2">
      <c r="A165" s="1">
        <v>23224</v>
      </c>
      <c r="B165">
        <v>21.31</v>
      </c>
      <c r="C165" s="2">
        <f t="shared" ca="1" si="5"/>
        <v>23.16076923076923</v>
      </c>
      <c r="D165" s="2">
        <f ca="1">Table22[[#This Row],[y]]/Table22[[#This Row],[Trend]]</f>
        <v>0.92009033843701216</v>
      </c>
      <c r="E165" s="2" t="str">
        <f t="shared" si="4"/>
        <v>Aug</v>
      </c>
      <c r="F165" s="2">
        <f ca="1">AVERAGEIF($E$8:$E$727,Table23[[#This Row],[Monthly]],$D$8:$D$727)</f>
        <v>0.89460808669572078</v>
      </c>
      <c r="G165" s="2">
        <f ca="1">Table23[[#This Row],[Mul_Seasonality_Average]]-AVERAGE($F$2:$F$13)+1</f>
        <v>0.89406583179208965</v>
      </c>
      <c r="H165" s="2">
        <f ca="1">Table23[[#This Row],[Detrended Series]]/Table23[[#This Row],[Seasonality]]</f>
        <v>1.0291080429645301</v>
      </c>
    </row>
    <row r="166" spans="1:8" x14ac:dyDescent="0.2">
      <c r="A166" s="1">
        <v>23255</v>
      </c>
      <c r="B166">
        <v>21</v>
      </c>
      <c r="C166" s="2">
        <f t="shared" ca="1" si="5"/>
        <v>23.156153846153849</v>
      </c>
      <c r="D166" s="2">
        <f ca="1">Table22[[#This Row],[y]]/Table22[[#This Row],[Trend]]</f>
        <v>0.90688635684151075</v>
      </c>
      <c r="E166" s="2" t="str">
        <f t="shared" si="4"/>
        <v>Sep</v>
      </c>
      <c r="F166" s="2">
        <f ca="1">AVERAGEIF($E$8:$E$727,Table23[[#This Row],[Monthly]],$D$8:$D$727)</f>
        <v>0.88237232635432461</v>
      </c>
      <c r="G166" s="2">
        <f ca="1">Table23[[#This Row],[Mul_Seasonality_Average]]-AVERAGE($F$2:$F$13)+1</f>
        <v>0.88183007145069348</v>
      </c>
      <c r="H166" s="2">
        <f ca="1">Table23[[#This Row],[Detrended Series]]/Table23[[#This Row],[Seasonality]]</f>
        <v>1.0284139611496774</v>
      </c>
    </row>
    <row r="167" spans="1:8" x14ac:dyDescent="0.2">
      <c r="A167" s="1">
        <v>23285</v>
      </c>
      <c r="B167">
        <v>21.13</v>
      </c>
      <c r="C167" s="2">
        <f t="shared" ca="1" si="5"/>
        <v>23.047692307692312</v>
      </c>
      <c r="D167" s="2">
        <f ca="1">Table22[[#This Row],[y]]/Table22[[#This Row],[Trend]]</f>
        <v>0.91679460650156841</v>
      </c>
      <c r="E167" s="2" t="str">
        <f t="shared" si="4"/>
        <v>Oct</v>
      </c>
      <c r="F167" s="2">
        <f ca="1">AVERAGEIF($E$8:$E$727,Table23[[#This Row],[Monthly]],$D$8:$D$727)</f>
        <v>0.89658670152882181</v>
      </c>
      <c r="G167" s="2">
        <f ca="1">Table23[[#This Row],[Mul_Seasonality_Average]]-AVERAGE($F$2:$F$13)+1</f>
        <v>0.89604444662519067</v>
      </c>
      <c r="H167" s="2">
        <f ca="1">Table23[[#This Row],[Detrended Series]]/Table23[[#This Row],[Seasonality]]</f>
        <v>1.0231575118338492</v>
      </c>
    </row>
    <row r="168" spans="1:8" x14ac:dyDescent="0.2">
      <c r="A168" s="1">
        <v>23316</v>
      </c>
      <c r="B168">
        <v>21.64</v>
      </c>
      <c r="C168" s="2">
        <f t="shared" ca="1" si="5"/>
        <v>22.836923076923082</v>
      </c>
      <c r="D168" s="2">
        <f ca="1">Table22[[#This Row],[y]]/Table22[[#This Row],[Trend]]</f>
        <v>0.9475882511452437</v>
      </c>
      <c r="E168" s="2" t="str">
        <f t="shared" si="4"/>
        <v>Nov</v>
      </c>
      <c r="F168" s="2">
        <f ca="1">AVERAGEIF($E$8:$E$727,Table23[[#This Row],[Monthly]],$D$8:$D$727)</f>
        <v>0.92868822447214805</v>
      </c>
      <c r="G168" s="2">
        <f ca="1">Table23[[#This Row],[Mul_Seasonality_Average]]-AVERAGE($F$2:$F$13)+1</f>
        <v>0.92814596956851692</v>
      </c>
      <c r="H168" s="2">
        <f ca="1">Table23[[#This Row],[Detrended Series]]/Table23[[#This Row],[Seasonality]]</f>
        <v>1.0209474395345004</v>
      </c>
    </row>
    <row r="169" spans="1:8" x14ac:dyDescent="0.2">
      <c r="A169" s="1">
        <v>23346</v>
      </c>
      <c r="B169">
        <v>22.55</v>
      </c>
      <c r="C169" s="2">
        <f t="shared" ca="1" si="5"/>
        <v>22.642307692307693</v>
      </c>
      <c r="D169" s="2">
        <f ca="1">Table22[[#This Row],[y]]/Table22[[#This Row],[Trend]]</f>
        <v>0.99592322065568206</v>
      </c>
      <c r="E169" s="2" t="str">
        <f t="shared" si="4"/>
        <v>Dec</v>
      </c>
      <c r="F169" s="2">
        <f ca="1">AVERAGEIF($E$8:$E$727,Table23[[#This Row],[Monthly]],$D$8:$D$727)</f>
        <v>0.98306369697572327</v>
      </c>
      <c r="G169" s="2">
        <f ca="1">Table23[[#This Row],[Mul_Seasonality_Average]]-AVERAGE($F$2:$F$13)+1</f>
        <v>0.98252144207209213</v>
      </c>
      <c r="H169" s="2">
        <f ca="1">Table23[[#This Row],[Detrended Series]]/Table23[[#This Row],[Seasonality]]</f>
        <v>1.0136401894245954</v>
      </c>
    </row>
    <row r="170" spans="1:8" x14ac:dyDescent="0.2">
      <c r="A170" s="1">
        <v>23377</v>
      </c>
      <c r="B170">
        <v>24.15</v>
      </c>
      <c r="C170" s="2">
        <f t="shared" ca="1" si="5"/>
        <v>22.476153846153849</v>
      </c>
      <c r="D170" s="2">
        <f ca="1">Table22[[#This Row],[y]]/Table22[[#This Row],[Trend]]</f>
        <v>1.0744720900783735</v>
      </c>
      <c r="E170" s="2" t="str">
        <f t="shared" si="4"/>
        <v>Jan</v>
      </c>
      <c r="F170" s="2">
        <f ca="1">AVERAGEIF($E$8:$E$727,Table23[[#This Row],[Monthly]],$D$8:$D$727)</f>
        <v>1.0612291220995622</v>
      </c>
      <c r="G170" s="2">
        <f ca="1">Table23[[#This Row],[Mul_Seasonality_Average]]-AVERAGE($F$2:$F$13)+1</f>
        <v>1.0606868671959311</v>
      </c>
      <c r="H170" s="2">
        <f ca="1">Table23[[#This Row],[Detrended Series]]/Table23[[#This Row],[Seasonality]]</f>
        <v>1.0129965056689025</v>
      </c>
    </row>
    <row r="171" spans="1:8" x14ac:dyDescent="0.2">
      <c r="A171" s="1">
        <v>23408</v>
      </c>
      <c r="B171">
        <v>25.08</v>
      </c>
      <c r="C171" s="2">
        <f t="shared" ca="1" si="5"/>
        <v>22.297692307692312</v>
      </c>
      <c r="D171" s="2">
        <f ca="1">Table22[[#This Row],[y]]/Table22[[#This Row],[Trend]]</f>
        <v>1.1247800738261977</v>
      </c>
      <c r="E171" s="2" t="str">
        <f t="shared" si="4"/>
        <v>Feb</v>
      </c>
      <c r="F171" s="2">
        <f ca="1">AVERAGEIF($E$8:$E$727,Table23[[#This Row],[Monthly]],$D$8:$D$727)</f>
        <v>1.1279568119928638</v>
      </c>
      <c r="G171" s="2">
        <f ca="1">Table23[[#This Row],[Mul_Seasonality_Average]]-AVERAGE($F$2:$F$13)+1</f>
        <v>1.1274145570892327</v>
      </c>
      <c r="H171" s="2">
        <f ca="1">Table23[[#This Row],[Detrended Series]]/Table23[[#This Row],[Seasonality]]</f>
        <v>0.99766325239773679</v>
      </c>
    </row>
    <row r="172" spans="1:8" x14ac:dyDescent="0.2">
      <c r="A172" s="1">
        <v>23437</v>
      </c>
      <c r="B172">
        <v>25.3</v>
      </c>
      <c r="C172" s="2">
        <f t="shared" ca="1" si="5"/>
        <v>22.171538461538468</v>
      </c>
      <c r="D172" s="2">
        <f ca="1">Table22[[#This Row],[y]]/Table22[[#This Row],[Trend]]</f>
        <v>1.1411025916802551</v>
      </c>
      <c r="E172" s="2" t="str">
        <f t="shared" si="4"/>
        <v>Mar</v>
      </c>
      <c r="F172" s="2">
        <f ca="1">AVERAGEIF($E$8:$E$727,Table23[[#This Row],[Monthly]],$D$8:$D$727)</f>
        <v>1.1460954131131467</v>
      </c>
      <c r="G172" s="2">
        <f ca="1">Table23[[#This Row],[Mul_Seasonality_Average]]-AVERAGE($F$2:$F$13)+1</f>
        <v>1.1455531582095155</v>
      </c>
      <c r="H172" s="2">
        <f ca="1">Table23[[#This Row],[Detrended Series]]/Table23[[#This Row],[Seasonality]]</f>
        <v>0.99611491924458873</v>
      </c>
    </row>
    <row r="173" spans="1:8" x14ac:dyDescent="0.2">
      <c r="A173" s="1">
        <v>23468</v>
      </c>
      <c r="B173">
        <v>24.61</v>
      </c>
      <c r="C173" s="2">
        <f t="shared" ca="1" si="5"/>
        <v>22.078461538461536</v>
      </c>
      <c r="D173" s="2">
        <f ca="1">Table22[[#This Row],[y]]/Table22[[#This Row],[Trend]]</f>
        <v>1.114660999233503</v>
      </c>
      <c r="E173" s="2" t="str">
        <f t="shared" si="4"/>
        <v>Apr</v>
      </c>
      <c r="F173" s="2">
        <f ca="1">AVERAGEIF($E$8:$E$727,Table23[[#This Row],[Monthly]],$D$8:$D$727)</f>
        <v>1.1076861608568953</v>
      </c>
      <c r="G173" s="2">
        <f ca="1">Table23[[#This Row],[Mul_Seasonality_Average]]-AVERAGE($F$2:$F$13)+1</f>
        <v>1.1071439059532642</v>
      </c>
      <c r="H173" s="2">
        <f ca="1">Table23[[#This Row],[Detrended Series]]/Table23[[#This Row],[Seasonality]]</f>
        <v>1.0067896262083171</v>
      </c>
    </row>
    <row r="174" spans="1:8" x14ac:dyDescent="0.2">
      <c r="A174" s="1">
        <v>23498</v>
      </c>
      <c r="B174">
        <v>21.93</v>
      </c>
      <c r="C174" s="2">
        <f t="shared" ca="1" si="5"/>
        <v>22.059230769230769</v>
      </c>
      <c r="D174" s="2">
        <f ca="1">Table22[[#This Row],[y]]/Table22[[#This Row],[Trend]]</f>
        <v>0.99414164661575477</v>
      </c>
      <c r="E174" s="2" t="str">
        <f t="shared" si="4"/>
        <v>May</v>
      </c>
      <c r="F174" s="2">
        <f ca="1">AVERAGEIF($E$8:$E$727,Table23[[#This Row],[Monthly]],$D$8:$D$727)</f>
        <v>1.0512716216930516</v>
      </c>
      <c r="G174" s="2">
        <f ca="1">Table23[[#This Row],[Mul_Seasonality_Average]]-AVERAGE($F$2:$F$13)+1</f>
        <v>1.0507293667894204</v>
      </c>
      <c r="H174" s="2">
        <f ca="1">Table23[[#This Row],[Detrended Series]]/Table23[[#This Row],[Seasonality]]</f>
        <v>0.94614434319412477</v>
      </c>
    </row>
    <row r="175" spans="1:8" x14ac:dyDescent="0.2">
      <c r="A175" s="1">
        <v>23529</v>
      </c>
      <c r="B175">
        <v>21.44</v>
      </c>
      <c r="C175" s="2">
        <f t="shared" ca="1" si="5"/>
        <v>22.073846153846151</v>
      </c>
      <c r="D175" s="2">
        <f ca="1">Table22[[#This Row],[y]]/Table22[[#This Row],[Trend]]</f>
        <v>0.97128519654307233</v>
      </c>
      <c r="E175" s="2" t="str">
        <f t="shared" si="4"/>
        <v>Jun</v>
      </c>
      <c r="F175" s="2">
        <f ca="1">AVERAGEIF($E$8:$E$727,Table23[[#This Row],[Monthly]],$D$8:$D$727)</f>
        <v>0.98970503057706927</v>
      </c>
      <c r="G175" s="2">
        <f ca="1">Table23[[#This Row],[Mul_Seasonality_Average]]-AVERAGE($F$2:$F$13)+1</f>
        <v>0.98916277567343813</v>
      </c>
      <c r="H175" s="2">
        <f ca="1">Table23[[#This Row],[Detrended Series]]/Table23[[#This Row],[Seasonality]]</f>
        <v>0.98192655489063019</v>
      </c>
    </row>
    <row r="176" spans="1:8" x14ac:dyDescent="0.2">
      <c r="A176" s="1">
        <v>23559</v>
      </c>
      <c r="B176">
        <v>20.25</v>
      </c>
      <c r="C176" s="2">
        <f t="shared" ca="1" si="5"/>
        <v>22.202307692307691</v>
      </c>
      <c r="D176" s="2">
        <f ca="1">Table22[[#This Row],[y]]/Table22[[#This Row],[Trend]]</f>
        <v>0.91206735266604311</v>
      </c>
      <c r="E176" s="2" t="str">
        <f t="shared" si="4"/>
        <v>Jul</v>
      </c>
      <c r="F176" s="2">
        <f ca="1">AVERAGEIF($E$8:$E$727,Table23[[#This Row],[Monthly]],$D$8:$D$727)</f>
        <v>0.93724386248424341</v>
      </c>
      <c r="G176" s="2">
        <f ca="1">Table23[[#This Row],[Mul_Seasonality_Average]]-AVERAGE($F$2:$F$13)+1</f>
        <v>0.93670160758061227</v>
      </c>
      <c r="H176" s="2">
        <f ca="1">Table23[[#This Row],[Detrended Series]]/Table23[[#This Row],[Seasonality]]</f>
        <v>0.97370106476255924</v>
      </c>
    </row>
    <row r="177" spans="1:8" x14ac:dyDescent="0.2">
      <c r="A177" s="1">
        <v>23590</v>
      </c>
      <c r="B177">
        <v>19.48</v>
      </c>
      <c r="C177" s="2">
        <f t="shared" ca="1" si="5"/>
        <v>22.357692307692311</v>
      </c>
      <c r="D177" s="2">
        <f ca="1">Table22[[#This Row],[y]]/Table22[[#This Row],[Trend]]</f>
        <v>0.87128849131257513</v>
      </c>
      <c r="E177" s="2" t="str">
        <f t="shared" si="4"/>
        <v>Aug</v>
      </c>
      <c r="F177" s="2">
        <f ca="1">AVERAGEIF($E$8:$E$727,Table23[[#This Row],[Monthly]],$D$8:$D$727)</f>
        <v>0.89460808669572078</v>
      </c>
      <c r="G177" s="2">
        <f ca="1">Table23[[#This Row],[Mul_Seasonality_Average]]-AVERAGE($F$2:$F$13)+1</f>
        <v>0.89406583179208965</v>
      </c>
      <c r="H177" s="2">
        <f ca="1">Table23[[#This Row],[Detrended Series]]/Table23[[#This Row],[Seasonality]]</f>
        <v>0.97452386651007683</v>
      </c>
    </row>
    <row r="178" spans="1:8" x14ac:dyDescent="0.2">
      <c r="A178" s="1">
        <v>23621</v>
      </c>
      <c r="B178">
        <v>19.670000000000002</v>
      </c>
      <c r="C178" s="2">
        <f t="shared" ca="1" si="5"/>
        <v>22.483076923076922</v>
      </c>
      <c r="D178" s="2">
        <f ca="1">Table22[[#This Row],[y]]/Table22[[#This Row],[Trend]]</f>
        <v>0.87488025181332985</v>
      </c>
      <c r="E178" s="2" t="str">
        <f t="shared" si="4"/>
        <v>Sep</v>
      </c>
      <c r="F178" s="2">
        <f ca="1">AVERAGEIF($E$8:$E$727,Table23[[#This Row],[Monthly]],$D$8:$D$727)</f>
        <v>0.88237232635432461</v>
      </c>
      <c r="G178" s="2">
        <f ca="1">Table23[[#This Row],[Mul_Seasonality_Average]]-AVERAGE($F$2:$F$13)+1</f>
        <v>0.88183007145069348</v>
      </c>
      <c r="H178" s="2">
        <f ca="1">Table23[[#This Row],[Detrended Series]]/Table23[[#This Row],[Seasonality]]</f>
        <v>0.99211886749798572</v>
      </c>
    </row>
    <row r="179" spans="1:8" x14ac:dyDescent="0.2">
      <c r="A179" s="1">
        <v>23651</v>
      </c>
      <c r="B179">
        <v>19.79</v>
      </c>
      <c r="C179" s="2">
        <f t="shared" ca="1" si="5"/>
        <v>22.61461538461538</v>
      </c>
      <c r="D179" s="2">
        <f ca="1">Table22[[#This Row],[y]]/Table22[[#This Row],[Trend]]</f>
        <v>0.87509779244191988</v>
      </c>
      <c r="E179" s="2" t="str">
        <f t="shared" si="4"/>
        <v>Oct</v>
      </c>
      <c r="F179" s="2">
        <f ca="1">AVERAGEIF($E$8:$E$727,Table23[[#This Row],[Monthly]],$D$8:$D$727)</f>
        <v>0.89658670152882181</v>
      </c>
      <c r="G179" s="2">
        <f ca="1">Table23[[#This Row],[Mul_Seasonality_Average]]-AVERAGE($F$2:$F$13)+1</f>
        <v>0.89604444662519067</v>
      </c>
      <c r="H179" s="2">
        <f ca="1">Table23[[#This Row],[Detrended Series]]/Table23[[#This Row],[Seasonality]]</f>
        <v>0.97662319736240422</v>
      </c>
    </row>
    <row r="180" spans="1:8" x14ac:dyDescent="0.2">
      <c r="A180" s="1">
        <v>23682</v>
      </c>
      <c r="B180">
        <v>20.88</v>
      </c>
      <c r="C180" s="2">
        <f t="shared" ca="1" si="5"/>
        <v>22.728461538461538</v>
      </c>
      <c r="D180" s="2">
        <f ca="1">Table22[[#This Row],[y]]/Table22[[#This Row],[Trend]]</f>
        <v>0.91867194639049643</v>
      </c>
      <c r="E180" s="2" t="str">
        <f t="shared" si="4"/>
        <v>Nov</v>
      </c>
      <c r="F180" s="2">
        <f ca="1">AVERAGEIF($E$8:$E$727,Table23[[#This Row],[Monthly]],$D$8:$D$727)</f>
        <v>0.92868822447214805</v>
      </c>
      <c r="G180" s="2">
        <f ca="1">Table23[[#This Row],[Mul_Seasonality_Average]]-AVERAGE($F$2:$F$13)+1</f>
        <v>0.92814596956851692</v>
      </c>
      <c r="H180" s="2">
        <f ca="1">Table23[[#This Row],[Detrended Series]]/Table23[[#This Row],[Seasonality]]</f>
        <v>0.98979252888161029</v>
      </c>
    </row>
    <row r="181" spans="1:8" x14ac:dyDescent="0.2">
      <c r="A181" s="1">
        <v>23712</v>
      </c>
      <c r="B181">
        <v>21.83</v>
      </c>
      <c r="C181" s="2">
        <f t="shared" ca="1" si="5"/>
        <v>22.933846153846154</v>
      </c>
      <c r="D181" s="2">
        <f ca="1">Table22[[#This Row],[y]]/Table22[[#This Row],[Trend]]</f>
        <v>0.95186824981552276</v>
      </c>
      <c r="E181" s="2" t="str">
        <f t="shared" si="4"/>
        <v>Dec</v>
      </c>
      <c r="F181" s="2">
        <f ca="1">AVERAGEIF($E$8:$E$727,Table23[[#This Row],[Monthly]],$D$8:$D$727)</f>
        <v>0.98306369697572327</v>
      </c>
      <c r="G181" s="2">
        <f ca="1">Table23[[#This Row],[Mul_Seasonality_Average]]-AVERAGE($F$2:$F$13)+1</f>
        <v>0.98252144207209213</v>
      </c>
      <c r="H181" s="2">
        <f ca="1">Table23[[#This Row],[Detrended Series]]/Table23[[#This Row],[Seasonality]]</f>
        <v>0.9688015030064655</v>
      </c>
    </row>
    <row r="182" spans="1:8" x14ac:dyDescent="0.2">
      <c r="A182" s="1">
        <v>23743</v>
      </c>
      <c r="B182">
        <v>24.22</v>
      </c>
      <c r="C182" s="2">
        <f t="shared" ca="1" si="5"/>
        <v>23.073846153846155</v>
      </c>
      <c r="D182" s="2">
        <f ca="1">Table22[[#This Row],[y]]/Table22[[#This Row],[Trend]]</f>
        <v>1.0496732897719694</v>
      </c>
      <c r="E182" s="2" t="str">
        <f t="shared" si="4"/>
        <v>Jan</v>
      </c>
      <c r="F182" s="2">
        <f ca="1">AVERAGEIF($E$8:$E$727,Table23[[#This Row],[Monthly]],$D$8:$D$727)</f>
        <v>1.0612291220995622</v>
      </c>
      <c r="G182" s="2">
        <f ca="1">Table23[[#This Row],[Mul_Seasonality_Average]]-AVERAGE($F$2:$F$13)+1</f>
        <v>1.0606868671959311</v>
      </c>
      <c r="H182" s="2">
        <f ca="1">Table23[[#This Row],[Detrended Series]]/Table23[[#This Row],[Seasonality]]</f>
        <v>0.98961656096197592</v>
      </c>
    </row>
    <row r="183" spans="1:8" x14ac:dyDescent="0.2">
      <c r="A183" s="1">
        <v>23774</v>
      </c>
      <c r="B183">
        <v>26.17</v>
      </c>
      <c r="C183" s="2">
        <f t="shared" ca="1" si="5"/>
        <v>23.250000000000004</v>
      </c>
      <c r="D183" s="2">
        <f ca="1">Table22[[#This Row],[y]]/Table22[[#This Row],[Trend]]</f>
        <v>1.1255913978494623</v>
      </c>
      <c r="E183" s="2" t="str">
        <f t="shared" si="4"/>
        <v>Feb</v>
      </c>
      <c r="F183" s="2">
        <f ca="1">AVERAGEIF($E$8:$E$727,Table23[[#This Row],[Monthly]],$D$8:$D$727)</f>
        <v>1.1279568119928638</v>
      </c>
      <c r="G183" s="2">
        <f ca="1">Table23[[#This Row],[Mul_Seasonality_Average]]-AVERAGE($F$2:$F$13)+1</f>
        <v>1.1274145570892327</v>
      </c>
      <c r="H183" s="2">
        <f ca="1">Table23[[#This Row],[Detrended Series]]/Table23[[#This Row],[Seasonality]]</f>
        <v>0.99838288477977666</v>
      </c>
    </row>
    <row r="184" spans="1:8" x14ac:dyDescent="0.2">
      <c r="A184" s="1">
        <v>23802</v>
      </c>
      <c r="B184">
        <v>26.71</v>
      </c>
      <c r="C184" s="2">
        <f t="shared" ca="1" si="5"/>
        <v>23.386923076923079</v>
      </c>
      <c r="D184" s="2">
        <f ca="1">Table22[[#This Row],[y]]/Table22[[#This Row],[Trend]]</f>
        <v>1.1420912409959543</v>
      </c>
      <c r="E184" s="2" t="str">
        <f t="shared" si="4"/>
        <v>Mar</v>
      </c>
      <c r="F184" s="2">
        <f ca="1">AVERAGEIF($E$8:$E$727,Table23[[#This Row],[Monthly]],$D$8:$D$727)</f>
        <v>1.1460954131131467</v>
      </c>
      <c r="G184" s="2">
        <f ca="1">Table23[[#This Row],[Mul_Seasonality_Average]]-AVERAGE($F$2:$F$13)+1</f>
        <v>1.1455531582095155</v>
      </c>
      <c r="H184" s="2">
        <f ca="1">Table23[[#This Row],[Detrended Series]]/Table23[[#This Row],[Seasonality]]</f>
        <v>0.99697795149116242</v>
      </c>
    </row>
    <row r="185" spans="1:8" x14ac:dyDescent="0.2">
      <c r="A185" s="1">
        <v>23833</v>
      </c>
      <c r="B185">
        <v>27.01</v>
      </c>
      <c r="C185" s="2">
        <f t="shared" ca="1" si="5"/>
        <v>23.533076923076919</v>
      </c>
      <c r="D185" s="2">
        <f ca="1">Table22[[#This Row],[y]]/Table22[[#This Row],[Trend]]</f>
        <v>1.1477462164547447</v>
      </c>
      <c r="E185" s="2" t="str">
        <f t="shared" si="4"/>
        <v>Apr</v>
      </c>
      <c r="F185" s="2">
        <f ca="1">AVERAGEIF($E$8:$E$727,Table23[[#This Row],[Monthly]],$D$8:$D$727)</f>
        <v>1.1076861608568953</v>
      </c>
      <c r="G185" s="2">
        <f ca="1">Table23[[#This Row],[Mul_Seasonality_Average]]-AVERAGE($F$2:$F$13)+1</f>
        <v>1.1071439059532642</v>
      </c>
      <c r="H185" s="2">
        <f ca="1">Table23[[#This Row],[Detrended Series]]/Table23[[#This Row],[Seasonality]]</f>
        <v>1.0366730199056837</v>
      </c>
    </row>
    <row r="186" spans="1:8" x14ac:dyDescent="0.2">
      <c r="A186" s="1">
        <v>23863</v>
      </c>
      <c r="B186">
        <v>26.09</v>
      </c>
      <c r="C186" s="2">
        <f t="shared" ca="1" si="5"/>
        <v>23.725384615384616</v>
      </c>
      <c r="D186" s="2">
        <f ca="1">Table22[[#This Row],[y]]/Table22[[#This Row],[Trend]]</f>
        <v>1.099666050643582</v>
      </c>
      <c r="E186" s="2" t="str">
        <f t="shared" si="4"/>
        <v>May</v>
      </c>
      <c r="F186" s="2">
        <f ca="1">AVERAGEIF($E$8:$E$727,Table23[[#This Row],[Monthly]],$D$8:$D$727)</f>
        <v>1.0512716216930516</v>
      </c>
      <c r="G186" s="2">
        <f ca="1">Table23[[#This Row],[Mul_Seasonality_Average]]-AVERAGE($F$2:$F$13)+1</f>
        <v>1.0507293667894204</v>
      </c>
      <c r="H186" s="2">
        <f ca="1">Table23[[#This Row],[Detrended Series]]/Table23[[#This Row],[Seasonality]]</f>
        <v>1.046574013633683</v>
      </c>
    </row>
    <row r="187" spans="1:8" x14ac:dyDescent="0.2">
      <c r="A187" s="1">
        <v>23894</v>
      </c>
      <c r="B187">
        <v>24.6</v>
      </c>
      <c r="C187" s="2">
        <f t="shared" ca="1" si="5"/>
        <v>23.915384615384617</v>
      </c>
      <c r="D187" s="2">
        <f ca="1">Table22[[#This Row],[y]]/Table22[[#This Row],[Trend]]</f>
        <v>1.0286265680283049</v>
      </c>
      <c r="E187" s="2" t="str">
        <f t="shared" si="4"/>
        <v>Jun</v>
      </c>
      <c r="F187" s="2">
        <f ca="1">AVERAGEIF($E$8:$E$727,Table23[[#This Row],[Monthly]],$D$8:$D$727)</f>
        <v>0.98970503057706927</v>
      </c>
      <c r="G187" s="2">
        <f ca="1">Table23[[#This Row],[Mul_Seasonality_Average]]-AVERAGE($F$2:$F$13)+1</f>
        <v>0.98916277567343813</v>
      </c>
      <c r="H187" s="2">
        <f ca="1">Table23[[#This Row],[Detrended Series]]/Table23[[#This Row],[Seasonality]]</f>
        <v>1.0398961559466278</v>
      </c>
    </row>
    <row r="188" spans="1:8" x14ac:dyDescent="0.2">
      <c r="A188" s="1">
        <v>23924</v>
      </c>
      <c r="B188">
        <v>23.26</v>
      </c>
      <c r="C188" s="2">
        <f t="shared" ca="1" si="5"/>
        <v>24.170769230769228</v>
      </c>
      <c r="D188" s="2">
        <f ca="1">Table22[[#This Row],[y]]/Table22[[#This Row],[Trend]]</f>
        <v>0.96231939405512079</v>
      </c>
      <c r="E188" s="2" t="str">
        <f t="shared" si="4"/>
        <v>Jul</v>
      </c>
      <c r="F188" s="2">
        <f ca="1">AVERAGEIF($E$8:$E$727,Table23[[#This Row],[Monthly]],$D$8:$D$727)</f>
        <v>0.93724386248424341</v>
      </c>
      <c r="G188" s="2">
        <f ca="1">Table23[[#This Row],[Mul_Seasonality_Average]]-AVERAGE($F$2:$F$13)+1</f>
        <v>0.93670160758061227</v>
      </c>
      <c r="H188" s="2">
        <f ca="1">Table23[[#This Row],[Detrended Series]]/Table23[[#This Row],[Seasonality]]</f>
        <v>1.0273489297628902</v>
      </c>
    </row>
    <row r="189" spans="1:8" x14ac:dyDescent="0.2">
      <c r="A189" s="1">
        <v>23955</v>
      </c>
      <c r="B189">
        <v>22.54</v>
      </c>
      <c r="C189" s="2">
        <f t="shared" ca="1" si="5"/>
        <v>24.298461538461535</v>
      </c>
      <c r="D189" s="2">
        <f ca="1">Table22[[#This Row],[y]]/Table22[[#This Row],[Trend]]</f>
        <v>0.92763074585285565</v>
      </c>
      <c r="E189" s="2" t="str">
        <f t="shared" si="4"/>
        <v>Aug</v>
      </c>
      <c r="F189" s="2">
        <f ca="1">AVERAGEIF($E$8:$E$727,Table23[[#This Row],[Monthly]],$D$8:$D$727)</f>
        <v>0.89460808669572078</v>
      </c>
      <c r="G189" s="2">
        <f ca="1">Table23[[#This Row],[Mul_Seasonality_Average]]-AVERAGE($F$2:$F$13)+1</f>
        <v>0.89406583179208965</v>
      </c>
      <c r="H189" s="2">
        <f ca="1">Table23[[#This Row],[Detrended Series]]/Table23[[#This Row],[Seasonality]]</f>
        <v>1.0375418821156464</v>
      </c>
    </row>
    <row r="190" spans="1:8" x14ac:dyDescent="0.2">
      <c r="A190" s="1">
        <v>23986</v>
      </c>
      <c r="B190">
        <v>21.26</v>
      </c>
      <c r="C190" s="2">
        <f t="shared" ca="1" si="5"/>
        <v>24.235384615384614</v>
      </c>
      <c r="D190" s="2">
        <f ca="1">Table22[[#This Row],[y]]/Table22[[#This Row],[Trend]]</f>
        <v>0.87722973401891713</v>
      </c>
      <c r="E190" s="2" t="str">
        <f t="shared" si="4"/>
        <v>Sep</v>
      </c>
      <c r="F190" s="2">
        <f ca="1">AVERAGEIF($E$8:$E$727,Table23[[#This Row],[Monthly]],$D$8:$D$727)</f>
        <v>0.88237232635432461</v>
      </c>
      <c r="G190" s="2">
        <f ca="1">Table23[[#This Row],[Mul_Seasonality_Average]]-AVERAGE($F$2:$F$13)+1</f>
        <v>0.88183007145069348</v>
      </c>
      <c r="H190" s="2">
        <f ca="1">Table23[[#This Row],[Detrended Series]]/Table23[[#This Row],[Seasonality]]</f>
        <v>0.99478319283871963</v>
      </c>
    </row>
    <row r="191" spans="1:8" x14ac:dyDescent="0.2">
      <c r="A191" s="1">
        <v>24016</v>
      </c>
      <c r="B191">
        <v>21.57</v>
      </c>
      <c r="C191" s="2">
        <f t="shared" ca="1" si="5"/>
        <v>24.046923076923079</v>
      </c>
      <c r="D191" s="2">
        <f ca="1">Table22[[#This Row],[y]]/Table22[[#This Row],[Trend]]</f>
        <v>0.89699625731742416</v>
      </c>
      <c r="E191" s="2" t="str">
        <f t="shared" si="4"/>
        <v>Oct</v>
      </c>
      <c r="F191" s="2">
        <f ca="1">AVERAGEIF($E$8:$E$727,Table23[[#This Row],[Monthly]],$D$8:$D$727)</f>
        <v>0.89658670152882181</v>
      </c>
      <c r="G191" s="2">
        <f ca="1">Table23[[#This Row],[Mul_Seasonality_Average]]-AVERAGE($F$2:$F$13)+1</f>
        <v>0.89604444662519067</v>
      </c>
      <c r="H191" s="2">
        <f ca="1">Table23[[#This Row],[Detrended Series]]/Table23[[#This Row],[Seasonality]]</f>
        <v>1.0010622360261461</v>
      </c>
    </row>
    <row r="192" spans="1:8" x14ac:dyDescent="0.2">
      <c r="A192" s="1">
        <v>24047</v>
      </c>
      <c r="B192">
        <v>22.29</v>
      </c>
      <c r="C192" s="2">
        <f t="shared" ca="1" si="5"/>
        <v>23.732307692307696</v>
      </c>
      <c r="D192" s="2">
        <f ca="1">Table22[[#This Row],[y]]/Table22[[#This Row],[Trend]]</f>
        <v>0.93922598210812891</v>
      </c>
      <c r="E192" s="2" t="str">
        <f t="shared" si="4"/>
        <v>Nov</v>
      </c>
      <c r="F192" s="2">
        <f ca="1">AVERAGEIF($E$8:$E$727,Table23[[#This Row],[Monthly]],$D$8:$D$727)</f>
        <v>0.92868822447214805</v>
      </c>
      <c r="G192" s="2">
        <f ca="1">Table23[[#This Row],[Mul_Seasonality_Average]]-AVERAGE($F$2:$F$13)+1</f>
        <v>0.92814596956851692</v>
      </c>
      <c r="H192" s="2">
        <f ca="1">Table23[[#This Row],[Detrended Series]]/Table23[[#This Row],[Seasonality]]</f>
        <v>1.0119377909325653</v>
      </c>
    </row>
    <row r="193" spans="1:8" x14ac:dyDescent="0.2">
      <c r="A193" s="1">
        <v>24077</v>
      </c>
      <c r="B193">
        <v>23.35</v>
      </c>
      <c r="C193" s="2">
        <f t="shared" ca="1" si="5"/>
        <v>23.402307692307694</v>
      </c>
      <c r="D193" s="2">
        <f ca="1">Table22[[#This Row],[y]]/Table22[[#This Row],[Trend]]</f>
        <v>0.99776484896295559</v>
      </c>
      <c r="E193" s="2" t="str">
        <f t="shared" si="4"/>
        <v>Dec</v>
      </c>
      <c r="F193" s="2">
        <f ca="1">AVERAGEIF($E$8:$E$727,Table23[[#This Row],[Monthly]],$D$8:$D$727)</f>
        <v>0.98306369697572327</v>
      </c>
      <c r="G193" s="2">
        <f ca="1">Table23[[#This Row],[Mul_Seasonality_Average]]-AVERAGE($F$2:$F$13)+1</f>
        <v>0.98252144207209213</v>
      </c>
      <c r="H193" s="2">
        <f ca="1">Table23[[#This Row],[Detrended Series]]/Table23[[#This Row],[Seasonality]]</f>
        <v>1.0155145793650222</v>
      </c>
    </row>
    <row r="194" spans="1:8" x14ac:dyDescent="0.2">
      <c r="A194" s="1">
        <v>24108</v>
      </c>
      <c r="B194">
        <v>25.15</v>
      </c>
      <c r="C194" s="2">
        <f t="shared" ca="1" si="5"/>
        <v>23.113846153846154</v>
      </c>
      <c r="D194" s="2">
        <f ca="1">Table22[[#This Row],[y]]/Table22[[#This Row],[Trend]]</f>
        <v>1.0880923855165068</v>
      </c>
      <c r="E194" s="2" t="str">
        <f t="shared" ref="E194:E257" si="6">TEXT(A194,"mmm")</f>
        <v>Jan</v>
      </c>
      <c r="F194" s="2">
        <f ca="1">AVERAGEIF($E$8:$E$727,Table23[[#This Row],[Monthly]],$D$8:$D$727)</f>
        <v>1.0612291220995622</v>
      </c>
      <c r="G194" s="2">
        <f ca="1">Table23[[#This Row],[Mul_Seasonality_Average]]-AVERAGE($F$2:$F$13)+1</f>
        <v>1.0606868671959311</v>
      </c>
      <c r="H194" s="2">
        <f ca="1">Table23[[#This Row],[Detrended Series]]/Table23[[#This Row],[Seasonality]]</f>
        <v>1.0258375201656129</v>
      </c>
    </row>
    <row r="195" spans="1:8" x14ac:dyDescent="0.2">
      <c r="A195" s="1">
        <v>24139</v>
      </c>
      <c r="B195">
        <v>25.88</v>
      </c>
      <c r="C195" s="2">
        <f t="shared" ca="1" si="5"/>
        <v>22.876153846153848</v>
      </c>
      <c r="D195" s="2">
        <f ca="1">Table22[[#This Row],[y]]/Table22[[#This Row],[Trend]]</f>
        <v>1.1313090554490735</v>
      </c>
      <c r="E195" s="2" t="str">
        <f t="shared" si="6"/>
        <v>Feb</v>
      </c>
      <c r="F195" s="2">
        <f ca="1">AVERAGEIF($E$8:$E$727,Table23[[#This Row],[Monthly]],$D$8:$D$727)</f>
        <v>1.1279568119928638</v>
      </c>
      <c r="G195" s="2">
        <f ca="1">Table23[[#This Row],[Mul_Seasonality_Average]]-AVERAGE($F$2:$F$13)+1</f>
        <v>1.1274145570892327</v>
      </c>
      <c r="H195" s="2">
        <f ca="1">Table23[[#This Row],[Detrended Series]]/Table23[[#This Row],[Seasonality]]</f>
        <v>1.0034543623153986</v>
      </c>
    </row>
    <row r="196" spans="1:8" x14ac:dyDescent="0.2">
      <c r="A196" s="1">
        <v>24167</v>
      </c>
      <c r="B196">
        <v>25.35</v>
      </c>
      <c r="C196" s="2">
        <f t="shared" ca="1" si="5"/>
        <v>22.683846153846154</v>
      </c>
      <c r="D196" s="2">
        <f ca="1">Table22[[#This Row],[y]]/Table22[[#This Row],[Trend]]</f>
        <v>1.1175353521652143</v>
      </c>
      <c r="E196" s="2" t="str">
        <f t="shared" si="6"/>
        <v>Mar</v>
      </c>
      <c r="F196" s="2">
        <f ca="1">AVERAGEIF($E$8:$E$727,Table23[[#This Row],[Monthly]],$D$8:$D$727)</f>
        <v>1.1460954131131467</v>
      </c>
      <c r="G196" s="2">
        <f ca="1">Table23[[#This Row],[Mul_Seasonality_Average]]-AVERAGE($F$2:$F$13)+1</f>
        <v>1.1455531582095155</v>
      </c>
      <c r="H196" s="2">
        <f ca="1">Table23[[#This Row],[Detrended Series]]/Table23[[#This Row],[Seasonality]]</f>
        <v>0.97554211618770037</v>
      </c>
    </row>
    <row r="197" spans="1:8" x14ac:dyDescent="0.2">
      <c r="A197" s="1">
        <v>24198</v>
      </c>
      <c r="B197">
        <v>24.26</v>
      </c>
      <c r="C197" s="2">
        <f t="shared" ca="1" si="5"/>
        <v>22.626153846153844</v>
      </c>
      <c r="D197" s="2">
        <f ca="1">Table22[[#This Row],[y]]/Table22[[#This Row],[Trend]]</f>
        <v>1.0722105120010881</v>
      </c>
      <c r="E197" s="2" t="str">
        <f t="shared" si="6"/>
        <v>Apr</v>
      </c>
      <c r="F197" s="2">
        <f ca="1">AVERAGEIF($E$8:$E$727,Table23[[#This Row],[Monthly]],$D$8:$D$727)</f>
        <v>1.1076861608568953</v>
      </c>
      <c r="G197" s="2">
        <f ca="1">Table23[[#This Row],[Mul_Seasonality_Average]]-AVERAGE($F$2:$F$13)+1</f>
        <v>1.1071439059532642</v>
      </c>
      <c r="H197" s="2">
        <f ca="1">Table23[[#This Row],[Detrended Series]]/Table23[[#This Row],[Seasonality]]</f>
        <v>0.96844728696573723</v>
      </c>
    </row>
    <row r="198" spans="1:8" x14ac:dyDescent="0.2">
      <c r="A198" s="1">
        <v>24228</v>
      </c>
      <c r="B198">
        <v>22.92</v>
      </c>
      <c r="C198" s="2">
        <f t="shared" ca="1" si="5"/>
        <v>22.584615384615386</v>
      </c>
      <c r="D198" s="2">
        <f ca="1">Table22[[#This Row],[y]]/Table22[[#This Row],[Trend]]</f>
        <v>1.0148501362397819</v>
      </c>
      <c r="E198" s="2" t="str">
        <f t="shared" si="6"/>
        <v>May</v>
      </c>
      <c r="F198" s="2">
        <f ca="1">AVERAGEIF($E$8:$E$727,Table23[[#This Row],[Monthly]],$D$8:$D$727)</f>
        <v>1.0512716216930516</v>
      </c>
      <c r="G198" s="2">
        <f ca="1">Table23[[#This Row],[Mul_Seasonality_Average]]-AVERAGE($F$2:$F$13)+1</f>
        <v>1.0507293667894204</v>
      </c>
      <c r="H198" s="2">
        <f ca="1">Table23[[#This Row],[Detrended Series]]/Table23[[#This Row],[Seasonality]]</f>
        <v>0.96585302392444772</v>
      </c>
    </row>
    <row r="199" spans="1:8" x14ac:dyDescent="0.2">
      <c r="A199" s="1">
        <v>24259</v>
      </c>
      <c r="B199">
        <v>21.8</v>
      </c>
      <c r="C199" s="2">
        <f t="shared" ca="1" si="5"/>
        <v>22.581538461538461</v>
      </c>
      <c r="D199" s="2">
        <f ca="1">Table22[[#This Row],[y]]/Table22[[#This Row],[Trend]]</f>
        <v>0.96539038016078493</v>
      </c>
      <c r="E199" s="2" t="str">
        <f t="shared" si="6"/>
        <v>Jun</v>
      </c>
      <c r="F199" s="2">
        <f ca="1">AVERAGEIF($E$8:$E$727,Table23[[#This Row],[Monthly]],$D$8:$D$727)</f>
        <v>0.98970503057706927</v>
      </c>
      <c r="G199" s="2">
        <f ca="1">Table23[[#This Row],[Mul_Seasonality_Average]]-AVERAGE($F$2:$F$13)+1</f>
        <v>0.98916277567343813</v>
      </c>
      <c r="H199" s="2">
        <f ca="1">Table23[[#This Row],[Detrended Series]]/Table23[[#This Row],[Seasonality]]</f>
        <v>0.97596715515657317</v>
      </c>
    </row>
    <row r="200" spans="1:8" x14ac:dyDescent="0.2">
      <c r="A200" s="1">
        <v>24289</v>
      </c>
      <c r="B200">
        <v>20.85</v>
      </c>
      <c r="C200" s="2">
        <f t="shared" ca="1" si="5"/>
        <v>22.605384615384615</v>
      </c>
      <c r="D200" s="2">
        <f ca="1">Table22[[#This Row],[y]]/Table22[[#This Row],[Trend]]</f>
        <v>0.92234661585054623</v>
      </c>
      <c r="E200" s="2" t="str">
        <f t="shared" si="6"/>
        <v>Jul</v>
      </c>
      <c r="F200" s="2">
        <f ca="1">AVERAGEIF($E$8:$E$727,Table23[[#This Row],[Monthly]],$D$8:$D$727)</f>
        <v>0.93724386248424341</v>
      </c>
      <c r="G200" s="2">
        <f ca="1">Table23[[#This Row],[Mul_Seasonality_Average]]-AVERAGE($F$2:$F$13)+1</f>
        <v>0.93670160758061227</v>
      </c>
      <c r="H200" s="2">
        <f ca="1">Table23[[#This Row],[Detrended Series]]/Table23[[#This Row],[Seasonality]]</f>
        <v>0.9846749577305165</v>
      </c>
    </row>
    <row r="201" spans="1:8" x14ac:dyDescent="0.2">
      <c r="A201" s="1">
        <v>24320</v>
      </c>
      <c r="B201">
        <v>20.170000000000002</v>
      </c>
      <c r="C201" s="2">
        <f t="shared" ref="C201:C264" ca="1" si="7">IFERROR(AVERAGE(OFFSET(B195,0,0,13,1)),"")</f>
        <v>22.63538461538462</v>
      </c>
      <c r="D201" s="2">
        <f ca="1">Table22[[#This Row],[y]]/Table22[[#This Row],[Trend]]</f>
        <v>0.89108271596547262</v>
      </c>
      <c r="E201" s="2" t="str">
        <f t="shared" si="6"/>
        <v>Aug</v>
      </c>
      <c r="F201" s="2">
        <f ca="1">AVERAGEIF($E$8:$E$727,Table23[[#This Row],[Monthly]],$D$8:$D$727)</f>
        <v>0.89460808669572078</v>
      </c>
      <c r="G201" s="2">
        <f ca="1">Table23[[#This Row],[Mul_Seasonality_Average]]-AVERAGE($F$2:$F$13)+1</f>
        <v>0.89406583179208965</v>
      </c>
      <c r="H201" s="2">
        <f ca="1">Table23[[#This Row],[Detrended Series]]/Table23[[#This Row],[Seasonality]]</f>
        <v>0.9966634270983854</v>
      </c>
    </row>
    <row r="202" spans="1:8" x14ac:dyDescent="0.2">
      <c r="A202" s="1">
        <v>24351</v>
      </c>
      <c r="B202">
        <v>20.04</v>
      </c>
      <c r="C202" s="2">
        <f t="shared" ca="1" si="7"/>
        <v>22.61</v>
      </c>
      <c r="D202" s="2">
        <f ca="1">Table22[[#This Row],[y]]/Table22[[#This Row],[Trend]]</f>
        <v>0.88633348076072538</v>
      </c>
      <c r="E202" s="2" t="str">
        <f t="shared" si="6"/>
        <v>Sep</v>
      </c>
      <c r="F202" s="2">
        <f ca="1">AVERAGEIF($E$8:$E$727,Table23[[#This Row],[Monthly]],$D$8:$D$727)</f>
        <v>0.88237232635432461</v>
      </c>
      <c r="G202" s="2">
        <f ca="1">Table23[[#This Row],[Mul_Seasonality_Average]]-AVERAGE($F$2:$F$13)+1</f>
        <v>0.88183007145069348</v>
      </c>
      <c r="H202" s="2">
        <f ca="1">Table23[[#This Row],[Detrended Series]]/Table23[[#This Row],[Seasonality]]</f>
        <v>1.0051068901547249</v>
      </c>
    </row>
    <row r="203" spans="1:8" x14ac:dyDescent="0.2">
      <c r="A203" s="1">
        <v>24381</v>
      </c>
      <c r="B203">
        <v>20.51</v>
      </c>
      <c r="C203" s="2">
        <f t="shared" ca="1" si="7"/>
        <v>22.581538461538461</v>
      </c>
      <c r="D203" s="2">
        <f ca="1">Table22[[#This Row],[y]]/Table22[[#This Row],[Trend]]</f>
        <v>0.90826406867420639</v>
      </c>
      <c r="E203" s="2" t="str">
        <f t="shared" si="6"/>
        <v>Oct</v>
      </c>
      <c r="F203" s="2">
        <f ca="1">AVERAGEIF($E$8:$E$727,Table23[[#This Row],[Monthly]],$D$8:$D$727)</f>
        <v>0.89658670152882181</v>
      </c>
      <c r="G203" s="2">
        <f ca="1">Table23[[#This Row],[Mul_Seasonality_Average]]-AVERAGE($F$2:$F$13)+1</f>
        <v>0.89604444662519067</v>
      </c>
      <c r="H203" s="2">
        <f ca="1">Table23[[#This Row],[Detrended Series]]/Table23[[#This Row],[Seasonality]]</f>
        <v>1.0136372945505538</v>
      </c>
    </row>
    <row r="204" spans="1:8" x14ac:dyDescent="0.2">
      <c r="A204" s="1">
        <v>24412</v>
      </c>
      <c r="B204">
        <v>21.03</v>
      </c>
      <c r="C204" s="2">
        <f t="shared" ca="1" si="7"/>
        <v>22.543846153846154</v>
      </c>
      <c r="D204" s="2">
        <f ca="1">Table22[[#This Row],[y]]/Table22[[#This Row],[Trend]]</f>
        <v>0.9328488074521446</v>
      </c>
      <c r="E204" s="2" t="str">
        <f t="shared" si="6"/>
        <v>Nov</v>
      </c>
      <c r="F204" s="2">
        <f ca="1">AVERAGEIF($E$8:$E$727,Table23[[#This Row],[Monthly]],$D$8:$D$727)</f>
        <v>0.92868822447214805</v>
      </c>
      <c r="G204" s="2">
        <f ca="1">Table23[[#This Row],[Mul_Seasonality_Average]]-AVERAGE($F$2:$F$13)+1</f>
        <v>0.92814596956851692</v>
      </c>
      <c r="H204" s="2">
        <f ca="1">Table23[[#This Row],[Detrended Series]]/Table23[[#This Row],[Seasonality]]</f>
        <v>1.0050669162371237</v>
      </c>
    </row>
    <row r="205" spans="1:8" x14ac:dyDescent="0.2">
      <c r="A205" s="1">
        <v>24442</v>
      </c>
      <c r="B205">
        <v>22.25</v>
      </c>
      <c r="C205" s="2">
        <f t="shared" ca="1" si="7"/>
        <v>22.476153846153849</v>
      </c>
      <c r="D205" s="2">
        <f ca="1">Table22[[#This Row],[y]]/Table22[[#This Row],[Trend]]</f>
        <v>0.98993805400595491</v>
      </c>
      <c r="E205" s="2" t="str">
        <f t="shared" si="6"/>
        <v>Dec</v>
      </c>
      <c r="F205" s="2">
        <f ca="1">AVERAGEIF($E$8:$E$727,Table23[[#This Row],[Monthly]],$D$8:$D$727)</f>
        <v>0.98306369697572327</v>
      </c>
      <c r="G205" s="2">
        <f ca="1">Table23[[#This Row],[Mul_Seasonality_Average]]-AVERAGE($F$2:$F$13)+1</f>
        <v>0.98252144207209213</v>
      </c>
      <c r="H205" s="2">
        <f ca="1">Table23[[#This Row],[Detrended Series]]/Table23[[#This Row],[Seasonality]]</f>
        <v>1.0075485496970138</v>
      </c>
    </row>
    <row r="206" spans="1:8" x14ac:dyDescent="0.2">
      <c r="A206" s="1">
        <v>24473</v>
      </c>
      <c r="B206">
        <v>23.66</v>
      </c>
      <c r="C206" s="2">
        <f t="shared" ca="1" si="7"/>
        <v>22.422307692307697</v>
      </c>
      <c r="D206" s="2">
        <f ca="1">Table22[[#This Row],[y]]/Table22[[#This Row],[Trend]]</f>
        <v>1.0551991491989432</v>
      </c>
      <c r="E206" s="2" t="str">
        <f t="shared" si="6"/>
        <v>Jan</v>
      </c>
      <c r="F206" s="2">
        <f ca="1">AVERAGEIF($E$8:$E$727,Table23[[#This Row],[Monthly]],$D$8:$D$727)</f>
        <v>1.0612291220995622</v>
      </c>
      <c r="G206" s="2">
        <f ca="1">Table23[[#This Row],[Mul_Seasonality_Average]]-AVERAGE($F$2:$F$13)+1</f>
        <v>1.0606868671959311</v>
      </c>
      <c r="H206" s="2">
        <f ca="1">Table23[[#This Row],[Detrended Series]]/Table23[[#This Row],[Seasonality]]</f>
        <v>0.99482626007099018</v>
      </c>
    </row>
    <row r="207" spans="1:8" x14ac:dyDescent="0.2">
      <c r="A207" s="1">
        <v>24504</v>
      </c>
      <c r="B207">
        <v>25.54</v>
      </c>
      <c r="C207" s="2">
        <f t="shared" ca="1" si="7"/>
        <v>22.344615384615381</v>
      </c>
      <c r="D207" s="2">
        <f ca="1">Table22[[#This Row],[y]]/Table22[[#This Row],[Trend]]</f>
        <v>1.1430046819058113</v>
      </c>
      <c r="E207" s="2" t="str">
        <f t="shared" si="6"/>
        <v>Feb</v>
      </c>
      <c r="F207" s="2">
        <f ca="1">AVERAGEIF($E$8:$E$727,Table23[[#This Row],[Monthly]],$D$8:$D$727)</f>
        <v>1.1279568119928638</v>
      </c>
      <c r="G207" s="2">
        <f ca="1">Table23[[#This Row],[Mul_Seasonality_Average]]-AVERAGE($F$2:$F$13)+1</f>
        <v>1.1274145570892327</v>
      </c>
      <c r="H207" s="2">
        <f ca="1">Table23[[#This Row],[Detrended Series]]/Table23[[#This Row],[Seasonality]]</f>
        <v>1.0138282096133557</v>
      </c>
    </row>
    <row r="208" spans="1:8" x14ac:dyDescent="0.2">
      <c r="A208" s="1">
        <v>24532</v>
      </c>
      <c r="B208">
        <v>25.55</v>
      </c>
      <c r="C208" s="2">
        <f t="shared" ca="1" si="7"/>
        <v>22.260769230769231</v>
      </c>
      <c r="D208" s="2">
        <f ca="1">Table22[[#This Row],[y]]/Table22[[#This Row],[Trend]]</f>
        <v>1.1477590794429662</v>
      </c>
      <c r="E208" s="2" t="str">
        <f t="shared" si="6"/>
        <v>Mar</v>
      </c>
      <c r="F208" s="2">
        <f ca="1">AVERAGEIF($E$8:$E$727,Table23[[#This Row],[Monthly]],$D$8:$D$727)</f>
        <v>1.1460954131131467</v>
      </c>
      <c r="G208" s="2">
        <f ca="1">Table23[[#This Row],[Mul_Seasonality_Average]]-AVERAGE($F$2:$F$13)+1</f>
        <v>1.1455531582095155</v>
      </c>
      <c r="H208" s="2">
        <f ca="1">Table23[[#This Row],[Detrended Series]]/Table23[[#This Row],[Seasonality]]</f>
        <v>1.0019256384722455</v>
      </c>
    </row>
    <row r="209" spans="1:8" x14ac:dyDescent="0.2">
      <c r="A209" s="1">
        <v>24563</v>
      </c>
      <c r="B209">
        <v>24.98</v>
      </c>
      <c r="C209" s="2">
        <f t="shared" ca="1" si="7"/>
        <v>22.216923076923081</v>
      </c>
      <c r="D209" s="2">
        <f ca="1">Table22[[#This Row],[y]]/Table22[[#This Row],[Trend]]</f>
        <v>1.1243681185513468</v>
      </c>
      <c r="E209" s="2" t="str">
        <f t="shared" si="6"/>
        <v>Apr</v>
      </c>
      <c r="F209" s="2">
        <f ca="1">AVERAGEIF($E$8:$E$727,Table23[[#This Row],[Monthly]],$D$8:$D$727)</f>
        <v>1.1076861608568953</v>
      </c>
      <c r="G209" s="2">
        <f ca="1">Table23[[#This Row],[Mul_Seasonality_Average]]-AVERAGE($F$2:$F$13)+1</f>
        <v>1.1071439059532642</v>
      </c>
      <c r="H209" s="2">
        <f ca="1">Table23[[#This Row],[Detrended Series]]/Table23[[#This Row],[Seasonality]]</f>
        <v>1.015557338576734</v>
      </c>
    </row>
    <row r="210" spans="1:8" x14ac:dyDescent="0.2">
      <c r="A210" s="1">
        <v>24593</v>
      </c>
      <c r="B210">
        <v>23.77</v>
      </c>
      <c r="C210" s="2">
        <f t="shared" ca="1" si="7"/>
        <v>22.193076923076919</v>
      </c>
      <c r="D210" s="2">
        <f ca="1">Table22[[#This Row],[y]]/Table22[[#This Row],[Trend]]</f>
        <v>1.0710547294721156</v>
      </c>
      <c r="E210" s="2" t="str">
        <f t="shared" si="6"/>
        <v>May</v>
      </c>
      <c r="F210" s="2">
        <f ca="1">AVERAGEIF($E$8:$E$727,Table23[[#This Row],[Monthly]],$D$8:$D$727)</f>
        <v>1.0512716216930516</v>
      </c>
      <c r="G210" s="2">
        <f ca="1">Table23[[#This Row],[Mul_Seasonality_Average]]-AVERAGE($F$2:$F$13)+1</f>
        <v>1.0507293667894204</v>
      </c>
      <c r="H210" s="2">
        <f ca="1">Table23[[#This Row],[Detrended Series]]/Table23[[#This Row],[Seasonality]]</f>
        <v>1.0193440512134926</v>
      </c>
    </row>
    <row r="211" spans="1:8" x14ac:dyDescent="0.2">
      <c r="A211" s="1">
        <v>24624</v>
      </c>
      <c r="B211">
        <v>22.04</v>
      </c>
      <c r="C211" s="2">
        <f t="shared" ca="1" si="7"/>
        <v>22.212307692307693</v>
      </c>
      <c r="D211" s="2">
        <f ca="1">Table22[[#This Row],[y]]/Table22[[#This Row],[Trend]]</f>
        <v>0.99224269289375255</v>
      </c>
      <c r="E211" s="2" t="str">
        <f t="shared" si="6"/>
        <v>Jun</v>
      </c>
      <c r="F211" s="2">
        <f ca="1">AVERAGEIF($E$8:$E$727,Table23[[#This Row],[Monthly]],$D$8:$D$727)</f>
        <v>0.98970503057706927</v>
      </c>
      <c r="G211" s="2">
        <f ca="1">Table23[[#This Row],[Mul_Seasonality_Average]]-AVERAGE($F$2:$F$13)+1</f>
        <v>0.98916277567343813</v>
      </c>
      <c r="H211" s="2">
        <f ca="1">Table23[[#This Row],[Detrended Series]]/Table23[[#This Row],[Seasonality]]</f>
        <v>1.0031136606593567</v>
      </c>
    </row>
    <row r="212" spans="1:8" x14ac:dyDescent="0.2">
      <c r="A212" s="1">
        <v>24654</v>
      </c>
      <c r="B212">
        <v>21.1</v>
      </c>
      <c r="C212" s="2">
        <f t="shared" ca="1" si="7"/>
        <v>22.284615384615385</v>
      </c>
      <c r="D212" s="2">
        <f ca="1">Table22[[#This Row],[y]]/Table22[[#This Row],[Trend]]</f>
        <v>0.94684156023472565</v>
      </c>
      <c r="E212" s="2" t="str">
        <f t="shared" si="6"/>
        <v>Jul</v>
      </c>
      <c r="F212" s="2">
        <f ca="1">AVERAGEIF($E$8:$E$727,Table23[[#This Row],[Monthly]],$D$8:$D$727)</f>
        <v>0.93724386248424341</v>
      </c>
      <c r="G212" s="2">
        <f ca="1">Table23[[#This Row],[Mul_Seasonality_Average]]-AVERAGE($F$2:$F$13)+1</f>
        <v>0.93670160758061227</v>
      </c>
      <c r="H212" s="2">
        <f ca="1">Table23[[#This Row],[Detrended Series]]/Table23[[#This Row],[Seasonality]]</f>
        <v>1.0108251684122798</v>
      </c>
    </row>
    <row r="213" spans="1:8" x14ac:dyDescent="0.2">
      <c r="A213" s="1">
        <v>24685</v>
      </c>
      <c r="B213">
        <v>19.84</v>
      </c>
      <c r="C213" s="2">
        <f t="shared" ca="1" si="7"/>
        <v>22.378461538461536</v>
      </c>
      <c r="D213" s="2">
        <f ca="1">Table22[[#This Row],[y]]/Table22[[#This Row],[Trend]]</f>
        <v>0.88656675374673455</v>
      </c>
      <c r="E213" s="2" t="str">
        <f t="shared" si="6"/>
        <v>Aug</v>
      </c>
      <c r="F213" s="2">
        <f ca="1">AVERAGEIF($E$8:$E$727,Table23[[#This Row],[Monthly]],$D$8:$D$727)</f>
        <v>0.89460808669572078</v>
      </c>
      <c r="G213" s="2">
        <f ca="1">Table23[[#This Row],[Mul_Seasonality_Average]]-AVERAGE($F$2:$F$13)+1</f>
        <v>0.89406583179208965</v>
      </c>
      <c r="H213" s="2">
        <f ca="1">Table23[[#This Row],[Detrended Series]]/Table23[[#This Row],[Seasonality]]</f>
        <v>0.99161238716580435</v>
      </c>
    </row>
    <row r="214" spans="1:8" x14ac:dyDescent="0.2">
      <c r="A214" s="1">
        <v>24716</v>
      </c>
      <c r="B214">
        <v>19.079999999999998</v>
      </c>
      <c r="C214" s="2">
        <f t="shared" ca="1" si="7"/>
        <v>22.345384615384617</v>
      </c>
      <c r="D214" s="2">
        <f ca="1">Table22[[#This Row],[y]]/Table22[[#This Row],[Trend]]</f>
        <v>0.85386760301559417</v>
      </c>
      <c r="E214" s="2" t="str">
        <f t="shared" si="6"/>
        <v>Sep</v>
      </c>
      <c r="F214" s="2">
        <f ca="1">AVERAGEIF($E$8:$E$727,Table23[[#This Row],[Monthly]],$D$8:$D$727)</f>
        <v>0.88237232635432461</v>
      </c>
      <c r="G214" s="2">
        <f ca="1">Table23[[#This Row],[Mul_Seasonality_Average]]-AVERAGE($F$2:$F$13)+1</f>
        <v>0.88183007145069348</v>
      </c>
      <c r="H214" s="2">
        <f ca="1">Table23[[#This Row],[Detrended Series]]/Table23[[#This Row],[Seasonality]]</f>
        <v>0.9682904117920379</v>
      </c>
    </row>
    <row r="215" spans="1:8" x14ac:dyDescent="0.2">
      <c r="A215" s="1">
        <v>24746</v>
      </c>
      <c r="B215">
        <v>19.47</v>
      </c>
      <c r="C215" s="2">
        <f t="shared" ca="1" si="7"/>
        <v>22.22384615384615</v>
      </c>
      <c r="D215" s="2">
        <f ca="1">Table22[[#This Row],[y]]/Table22[[#This Row],[Trend]]</f>
        <v>0.87608597833235269</v>
      </c>
      <c r="E215" s="2" t="str">
        <f t="shared" si="6"/>
        <v>Oct</v>
      </c>
      <c r="F215" s="2">
        <f ca="1">AVERAGEIF($E$8:$E$727,Table23[[#This Row],[Monthly]],$D$8:$D$727)</f>
        <v>0.89658670152882181</v>
      </c>
      <c r="G215" s="2">
        <f ca="1">Table23[[#This Row],[Mul_Seasonality_Average]]-AVERAGE($F$2:$F$13)+1</f>
        <v>0.89604444662519067</v>
      </c>
      <c r="H215" s="2">
        <f ca="1">Table23[[#This Row],[Detrended Series]]/Table23[[#This Row],[Seasonality]]</f>
        <v>0.97772602869421443</v>
      </c>
    </row>
    <row r="216" spans="1:8" x14ac:dyDescent="0.2">
      <c r="A216" s="1">
        <v>24777</v>
      </c>
      <c r="B216">
        <v>20.2</v>
      </c>
      <c r="C216" s="2">
        <f t="shared" ca="1" si="7"/>
        <v>22.028461538461535</v>
      </c>
      <c r="D216" s="2">
        <f ca="1">Table22[[#This Row],[y]]/Table22[[#This Row],[Trend]]</f>
        <v>0.91699549533819891</v>
      </c>
      <c r="E216" s="2" t="str">
        <f t="shared" si="6"/>
        <v>Nov</v>
      </c>
      <c r="F216" s="2">
        <f ca="1">AVERAGEIF($E$8:$E$727,Table23[[#This Row],[Monthly]],$D$8:$D$727)</f>
        <v>0.92868822447214805</v>
      </c>
      <c r="G216" s="2">
        <f ca="1">Table23[[#This Row],[Mul_Seasonality_Average]]-AVERAGE($F$2:$F$13)+1</f>
        <v>0.92814596956851692</v>
      </c>
      <c r="H216" s="2">
        <f ca="1">Table23[[#This Row],[Detrended Series]]/Table23[[#This Row],[Seasonality]]</f>
        <v>0.98798629246270209</v>
      </c>
    </row>
    <row r="217" spans="1:8" x14ac:dyDescent="0.2">
      <c r="A217" s="1">
        <v>24807</v>
      </c>
      <c r="B217">
        <v>21.28</v>
      </c>
      <c r="C217" s="2">
        <f t="shared" ca="1" si="7"/>
        <v>21.869230769230771</v>
      </c>
      <c r="D217" s="2">
        <f ca="1">Table22[[#This Row],[y]]/Table22[[#This Row],[Trend]]</f>
        <v>0.97305663032008438</v>
      </c>
      <c r="E217" s="2" t="str">
        <f t="shared" si="6"/>
        <v>Dec</v>
      </c>
      <c r="F217" s="2">
        <f ca="1">AVERAGEIF($E$8:$E$727,Table23[[#This Row],[Monthly]],$D$8:$D$727)</f>
        <v>0.98306369697572327</v>
      </c>
      <c r="G217" s="2">
        <f ca="1">Table23[[#This Row],[Mul_Seasonality_Average]]-AVERAGE($F$2:$F$13)+1</f>
        <v>0.98252144207209213</v>
      </c>
      <c r="H217" s="2">
        <f ca="1">Table23[[#This Row],[Detrended Series]]/Table23[[#This Row],[Seasonality]]</f>
        <v>0.99036681404932303</v>
      </c>
    </row>
    <row r="218" spans="1:8" x14ac:dyDescent="0.2">
      <c r="A218" s="1">
        <v>24838</v>
      </c>
      <c r="B218">
        <v>23.19</v>
      </c>
      <c r="C218" s="2">
        <f t="shared" ca="1" si="7"/>
        <v>21.808461538461536</v>
      </c>
      <c r="D218" s="2">
        <f ca="1">Table22[[#This Row],[y]]/Table22[[#This Row],[Trend]]</f>
        <v>1.0633487354943389</v>
      </c>
      <c r="E218" s="2" t="str">
        <f t="shared" si="6"/>
        <v>Jan</v>
      </c>
      <c r="F218" s="2">
        <f ca="1">AVERAGEIF($E$8:$E$727,Table23[[#This Row],[Monthly]],$D$8:$D$727)</f>
        <v>1.0612291220995622</v>
      </c>
      <c r="G218" s="2">
        <f ca="1">Table23[[#This Row],[Mul_Seasonality_Average]]-AVERAGE($F$2:$F$13)+1</f>
        <v>1.0606868671959311</v>
      </c>
      <c r="H218" s="2">
        <f ca="1">Table23[[#This Row],[Detrended Series]]/Table23[[#This Row],[Seasonality]]</f>
        <v>1.0025095703366678</v>
      </c>
    </row>
    <row r="219" spans="1:8" x14ac:dyDescent="0.2">
      <c r="A219" s="1">
        <v>24869</v>
      </c>
      <c r="B219">
        <v>24.88</v>
      </c>
      <c r="C219" s="2">
        <f t="shared" ca="1" si="7"/>
        <v>21.798461538461538</v>
      </c>
      <c r="D219" s="2">
        <f ca="1">Table22[[#This Row],[y]]/Table22[[#This Row],[Trend]]</f>
        <v>1.1413649516550215</v>
      </c>
      <c r="E219" s="2" t="str">
        <f t="shared" si="6"/>
        <v>Feb</v>
      </c>
      <c r="F219" s="2">
        <f ca="1">AVERAGEIF($E$8:$E$727,Table23[[#This Row],[Monthly]],$D$8:$D$727)</f>
        <v>1.1279568119928638</v>
      </c>
      <c r="G219" s="2">
        <f ca="1">Table23[[#This Row],[Mul_Seasonality_Average]]-AVERAGE($F$2:$F$13)+1</f>
        <v>1.1274145570892327</v>
      </c>
      <c r="H219" s="2">
        <f ca="1">Table23[[#This Row],[Detrended Series]]/Table23[[#This Row],[Seasonality]]</f>
        <v>1.0123737931873136</v>
      </c>
    </row>
    <row r="220" spans="1:8" x14ac:dyDescent="0.2">
      <c r="A220" s="1">
        <v>24898</v>
      </c>
      <c r="B220">
        <v>25.11</v>
      </c>
      <c r="C220" s="2">
        <f t="shared" ca="1" si="7"/>
        <v>21.905384615384612</v>
      </c>
      <c r="D220" s="2">
        <f ca="1">Table22[[#This Row],[y]]/Table22[[#This Row],[Trend]]</f>
        <v>1.1462935000175583</v>
      </c>
      <c r="E220" s="2" t="str">
        <f t="shared" si="6"/>
        <v>Mar</v>
      </c>
      <c r="F220" s="2">
        <f ca="1">AVERAGEIF($E$8:$E$727,Table23[[#This Row],[Monthly]],$D$8:$D$727)</f>
        <v>1.1460954131131467</v>
      </c>
      <c r="G220" s="2">
        <f ca="1">Table23[[#This Row],[Mul_Seasonality_Average]]-AVERAGE($F$2:$F$13)+1</f>
        <v>1.1455531582095155</v>
      </c>
      <c r="H220" s="2">
        <f ca="1">Table23[[#This Row],[Detrended Series]]/Table23[[#This Row],[Seasonality]]</f>
        <v>1.0006462745117826</v>
      </c>
    </row>
    <row r="221" spans="1:8" x14ac:dyDescent="0.2">
      <c r="A221" s="1">
        <v>24929</v>
      </c>
      <c r="B221">
        <v>23.97</v>
      </c>
      <c r="C221" s="2">
        <f t="shared" ca="1" si="7"/>
        <v>22.062307692307691</v>
      </c>
      <c r="D221" s="2">
        <f ca="1">Table22[[#This Row],[y]]/Table22[[#This Row],[Trend]]</f>
        <v>1.0864683937101216</v>
      </c>
      <c r="E221" s="2" t="str">
        <f t="shared" si="6"/>
        <v>Apr</v>
      </c>
      <c r="F221" s="2">
        <f ca="1">AVERAGEIF($E$8:$E$727,Table23[[#This Row],[Monthly]],$D$8:$D$727)</f>
        <v>1.1076861608568953</v>
      </c>
      <c r="G221" s="2">
        <f ca="1">Table23[[#This Row],[Mul_Seasonality_Average]]-AVERAGE($F$2:$F$13)+1</f>
        <v>1.1071439059532642</v>
      </c>
      <c r="H221" s="2">
        <f ca="1">Table23[[#This Row],[Detrended Series]]/Table23[[#This Row],[Seasonality]]</f>
        <v>0.98132536147110827</v>
      </c>
    </row>
    <row r="222" spans="1:8" x14ac:dyDescent="0.2">
      <c r="A222" s="1">
        <v>24959</v>
      </c>
      <c r="B222">
        <v>22.44</v>
      </c>
      <c r="C222" s="2">
        <f t="shared" ca="1" si="7"/>
        <v>22.232307692307693</v>
      </c>
      <c r="D222" s="2">
        <f ca="1">Table22[[#This Row],[y]]/Table22[[#This Row],[Trend]]</f>
        <v>1.0093419140543907</v>
      </c>
      <c r="E222" s="2" t="str">
        <f t="shared" si="6"/>
        <v>May</v>
      </c>
      <c r="F222" s="2">
        <f ca="1">AVERAGEIF($E$8:$E$727,Table23[[#This Row],[Monthly]],$D$8:$D$727)</f>
        <v>1.0512716216930516</v>
      </c>
      <c r="G222" s="2">
        <f ca="1">Table23[[#This Row],[Mul_Seasonality_Average]]-AVERAGE($F$2:$F$13)+1</f>
        <v>1.0507293667894204</v>
      </c>
      <c r="H222" s="2">
        <f ca="1">Table23[[#This Row],[Detrended Series]]/Table23[[#This Row],[Seasonality]]</f>
        <v>0.96061073950803133</v>
      </c>
    </row>
    <row r="223" spans="1:8" x14ac:dyDescent="0.2">
      <c r="A223" s="1">
        <v>24990</v>
      </c>
      <c r="B223">
        <v>21.7</v>
      </c>
      <c r="C223" s="2">
        <f t="shared" ca="1" si="7"/>
        <v>22.463076923076922</v>
      </c>
      <c r="D223" s="2">
        <f ca="1">Table22[[#This Row],[y]]/Table22[[#This Row],[Trend]]</f>
        <v>0.96602972399150744</v>
      </c>
      <c r="E223" s="2" t="str">
        <f t="shared" si="6"/>
        <v>Jun</v>
      </c>
      <c r="F223" s="2">
        <f ca="1">AVERAGEIF($E$8:$E$727,Table23[[#This Row],[Monthly]],$D$8:$D$727)</f>
        <v>0.98970503057706927</v>
      </c>
      <c r="G223" s="2">
        <f ca="1">Table23[[#This Row],[Mul_Seasonality_Average]]-AVERAGE($F$2:$F$13)+1</f>
        <v>0.98916277567343813</v>
      </c>
      <c r="H223" s="2">
        <f ca="1">Table23[[#This Row],[Detrended Series]]/Table23[[#This Row],[Seasonality]]</f>
        <v>0.97661350361048382</v>
      </c>
    </row>
    <row r="224" spans="1:8" x14ac:dyDescent="0.2">
      <c r="A224" s="1">
        <v>25020</v>
      </c>
      <c r="B224">
        <v>21.25</v>
      </c>
      <c r="C224" s="2">
        <f t="shared" ca="1" si="7"/>
        <v>22.723846153846157</v>
      </c>
      <c r="D224" s="2">
        <f ca="1">Table22[[#This Row],[y]]/Table22[[#This Row],[Trend]]</f>
        <v>0.93514099048779653</v>
      </c>
      <c r="E224" s="2" t="str">
        <f t="shared" si="6"/>
        <v>Jul</v>
      </c>
      <c r="F224" s="2">
        <f ca="1">AVERAGEIF($E$8:$E$727,Table23[[#This Row],[Monthly]],$D$8:$D$727)</f>
        <v>0.93724386248424341</v>
      </c>
      <c r="G224" s="2">
        <f ca="1">Table23[[#This Row],[Mul_Seasonality_Average]]-AVERAGE($F$2:$F$13)+1</f>
        <v>0.93670160758061227</v>
      </c>
      <c r="H224" s="2">
        <f ca="1">Table23[[#This Row],[Detrended Series]]/Table23[[#This Row],[Seasonality]]</f>
        <v>0.99833392290545264</v>
      </c>
    </row>
    <row r="225" spans="1:8" x14ac:dyDescent="0.2">
      <c r="A225" s="1">
        <v>25051</v>
      </c>
      <c r="B225">
        <v>20.97</v>
      </c>
      <c r="C225" s="2">
        <f t="shared" ca="1" si="7"/>
        <v>22.906153846153845</v>
      </c>
      <c r="D225" s="2">
        <f ca="1">Table22[[#This Row],[y]]/Table22[[#This Row],[Trend]]</f>
        <v>0.91547451138424341</v>
      </c>
      <c r="E225" s="2" t="str">
        <f t="shared" si="6"/>
        <v>Aug</v>
      </c>
      <c r="F225" s="2">
        <f ca="1">AVERAGEIF($E$8:$E$727,Table23[[#This Row],[Monthly]],$D$8:$D$727)</f>
        <v>0.89460808669572078</v>
      </c>
      <c r="G225" s="2">
        <f ca="1">Table23[[#This Row],[Mul_Seasonality_Average]]-AVERAGE($F$2:$F$13)+1</f>
        <v>0.89406583179208965</v>
      </c>
      <c r="H225" s="2">
        <f ca="1">Table23[[#This Row],[Detrended Series]]/Table23[[#This Row],[Seasonality]]</f>
        <v>1.0239453056261434</v>
      </c>
    </row>
    <row r="226" spans="1:8" x14ac:dyDescent="0.2">
      <c r="A226" s="1">
        <v>25082</v>
      </c>
      <c r="B226">
        <v>21.23</v>
      </c>
      <c r="C226" s="2">
        <f t="shared" ca="1" si="7"/>
        <v>23.076153846153844</v>
      </c>
      <c r="D226" s="2">
        <f ca="1">Table22[[#This Row],[y]]/Table22[[#This Row],[Trend]]</f>
        <v>0.91999733324444155</v>
      </c>
      <c r="E226" s="2" t="str">
        <f t="shared" si="6"/>
        <v>Sep</v>
      </c>
      <c r="F226" s="2">
        <f ca="1">AVERAGEIF($E$8:$E$727,Table23[[#This Row],[Monthly]],$D$8:$D$727)</f>
        <v>0.88237232635432461</v>
      </c>
      <c r="G226" s="2">
        <f ca="1">Table23[[#This Row],[Mul_Seasonality_Average]]-AVERAGE($F$2:$F$13)+1</f>
        <v>0.88183007145069348</v>
      </c>
      <c r="H226" s="2">
        <f ca="1">Table23[[#This Row],[Detrended Series]]/Table23[[#This Row],[Seasonality]]</f>
        <v>1.0432818782545705</v>
      </c>
    </row>
    <row r="227" spans="1:8" x14ac:dyDescent="0.2">
      <c r="A227" s="1">
        <v>25112</v>
      </c>
      <c r="B227">
        <v>21.12</v>
      </c>
      <c r="C227" s="2">
        <f t="shared" ca="1" si="7"/>
        <v>23.195384615384619</v>
      </c>
      <c r="D227" s="2">
        <f ca="1">Table22[[#This Row],[y]]/Table22[[#This Row],[Trend]]</f>
        <v>0.91052596670425145</v>
      </c>
      <c r="E227" s="2" t="str">
        <f t="shared" si="6"/>
        <v>Oct</v>
      </c>
      <c r="F227" s="2">
        <f ca="1">AVERAGEIF($E$8:$E$727,Table23[[#This Row],[Monthly]],$D$8:$D$727)</f>
        <v>0.89658670152882181</v>
      </c>
      <c r="G227" s="2">
        <f ca="1">Table23[[#This Row],[Mul_Seasonality_Average]]-AVERAGE($F$2:$F$13)+1</f>
        <v>0.89604444662519067</v>
      </c>
      <c r="H227" s="2">
        <f ca="1">Table23[[#This Row],[Detrended Series]]/Table23[[#This Row],[Seasonality]]</f>
        <v>1.0161616090960701</v>
      </c>
    </row>
    <row r="228" spans="1:8" x14ac:dyDescent="0.2">
      <c r="A228" s="1">
        <v>25143</v>
      </c>
      <c r="B228">
        <v>21.68</v>
      </c>
      <c r="C228" s="2">
        <f t="shared" ca="1" si="7"/>
        <v>23.356923076923074</v>
      </c>
      <c r="D228" s="2">
        <f ca="1">Table22[[#This Row],[y]]/Table22[[#This Row],[Trend]]</f>
        <v>0.92820445264128582</v>
      </c>
      <c r="E228" s="2" t="str">
        <f t="shared" si="6"/>
        <v>Nov</v>
      </c>
      <c r="F228" s="2">
        <f ca="1">AVERAGEIF($E$8:$E$727,Table23[[#This Row],[Monthly]],$D$8:$D$727)</f>
        <v>0.92868822447214805</v>
      </c>
      <c r="G228" s="2">
        <f ca="1">Table23[[#This Row],[Mul_Seasonality_Average]]-AVERAGE($F$2:$F$13)+1</f>
        <v>0.92814596956851692</v>
      </c>
      <c r="H228" s="2">
        <f ca="1">Table23[[#This Row],[Detrended Series]]/Table23[[#This Row],[Seasonality]]</f>
        <v>1.0000630106413069</v>
      </c>
    </row>
    <row r="229" spans="1:8" x14ac:dyDescent="0.2">
      <c r="A229" s="1">
        <v>25173</v>
      </c>
      <c r="B229">
        <v>23.2</v>
      </c>
      <c r="C229" s="2">
        <f t="shared" ca="1" si="7"/>
        <v>23.506923076923076</v>
      </c>
      <c r="D229" s="2">
        <f ca="1">Table22[[#This Row],[y]]/Table22[[#This Row],[Trend]]</f>
        <v>0.98694329002912395</v>
      </c>
      <c r="E229" s="2" t="str">
        <f t="shared" si="6"/>
        <v>Dec</v>
      </c>
      <c r="F229" s="2">
        <f ca="1">AVERAGEIF($E$8:$E$727,Table23[[#This Row],[Monthly]],$D$8:$D$727)</f>
        <v>0.98306369697572327</v>
      </c>
      <c r="G229" s="2">
        <f ca="1">Table23[[#This Row],[Mul_Seasonality_Average]]-AVERAGE($F$2:$F$13)+1</f>
        <v>0.98252144207209213</v>
      </c>
      <c r="H229" s="2">
        <f ca="1">Table23[[#This Row],[Detrended Series]]/Table23[[#This Row],[Seasonality]]</f>
        <v>1.0045005103885636</v>
      </c>
    </row>
    <row r="230" spans="1:8" x14ac:dyDescent="0.2">
      <c r="A230" s="1">
        <v>25204</v>
      </c>
      <c r="B230">
        <v>24.67</v>
      </c>
      <c r="C230" s="2">
        <f t="shared" ca="1" si="7"/>
        <v>23.566153846153846</v>
      </c>
      <c r="D230" s="2">
        <f ca="1">Table22[[#This Row],[y]]/Table22[[#This Row],[Trend]]</f>
        <v>1.046840318579449</v>
      </c>
      <c r="E230" s="2" t="str">
        <f t="shared" si="6"/>
        <v>Jan</v>
      </c>
      <c r="F230" s="2">
        <f ca="1">AVERAGEIF($E$8:$E$727,Table23[[#This Row],[Monthly]],$D$8:$D$727)</f>
        <v>1.0612291220995622</v>
      </c>
      <c r="G230" s="2">
        <f ca="1">Table23[[#This Row],[Mul_Seasonality_Average]]-AVERAGE($F$2:$F$13)+1</f>
        <v>1.0606868671959311</v>
      </c>
      <c r="H230" s="2">
        <f ca="1">Table23[[#This Row],[Detrended Series]]/Table23[[#This Row],[Seasonality]]</f>
        <v>0.98694567732974081</v>
      </c>
    </row>
    <row r="231" spans="1:8" x14ac:dyDescent="0.2">
      <c r="A231" s="1">
        <v>25235</v>
      </c>
      <c r="B231">
        <v>25.56</v>
      </c>
      <c r="C231" s="2">
        <f t="shared" ca="1" si="7"/>
        <v>23.551538461538463</v>
      </c>
      <c r="D231" s="2">
        <f ca="1">Table22[[#This Row],[y]]/Table22[[#This Row],[Trend]]</f>
        <v>1.0852794199301041</v>
      </c>
      <c r="E231" s="2" t="str">
        <f t="shared" si="6"/>
        <v>Feb</v>
      </c>
      <c r="F231" s="2">
        <f ca="1">AVERAGEIF($E$8:$E$727,Table23[[#This Row],[Monthly]],$D$8:$D$727)</f>
        <v>1.1279568119928638</v>
      </c>
      <c r="G231" s="2">
        <f ca="1">Table23[[#This Row],[Mul_Seasonality_Average]]-AVERAGE($F$2:$F$13)+1</f>
        <v>1.1274145570892327</v>
      </c>
      <c r="H231" s="2">
        <f ca="1">Table23[[#This Row],[Detrended Series]]/Table23[[#This Row],[Seasonality]]</f>
        <v>0.96262675792663766</v>
      </c>
    </row>
    <row r="232" spans="1:8" x14ac:dyDescent="0.2">
      <c r="A232" s="1">
        <v>25263</v>
      </c>
      <c r="B232">
        <v>27.09</v>
      </c>
      <c r="C232" s="2">
        <f t="shared" ca="1" si="7"/>
        <v>23.544615384615383</v>
      </c>
      <c r="D232" s="2">
        <f ca="1">Table22[[#This Row],[y]]/Table22[[#This Row],[Trend]]</f>
        <v>1.1505815473078933</v>
      </c>
      <c r="E232" s="2" t="str">
        <f t="shared" si="6"/>
        <v>Mar</v>
      </c>
      <c r="F232" s="2">
        <f ca="1">AVERAGEIF($E$8:$E$727,Table23[[#This Row],[Monthly]],$D$8:$D$727)</f>
        <v>1.1460954131131467</v>
      </c>
      <c r="G232" s="2">
        <f ca="1">Table23[[#This Row],[Mul_Seasonality_Average]]-AVERAGE($F$2:$F$13)+1</f>
        <v>1.1455531582095155</v>
      </c>
      <c r="H232" s="2">
        <f ca="1">Table23[[#This Row],[Detrended Series]]/Table23[[#This Row],[Seasonality]]</f>
        <v>1.0043894856055715</v>
      </c>
    </row>
    <row r="233" spans="1:8" x14ac:dyDescent="0.2">
      <c r="A233" s="1">
        <v>25294</v>
      </c>
      <c r="B233">
        <v>26.66</v>
      </c>
      <c r="C233" s="2">
        <f t="shared" ca="1" si="7"/>
        <v>23.583846153846153</v>
      </c>
      <c r="D233" s="2">
        <f ca="1">Table22[[#This Row],[y]]/Table22[[#This Row],[Trend]]</f>
        <v>1.1304347826086958</v>
      </c>
      <c r="E233" s="2" t="str">
        <f t="shared" si="6"/>
        <v>Apr</v>
      </c>
      <c r="F233" s="2">
        <f ca="1">AVERAGEIF($E$8:$E$727,Table23[[#This Row],[Monthly]],$D$8:$D$727)</f>
        <v>1.1076861608568953</v>
      </c>
      <c r="G233" s="2">
        <f ca="1">Table23[[#This Row],[Mul_Seasonality_Average]]-AVERAGE($F$2:$F$13)+1</f>
        <v>1.1071439059532642</v>
      </c>
      <c r="H233" s="2">
        <f ca="1">Table23[[#This Row],[Detrended Series]]/Table23[[#This Row],[Seasonality]]</f>
        <v>1.0210369009215454</v>
      </c>
    </row>
    <row r="234" spans="1:8" x14ac:dyDescent="0.2">
      <c r="A234" s="1">
        <v>25324</v>
      </c>
      <c r="B234">
        <v>26.07</v>
      </c>
      <c r="C234" s="2">
        <f t="shared" ca="1" si="7"/>
        <v>23.687692307692313</v>
      </c>
      <c r="D234" s="2">
        <f ca="1">Table22[[#This Row],[y]]/Table22[[#This Row],[Trend]]</f>
        <v>1.1005715399103719</v>
      </c>
      <c r="E234" s="2" t="str">
        <f t="shared" si="6"/>
        <v>May</v>
      </c>
      <c r="F234" s="2">
        <f ca="1">AVERAGEIF($E$8:$E$727,Table23[[#This Row],[Monthly]],$D$8:$D$727)</f>
        <v>1.0512716216930516</v>
      </c>
      <c r="G234" s="2">
        <f ca="1">Table23[[#This Row],[Mul_Seasonality_Average]]-AVERAGE($F$2:$F$13)+1</f>
        <v>1.0507293667894204</v>
      </c>
      <c r="H234" s="2">
        <f ca="1">Table23[[#This Row],[Detrended Series]]/Table23[[#This Row],[Seasonality]]</f>
        <v>1.047435785746855</v>
      </c>
    </row>
    <row r="235" spans="1:8" x14ac:dyDescent="0.2">
      <c r="A235" s="1">
        <v>25355</v>
      </c>
      <c r="B235">
        <v>24.39</v>
      </c>
      <c r="C235" s="2">
        <f t="shared" ca="1" si="7"/>
        <v>23.835384615384616</v>
      </c>
      <c r="D235" s="2">
        <f ca="1">Table22[[#This Row],[y]]/Table22[[#This Row],[Trend]]</f>
        <v>1.0232685729038922</v>
      </c>
      <c r="E235" s="2" t="str">
        <f t="shared" si="6"/>
        <v>Jun</v>
      </c>
      <c r="F235" s="2">
        <f ca="1">AVERAGEIF($E$8:$E$727,Table23[[#This Row],[Monthly]],$D$8:$D$727)</f>
        <v>0.98970503057706927</v>
      </c>
      <c r="G235" s="2">
        <f ca="1">Table23[[#This Row],[Mul_Seasonality_Average]]-AVERAGE($F$2:$F$13)+1</f>
        <v>0.98916277567343813</v>
      </c>
      <c r="H235" s="2">
        <f ca="1">Table23[[#This Row],[Detrended Series]]/Table23[[#This Row],[Seasonality]]</f>
        <v>1.0344794588607868</v>
      </c>
    </row>
    <row r="236" spans="1:8" x14ac:dyDescent="0.2">
      <c r="A236" s="1">
        <v>25385</v>
      </c>
      <c r="B236">
        <v>22.47</v>
      </c>
      <c r="C236" s="2">
        <f t="shared" ca="1" si="7"/>
        <v>23.975384615384616</v>
      </c>
      <c r="D236" s="2">
        <f ca="1">Table22[[#This Row],[y]]/Table22[[#This Row],[Trend]]</f>
        <v>0.93721124229979458</v>
      </c>
      <c r="E236" s="2" t="str">
        <f t="shared" si="6"/>
        <v>Jul</v>
      </c>
      <c r="F236" s="2">
        <f ca="1">AVERAGEIF($E$8:$E$727,Table23[[#This Row],[Monthly]],$D$8:$D$727)</f>
        <v>0.93724386248424341</v>
      </c>
      <c r="G236" s="2">
        <f ca="1">Table23[[#This Row],[Mul_Seasonality_Average]]-AVERAGE($F$2:$F$13)+1</f>
        <v>0.93670160758061227</v>
      </c>
      <c r="H236" s="2">
        <f ca="1">Table23[[#This Row],[Detrended Series]]/Table23[[#This Row],[Seasonality]]</f>
        <v>1.0005440737104088</v>
      </c>
    </row>
    <row r="237" spans="1:8" x14ac:dyDescent="0.2">
      <c r="A237" s="1">
        <v>25416</v>
      </c>
      <c r="B237">
        <v>21.06</v>
      </c>
      <c r="C237" s="2">
        <f t="shared" ca="1" si="7"/>
        <v>24.059230769230769</v>
      </c>
      <c r="D237" s="2">
        <f ca="1">Table22[[#This Row],[y]]/Table22[[#This Row],[Trend]]</f>
        <v>0.8753397064935895</v>
      </c>
      <c r="E237" s="2" t="str">
        <f t="shared" si="6"/>
        <v>Aug</v>
      </c>
      <c r="F237" s="2">
        <f ca="1">AVERAGEIF($E$8:$E$727,Table23[[#This Row],[Monthly]],$D$8:$D$727)</f>
        <v>0.89460808669572078</v>
      </c>
      <c r="G237" s="2">
        <f ca="1">Table23[[#This Row],[Mul_Seasonality_Average]]-AVERAGE($F$2:$F$13)+1</f>
        <v>0.89406583179208965</v>
      </c>
      <c r="H237" s="2">
        <f ca="1">Table23[[#This Row],[Detrended Series]]/Table23[[#This Row],[Seasonality]]</f>
        <v>0.97905509344768826</v>
      </c>
    </row>
    <row r="238" spans="1:8" x14ac:dyDescent="0.2">
      <c r="A238" s="1">
        <v>25447</v>
      </c>
      <c r="B238">
        <v>20.88</v>
      </c>
      <c r="C238" s="2">
        <f t="shared" ca="1" si="7"/>
        <v>24.056923076923077</v>
      </c>
      <c r="D238" s="2">
        <f ca="1">Table22[[#This Row],[y]]/Table22[[#This Row],[Trend]]</f>
        <v>0.86794142098868066</v>
      </c>
      <c r="E238" s="2" t="str">
        <f t="shared" si="6"/>
        <v>Sep</v>
      </c>
      <c r="F238" s="2">
        <f ca="1">AVERAGEIF($E$8:$E$727,Table23[[#This Row],[Monthly]],$D$8:$D$727)</f>
        <v>0.88237232635432461</v>
      </c>
      <c r="G238" s="2">
        <f ca="1">Table23[[#This Row],[Mul_Seasonality_Average]]-AVERAGE($F$2:$F$13)+1</f>
        <v>0.88183007145069348</v>
      </c>
      <c r="H238" s="2">
        <f ca="1">Table23[[#This Row],[Detrended Series]]/Table23[[#This Row],[Seasonality]]</f>
        <v>0.98425019636814526</v>
      </c>
    </row>
    <row r="239" spans="1:8" x14ac:dyDescent="0.2">
      <c r="A239" s="1">
        <v>25477</v>
      </c>
      <c r="B239">
        <v>21.74</v>
      </c>
      <c r="C239" s="2">
        <f t="shared" ca="1" si="7"/>
        <v>23.877692307692307</v>
      </c>
      <c r="D239" s="2">
        <f ca="1">Table22[[#This Row],[y]]/Table22[[#This Row],[Trend]]</f>
        <v>0.91047324506298122</v>
      </c>
      <c r="E239" s="2" t="str">
        <f t="shared" si="6"/>
        <v>Oct</v>
      </c>
      <c r="F239" s="2">
        <f ca="1">AVERAGEIF($E$8:$E$727,Table23[[#This Row],[Monthly]],$D$8:$D$727)</f>
        <v>0.89658670152882181</v>
      </c>
      <c r="G239" s="2">
        <f ca="1">Table23[[#This Row],[Mul_Seasonality_Average]]-AVERAGE($F$2:$F$13)+1</f>
        <v>0.89604444662519067</v>
      </c>
      <c r="H239" s="2">
        <f ca="1">Table23[[#This Row],[Detrended Series]]/Table23[[#This Row],[Seasonality]]</f>
        <v>1.0161027708972856</v>
      </c>
    </row>
    <row r="240" spans="1:8" x14ac:dyDescent="0.2">
      <c r="A240" s="1">
        <v>25508</v>
      </c>
      <c r="B240">
        <v>22.47</v>
      </c>
      <c r="C240" s="2">
        <f t="shared" ca="1" si="7"/>
        <v>23.591538461538462</v>
      </c>
      <c r="D240" s="2">
        <f ca="1">Table22[[#This Row],[y]]/Table22[[#This Row],[Trend]]</f>
        <v>0.95246013890247472</v>
      </c>
      <c r="E240" s="2" t="str">
        <f t="shared" si="6"/>
        <v>Nov</v>
      </c>
      <c r="F240" s="2">
        <f ca="1">AVERAGEIF($E$8:$E$727,Table23[[#This Row],[Monthly]],$D$8:$D$727)</f>
        <v>0.92868822447214805</v>
      </c>
      <c r="G240" s="2">
        <f ca="1">Table23[[#This Row],[Mul_Seasonality_Average]]-AVERAGE($F$2:$F$13)+1</f>
        <v>0.92814596956851692</v>
      </c>
      <c r="H240" s="2">
        <f ca="1">Table23[[#This Row],[Detrended Series]]/Table23[[#This Row],[Seasonality]]</f>
        <v>1.0261964929344694</v>
      </c>
    </row>
    <row r="241" spans="1:8" x14ac:dyDescent="0.2">
      <c r="A241" s="1">
        <v>25538</v>
      </c>
      <c r="B241">
        <v>23.6</v>
      </c>
      <c r="C241" s="2">
        <f t="shared" ca="1" si="7"/>
        <v>23.222307692307691</v>
      </c>
      <c r="D241" s="2">
        <f ca="1">Table22[[#This Row],[y]]/Table22[[#This Row],[Trend]]</f>
        <v>1.0162642021928519</v>
      </c>
      <c r="E241" s="2" t="str">
        <f t="shared" si="6"/>
        <v>Dec</v>
      </c>
      <c r="F241" s="2">
        <f ca="1">AVERAGEIF($E$8:$E$727,Table23[[#This Row],[Monthly]],$D$8:$D$727)</f>
        <v>0.98306369697572327</v>
      </c>
      <c r="G241" s="2">
        <f ca="1">Table23[[#This Row],[Mul_Seasonality_Average]]-AVERAGE($F$2:$F$13)+1</f>
        <v>0.98252144207209213</v>
      </c>
      <c r="H241" s="2">
        <f ca="1">Table23[[#This Row],[Detrended Series]]/Table23[[#This Row],[Seasonality]]</f>
        <v>1.0343430267023972</v>
      </c>
    </row>
    <row r="242" spans="1:8" x14ac:dyDescent="0.2">
      <c r="A242" s="1">
        <v>25569</v>
      </c>
      <c r="B242">
        <v>25.02</v>
      </c>
      <c r="C242" s="2">
        <f t="shared" ca="1" si="7"/>
        <v>22.860769230769229</v>
      </c>
      <c r="D242" s="2">
        <f ca="1">Table22[[#This Row],[y]]/Table22[[#This Row],[Trend]]</f>
        <v>1.094451361082136</v>
      </c>
      <c r="E242" s="2" t="str">
        <f t="shared" si="6"/>
        <v>Jan</v>
      </c>
      <c r="F242" s="2">
        <f ca="1">AVERAGEIF($E$8:$E$727,Table23[[#This Row],[Monthly]],$D$8:$D$727)</f>
        <v>1.0612291220995622</v>
      </c>
      <c r="G242" s="2">
        <f ca="1">Table23[[#This Row],[Mul_Seasonality_Average]]-AVERAGE($F$2:$F$13)+1</f>
        <v>1.0606868671959311</v>
      </c>
      <c r="H242" s="2">
        <f ca="1">Table23[[#This Row],[Detrended Series]]/Table23[[#This Row],[Seasonality]]</f>
        <v>1.0318326689341086</v>
      </c>
    </row>
    <row r="243" spans="1:8" x14ac:dyDescent="0.2">
      <c r="A243" s="1">
        <v>25600</v>
      </c>
      <c r="B243">
        <v>25.76</v>
      </c>
      <c r="C243" s="2">
        <f t="shared" ca="1" si="7"/>
        <v>22.614615384615384</v>
      </c>
      <c r="D243" s="2">
        <f ca="1">Table22[[#This Row],[y]]/Table22[[#This Row],[Trend]]</f>
        <v>1.1390863634817512</v>
      </c>
      <c r="E243" s="2" t="str">
        <f t="shared" si="6"/>
        <v>Feb</v>
      </c>
      <c r="F243" s="2">
        <f ca="1">AVERAGEIF($E$8:$E$727,Table23[[#This Row],[Monthly]],$D$8:$D$727)</f>
        <v>1.1279568119928638</v>
      </c>
      <c r="G243" s="2">
        <f ca="1">Table23[[#This Row],[Mul_Seasonality_Average]]-AVERAGE($F$2:$F$13)+1</f>
        <v>1.1274145570892327</v>
      </c>
      <c r="H243" s="2">
        <f ca="1">Table23[[#This Row],[Detrended Series]]/Table23[[#This Row],[Seasonality]]</f>
        <v>1.0103527192540895</v>
      </c>
    </row>
    <row r="244" spans="1:8" x14ac:dyDescent="0.2">
      <c r="A244" s="1">
        <v>25628</v>
      </c>
      <c r="B244">
        <v>25.53</v>
      </c>
      <c r="C244" s="2">
        <f t="shared" ca="1" si="7"/>
        <v>22.494615384615386</v>
      </c>
      <c r="D244" s="2">
        <f ca="1">Table22[[#This Row],[y]]/Table22[[#This Row],[Trend]]</f>
        <v>1.1349382758266935</v>
      </c>
      <c r="E244" s="2" t="str">
        <f t="shared" si="6"/>
        <v>Mar</v>
      </c>
      <c r="F244" s="2">
        <f ca="1">AVERAGEIF($E$8:$E$727,Table23[[#This Row],[Monthly]],$D$8:$D$727)</f>
        <v>1.1460954131131467</v>
      </c>
      <c r="G244" s="2">
        <f ca="1">Table23[[#This Row],[Mul_Seasonality_Average]]-AVERAGE($F$2:$F$13)+1</f>
        <v>1.1455531582095155</v>
      </c>
      <c r="H244" s="2">
        <f ca="1">Table23[[#This Row],[Detrended Series]]/Table23[[#This Row],[Seasonality]]</f>
        <v>0.99073383691821604</v>
      </c>
    </row>
    <row r="245" spans="1:8" x14ac:dyDescent="0.2">
      <c r="A245" s="1">
        <v>25659</v>
      </c>
      <c r="B245">
        <v>24.76</v>
      </c>
      <c r="C245" s="2">
        <f t="shared" ca="1" si="7"/>
        <v>22.439230769230772</v>
      </c>
      <c r="D245" s="2">
        <f ca="1">Table22[[#This Row],[y]]/Table22[[#This Row],[Trend]]</f>
        <v>1.103424634054369</v>
      </c>
      <c r="E245" s="2" t="str">
        <f t="shared" si="6"/>
        <v>Apr</v>
      </c>
      <c r="F245" s="2">
        <f ca="1">AVERAGEIF($E$8:$E$727,Table23[[#This Row],[Monthly]],$D$8:$D$727)</f>
        <v>1.1076861608568953</v>
      </c>
      <c r="G245" s="2">
        <f ca="1">Table23[[#This Row],[Mul_Seasonality_Average]]-AVERAGE($F$2:$F$13)+1</f>
        <v>1.1071439059532642</v>
      </c>
      <c r="H245" s="2">
        <f ca="1">Table23[[#This Row],[Detrended Series]]/Table23[[#This Row],[Seasonality]]</f>
        <v>0.99664066082205194</v>
      </c>
    </row>
    <row r="246" spans="1:8" x14ac:dyDescent="0.2">
      <c r="A246" s="1">
        <v>25689</v>
      </c>
      <c r="B246">
        <v>22.94</v>
      </c>
      <c r="C246" s="2">
        <f t="shared" ca="1" si="7"/>
        <v>22.352307692307697</v>
      </c>
      <c r="D246" s="2">
        <f ca="1">Table22[[#This Row],[y]]/Table22[[#This Row],[Trend]]</f>
        <v>1.0262922431000068</v>
      </c>
      <c r="E246" s="2" t="str">
        <f t="shared" si="6"/>
        <v>May</v>
      </c>
      <c r="F246" s="2">
        <f ca="1">AVERAGEIF($E$8:$E$727,Table23[[#This Row],[Monthly]],$D$8:$D$727)</f>
        <v>1.0512716216930516</v>
      </c>
      <c r="G246" s="2">
        <f ca="1">Table23[[#This Row],[Mul_Seasonality_Average]]-AVERAGE($F$2:$F$13)+1</f>
        <v>1.0507293667894204</v>
      </c>
      <c r="H246" s="2">
        <f ca="1">Table23[[#This Row],[Detrended Series]]/Table23[[#This Row],[Seasonality]]</f>
        <v>0.9767427041997665</v>
      </c>
    </row>
    <row r="247" spans="1:8" x14ac:dyDescent="0.2">
      <c r="A247" s="1">
        <v>25720</v>
      </c>
      <c r="B247">
        <v>21.27</v>
      </c>
      <c r="C247" s="2">
        <f t="shared" ca="1" si="7"/>
        <v>22.298461538461538</v>
      </c>
      <c r="D247" s="2">
        <f ca="1">Table22[[#This Row],[y]]/Table22[[#This Row],[Trend]]</f>
        <v>0.95387746653787775</v>
      </c>
      <c r="E247" s="2" t="str">
        <f t="shared" si="6"/>
        <v>Jun</v>
      </c>
      <c r="F247" s="2">
        <f ca="1">AVERAGEIF($E$8:$E$727,Table23[[#This Row],[Monthly]],$D$8:$D$727)</f>
        <v>0.98970503057706927</v>
      </c>
      <c r="G247" s="2">
        <f ca="1">Table23[[#This Row],[Mul_Seasonality_Average]]-AVERAGE($F$2:$F$13)+1</f>
        <v>0.98916277567343813</v>
      </c>
      <c r="H247" s="2">
        <f ca="1">Table23[[#This Row],[Detrended Series]]/Table23[[#This Row],[Seasonality]]</f>
        <v>0.96432810655300127</v>
      </c>
    </row>
    <row r="248" spans="1:8" x14ac:dyDescent="0.2">
      <c r="A248" s="1">
        <v>25750</v>
      </c>
      <c r="B248">
        <v>19.690000000000001</v>
      </c>
      <c r="C248" s="2">
        <f t="shared" ca="1" si="7"/>
        <v>22.277692307692305</v>
      </c>
      <c r="D248" s="2">
        <f ca="1">Table22[[#This Row],[y]]/Table22[[#This Row],[Trend]]</f>
        <v>0.88384378992438117</v>
      </c>
      <c r="E248" s="2" t="str">
        <f t="shared" si="6"/>
        <v>Jul</v>
      </c>
      <c r="F248" s="2">
        <f ca="1">AVERAGEIF($E$8:$E$727,Table23[[#This Row],[Monthly]],$D$8:$D$727)</f>
        <v>0.93724386248424341</v>
      </c>
      <c r="G248" s="2">
        <f ca="1">Table23[[#This Row],[Mul_Seasonality_Average]]-AVERAGE($F$2:$F$13)+1</f>
        <v>0.93670160758061227</v>
      </c>
      <c r="H248" s="2">
        <f ca="1">Table23[[#This Row],[Detrended Series]]/Table23[[#This Row],[Seasonality]]</f>
        <v>0.94357027122782833</v>
      </c>
    </row>
    <row r="249" spans="1:8" x14ac:dyDescent="0.2">
      <c r="A249" s="1">
        <v>25781</v>
      </c>
      <c r="B249">
        <v>19.27</v>
      </c>
      <c r="C249" s="2">
        <f t="shared" ca="1" si="7"/>
        <v>22.243846153846157</v>
      </c>
      <c r="D249" s="2">
        <f ca="1">Table22[[#This Row],[y]]/Table22[[#This Row],[Trend]]</f>
        <v>0.86630701663381393</v>
      </c>
      <c r="E249" s="2" t="str">
        <f t="shared" si="6"/>
        <v>Aug</v>
      </c>
      <c r="F249" s="2">
        <f ca="1">AVERAGEIF($E$8:$E$727,Table23[[#This Row],[Monthly]],$D$8:$D$727)</f>
        <v>0.89460808669572078</v>
      </c>
      <c r="G249" s="2">
        <f ca="1">Table23[[#This Row],[Mul_Seasonality_Average]]-AVERAGE($F$2:$F$13)+1</f>
        <v>0.89406583179208965</v>
      </c>
      <c r="H249" s="2">
        <f ca="1">Table23[[#This Row],[Detrended Series]]/Table23[[#This Row],[Seasonality]]</f>
        <v>0.96895215746849961</v>
      </c>
    </row>
    <row r="250" spans="1:8" x14ac:dyDescent="0.2">
      <c r="A250" s="1">
        <v>25812</v>
      </c>
      <c r="B250">
        <v>19.5</v>
      </c>
      <c r="C250" s="2">
        <f t="shared" ca="1" si="7"/>
        <v>22.203846153846158</v>
      </c>
      <c r="D250" s="2">
        <f ca="1">Table22[[#This Row],[y]]/Table22[[#This Row],[Trend]]</f>
        <v>0.87822622553265184</v>
      </c>
      <c r="E250" s="2" t="str">
        <f t="shared" si="6"/>
        <v>Sep</v>
      </c>
      <c r="F250" s="2">
        <f ca="1">AVERAGEIF($E$8:$E$727,Table23[[#This Row],[Monthly]],$D$8:$D$727)</f>
        <v>0.88237232635432461</v>
      </c>
      <c r="G250" s="2">
        <f ca="1">Table23[[#This Row],[Mul_Seasonality_Average]]-AVERAGE($F$2:$F$13)+1</f>
        <v>0.88183007145069348</v>
      </c>
      <c r="H250" s="2">
        <f ca="1">Table23[[#This Row],[Detrended Series]]/Table23[[#This Row],[Seasonality]]</f>
        <v>0.99591321952526191</v>
      </c>
    </row>
    <row r="251" spans="1:8" x14ac:dyDescent="0.2">
      <c r="A251" s="1">
        <v>25842</v>
      </c>
      <c r="B251">
        <v>20.16</v>
      </c>
      <c r="C251" s="2">
        <f t="shared" ca="1" si="7"/>
        <v>22.159230769230767</v>
      </c>
      <c r="D251" s="2">
        <f ca="1">Table22[[#This Row],[y]]/Table22[[#This Row],[Trend]]</f>
        <v>0.90977887319054407</v>
      </c>
      <c r="E251" s="2" t="str">
        <f t="shared" si="6"/>
        <v>Oct</v>
      </c>
      <c r="F251" s="2">
        <f ca="1">AVERAGEIF($E$8:$E$727,Table23[[#This Row],[Monthly]],$D$8:$D$727)</f>
        <v>0.89658670152882181</v>
      </c>
      <c r="G251" s="2">
        <f ca="1">Table23[[#This Row],[Mul_Seasonality_Average]]-AVERAGE($F$2:$F$13)+1</f>
        <v>0.89604444662519067</v>
      </c>
      <c r="H251" s="2">
        <f ca="1">Table23[[#This Row],[Detrended Series]]/Table23[[#This Row],[Seasonality]]</f>
        <v>1.0153278407305373</v>
      </c>
    </row>
    <row r="252" spans="1:8" x14ac:dyDescent="0.2">
      <c r="A252" s="1">
        <v>25873</v>
      </c>
      <c r="B252">
        <v>20.61</v>
      </c>
      <c r="C252" s="2">
        <f t="shared" ca="1" si="7"/>
        <v>22.04615384615385</v>
      </c>
      <c r="D252" s="2">
        <f ca="1">Table22[[#This Row],[y]]/Table22[[#This Row],[Trend]]</f>
        <v>0.93485694347522663</v>
      </c>
      <c r="E252" s="2" t="str">
        <f t="shared" si="6"/>
        <v>Nov</v>
      </c>
      <c r="F252" s="2">
        <f ca="1">AVERAGEIF($E$8:$E$727,Table23[[#This Row],[Monthly]],$D$8:$D$727)</f>
        <v>0.92868822447214805</v>
      </c>
      <c r="G252" s="2">
        <f ca="1">Table23[[#This Row],[Mul_Seasonality_Average]]-AVERAGE($F$2:$F$13)+1</f>
        <v>0.92814596956851692</v>
      </c>
      <c r="H252" s="2">
        <f ca="1">Table23[[#This Row],[Detrended Series]]/Table23[[#This Row],[Seasonality]]</f>
        <v>1.0072305155942547</v>
      </c>
    </row>
    <row r="253" spans="1:8" x14ac:dyDescent="0.2">
      <c r="A253" s="1">
        <v>25903</v>
      </c>
      <c r="B253">
        <v>21.77</v>
      </c>
      <c r="C253" s="2">
        <f t="shared" ca="1" si="7"/>
        <v>21.943076923076926</v>
      </c>
      <c r="D253" s="2">
        <f ca="1">Table22[[#This Row],[y]]/Table22[[#This Row],[Trend]]</f>
        <v>0.99211245880950694</v>
      </c>
      <c r="E253" s="2" t="str">
        <f t="shared" si="6"/>
        <v>Dec</v>
      </c>
      <c r="F253" s="2">
        <f ca="1">AVERAGEIF($E$8:$E$727,Table23[[#This Row],[Monthly]],$D$8:$D$727)</f>
        <v>0.98306369697572327</v>
      </c>
      <c r="G253" s="2">
        <f ca="1">Table23[[#This Row],[Mul_Seasonality_Average]]-AVERAGE($F$2:$F$13)+1</f>
        <v>0.98252144207209213</v>
      </c>
      <c r="H253" s="2">
        <f ca="1">Table23[[#This Row],[Detrended Series]]/Table23[[#This Row],[Seasonality]]</f>
        <v>1.0097616360587387</v>
      </c>
    </row>
    <row r="254" spans="1:8" x14ac:dyDescent="0.2">
      <c r="A254" s="1">
        <v>25934</v>
      </c>
      <c r="B254">
        <v>23.33</v>
      </c>
      <c r="C254" s="2">
        <f t="shared" ca="1" si="7"/>
        <v>21.92307692307692</v>
      </c>
      <c r="D254" s="2">
        <f ca="1">Table22[[#This Row],[y]]/Table22[[#This Row],[Trend]]</f>
        <v>1.0641754385964912</v>
      </c>
      <c r="E254" s="2" t="str">
        <f t="shared" si="6"/>
        <v>Jan</v>
      </c>
      <c r="F254" s="2">
        <f ca="1">AVERAGEIF($E$8:$E$727,Table23[[#This Row],[Monthly]],$D$8:$D$727)</f>
        <v>1.0612291220995622</v>
      </c>
      <c r="G254" s="2">
        <f ca="1">Table23[[#This Row],[Mul_Seasonality_Average]]-AVERAGE($F$2:$F$13)+1</f>
        <v>1.0606868671959311</v>
      </c>
      <c r="H254" s="2">
        <f ca="1">Table23[[#This Row],[Detrended Series]]/Table23[[#This Row],[Seasonality]]</f>
        <v>1.0032889738795228</v>
      </c>
    </row>
    <row r="255" spans="1:8" x14ac:dyDescent="0.2">
      <c r="A255" s="1">
        <v>25965</v>
      </c>
      <c r="B255">
        <v>24.58</v>
      </c>
      <c r="C255" s="2">
        <f t="shared" ca="1" si="7"/>
        <v>21.944615384615382</v>
      </c>
      <c r="D255" s="2">
        <f ca="1">Table22[[#This Row],[y]]/Table22[[#This Row],[Trend]]</f>
        <v>1.1200925406618061</v>
      </c>
      <c r="E255" s="2" t="str">
        <f t="shared" si="6"/>
        <v>Feb</v>
      </c>
      <c r="F255" s="2">
        <f ca="1">AVERAGEIF($E$8:$E$727,Table23[[#This Row],[Monthly]],$D$8:$D$727)</f>
        <v>1.1279568119928638</v>
      </c>
      <c r="G255" s="2">
        <f ca="1">Table23[[#This Row],[Mul_Seasonality_Average]]-AVERAGE($F$2:$F$13)+1</f>
        <v>1.1274145570892327</v>
      </c>
      <c r="H255" s="2">
        <f ca="1">Table23[[#This Row],[Detrended Series]]/Table23[[#This Row],[Seasonality]]</f>
        <v>0.99350547996618865</v>
      </c>
    </row>
    <row r="256" spans="1:8" x14ac:dyDescent="0.2">
      <c r="A256" s="1">
        <v>25993</v>
      </c>
      <c r="B256">
        <v>25.24</v>
      </c>
      <c r="C256" s="2">
        <f t="shared" ca="1" si="7"/>
        <v>21.98076923076923</v>
      </c>
      <c r="D256" s="2">
        <f ca="1">Table22[[#This Row],[y]]/Table22[[#This Row],[Trend]]</f>
        <v>1.1482764654418198</v>
      </c>
      <c r="E256" s="2" t="str">
        <f t="shared" si="6"/>
        <v>Mar</v>
      </c>
      <c r="F256" s="2">
        <f ca="1">AVERAGEIF($E$8:$E$727,Table23[[#This Row],[Monthly]],$D$8:$D$727)</f>
        <v>1.1460954131131467</v>
      </c>
      <c r="G256" s="2">
        <f ca="1">Table23[[#This Row],[Mul_Seasonality_Average]]-AVERAGE($F$2:$F$13)+1</f>
        <v>1.1455531582095155</v>
      </c>
      <c r="H256" s="2">
        <f ca="1">Table23[[#This Row],[Detrended Series]]/Table23[[#This Row],[Seasonality]]</f>
        <v>1.0023772857791784</v>
      </c>
    </row>
    <row r="257" spans="1:8" x14ac:dyDescent="0.2">
      <c r="A257" s="1">
        <v>26024</v>
      </c>
      <c r="B257">
        <v>24.95</v>
      </c>
      <c r="C257" s="2">
        <f t="shared" ca="1" si="7"/>
        <v>22.009999999999994</v>
      </c>
      <c r="D257" s="2">
        <f ca="1">Table22[[#This Row],[y]]/Table22[[#This Row],[Trend]]</f>
        <v>1.1335756474329852</v>
      </c>
      <c r="E257" s="2" t="str">
        <f t="shared" si="6"/>
        <v>Apr</v>
      </c>
      <c r="F257" s="2">
        <f ca="1">AVERAGEIF($E$8:$E$727,Table23[[#This Row],[Monthly]],$D$8:$D$727)</f>
        <v>1.1076861608568953</v>
      </c>
      <c r="G257" s="2">
        <f ca="1">Table23[[#This Row],[Mul_Seasonality_Average]]-AVERAGE($F$2:$F$13)+1</f>
        <v>1.1071439059532642</v>
      </c>
      <c r="H257" s="2">
        <f ca="1">Table23[[#This Row],[Detrended Series]]/Table23[[#This Row],[Seasonality]]</f>
        <v>1.0238738083979815</v>
      </c>
    </row>
    <row r="258" spans="1:8" x14ac:dyDescent="0.2">
      <c r="A258" s="1">
        <v>26054</v>
      </c>
      <c r="B258">
        <v>23.29</v>
      </c>
      <c r="C258" s="2">
        <f t="shared" ca="1" si="7"/>
        <v>22.069999999999997</v>
      </c>
      <c r="D258" s="2">
        <f ca="1">Table22[[#This Row],[y]]/Table22[[#This Row],[Trend]]</f>
        <v>1.0552786588128682</v>
      </c>
      <c r="E258" s="2" t="str">
        <f t="shared" ref="E258:E321" si="8">TEXT(A258,"mmm")</f>
        <v>May</v>
      </c>
      <c r="F258" s="2">
        <f ca="1">AVERAGEIF($E$8:$E$727,Table23[[#This Row],[Monthly]],$D$8:$D$727)</f>
        <v>1.0512716216930516</v>
      </c>
      <c r="G258" s="2">
        <f ca="1">Table23[[#This Row],[Mul_Seasonality_Average]]-AVERAGE($F$2:$F$13)+1</f>
        <v>1.0507293667894204</v>
      </c>
      <c r="H258" s="2">
        <f ca="1">Table23[[#This Row],[Detrended Series]]/Table23[[#This Row],[Seasonality]]</f>
        <v>1.0043296515422886</v>
      </c>
    </row>
    <row r="259" spans="1:8" x14ac:dyDescent="0.2">
      <c r="A259" s="1">
        <v>26085</v>
      </c>
      <c r="B259">
        <v>21.6</v>
      </c>
      <c r="C259" s="2">
        <f t="shared" ca="1" si="7"/>
        <v>22.176153846153849</v>
      </c>
      <c r="D259" s="2">
        <f ca="1">Table22[[#This Row],[y]]/Table22[[#This Row],[Trend]]</f>
        <v>0.97401921676090042</v>
      </c>
      <c r="E259" s="2" t="str">
        <f t="shared" si="8"/>
        <v>Jun</v>
      </c>
      <c r="F259" s="2">
        <f ca="1">AVERAGEIF($E$8:$E$727,Table23[[#This Row],[Monthly]],$D$8:$D$727)</f>
        <v>0.98970503057706927</v>
      </c>
      <c r="G259" s="2">
        <f ca="1">Table23[[#This Row],[Mul_Seasonality_Average]]-AVERAGE($F$2:$F$13)+1</f>
        <v>0.98916277567343813</v>
      </c>
      <c r="H259" s="2">
        <f ca="1">Table23[[#This Row],[Detrended Series]]/Table23[[#This Row],[Seasonality]]</f>
        <v>0.98469052891499309</v>
      </c>
    </row>
    <row r="260" spans="1:8" x14ac:dyDescent="0.2">
      <c r="A260" s="1">
        <v>26115</v>
      </c>
      <c r="B260">
        <v>21.01</v>
      </c>
      <c r="C260" s="2">
        <f t="shared" ca="1" si="7"/>
        <v>22.386923076923075</v>
      </c>
      <c r="D260" s="2">
        <f ca="1">Table22[[#This Row],[y]]/Table22[[#This Row],[Trend]]</f>
        <v>0.93849431330103439</v>
      </c>
      <c r="E260" s="2" t="str">
        <f t="shared" si="8"/>
        <v>Jul</v>
      </c>
      <c r="F260" s="2">
        <f ca="1">AVERAGEIF($E$8:$E$727,Table23[[#This Row],[Monthly]],$D$8:$D$727)</f>
        <v>0.93724386248424341</v>
      </c>
      <c r="G260" s="2">
        <f ca="1">Table23[[#This Row],[Mul_Seasonality_Average]]-AVERAGE($F$2:$F$13)+1</f>
        <v>0.93670160758061227</v>
      </c>
      <c r="H260" s="2">
        <f ca="1">Table23[[#This Row],[Detrended Series]]/Table23[[#This Row],[Seasonality]]</f>
        <v>1.0019138493047455</v>
      </c>
    </row>
    <row r="261" spans="1:8" x14ac:dyDescent="0.2">
      <c r="A261" s="1">
        <v>26146</v>
      </c>
      <c r="B261">
        <v>19.97</v>
      </c>
      <c r="C261" s="2">
        <f t="shared" ca="1" si="7"/>
        <v>22.643076923076926</v>
      </c>
      <c r="D261" s="2">
        <f ca="1">Table22[[#This Row],[y]]/Table22[[#This Row],[Trend]]</f>
        <v>0.88194727544503315</v>
      </c>
      <c r="E261" s="2" t="str">
        <f t="shared" si="8"/>
        <v>Aug</v>
      </c>
      <c r="F261" s="2">
        <f ca="1">AVERAGEIF($E$8:$E$727,Table23[[#This Row],[Monthly]],$D$8:$D$727)</f>
        <v>0.89460808669572078</v>
      </c>
      <c r="G261" s="2">
        <f ca="1">Table23[[#This Row],[Mul_Seasonality_Average]]-AVERAGE($F$2:$F$13)+1</f>
        <v>0.89406583179208965</v>
      </c>
      <c r="H261" s="2">
        <f ca="1">Table23[[#This Row],[Detrended Series]]/Table23[[#This Row],[Seasonality]]</f>
        <v>0.98644556595707755</v>
      </c>
    </row>
    <row r="262" spans="1:8" x14ac:dyDescent="0.2">
      <c r="A262" s="1">
        <v>26177</v>
      </c>
      <c r="B262">
        <v>19.739999999999998</v>
      </c>
      <c r="C262" s="2">
        <f t="shared" ca="1" si="7"/>
        <v>22.836153846153845</v>
      </c>
      <c r="D262" s="2">
        <f ca="1">Table22[[#This Row],[y]]/Table22[[#This Row],[Trend]]</f>
        <v>0.86441876915821736</v>
      </c>
      <c r="E262" s="2" t="str">
        <f t="shared" si="8"/>
        <v>Sep</v>
      </c>
      <c r="F262" s="2">
        <f ca="1">AVERAGEIF($E$8:$E$727,Table23[[#This Row],[Monthly]],$D$8:$D$727)</f>
        <v>0.88237232635432461</v>
      </c>
      <c r="G262" s="2">
        <f ca="1">Table23[[#This Row],[Mul_Seasonality_Average]]-AVERAGE($F$2:$F$13)+1</f>
        <v>0.88183007145069348</v>
      </c>
      <c r="H262" s="2">
        <f ca="1">Table23[[#This Row],[Detrended Series]]/Table23[[#This Row],[Seasonality]]</f>
        <v>0.98025549042137694</v>
      </c>
    </row>
    <row r="263" spans="1:8" x14ac:dyDescent="0.2">
      <c r="A263" s="1">
        <v>26207</v>
      </c>
      <c r="B263">
        <v>19.88</v>
      </c>
      <c r="C263" s="2">
        <f t="shared" ca="1" si="7"/>
        <v>22.913846153846155</v>
      </c>
      <c r="D263" s="2">
        <f ca="1">Table22[[#This Row],[y]]/Table22[[#This Row],[Trend]]</f>
        <v>0.86759769034510537</v>
      </c>
      <c r="E263" s="2" t="str">
        <f t="shared" si="8"/>
        <v>Oct</v>
      </c>
      <c r="F263" s="2">
        <f ca="1">AVERAGEIF($E$8:$E$727,Table23[[#This Row],[Monthly]],$D$8:$D$727)</f>
        <v>0.89658670152882181</v>
      </c>
      <c r="G263" s="2">
        <f ca="1">Table23[[#This Row],[Mul_Seasonality_Average]]-AVERAGE($F$2:$F$13)+1</f>
        <v>0.89604444662519067</v>
      </c>
      <c r="H263" s="2">
        <f ca="1">Table23[[#This Row],[Detrended Series]]/Table23[[#This Row],[Seasonality]]</f>
        <v>0.96825296291135388</v>
      </c>
    </row>
    <row r="264" spans="1:8" x14ac:dyDescent="0.2">
      <c r="A264" s="1">
        <v>26238</v>
      </c>
      <c r="B264">
        <v>20.94</v>
      </c>
      <c r="C264" s="2">
        <f t="shared" ca="1" si="7"/>
        <v>22.95384615384615</v>
      </c>
      <c r="D264" s="2">
        <f ca="1">Table22[[#This Row],[y]]/Table22[[#This Row],[Trend]]</f>
        <v>0.91226541554959806</v>
      </c>
      <c r="E264" s="2" t="str">
        <f t="shared" si="8"/>
        <v>Nov</v>
      </c>
      <c r="F264" s="2">
        <f ca="1">AVERAGEIF($E$8:$E$727,Table23[[#This Row],[Monthly]],$D$8:$D$727)</f>
        <v>0.92868822447214805</v>
      </c>
      <c r="G264" s="2">
        <f ca="1">Table23[[#This Row],[Mul_Seasonality_Average]]-AVERAGE($F$2:$F$13)+1</f>
        <v>0.92814596956851692</v>
      </c>
      <c r="H264" s="2">
        <f ca="1">Table23[[#This Row],[Detrended Series]]/Table23[[#This Row],[Seasonality]]</f>
        <v>0.9828900253412709</v>
      </c>
    </row>
    <row r="265" spans="1:8" x14ac:dyDescent="0.2">
      <c r="A265" s="1">
        <v>26268</v>
      </c>
      <c r="B265">
        <v>21.99</v>
      </c>
      <c r="C265" s="2">
        <f t="shared" ref="C265:C328" ca="1" si="9">IFERROR(AVERAGE(OFFSET(B259,0,0,13,1)),"")</f>
        <v>23.086153846153845</v>
      </c>
      <c r="D265" s="2">
        <f ca="1">Table22[[#This Row],[y]]/Table22[[#This Row],[Trend]]</f>
        <v>0.95251899240303872</v>
      </c>
      <c r="E265" s="2" t="str">
        <f t="shared" si="8"/>
        <v>Dec</v>
      </c>
      <c r="F265" s="2">
        <f ca="1">AVERAGEIF($E$8:$E$727,Table23[[#This Row],[Monthly]],$D$8:$D$727)</f>
        <v>0.98306369697572327</v>
      </c>
      <c r="G265" s="2">
        <f ca="1">Table23[[#This Row],[Mul_Seasonality_Average]]-AVERAGE($F$2:$F$13)+1</f>
        <v>0.98252144207209213</v>
      </c>
      <c r="H265" s="2">
        <f ca="1">Table23[[#This Row],[Detrended Series]]/Table23[[#This Row],[Seasonality]]</f>
        <v>0.96946382197442971</v>
      </c>
    </row>
    <row r="266" spans="1:8" x14ac:dyDescent="0.2">
      <c r="A266" s="1">
        <v>26299</v>
      </c>
      <c r="B266">
        <v>24.51</v>
      </c>
      <c r="C266" s="2">
        <f t="shared" ca="1" si="9"/>
        <v>23.279230769230768</v>
      </c>
      <c r="D266" s="2">
        <f ca="1">Table22[[#This Row],[y]]/Table22[[#This Row],[Trend]]</f>
        <v>1.0528698410600403</v>
      </c>
      <c r="E266" s="2" t="str">
        <f t="shared" si="8"/>
        <v>Jan</v>
      </c>
      <c r="F266" s="2">
        <f ca="1">AVERAGEIF($E$8:$E$727,Table23[[#This Row],[Monthly]],$D$8:$D$727)</f>
        <v>1.0612291220995622</v>
      </c>
      <c r="G266" s="2">
        <f ca="1">Table23[[#This Row],[Mul_Seasonality_Average]]-AVERAGE($F$2:$F$13)+1</f>
        <v>1.0606868671959311</v>
      </c>
      <c r="H266" s="2">
        <f ca="1">Table23[[#This Row],[Detrended Series]]/Table23[[#This Row],[Seasonality]]</f>
        <v>0.99263022256836642</v>
      </c>
    </row>
    <row r="267" spans="1:8" x14ac:dyDescent="0.2">
      <c r="A267" s="1">
        <v>26330</v>
      </c>
      <c r="B267">
        <v>26.66</v>
      </c>
      <c r="C267" s="2">
        <f t="shared" ca="1" si="9"/>
        <v>23.464615384615385</v>
      </c>
      <c r="D267" s="2">
        <f ca="1">Table22[[#This Row],[y]]/Table22[[#This Row],[Trend]]</f>
        <v>1.1361788617886179</v>
      </c>
      <c r="E267" s="2" t="str">
        <f t="shared" si="8"/>
        <v>Feb</v>
      </c>
      <c r="F267" s="2">
        <f ca="1">AVERAGEIF($E$8:$E$727,Table23[[#This Row],[Monthly]],$D$8:$D$727)</f>
        <v>1.1279568119928638</v>
      </c>
      <c r="G267" s="2">
        <f ca="1">Table23[[#This Row],[Mul_Seasonality_Average]]-AVERAGE($F$2:$F$13)+1</f>
        <v>1.1274145570892327</v>
      </c>
      <c r="H267" s="2">
        <f ca="1">Table23[[#This Row],[Detrended Series]]/Table23[[#This Row],[Seasonality]]</f>
        <v>1.0077738083513956</v>
      </c>
    </row>
    <row r="268" spans="1:8" x14ac:dyDescent="0.2">
      <c r="A268" s="1">
        <v>26359</v>
      </c>
      <c r="B268">
        <v>27.09</v>
      </c>
      <c r="C268" s="2">
        <f t="shared" ca="1" si="9"/>
        <v>23.63</v>
      </c>
      <c r="D268" s="2">
        <f ca="1">Table22[[#This Row],[y]]/Table22[[#This Row],[Trend]]</f>
        <v>1.1464240372407957</v>
      </c>
      <c r="E268" s="2" t="str">
        <f t="shared" si="8"/>
        <v>Mar</v>
      </c>
      <c r="F268" s="2">
        <f ca="1">AVERAGEIF($E$8:$E$727,Table23[[#This Row],[Monthly]],$D$8:$D$727)</f>
        <v>1.1460954131131467</v>
      </c>
      <c r="G268" s="2">
        <f ca="1">Table23[[#This Row],[Mul_Seasonality_Average]]-AVERAGE($F$2:$F$13)+1</f>
        <v>1.1455531582095155</v>
      </c>
      <c r="H268" s="2">
        <f ca="1">Table23[[#This Row],[Detrended Series]]/Table23[[#This Row],[Seasonality]]</f>
        <v>1.0007602257695674</v>
      </c>
    </row>
    <row r="269" spans="1:8" x14ac:dyDescent="0.2">
      <c r="A269" s="1">
        <v>26390</v>
      </c>
      <c r="B269">
        <v>26.25</v>
      </c>
      <c r="C269" s="2">
        <f t="shared" ca="1" si="9"/>
        <v>23.848461538461535</v>
      </c>
      <c r="D269" s="2">
        <f ca="1">Table22[[#This Row],[y]]/Table22[[#This Row],[Trend]]</f>
        <v>1.1006999322646196</v>
      </c>
      <c r="E269" s="2" t="str">
        <f t="shared" si="8"/>
        <v>Apr</v>
      </c>
      <c r="F269" s="2">
        <f ca="1">AVERAGEIF($E$8:$E$727,Table23[[#This Row],[Monthly]],$D$8:$D$727)</f>
        <v>1.1076861608568953</v>
      </c>
      <c r="G269" s="2">
        <f ca="1">Table23[[#This Row],[Mul_Seasonality_Average]]-AVERAGE($F$2:$F$13)+1</f>
        <v>1.1071439059532642</v>
      </c>
      <c r="H269" s="2">
        <f ca="1">Table23[[#This Row],[Detrended Series]]/Table23[[#This Row],[Seasonality]]</f>
        <v>0.99417964218201949</v>
      </c>
    </row>
    <row r="270" spans="1:8" x14ac:dyDescent="0.2">
      <c r="A270" s="1">
        <v>26420</v>
      </c>
      <c r="B270">
        <v>25.47</v>
      </c>
      <c r="C270" s="2">
        <f t="shared" ca="1" si="9"/>
        <v>24.113076923076921</v>
      </c>
      <c r="D270" s="2">
        <f ca="1">Table22[[#This Row],[y]]/Table22[[#This Row],[Trend]]</f>
        <v>1.0562733275911571</v>
      </c>
      <c r="E270" s="2" t="str">
        <f t="shared" si="8"/>
        <v>May</v>
      </c>
      <c r="F270" s="2">
        <f ca="1">AVERAGEIF($E$8:$E$727,Table23[[#This Row],[Monthly]],$D$8:$D$727)</f>
        <v>1.0512716216930516</v>
      </c>
      <c r="G270" s="2">
        <f ca="1">Table23[[#This Row],[Mul_Seasonality_Average]]-AVERAGE($F$2:$F$13)+1</f>
        <v>1.0507293667894204</v>
      </c>
      <c r="H270" s="2">
        <f ca="1">Table23[[#This Row],[Detrended Series]]/Table23[[#This Row],[Seasonality]]</f>
        <v>1.0052762975671621</v>
      </c>
    </row>
    <row r="271" spans="1:8" x14ac:dyDescent="0.2">
      <c r="A271" s="1">
        <v>26451</v>
      </c>
      <c r="B271">
        <v>25.01</v>
      </c>
      <c r="C271" s="2">
        <f t="shared" ca="1" si="9"/>
        <v>24.416923076923073</v>
      </c>
      <c r="D271" s="2">
        <f ca="1">Table22[[#This Row],[y]]/Table22[[#This Row],[Trend]]</f>
        <v>1.0242895847772668</v>
      </c>
      <c r="E271" s="2" t="str">
        <f t="shared" si="8"/>
        <v>Jun</v>
      </c>
      <c r="F271" s="2">
        <f ca="1">AVERAGEIF($E$8:$E$727,Table23[[#This Row],[Monthly]],$D$8:$D$727)</f>
        <v>0.98970503057706927</v>
      </c>
      <c r="G271" s="2">
        <f ca="1">Table23[[#This Row],[Mul_Seasonality_Average]]-AVERAGE($F$2:$F$13)+1</f>
        <v>0.98916277567343813</v>
      </c>
      <c r="H271" s="2">
        <f ca="1">Table23[[#This Row],[Detrended Series]]/Table23[[#This Row],[Seasonality]]</f>
        <v>1.0355116568958165</v>
      </c>
    </row>
    <row r="272" spans="1:8" x14ac:dyDescent="0.2">
      <c r="A272" s="1">
        <v>26481</v>
      </c>
      <c r="B272">
        <v>24.11</v>
      </c>
      <c r="C272" s="2">
        <f t="shared" ca="1" si="9"/>
        <v>24.727692307692312</v>
      </c>
      <c r="D272" s="2">
        <f ca="1">Table22[[#This Row],[y]]/Table22[[#This Row],[Trend]]</f>
        <v>0.97502022024513135</v>
      </c>
      <c r="E272" s="2" t="str">
        <f t="shared" si="8"/>
        <v>Jul</v>
      </c>
      <c r="F272" s="2">
        <f ca="1">AVERAGEIF($E$8:$E$727,Table23[[#This Row],[Monthly]],$D$8:$D$727)</f>
        <v>0.93724386248424341</v>
      </c>
      <c r="G272" s="2">
        <f ca="1">Table23[[#This Row],[Mul_Seasonality_Average]]-AVERAGE($F$2:$F$13)+1</f>
        <v>0.93670160758061227</v>
      </c>
      <c r="H272" s="2">
        <f ca="1">Table23[[#This Row],[Detrended Series]]/Table23[[#This Row],[Seasonality]]</f>
        <v>1.0409080248762372</v>
      </c>
    </row>
    <row r="273" spans="1:8" x14ac:dyDescent="0.2">
      <c r="A273" s="1">
        <v>26512</v>
      </c>
      <c r="B273">
        <v>23.42</v>
      </c>
      <c r="C273" s="2">
        <f t="shared" ca="1" si="9"/>
        <v>24.879230769230766</v>
      </c>
      <c r="D273" s="2">
        <f ca="1">Table22[[#This Row],[y]]/Table22[[#This Row],[Trend]]</f>
        <v>0.94134743221098871</v>
      </c>
      <c r="E273" s="2" t="str">
        <f t="shared" si="8"/>
        <v>Aug</v>
      </c>
      <c r="F273" s="2">
        <f ca="1">AVERAGEIF($E$8:$E$727,Table23[[#This Row],[Monthly]],$D$8:$D$727)</f>
        <v>0.89460808669572078</v>
      </c>
      <c r="G273" s="2">
        <f ca="1">Table23[[#This Row],[Mul_Seasonality_Average]]-AVERAGE($F$2:$F$13)+1</f>
        <v>0.89406583179208965</v>
      </c>
      <c r="H273" s="2">
        <f ca="1">Table23[[#This Row],[Detrended Series]]/Table23[[#This Row],[Seasonality]]</f>
        <v>1.0528838019949007</v>
      </c>
    </row>
    <row r="274" spans="1:8" x14ac:dyDescent="0.2">
      <c r="A274" s="1">
        <v>26543</v>
      </c>
      <c r="B274">
        <v>22.12</v>
      </c>
      <c r="C274" s="2">
        <f t="shared" ca="1" si="9"/>
        <v>24.849230769230765</v>
      </c>
      <c r="D274" s="2">
        <f ca="1">Table22[[#This Row],[y]]/Table22[[#This Row],[Trend]]</f>
        <v>0.89016840019811805</v>
      </c>
      <c r="E274" s="2" t="str">
        <f t="shared" si="8"/>
        <v>Sep</v>
      </c>
      <c r="F274" s="2">
        <f ca="1">AVERAGEIF($E$8:$E$727,Table23[[#This Row],[Monthly]],$D$8:$D$727)</f>
        <v>0.88237232635432461</v>
      </c>
      <c r="G274" s="2">
        <f ca="1">Table23[[#This Row],[Mul_Seasonality_Average]]-AVERAGE($F$2:$F$13)+1</f>
        <v>0.88183007145069348</v>
      </c>
      <c r="H274" s="2">
        <f ca="1">Table23[[#This Row],[Detrended Series]]/Table23[[#This Row],[Seasonality]]</f>
        <v>1.00945570923172</v>
      </c>
    </row>
    <row r="275" spans="1:8" x14ac:dyDescent="0.2">
      <c r="A275" s="1">
        <v>26573</v>
      </c>
      <c r="B275">
        <v>22.58</v>
      </c>
      <c r="C275" s="2">
        <f t="shared" ca="1" si="9"/>
        <v>24.678461538461534</v>
      </c>
      <c r="D275" s="2">
        <f ca="1">Table22[[#This Row],[y]]/Table22[[#This Row],[Trend]]</f>
        <v>0.9149678947696529</v>
      </c>
      <c r="E275" s="2" t="str">
        <f t="shared" si="8"/>
        <v>Oct</v>
      </c>
      <c r="F275" s="2">
        <f ca="1">AVERAGEIF($E$8:$E$727,Table23[[#This Row],[Monthly]],$D$8:$D$727)</f>
        <v>0.89658670152882181</v>
      </c>
      <c r="G275" s="2">
        <f ca="1">Table23[[#This Row],[Mul_Seasonality_Average]]-AVERAGE($F$2:$F$13)+1</f>
        <v>0.89604444662519067</v>
      </c>
      <c r="H275" s="2">
        <f ca="1">Table23[[#This Row],[Detrended Series]]/Table23[[#This Row],[Seasonality]]</f>
        <v>1.0211188721895821</v>
      </c>
    </row>
    <row r="276" spans="1:8" x14ac:dyDescent="0.2">
      <c r="A276" s="1">
        <v>26604</v>
      </c>
      <c r="B276">
        <v>23.32</v>
      </c>
      <c r="C276" s="2">
        <f t="shared" ca="1" si="9"/>
        <v>24.462307692307693</v>
      </c>
      <c r="D276" s="2">
        <f ca="1">Table22[[#This Row],[y]]/Table22[[#This Row],[Trend]]</f>
        <v>0.95330335524040122</v>
      </c>
      <c r="E276" s="2" t="str">
        <f t="shared" si="8"/>
        <v>Nov</v>
      </c>
      <c r="F276" s="2">
        <f ca="1">AVERAGEIF($E$8:$E$727,Table23[[#This Row],[Monthly]],$D$8:$D$727)</f>
        <v>0.92868822447214805</v>
      </c>
      <c r="G276" s="2">
        <f ca="1">Table23[[#This Row],[Mul_Seasonality_Average]]-AVERAGE($F$2:$F$13)+1</f>
        <v>0.92814596956851692</v>
      </c>
      <c r="H276" s="2">
        <f ca="1">Table23[[#This Row],[Detrended Series]]/Table23[[#This Row],[Seasonality]]</f>
        <v>1.0271049883280532</v>
      </c>
    </row>
    <row r="277" spans="1:8" x14ac:dyDescent="0.2">
      <c r="A277" s="1">
        <v>26634</v>
      </c>
      <c r="B277">
        <v>24.89</v>
      </c>
      <c r="C277" s="2">
        <f t="shared" ca="1" si="9"/>
        <v>24.176923076923075</v>
      </c>
      <c r="D277" s="2">
        <f ca="1">Table22[[#This Row],[y]]/Table22[[#This Row],[Trend]]</f>
        <v>1.0294941139039135</v>
      </c>
      <c r="E277" s="2" t="str">
        <f t="shared" si="8"/>
        <v>Dec</v>
      </c>
      <c r="F277" s="2">
        <f ca="1">AVERAGEIF($E$8:$E$727,Table23[[#This Row],[Monthly]],$D$8:$D$727)</f>
        <v>0.98306369697572327</v>
      </c>
      <c r="G277" s="2">
        <f ca="1">Table23[[#This Row],[Mul_Seasonality_Average]]-AVERAGE($F$2:$F$13)+1</f>
        <v>0.98252144207209213</v>
      </c>
      <c r="H277" s="2">
        <f ca="1">Table23[[#This Row],[Detrended Series]]/Table23[[#This Row],[Seasonality]]</f>
        <v>1.0478082918300065</v>
      </c>
    </row>
    <row r="278" spans="1:8" x14ac:dyDescent="0.2">
      <c r="A278" s="1">
        <v>26665</v>
      </c>
      <c r="B278">
        <v>26.03</v>
      </c>
      <c r="C278" s="2">
        <f t="shared" ca="1" si="9"/>
        <v>23.856153846153845</v>
      </c>
      <c r="D278" s="2">
        <f ca="1">Table22[[#This Row],[y]]/Table22[[#This Row],[Trend]]</f>
        <v>1.0911230774191469</v>
      </c>
      <c r="E278" s="2" t="str">
        <f t="shared" si="8"/>
        <v>Jan</v>
      </c>
      <c r="F278" s="2">
        <f ca="1">AVERAGEIF($E$8:$E$727,Table23[[#This Row],[Monthly]],$D$8:$D$727)</f>
        <v>1.0612291220995622</v>
      </c>
      <c r="G278" s="2">
        <f ca="1">Table23[[#This Row],[Mul_Seasonality_Average]]-AVERAGE($F$2:$F$13)+1</f>
        <v>1.0606868671959311</v>
      </c>
      <c r="H278" s="2">
        <f ca="1">Table23[[#This Row],[Detrended Series]]/Table23[[#This Row],[Seasonality]]</f>
        <v>1.0286948119794093</v>
      </c>
    </row>
    <row r="279" spans="1:8" x14ac:dyDescent="0.2">
      <c r="A279" s="1">
        <v>26696</v>
      </c>
      <c r="B279">
        <v>26.48</v>
      </c>
      <c r="C279" s="2">
        <f t="shared" ca="1" si="9"/>
        <v>23.49923076923077</v>
      </c>
      <c r="D279" s="2">
        <f ca="1">Table22[[#This Row],[y]]/Table22[[#This Row],[Trend]]</f>
        <v>1.1268453959213067</v>
      </c>
      <c r="E279" s="2" t="str">
        <f t="shared" si="8"/>
        <v>Feb</v>
      </c>
      <c r="F279" s="2">
        <f ca="1">AVERAGEIF($E$8:$E$727,Table23[[#This Row],[Monthly]],$D$8:$D$727)</f>
        <v>1.1279568119928638</v>
      </c>
      <c r="G279" s="2">
        <f ca="1">Table23[[#This Row],[Mul_Seasonality_Average]]-AVERAGE($F$2:$F$13)+1</f>
        <v>1.1274145570892327</v>
      </c>
      <c r="H279" s="2">
        <f ca="1">Table23[[#This Row],[Detrended Series]]/Table23[[#This Row],[Seasonality]]</f>
        <v>0.99949516248096404</v>
      </c>
    </row>
    <row r="280" spans="1:8" x14ac:dyDescent="0.2">
      <c r="A280" s="1">
        <v>26724</v>
      </c>
      <c r="B280">
        <v>26.27</v>
      </c>
      <c r="C280" s="2">
        <f t="shared" ca="1" si="9"/>
        <v>23.196923076923081</v>
      </c>
      <c r="D280" s="2">
        <f ca="1">Table22[[#This Row],[y]]/Table22[[#This Row],[Trend]]</f>
        <v>1.1324777821992305</v>
      </c>
      <c r="E280" s="2" t="str">
        <f t="shared" si="8"/>
        <v>Mar</v>
      </c>
      <c r="F280" s="2">
        <f ca="1">AVERAGEIF($E$8:$E$727,Table23[[#This Row],[Monthly]],$D$8:$D$727)</f>
        <v>1.1460954131131467</v>
      </c>
      <c r="G280" s="2">
        <f ca="1">Table23[[#This Row],[Mul_Seasonality_Average]]-AVERAGE($F$2:$F$13)+1</f>
        <v>1.1455531582095155</v>
      </c>
      <c r="H280" s="2">
        <f ca="1">Table23[[#This Row],[Detrended Series]]/Table23[[#This Row],[Seasonality]]</f>
        <v>0.988585971836766</v>
      </c>
    </row>
    <row r="281" spans="1:8" x14ac:dyDescent="0.2">
      <c r="A281" s="1">
        <v>26755</v>
      </c>
      <c r="B281">
        <v>24.87</v>
      </c>
      <c r="C281" s="2">
        <f t="shared" ca="1" si="9"/>
        <v>23.018461538461541</v>
      </c>
      <c r="D281" s="2">
        <f ca="1">Table22[[#This Row],[y]]/Table22[[#This Row],[Trend]]</f>
        <v>1.080437107338591</v>
      </c>
      <c r="E281" s="2" t="str">
        <f t="shared" si="8"/>
        <v>Apr</v>
      </c>
      <c r="F281" s="2">
        <f ca="1">AVERAGEIF($E$8:$E$727,Table23[[#This Row],[Monthly]],$D$8:$D$727)</f>
        <v>1.1076861608568953</v>
      </c>
      <c r="G281" s="2">
        <f ca="1">Table23[[#This Row],[Mul_Seasonality_Average]]-AVERAGE($F$2:$F$13)+1</f>
        <v>1.1071439059532642</v>
      </c>
      <c r="H281" s="2">
        <f ca="1">Table23[[#This Row],[Detrended Series]]/Table23[[#This Row],[Seasonality]]</f>
        <v>0.97587775313483005</v>
      </c>
    </row>
    <row r="282" spans="1:8" x14ac:dyDescent="0.2">
      <c r="A282" s="1">
        <v>26785</v>
      </c>
      <c r="B282">
        <v>23.44</v>
      </c>
      <c r="C282" s="2">
        <f t="shared" ca="1" si="9"/>
        <v>22.874615384615385</v>
      </c>
      <c r="D282" s="2">
        <f ca="1">Table22[[#This Row],[y]]/Table22[[#This Row],[Trend]]</f>
        <v>1.0247166829202676</v>
      </c>
      <c r="E282" s="2" t="str">
        <f t="shared" si="8"/>
        <v>May</v>
      </c>
      <c r="F282" s="2">
        <f ca="1">AVERAGEIF($E$8:$E$727,Table23[[#This Row],[Monthly]],$D$8:$D$727)</f>
        <v>1.0512716216930516</v>
      </c>
      <c r="G282" s="2">
        <f ca="1">Table23[[#This Row],[Mul_Seasonality_Average]]-AVERAGE($F$2:$F$13)+1</f>
        <v>1.0507293667894204</v>
      </c>
      <c r="H282" s="2">
        <f ca="1">Table23[[#This Row],[Detrended Series]]/Table23[[#This Row],[Seasonality]]</f>
        <v>0.97524321229486866</v>
      </c>
    </row>
    <row r="283" spans="1:8" x14ac:dyDescent="0.2">
      <c r="A283" s="1">
        <v>26816</v>
      </c>
      <c r="B283">
        <v>21.76</v>
      </c>
      <c r="C283" s="2">
        <f t="shared" ca="1" si="9"/>
        <v>22.753076923076925</v>
      </c>
      <c r="D283" s="2">
        <f ca="1">Table22[[#This Row],[y]]/Table22[[#This Row],[Trend]]</f>
        <v>0.95635417018830926</v>
      </c>
      <c r="E283" s="2" t="str">
        <f t="shared" si="8"/>
        <v>Jun</v>
      </c>
      <c r="F283" s="2">
        <f ca="1">AVERAGEIF($E$8:$E$727,Table23[[#This Row],[Monthly]],$D$8:$D$727)</f>
        <v>0.98970503057706927</v>
      </c>
      <c r="G283" s="2">
        <f ca="1">Table23[[#This Row],[Mul_Seasonality_Average]]-AVERAGE($F$2:$F$13)+1</f>
        <v>0.98916277567343813</v>
      </c>
      <c r="H283" s="2">
        <f ca="1">Table23[[#This Row],[Detrended Series]]/Table23[[#This Row],[Seasonality]]</f>
        <v>0.96683194486085244</v>
      </c>
    </row>
    <row r="284" spans="1:8" x14ac:dyDescent="0.2">
      <c r="A284" s="1">
        <v>26846</v>
      </c>
      <c r="B284">
        <v>20.84</v>
      </c>
      <c r="C284" s="2">
        <f t="shared" ca="1" si="9"/>
        <v>22.630000000000003</v>
      </c>
      <c r="D284" s="2">
        <f ca="1">Table22[[#This Row],[y]]/Table22[[#This Row],[Trend]]</f>
        <v>0.92090145824127256</v>
      </c>
      <c r="E284" s="2" t="str">
        <f t="shared" si="8"/>
        <v>Jul</v>
      </c>
      <c r="F284" s="2">
        <f ca="1">AVERAGEIF($E$8:$E$727,Table23[[#This Row],[Monthly]],$D$8:$D$727)</f>
        <v>0.93724386248424341</v>
      </c>
      <c r="G284" s="2">
        <f ca="1">Table23[[#This Row],[Mul_Seasonality_Average]]-AVERAGE($F$2:$F$13)+1</f>
        <v>0.93670160758061227</v>
      </c>
      <c r="H284" s="2">
        <f ca="1">Table23[[#This Row],[Detrended Series]]/Table23[[#This Row],[Seasonality]]</f>
        <v>0.98313214239041435</v>
      </c>
    </row>
    <row r="285" spans="1:8" x14ac:dyDescent="0.2">
      <c r="A285" s="1">
        <v>26877</v>
      </c>
      <c r="B285">
        <v>19.47</v>
      </c>
      <c r="C285" s="2">
        <f t="shared" ca="1" si="9"/>
        <v>22.540769230769232</v>
      </c>
      <c r="D285" s="2">
        <f ca="1">Table22[[#This Row],[y]]/Table22[[#This Row],[Trend]]</f>
        <v>0.86376821485854682</v>
      </c>
      <c r="E285" s="2" t="str">
        <f t="shared" si="8"/>
        <v>Aug</v>
      </c>
      <c r="F285" s="2">
        <f ca="1">AVERAGEIF($E$8:$E$727,Table23[[#This Row],[Monthly]],$D$8:$D$727)</f>
        <v>0.89460808669572078</v>
      </c>
      <c r="G285" s="2">
        <f ca="1">Table23[[#This Row],[Mul_Seasonality_Average]]-AVERAGE($F$2:$F$13)+1</f>
        <v>0.89406583179208965</v>
      </c>
      <c r="H285" s="2">
        <f ca="1">Table23[[#This Row],[Detrended Series]]/Table23[[#This Row],[Seasonality]]</f>
        <v>0.96611254355530685</v>
      </c>
    </row>
    <row r="286" spans="1:8" x14ac:dyDescent="0.2">
      <c r="A286" s="1">
        <v>26908</v>
      </c>
      <c r="B286">
        <v>19.489999999999998</v>
      </c>
      <c r="C286" s="2">
        <f t="shared" ca="1" si="9"/>
        <v>22.48</v>
      </c>
      <c r="D286" s="2">
        <f ca="1">Table22[[#This Row],[y]]/Table22[[#This Row],[Trend]]</f>
        <v>0.86699288256227747</v>
      </c>
      <c r="E286" s="2" t="str">
        <f t="shared" si="8"/>
        <v>Sep</v>
      </c>
      <c r="F286" s="2">
        <f ca="1">AVERAGEIF($E$8:$E$727,Table23[[#This Row],[Monthly]],$D$8:$D$727)</f>
        <v>0.88237232635432461</v>
      </c>
      <c r="G286" s="2">
        <f ca="1">Table23[[#This Row],[Mul_Seasonality_Average]]-AVERAGE($F$2:$F$13)+1</f>
        <v>0.88183007145069348</v>
      </c>
      <c r="H286" s="2">
        <f ca="1">Table23[[#This Row],[Detrended Series]]/Table23[[#This Row],[Seasonality]]</f>
        <v>0.9831745487381629</v>
      </c>
    </row>
    <row r="287" spans="1:8" x14ac:dyDescent="0.2">
      <c r="A287" s="1">
        <v>26938</v>
      </c>
      <c r="B287">
        <v>19.8</v>
      </c>
      <c r="C287" s="2">
        <f t="shared" ca="1" si="9"/>
        <v>22.403846153846153</v>
      </c>
      <c r="D287" s="2">
        <f ca="1">Table22[[#This Row],[y]]/Table22[[#This Row],[Trend]]</f>
        <v>0.88377682403433477</v>
      </c>
      <c r="E287" s="2" t="str">
        <f t="shared" si="8"/>
        <v>Oct</v>
      </c>
      <c r="F287" s="2">
        <f ca="1">AVERAGEIF($E$8:$E$727,Table23[[#This Row],[Monthly]],$D$8:$D$727)</f>
        <v>0.89658670152882181</v>
      </c>
      <c r="G287" s="2">
        <f ca="1">Table23[[#This Row],[Mul_Seasonality_Average]]-AVERAGE($F$2:$F$13)+1</f>
        <v>0.89604444662519067</v>
      </c>
      <c r="H287" s="2">
        <f ca="1">Table23[[#This Row],[Detrended Series]]/Table23[[#This Row],[Seasonality]]</f>
        <v>0.98630913607348392</v>
      </c>
    </row>
    <row r="288" spans="1:8" x14ac:dyDescent="0.2">
      <c r="A288" s="1">
        <v>26969</v>
      </c>
      <c r="B288">
        <v>20.71</v>
      </c>
      <c r="C288" s="2">
        <f t="shared" ca="1" si="9"/>
        <v>22.363846153846154</v>
      </c>
      <c r="D288" s="2">
        <f ca="1">Table22[[#This Row],[y]]/Table22[[#This Row],[Trend]]</f>
        <v>0.92604822343755377</v>
      </c>
      <c r="E288" s="2" t="str">
        <f t="shared" si="8"/>
        <v>Nov</v>
      </c>
      <c r="F288" s="2">
        <f ca="1">AVERAGEIF($E$8:$E$727,Table23[[#This Row],[Monthly]],$D$8:$D$727)</f>
        <v>0.92868822447214805</v>
      </c>
      <c r="G288" s="2">
        <f ca="1">Table23[[#This Row],[Mul_Seasonality_Average]]-AVERAGE($F$2:$F$13)+1</f>
        <v>0.92814596956851692</v>
      </c>
      <c r="H288" s="2">
        <f ca="1">Table23[[#This Row],[Detrended Series]]/Table23[[#This Row],[Seasonality]]</f>
        <v>0.99773985321302605</v>
      </c>
    </row>
    <row r="289" spans="1:8" x14ac:dyDescent="0.2">
      <c r="A289" s="1">
        <v>26999</v>
      </c>
      <c r="B289">
        <v>21.74</v>
      </c>
      <c r="C289" s="2">
        <f t="shared" ca="1" si="9"/>
        <v>22.290000000000003</v>
      </c>
      <c r="D289" s="2">
        <f ca="1">Table22[[#This Row],[y]]/Table22[[#This Row],[Trend]]</f>
        <v>0.97532525796321201</v>
      </c>
      <c r="E289" s="2" t="str">
        <f t="shared" si="8"/>
        <v>Dec</v>
      </c>
      <c r="F289" s="2">
        <f ca="1">AVERAGEIF($E$8:$E$727,Table23[[#This Row],[Monthly]],$D$8:$D$727)</f>
        <v>0.98306369697572327</v>
      </c>
      <c r="G289" s="2">
        <f ca="1">Table23[[#This Row],[Mul_Seasonality_Average]]-AVERAGE($F$2:$F$13)+1</f>
        <v>0.98252144207209213</v>
      </c>
      <c r="H289" s="2">
        <f ca="1">Table23[[#This Row],[Detrended Series]]/Table23[[#This Row],[Seasonality]]</f>
        <v>0.99267579942713136</v>
      </c>
    </row>
    <row r="290" spans="1:8" x14ac:dyDescent="0.2">
      <c r="A290" s="1">
        <v>27030</v>
      </c>
      <c r="B290">
        <v>23.29</v>
      </c>
      <c r="C290" s="2">
        <f t="shared" ca="1" si="9"/>
        <v>22.276153846153843</v>
      </c>
      <c r="D290" s="2">
        <f ca="1">Table22[[#This Row],[y]]/Table22[[#This Row],[Trend]]</f>
        <v>1.0455126212921717</v>
      </c>
      <c r="E290" s="2" t="str">
        <f t="shared" si="8"/>
        <v>Jan</v>
      </c>
      <c r="F290" s="2">
        <f ca="1">AVERAGEIF($E$8:$E$727,Table23[[#This Row],[Monthly]],$D$8:$D$727)</f>
        <v>1.0612291220995622</v>
      </c>
      <c r="G290" s="2">
        <f ca="1">Table23[[#This Row],[Mul_Seasonality_Average]]-AVERAGE($F$2:$F$13)+1</f>
        <v>1.0606868671959311</v>
      </c>
      <c r="H290" s="2">
        <f ca="1">Table23[[#This Row],[Detrended Series]]/Table23[[#This Row],[Seasonality]]</f>
        <v>0.98569394382729136</v>
      </c>
    </row>
    <row r="291" spans="1:8" x14ac:dyDescent="0.2">
      <c r="A291" s="1">
        <v>27061</v>
      </c>
      <c r="B291">
        <v>24.87</v>
      </c>
      <c r="C291" s="2">
        <f t="shared" ca="1" si="9"/>
        <v>22.267692307692307</v>
      </c>
      <c r="D291" s="2">
        <f ca="1">Table22[[#This Row],[y]]/Table22[[#This Row],[Trend]]</f>
        <v>1.1168647229514992</v>
      </c>
      <c r="E291" s="2" t="str">
        <f t="shared" si="8"/>
        <v>Feb</v>
      </c>
      <c r="F291" s="2">
        <f ca="1">AVERAGEIF($E$8:$E$727,Table23[[#This Row],[Monthly]],$D$8:$D$727)</f>
        <v>1.1279568119928638</v>
      </c>
      <c r="G291" s="2">
        <f ca="1">Table23[[#This Row],[Mul_Seasonality_Average]]-AVERAGE($F$2:$F$13)+1</f>
        <v>1.1274145570892327</v>
      </c>
      <c r="H291" s="2">
        <f ca="1">Table23[[#This Row],[Detrended Series]]/Table23[[#This Row],[Seasonality]]</f>
        <v>0.99064245350444013</v>
      </c>
    </row>
    <row r="292" spans="1:8" x14ac:dyDescent="0.2">
      <c r="A292" s="1">
        <v>27089</v>
      </c>
      <c r="B292">
        <v>25.69</v>
      </c>
      <c r="C292" s="2">
        <f t="shared" ca="1" si="9"/>
        <v>22.319999999999997</v>
      </c>
      <c r="D292" s="2">
        <f ca="1">Table22[[#This Row],[y]]/Table22[[#This Row],[Trend]]</f>
        <v>1.1509856630824375</v>
      </c>
      <c r="E292" s="2" t="str">
        <f t="shared" si="8"/>
        <v>Mar</v>
      </c>
      <c r="F292" s="2">
        <f ca="1">AVERAGEIF($E$8:$E$727,Table23[[#This Row],[Monthly]],$D$8:$D$727)</f>
        <v>1.1460954131131467</v>
      </c>
      <c r="G292" s="2">
        <f ca="1">Table23[[#This Row],[Mul_Seasonality_Average]]-AVERAGE($F$2:$F$13)+1</f>
        <v>1.1455531582095155</v>
      </c>
      <c r="H292" s="2">
        <f ca="1">Table23[[#This Row],[Detrended Series]]/Table23[[#This Row],[Seasonality]]</f>
        <v>1.0047422547212153</v>
      </c>
    </row>
    <row r="293" spans="1:8" x14ac:dyDescent="0.2">
      <c r="A293" s="1">
        <v>27120</v>
      </c>
      <c r="B293">
        <v>25.28</v>
      </c>
      <c r="C293" s="2">
        <f t="shared" ca="1" si="9"/>
        <v>22.349999999999998</v>
      </c>
      <c r="D293" s="2">
        <f ca="1">Table22[[#This Row],[y]]/Table22[[#This Row],[Trend]]</f>
        <v>1.1310961968680091</v>
      </c>
      <c r="E293" s="2" t="str">
        <f t="shared" si="8"/>
        <v>Apr</v>
      </c>
      <c r="F293" s="2">
        <f ca="1">AVERAGEIF($E$8:$E$727,Table23[[#This Row],[Monthly]],$D$8:$D$727)</f>
        <v>1.1076861608568953</v>
      </c>
      <c r="G293" s="2">
        <f ca="1">Table23[[#This Row],[Mul_Seasonality_Average]]-AVERAGE($F$2:$F$13)+1</f>
        <v>1.1071439059532642</v>
      </c>
      <c r="H293" s="2">
        <f ca="1">Table23[[#This Row],[Detrended Series]]/Table23[[#This Row],[Seasonality]]</f>
        <v>1.0216343067833822</v>
      </c>
    </row>
    <row r="294" spans="1:8" x14ac:dyDescent="0.2">
      <c r="A294" s="1">
        <v>27150</v>
      </c>
      <c r="B294">
        <v>24.35</v>
      </c>
      <c r="C294" s="2">
        <f t="shared" ca="1" si="9"/>
        <v>22.41769230769231</v>
      </c>
      <c r="D294" s="2">
        <f ca="1">Table22[[#This Row],[y]]/Table22[[#This Row],[Trend]]</f>
        <v>1.0861956559036474</v>
      </c>
      <c r="E294" s="2" t="str">
        <f t="shared" si="8"/>
        <v>May</v>
      </c>
      <c r="F294" s="2">
        <f ca="1">AVERAGEIF($E$8:$E$727,Table23[[#This Row],[Monthly]],$D$8:$D$727)</f>
        <v>1.0512716216930516</v>
      </c>
      <c r="G294" s="2">
        <f ca="1">Table23[[#This Row],[Mul_Seasonality_Average]]-AVERAGE($F$2:$F$13)+1</f>
        <v>1.0507293667894204</v>
      </c>
      <c r="H294" s="2">
        <f ca="1">Table23[[#This Row],[Detrended Series]]/Table23[[#This Row],[Seasonality]]</f>
        <v>1.0337539715127566</v>
      </c>
    </row>
    <row r="295" spans="1:8" x14ac:dyDescent="0.2">
      <c r="A295" s="1">
        <v>27181</v>
      </c>
      <c r="B295">
        <v>22.48</v>
      </c>
      <c r="C295" s="2">
        <f t="shared" ca="1" si="9"/>
        <v>22.471538461538461</v>
      </c>
      <c r="D295" s="2">
        <f ca="1">Table22[[#This Row],[y]]/Table22[[#This Row],[Trend]]</f>
        <v>1.0003765446890083</v>
      </c>
      <c r="E295" s="2" t="str">
        <f t="shared" si="8"/>
        <v>Jun</v>
      </c>
      <c r="F295" s="2">
        <f ca="1">AVERAGEIF($E$8:$E$727,Table23[[#This Row],[Monthly]],$D$8:$D$727)</f>
        <v>0.98970503057706927</v>
      </c>
      <c r="G295" s="2">
        <f ca="1">Table23[[#This Row],[Mul_Seasonality_Average]]-AVERAGE($F$2:$F$13)+1</f>
        <v>0.98916277567343813</v>
      </c>
      <c r="H295" s="2">
        <f ca="1">Table23[[#This Row],[Detrended Series]]/Table23[[#This Row],[Seasonality]]</f>
        <v>1.0113366265809343</v>
      </c>
    </row>
    <row r="296" spans="1:8" x14ac:dyDescent="0.2">
      <c r="A296" s="1">
        <v>27211</v>
      </c>
      <c r="B296">
        <v>21.58</v>
      </c>
      <c r="C296" s="2">
        <f t="shared" ca="1" si="9"/>
        <v>22.610769230769229</v>
      </c>
      <c r="D296" s="2">
        <f ca="1">Table22[[#This Row],[y]]/Table22[[#This Row],[Trend]]</f>
        <v>0.95441246512893785</v>
      </c>
      <c r="E296" s="2" t="str">
        <f t="shared" si="8"/>
        <v>Jul</v>
      </c>
      <c r="F296" s="2">
        <f ca="1">AVERAGEIF($E$8:$E$727,Table23[[#This Row],[Monthly]],$D$8:$D$727)</f>
        <v>0.93724386248424341</v>
      </c>
      <c r="G296" s="2">
        <f ca="1">Table23[[#This Row],[Mul_Seasonality_Average]]-AVERAGE($F$2:$F$13)+1</f>
        <v>0.93670160758061227</v>
      </c>
      <c r="H296" s="2">
        <f ca="1">Table23[[#This Row],[Detrended Series]]/Table23[[#This Row],[Seasonality]]</f>
        <v>1.0189076835194835</v>
      </c>
    </row>
    <row r="297" spans="1:8" x14ac:dyDescent="0.2">
      <c r="A297" s="1">
        <v>27242</v>
      </c>
      <c r="B297">
        <v>20.73</v>
      </c>
      <c r="C297" s="2">
        <f t="shared" ca="1" si="9"/>
        <v>22.738461538461536</v>
      </c>
      <c r="D297" s="2">
        <f ca="1">Table22[[#This Row],[y]]/Table22[[#This Row],[Trend]]</f>
        <v>0.91167117726657654</v>
      </c>
      <c r="E297" s="2" t="str">
        <f t="shared" si="8"/>
        <v>Aug</v>
      </c>
      <c r="F297" s="2">
        <f ca="1">AVERAGEIF($E$8:$E$727,Table23[[#This Row],[Monthly]],$D$8:$D$727)</f>
        <v>0.89460808669572078</v>
      </c>
      <c r="G297" s="2">
        <f ca="1">Table23[[#This Row],[Mul_Seasonality_Average]]-AVERAGE($F$2:$F$13)+1</f>
        <v>0.89406583179208965</v>
      </c>
      <c r="H297" s="2">
        <f ca="1">Table23[[#This Row],[Detrended Series]]/Table23[[#This Row],[Seasonality]]</f>
        <v>1.0196913301554074</v>
      </c>
    </row>
    <row r="298" spans="1:8" x14ac:dyDescent="0.2">
      <c r="A298" s="1">
        <v>27273</v>
      </c>
      <c r="B298">
        <v>20.149999999999999</v>
      </c>
      <c r="C298" s="2">
        <f t="shared" ca="1" si="9"/>
        <v>22.830000000000002</v>
      </c>
      <c r="D298" s="2">
        <f ca="1">Table22[[#This Row],[y]]/Table22[[#This Row],[Trend]]</f>
        <v>0.88261060008760395</v>
      </c>
      <c r="E298" s="2" t="str">
        <f t="shared" si="8"/>
        <v>Sep</v>
      </c>
      <c r="F298" s="2">
        <f ca="1">AVERAGEIF($E$8:$E$727,Table23[[#This Row],[Monthly]],$D$8:$D$727)</f>
        <v>0.88237232635432461</v>
      </c>
      <c r="G298" s="2">
        <f ca="1">Table23[[#This Row],[Mul_Seasonality_Average]]-AVERAGE($F$2:$F$13)+1</f>
        <v>0.88183007145069348</v>
      </c>
      <c r="H298" s="2">
        <f ca="1">Table23[[#This Row],[Detrended Series]]/Table23[[#This Row],[Seasonality]]</f>
        <v>1.0008851236334302</v>
      </c>
    </row>
    <row r="299" spans="1:8" x14ac:dyDescent="0.2">
      <c r="A299" s="1">
        <v>27303</v>
      </c>
      <c r="B299">
        <v>19.88</v>
      </c>
      <c r="C299" s="2">
        <f t="shared" ca="1" si="9"/>
        <v>22.817692307692308</v>
      </c>
      <c r="D299" s="2">
        <f ca="1">Table22[[#This Row],[y]]/Table22[[#This Row],[Trend]]</f>
        <v>0.87125375046354037</v>
      </c>
      <c r="E299" s="2" t="str">
        <f t="shared" si="8"/>
        <v>Oct</v>
      </c>
      <c r="F299" s="2">
        <f ca="1">AVERAGEIF($E$8:$E$727,Table23[[#This Row],[Monthly]],$D$8:$D$727)</f>
        <v>0.89658670152882181</v>
      </c>
      <c r="G299" s="2">
        <f ca="1">Table23[[#This Row],[Mul_Seasonality_Average]]-AVERAGE($F$2:$F$13)+1</f>
        <v>0.89604444662519067</v>
      </c>
      <c r="H299" s="2">
        <f ca="1">Table23[[#This Row],[Detrended Series]]/Table23[[#This Row],[Seasonality]]</f>
        <v>0.97233318474879171</v>
      </c>
    </row>
    <row r="300" spans="1:8" x14ac:dyDescent="0.2">
      <c r="A300" s="1">
        <v>27334</v>
      </c>
      <c r="B300">
        <v>20.68</v>
      </c>
      <c r="C300" s="2">
        <f t="shared" ca="1" si="9"/>
        <v>22.696923076923078</v>
      </c>
      <c r="D300" s="2">
        <f ca="1">Table22[[#This Row],[y]]/Table22[[#This Row],[Trend]]</f>
        <v>0.91113671795566997</v>
      </c>
      <c r="E300" s="2" t="str">
        <f t="shared" si="8"/>
        <v>Nov</v>
      </c>
      <c r="F300" s="2">
        <f ca="1">AVERAGEIF($E$8:$E$727,Table23[[#This Row],[Monthly]],$D$8:$D$727)</f>
        <v>0.92868822447214805</v>
      </c>
      <c r="G300" s="2">
        <f ca="1">Table23[[#This Row],[Mul_Seasonality_Average]]-AVERAGE($F$2:$F$13)+1</f>
        <v>0.92814596956851692</v>
      </c>
      <c r="H300" s="2">
        <f ca="1">Table23[[#This Row],[Detrended Series]]/Table23[[#This Row],[Seasonality]]</f>
        <v>0.98167394766498384</v>
      </c>
    </row>
    <row r="301" spans="1:8" x14ac:dyDescent="0.2">
      <c r="A301" s="1">
        <v>27364</v>
      </c>
      <c r="B301">
        <v>21.41</v>
      </c>
      <c r="C301" s="2">
        <f t="shared" ca="1" si="9"/>
        <v>22.503846153846151</v>
      </c>
      <c r="D301" s="2">
        <f ca="1">Table22[[#This Row],[y]]/Table22[[#This Row],[Trend]]</f>
        <v>0.95139292428644684</v>
      </c>
      <c r="E301" s="2" t="str">
        <f t="shared" si="8"/>
        <v>Dec</v>
      </c>
      <c r="F301" s="2">
        <f ca="1">AVERAGEIF($E$8:$E$727,Table23[[#This Row],[Monthly]],$D$8:$D$727)</f>
        <v>0.98306369697572327</v>
      </c>
      <c r="G301" s="2">
        <f ca="1">Table23[[#This Row],[Mul_Seasonality_Average]]-AVERAGE($F$2:$F$13)+1</f>
        <v>0.98252144207209213</v>
      </c>
      <c r="H301" s="2">
        <f ca="1">Table23[[#This Row],[Detrended Series]]/Table23[[#This Row],[Seasonality]]</f>
        <v>0.96831772167740515</v>
      </c>
    </row>
    <row r="302" spans="1:8" x14ac:dyDescent="0.2">
      <c r="A302" s="1">
        <v>27395</v>
      </c>
      <c r="B302">
        <v>23.55</v>
      </c>
      <c r="C302" s="2">
        <f t="shared" ca="1" si="9"/>
        <v>22.393846153846155</v>
      </c>
      <c r="D302" s="2">
        <f ca="1">Table22[[#This Row],[y]]/Table22[[#This Row],[Trend]]</f>
        <v>1.0516281945589447</v>
      </c>
      <c r="E302" s="2" t="str">
        <f t="shared" si="8"/>
        <v>Jan</v>
      </c>
      <c r="F302" s="2">
        <f ca="1">AVERAGEIF($E$8:$E$727,Table23[[#This Row],[Monthly]],$D$8:$D$727)</f>
        <v>1.0612291220995622</v>
      </c>
      <c r="G302" s="2">
        <f ca="1">Table23[[#This Row],[Mul_Seasonality_Average]]-AVERAGE($F$2:$F$13)+1</f>
        <v>1.0606868671959311</v>
      </c>
      <c r="H302" s="2">
        <f ca="1">Table23[[#This Row],[Detrended Series]]/Table23[[#This Row],[Seasonality]]</f>
        <v>0.99145961648329428</v>
      </c>
    </row>
    <row r="303" spans="1:8" x14ac:dyDescent="0.2">
      <c r="A303" s="1">
        <v>27426</v>
      </c>
      <c r="B303">
        <v>24.95</v>
      </c>
      <c r="C303" s="2">
        <f t="shared" ca="1" si="9"/>
        <v>22.27</v>
      </c>
      <c r="D303" s="2">
        <f ca="1">Table22[[#This Row],[y]]/Table22[[#This Row],[Trend]]</f>
        <v>1.1203412662775034</v>
      </c>
      <c r="E303" s="2" t="str">
        <f t="shared" si="8"/>
        <v>Feb</v>
      </c>
      <c r="F303" s="2">
        <f ca="1">AVERAGEIF($E$8:$E$727,Table23[[#This Row],[Monthly]],$D$8:$D$727)</f>
        <v>1.1279568119928638</v>
      </c>
      <c r="G303" s="2">
        <f ca="1">Table23[[#This Row],[Mul_Seasonality_Average]]-AVERAGE($F$2:$F$13)+1</f>
        <v>1.1274145570892327</v>
      </c>
      <c r="H303" s="2">
        <f ca="1">Table23[[#This Row],[Detrended Series]]/Table23[[#This Row],[Seasonality]]</f>
        <v>0.99372609590034822</v>
      </c>
    </row>
    <row r="304" spans="1:8" x14ac:dyDescent="0.2">
      <c r="A304" s="1">
        <v>27454</v>
      </c>
      <c r="B304">
        <v>26.06</v>
      </c>
      <c r="C304" s="2">
        <f t="shared" ca="1" si="9"/>
        <v>22.14769230769231</v>
      </c>
      <c r="D304" s="2">
        <f ca="1">Table22[[#This Row],[y]]/Table22[[#This Row],[Trend]]</f>
        <v>1.1766462906362878</v>
      </c>
      <c r="E304" s="2" t="str">
        <f t="shared" si="8"/>
        <v>Mar</v>
      </c>
      <c r="F304" s="2">
        <f ca="1">AVERAGEIF($E$8:$E$727,Table23[[#This Row],[Monthly]],$D$8:$D$727)</f>
        <v>1.1460954131131467</v>
      </c>
      <c r="G304" s="2">
        <f ca="1">Table23[[#This Row],[Mul_Seasonality_Average]]-AVERAGE($F$2:$F$13)+1</f>
        <v>1.1455531582095155</v>
      </c>
      <c r="H304" s="2">
        <f ca="1">Table23[[#This Row],[Detrended Series]]/Table23[[#This Row],[Seasonality]]</f>
        <v>1.0271424614422699</v>
      </c>
    </row>
    <row r="305" spans="1:8" x14ac:dyDescent="0.2">
      <c r="A305" s="1">
        <v>27485</v>
      </c>
      <c r="B305">
        <v>25.53</v>
      </c>
      <c r="C305" s="2">
        <f t="shared" ca="1" si="9"/>
        <v>22.072307692307696</v>
      </c>
      <c r="D305" s="2">
        <f ca="1">Table22[[#This Row],[y]]/Table22[[#This Row],[Trend]]</f>
        <v>1.1566529588067191</v>
      </c>
      <c r="E305" s="2" t="str">
        <f t="shared" si="8"/>
        <v>Apr</v>
      </c>
      <c r="F305" s="2">
        <f ca="1">AVERAGEIF($E$8:$E$727,Table23[[#This Row],[Monthly]],$D$8:$D$727)</f>
        <v>1.1076861608568953</v>
      </c>
      <c r="G305" s="2">
        <f ca="1">Table23[[#This Row],[Mul_Seasonality_Average]]-AVERAGE($F$2:$F$13)+1</f>
        <v>1.1071439059532642</v>
      </c>
      <c r="H305" s="2">
        <f ca="1">Table23[[#This Row],[Detrended Series]]/Table23[[#This Row],[Seasonality]]</f>
        <v>1.0447178118284697</v>
      </c>
    </row>
    <row r="306" spans="1:8" x14ac:dyDescent="0.2">
      <c r="A306" s="1">
        <v>27515</v>
      </c>
      <c r="B306">
        <v>23.71</v>
      </c>
      <c r="C306" s="2">
        <f t="shared" ca="1" si="9"/>
        <v>22.038461538461544</v>
      </c>
      <c r="D306" s="2">
        <f ca="1">Table22[[#This Row],[y]]/Table22[[#This Row],[Trend]]</f>
        <v>1.0758464223385686</v>
      </c>
      <c r="E306" s="2" t="str">
        <f t="shared" si="8"/>
        <v>May</v>
      </c>
      <c r="F306" s="2">
        <f ca="1">AVERAGEIF($E$8:$E$727,Table23[[#This Row],[Monthly]],$D$8:$D$727)</f>
        <v>1.0512716216930516</v>
      </c>
      <c r="G306" s="2">
        <f ca="1">Table23[[#This Row],[Mul_Seasonality_Average]]-AVERAGE($F$2:$F$13)+1</f>
        <v>1.0507293667894204</v>
      </c>
      <c r="H306" s="2">
        <f ca="1">Table23[[#This Row],[Detrended Series]]/Table23[[#This Row],[Seasonality]]</f>
        <v>1.0239044004507984</v>
      </c>
    </row>
    <row r="307" spans="1:8" x14ac:dyDescent="0.2">
      <c r="A307" s="1">
        <v>27546</v>
      </c>
      <c r="B307">
        <v>21.84</v>
      </c>
      <c r="C307" s="2">
        <f t="shared" ca="1" si="9"/>
        <v>22.066923076923082</v>
      </c>
      <c r="D307" s="2">
        <f ca="1">Table22[[#This Row],[y]]/Table22[[#This Row],[Trend]]</f>
        <v>0.98971659636769249</v>
      </c>
      <c r="E307" s="2" t="str">
        <f t="shared" si="8"/>
        <v>Jun</v>
      </c>
      <c r="F307" s="2">
        <f ca="1">AVERAGEIF($E$8:$E$727,Table23[[#This Row],[Monthly]],$D$8:$D$727)</f>
        <v>0.98970503057706927</v>
      </c>
      <c r="G307" s="2">
        <f ca="1">Table23[[#This Row],[Mul_Seasonality_Average]]-AVERAGE($F$2:$F$13)+1</f>
        <v>0.98916277567343813</v>
      </c>
      <c r="H307" s="2">
        <f ca="1">Table23[[#This Row],[Detrended Series]]/Table23[[#This Row],[Seasonality]]</f>
        <v>1.0005598883296809</v>
      </c>
    </row>
    <row r="308" spans="1:8" x14ac:dyDescent="0.2">
      <c r="A308" s="1">
        <v>27576</v>
      </c>
      <c r="B308">
        <v>21.05</v>
      </c>
      <c r="C308" s="2">
        <f t="shared" ca="1" si="9"/>
        <v>22.228461538461541</v>
      </c>
      <c r="D308" s="2">
        <f ca="1">Table22[[#This Row],[y]]/Table22[[#This Row],[Trend]]</f>
        <v>0.94698411599820043</v>
      </c>
      <c r="E308" s="2" t="str">
        <f t="shared" si="8"/>
        <v>Jul</v>
      </c>
      <c r="F308" s="2">
        <f ca="1">AVERAGEIF($E$8:$E$727,Table23[[#This Row],[Monthly]],$D$8:$D$727)</f>
        <v>0.93724386248424341</v>
      </c>
      <c r="G308" s="2">
        <f ca="1">Table23[[#This Row],[Mul_Seasonality_Average]]-AVERAGE($F$2:$F$13)+1</f>
        <v>0.93670160758061227</v>
      </c>
      <c r="H308" s="2">
        <f ca="1">Table23[[#This Row],[Detrended Series]]/Table23[[#This Row],[Seasonality]]</f>
        <v>1.0109773575003749</v>
      </c>
    </row>
    <row r="309" spans="1:8" x14ac:dyDescent="0.2">
      <c r="A309" s="1">
        <v>27607</v>
      </c>
      <c r="B309">
        <v>19.97</v>
      </c>
      <c r="C309" s="2">
        <f t="shared" ca="1" si="9"/>
        <v>22.367692307692309</v>
      </c>
      <c r="D309" s="2">
        <f ca="1">Table22[[#This Row],[y]]/Table22[[#This Row],[Trend]]</f>
        <v>0.89280555746612544</v>
      </c>
      <c r="E309" s="2" t="str">
        <f t="shared" si="8"/>
        <v>Aug</v>
      </c>
      <c r="F309" s="2">
        <f ca="1">AVERAGEIF($E$8:$E$727,Table23[[#This Row],[Monthly]],$D$8:$D$727)</f>
        <v>0.89460808669572078</v>
      </c>
      <c r="G309" s="2">
        <f ca="1">Table23[[#This Row],[Mul_Seasonality_Average]]-AVERAGE($F$2:$F$13)+1</f>
        <v>0.89406583179208965</v>
      </c>
      <c r="H309" s="2">
        <f ca="1">Table23[[#This Row],[Detrended Series]]/Table23[[#This Row],[Seasonality]]</f>
        <v>0.99859040097367546</v>
      </c>
    </row>
    <row r="310" spans="1:8" x14ac:dyDescent="0.2">
      <c r="A310" s="1">
        <v>27638</v>
      </c>
      <c r="B310">
        <v>19.14</v>
      </c>
      <c r="C310" s="2">
        <f t="shared" ca="1" si="9"/>
        <v>22.439230769230772</v>
      </c>
      <c r="D310" s="2">
        <f ca="1">Table22[[#This Row],[y]]/Table22[[#This Row],[Trend]]</f>
        <v>0.85297041582393462</v>
      </c>
      <c r="E310" s="2" t="str">
        <f t="shared" si="8"/>
        <v>Sep</v>
      </c>
      <c r="F310" s="2">
        <f ca="1">AVERAGEIF($E$8:$E$727,Table23[[#This Row],[Monthly]],$D$8:$D$727)</f>
        <v>0.88237232635432461</v>
      </c>
      <c r="G310" s="2">
        <f ca="1">Table23[[#This Row],[Mul_Seasonality_Average]]-AVERAGE($F$2:$F$13)+1</f>
        <v>0.88183007145069348</v>
      </c>
      <c r="H310" s="2">
        <f ca="1">Table23[[#This Row],[Detrended Series]]/Table23[[#This Row],[Seasonality]]</f>
        <v>0.96727299673588818</v>
      </c>
    </row>
    <row r="311" spans="1:8" x14ac:dyDescent="0.2">
      <c r="A311" s="1">
        <v>27668</v>
      </c>
      <c r="B311">
        <v>19.170000000000002</v>
      </c>
      <c r="C311" s="2">
        <f t="shared" ca="1" si="9"/>
        <v>22.413076923076922</v>
      </c>
      <c r="D311" s="2">
        <f ca="1">Table22[[#This Row],[y]]/Table22[[#This Row],[Trend]]</f>
        <v>0.85530425232522234</v>
      </c>
      <c r="E311" s="2" t="str">
        <f t="shared" si="8"/>
        <v>Oct</v>
      </c>
      <c r="F311" s="2">
        <f ca="1">AVERAGEIF($E$8:$E$727,Table23[[#This Row],[Monthly]],$D$8:$D$727)</f>
        <v>0.89658670152882181</v>
      </c>
      <c r="G311" s="2">
        <f ca="1">Table23[[#This Row],[Mul_Seasonality_Average]]-AVERAGE($F$2:$F$13)+1</f>
        <v>0.89604444662519067</v>
      </c>
      <c r="H311" s="2">
        <f ca="1">Table23[[#This Row],[Detrended Series]]/Table23[[#This Row],[Seasonality]]</f>
        <v>0.95453328855124342</v>
      </c>
    </row>
    <row r="312" spans="1:8" x14ac:dyDescent="0.2">
      <c r="A312" s="1">
        <v>27699</v>
      </c>
      <c r="B312">
        <v>19.440000000000001</v>
      </c>
      <c r="C312" s="2">
        <f t="shared" ca="1" si="9"/>
        <v>22.380769230769236</v>
      </c>
      <c r="D312" s="2">
        <f ca="1">Table22[[#This Row],[y]]/Table22[[#This Row],[Trend]]</f>
        <v>0.86860285272383553</v>
      </c>
      <c r="E312" s="2" t="str">
        <f t="shared" si="8"/>
        <v>Nov</v>
      </c>
      <c r="F312" s="2">
        <f ca="1">AVERAGEIF($E$8:$E$727,Table23[[#This Row],[Monthly]],$D$8:$D$727)</f>
        <v>0.92868822447214805</v>
      </c>
      <c r="G312" s="2">
        <f ca="1">Table23[[#This Row],[Mul_Seasonality_Average]]-AVERAGE($F$2:$F$13)+1</f>
        <v>0.92814596956851692</v>
      </c>
      <c r="H312" s="2">
        <f ca="1">Table23[[#This Row],[Detrended Series]]/Table23[[#This Row],[Seasonality]]</f>
        <v>0.93584724946619957</v>
      </c>
    </row>
    <row r="313" spans="1:8" x14ac:dyDescent="0.2">
      <c r="A313" s="1">
        <v>27729</v>
      </c>
      <c r="B313">
        <v>21.05</v>
      </c>
      <c r="C313" s="2">
        <f t="shared" ca="1" si="9"/>
        <v>22.438461538461532</v>
      </c>
      <c r="D313" s="2">
        <f ca="1">Table22[[#This Row],[y]]/Table22[[#This Row],[Trend]]</f>
        <v>0.93812135755913639</v>
      </c>
      <c r="E313" s="2" t="str">
        <f t="shared" si="8"/>
        <v>Dec</v>
      </c>
      <c r="F313" s="2">
        <f ca="1">AVERAGEIF($E$8:$E$727,Table23[[#This Row],[Monthly]],$D$8:$D$727)</f>
        <v>0.98306369697572327</v>
      </c>
      <c r="G313" s="2">
        <f ca="1">Table23[[#This Row],[Mul_Seasonality_Average]]-AVERAGE($F$2:$F$13)+1</f>
        <v>0.98252144207209213</v>
      </c>
      <c r="H313" s="2">
        <f ca="1">Table23[[#This Row],[Detrended Series]]/Table23[[#This Row],[Seasonality]]</f>
        <v>0.95481006051194361</v>
      </c>
    </row>
    <row r="314" spans="1:8" x14ac:dyDescent="0.2">
      <c r="A314" s="1">
        <v>27760</v>
      </c>
      <c r="B314">
        <v>23.51</v>
      </c>
      <c r="C314" s="2">
        <f t="shared" ca="1" si="9"/>
        <v>22.550769230769227</v>
      </c>
      <c r="D314" s="2">
        <f ca="1">Table22[[#This Row],[y]]/Table22[[#This Row],[Trend]]</f>
        <v>1.0425364988402239</v>
      </c>
      <c r="E314" s="2" t="str">
        <f t="shared" si="8"/>
        <v>Jan</v>
      </c>
      <c r="F314" s="2">
        <f ca="1">AVERAGEIF($E$8:$E$727,Table23[[#This Row],[Monthly]],$D$8:$D$727)</f>
        <v>1.0612291220995622</v>
      </c>
      <c r="G314" s="2">
        <f ca="1">Table23[[#This Row],[Mul_Seasonality_Average]]-AVERAGE($F$2:$F$13)+1</f>
        <v>1.0606868671959311</v>
      </c>
      <c r="H314" s="2">
        <f ca="1">Table23[[#This Row],[Detrended Series]]/Table23[[#This Row],[Seasonality]]</f>
        <v>0.98288809929014198</v>
      </c>
    </row>
    <row r="315" spans="1:8" x14ac:dyDescent="0.2">
      <c r="A315" s="1">
        <v>27791</v>
      </c>
      <c r="B315">
        <v>25.36</v>
      </c>
      <c r="C315" s="2">
        <f t="shared" ca="1" si="9"/>
        <v>22.616923076923076</v>
      </c>
      <c r="D315" s="2">
        <f ca="1">Table22[[#This Row],[y]]/Table22[[#This Row],[Trend]]</f>
        <v>1.1212842663764371</v>
      </c>
      <c r="E315" s="2" t="str">
        <f t="shared" si="8"/>
        <v>Feb</v>
      </c>
      <c r="F315" s="2">
        <f ca="1">AVERAGEIF($E$8:$E$727,Table23[[#This Row],[Monthly]],$D$8:$D$727)</f>
        <v>1.1279568119928638</v>
      </c>
      <c r="G315" s="2">
        <f ca="1">Table23[[#This Row],[Mul_Seasonality_Average]]-AVERAGE($F$2:$F$13)+1</f>
        <v>1.1274145570892327</v>
      </c>
      <c r="H315" s="2">
        <f ca="1">Table23[[#This Row],[Detrended Series]]/Table23[[#This Row],[Seasonality]]</f>
        <v>0.99456252300961701</v>
      </c>
    </row>
    <row r="316" spans="1:8" x14ac:dyDescent="0.2">
      <c r="A316" s="1">
        <v>27820</v>
      </c>
      <c r="B316">
        <v>25.88</v>
      </c>
      <c r="C316" s="2">
        <f t="shared" ca="1" si="9"/>
        <v>22.739230769230769</v>
      </c>
      <c r="D316" s="2">
        <f ca="1">Table22[[#This Row],[y]]/Table22[[#This Row],[Trend]]</f>
        <v>1.1381211731673488</v>
      </c>
      <c r="E316" s="2" t="str">
        <f t="shared" si="8"/>
        <v>Mar</v>
      </c>
      <c r="F316" s="2">
        <f ca="1">AVERAGEIF($E$8:$E$727,Table23[[#This Row],[Monthly]],$D$8:$D$727)</f>
        <v>1.1460954131131467</v>
      </c>
      <c r="G316" s="2">
        <f ca="1">Table23[[#This Row],[Mul_Seasonality_Average]]-AVERAGE($F$2:$F$13)+1</f>
        <v>1.1455531582095155</v>
      </c>
      <c r="H316" s="2">
        <f ca="1">Table23[[#This Row],[Detrended Series]]/Table23[[#This Row],[Seasonality]]</f>
        <v>0.99351231761799441</v>
      </c>
    </row>
    <row r="317" spans="1:8" x14ac:dyDescent="0.2">
      <c r="A317" s="1">
        <v>27851</v>
      </c>
      <c r="B317">
        <v>25.72</v>
      </c>
      <c r="C317" s="2">
        <f t="shared" ca="1" si="9"/>
        <v>22.935384615384617</v>
      </c>
      <c r="D317" s="2">
        <f ca="1">Table22[[#This Row],[y]]/Table22[[#This Row],[Trend]]</f>
        <v>1.1214113227797156</v>
      </c>
      <c r="E317" s="2" t="str">
        <f t="shared" si="8"/>
        <v>Apr</v>
      </c>
      <c r="F317" s="2">
        <f ca="1">AVERAGEIF($E$8:$E$727,Table23[[#This Row],[Monthly]],$D$8:$D$727)</f>
        <v>1.1076861608568953</v>
      </c>
      <c r="G317" s="2">
        <f ca="1">Table23[[#This Row],[Mul_Seasonality_Average]]-AVERAGE($F$2:$F$13)+1</f>
        <v>1.1071439059532642</v>
      </c>
      <c r="H317" s="2">
        <f ca="1">Table23[[#This Row],[Detrended Series]]/Table23[[#This Row],[Seasonality]]</f>
        <v>1.0128866868613318</v>
      </c>
    </row>
    <row r="318" spans="1:8" x14ac:dyDescent="0.2">
      <c r="A318" s="1">
        <v>27881</v>
      </c>
      <c r="B318">
        <v>25.11</v>
      </c>
      <c r="C318" s="2">
        <f t="shared" ca="1" si="9"/>
        <v>23.163846153846155</v>
      </c>
      <c r="D318" s="2">
        <f ca="1">Table22[[#This Row],[y]]/Table22[[#This Row],[Trend]]</f>
        <v>1.084016869790456</v>
      </c>
      <c r="E318" s="2" t="str">
        <f t="shared" si="8"/>
        <v>May</v>
      </c>
      <c r="F318" s="2">
        <f ca="1">AVERAGEIF($E$8:$E$727,Table23[[#This Row],[Monthly]],$D$8:$D$727)</f>
        <v>1.0512716216930516</v>
      </c>
      <c r="G318" s="2">
        <f ca="1">Table23[[#This Row],[Mul_Seasonality_Average]]-AVERAGE($F$2:$F$13)+1</f>
        <v>1.0507293667894204</v>
      </c>
      <c r="H318" s="2">
        <f ca="1">Table23[[#This Row],[Detrended Series]]/Table23[[#This Row],[Seasonality]]</f>
        <v>1.0316803775102887</v>
      </c>
    </row>
    <row r="319" spans="1:8" x14ac:dyDescent="0.2">
      <c r="A319" s="1">
        <v>27912</v>
      </c>
      <c r="B319">
        <v>24.46</v>
      </c>
      <c r="C319" s="2">
        <f t="shared" ca="1" si="9"/>
        <v>23.46</v>
      </c>
      <c r="D319" s="2">
        <f ca="1">Table22[[#This Row],[y]]/Table22[[#This Row],[Trend]]</f>
        <v>1.0426257459505541</v>
      </c>
      <c r="E319" s="2" t="str">
        <f t="shared" si="8"/>
        <v>Jun</v>
      </c>
      <c r="F319" s="2">
        <f ca="1">AVERAGEIF($E$8:$E$727,Table23[[#This Row],[Monthly]],$D$8:$D$727)</f>
        <v>0.98970503057706927</v>
      </c>
      <c r="G319" s="2">
        <f ca="1">Table23[[#This Row],[Mul_Seasonality_Average]]-AVERAGE($F$2:$F$13)+1</f>
        <v>0.98916277567343813</v>
      </c>
      <c r="H319" s="2">
        <f ca="1">Table23[[#This Row],[Detrended Series]]/Table23[[#This Row],[Seasonality]]</f>
        <v>1.0540487082530148</v>
      </c>
    </row>
    <row r="320" spans="1:8" x14ac:dyDescent="0.2">
      <c r="A320" s="1">
        <v>27942</v>
      </c>
      <c r="B320">
        <v>23.3</v>
      </c>
      <c r="C320" s="2">
        <f t="shared" ca="1" si="9"/>
        <v>23.758461538461539</v>
      </c>
      <c r="D320" s="2">
        <f ca="1">Table22[[#This Row],[y]]/Table22[[#This Row],[Trend]]</f>
        <v>0.98070323123745384</v>
      </c>
      <c r="E320" s="2" t="str">
        <f t="shared" si="8"/>
        <v>Jul</v>
      </c>
      <c r="F320" s="2">
        <f ca="1">AVERAGEIF($E$8:$E$727,Table23[[#This Row],[Monthly]],$D$8:$D$727)</f>
        <v>0.93724386248424341</v>
      </c>
      <c r="G320" s="2">
        <f ca="1">Table23[[#This Row],[Mul_Seasonality_Average]]-AVERAGE($F$2:$F$13)+1</f>
        <v>0.93670160758061227</v>
      </c>
      <c r="H320" s="2">
        <f ca="1">Table23[[#This Row],[Detrended Series]]/Table23[[#This Row],[Seasonality]]</f>
        <v>1.0469750700764702</v>
      </c>
    </row>
    <row r="321" spans="1:8" x14ac:dyDescent="0.2">
      <c r="A321" s="1">
        <v>27973</v>
      </c>
      <c r="B321">
        <v>21.91</v>
      </c>
      <c r="C321" s="2">
        <f t="shared" ca="1" si="9"/>
        <v>23.933846153846158</v>
      </c>
      <c r="D321" s="2">
        <f ca="1">Table22[[#This Row],[y]]/Table22[[#This Row],[Trend]]</f>
        <v>0.91543999485762018</v>
      </c>
      <c r="E321" s="2" t="str">
        <f t="shared" si="8"/>
        <v>Aug</v>
      </c>
      <c r="F321" s="2">
        <f ca="1">AVERAGEIF($E$8:$E$727,Table23[[#This Row],[Monthly]],$D$8:$D$727)</f>
        <v>0.89460808669572078</v>
      </c>
      <c r="G321" s="2">
        <f ca="1">Table23[[#This Row],[Mul_Seasonality_Average]]-AVERAGE($F$2:$F$13)+1</f>
        <v>0.89406583179208965</v>
      </c>
      <c r="H321" s="2">
        <f ca="1">Table23[[#This Row],[Detrended Series]]/Table23[[#This Row],[Seasonality]]</f>
        <v>1.0239066993788226</v>
      </c>
    </row>
    <row r="322" spans="1:8" x14ac:dyDescent="0.2">
      <c r="A322" s="1">
        <v>28004</v>
      </c>
      <c r="B322">
        <v>21.56</v>
      </c>
      <c r="C322" s="2">
        <f t="shared" ca="1" si="9"/>
        <v>23.99307692307692</v>
      </c>
      <c r="D322" s="2">
        <f ca="1">Table22[[#This Row],[y]]/Table22[[#This Row],[Trend]]</f>
        <v>0.8985925427206567</v>
      </c>
      <c r="E322" s="2" t="str">
        <f t="shared" ref="E322:E385" si="10">TEXT(A322,"mmm")</f>
        <v>Sep</v>
      </c>
      <c r="F322" s="2">
        <f ca="1">AVERAGEIF($E$8:$E$727,Table23[[#This Row],[Monthly]],$D$8:$D$727)</f>
        <v>0.88237232635432461</v>
      </c>
      <c r="G322" s="2">
        <f ca="1">Table23[[#This Row],[Mul_Seasonality_Average]]-AVERAGE($F$2:$F$13)+1</f>
        <v>0.88183007145069348</v>
      </c>
      <c r="H322" s="2">
        <f ca="1">Table23[[#This Row],[Detrended Series]]/Table23[[#This Row],[Seasonality]]</f>
        <v>1.0190087317416918</v>
      </c>
    </row>
    <row r="323" spans="1:8" x14ac:dyDescent="0.2">
      <c r="A323" s="1">
        <v>28034</v>
      </c>
      <c r="B323">
        <v>21.69</v>
      </c>
      <c r="C323" s="2">
        <f t="shared" ca="1" si="9"/>
        <v>23.947692307692307</v>
      </c>
      <c r="D323" s="2">
        <f ca="1">Table22[[#This Row],[y]]/Table22[[#This Row],[Trend]]</f>
        <v>0.90572401387639734</v>
      </c>
      <c r="E323" s="2" t="str">
        <f t="shared" si="10"/>
        <v>Oct</v>
      </c>
      <c r="F323" s="2">
        <f ca="1">AVERAGEIF($E$8:$E$727,Table23[[#This Row],[Monthly]],$D$8:$D$727)</f>
        <v>0.89658670152882181</v>
      </c>
      <c r="G323" s="2">
        <f ca="1">Table23[[#This Row],[Mul_Seasonality_Average]]-AVERAGE($F$2:$F$13)+1</f>
        <v>0.89604444662519067</v>
      </c>
      <c r="H323" s="2">
        <f ca="1">Table23[[#This Row],[Detrended Series]]/Table23[[#This Row],[Seasonality]]</f>
        <v>1.0108025525828135</v>
      </c>
    </row>
    <row r="324" spans="1:8" x14ac:dyDescent="0.2">
      <c r="A324" s="1">
        <v>28065</v>
      </c>
      <c r="B324">
        <v>22.14</v>
      </c>
      <c r="C324" s="2">
        <f t="shared" ca="1" si="9"/>
        <v>23.806153846153848</v>
      </c>
      <c r="D324" s="2">
        <f ca="1">Table22[[#This Row],[y]]/Table22[[#This Row],[Trend]]</f>
        <v>0.93001163241566498</v>
      </c>
      <c r="E324" s="2" t="str">
        <f t="shared" si="10"/>
        <v>Nov</v>
      </c>
      <c r="F324" s="2">
        <f ca="1">AVERAGEIF($E$8:$E$727,Table23[[#This Row],[Monthly]],$D$8:$D$727)</f>
        <v>0.92868822447214805</v>
      </c>
      <c r="G324" s="2">
        <f ca="1">Table23[[#This Row],[Mul_Seasonality_Average]]-AVERAGE($F$2:$F$13)+1</f>
        <v>0.92814596956851692</v>
      </c>
      <c r="H324" s="2">
        <f ca="1">Table23[[#This Row],[Detrended Series]]/Table23[[#This Row],[Seasonality]]</f>
        <v>1.0020100963731118</v>
      </c>
    </row>
    <row r="325" spans="1:8" x14ac:dyDescent="0.2">
      <c r="A325" s="1">
        <v>28095</v>
      </c>
      <c r="B325">
        <v>23.29</v>
      </c>
      <c r="C325" s="2">
        <f t="shared" ca="1" si="9"/>
        <v>23.620769230769231</v>
      </c>
      <c r="D325" s="2">
        <f ca="1">Table22[[#This Row],[y]]/Table22[[#This Row],[Trend]]</f>
        <v>0.98599667828182491</v>
      </c>
      <c r="E325" s="2" t="str">
        <f t="shared" si="10"/>
        <v>Dec</v>
      </c>
      <c r="F325" s="2">
        <f ca="1">AVERAGEIF($E$8:$E$727,Table23[[#This Row],[Monthly]],$D$8:$D$727)</f>
        <v>0.98306369697572327</v>
      </c>
      <c r="G325" s="2">
        <f ca="1">Table23[[#This Row],[Mul_Seasonality_Average]]-AVERAGE($F$2:$F$13)+1</f>
        <v>0.98252144207209213</v>
      </c>
      <c r="H325" s="2">
        <f ca="1">Table23[[#This Row],[Detrended Series]]/Table23[[#This Row],[Seasonality]]</f>
        <v>1.0035370588985861</v>
      </c>
    </row>
    <row r="326" spans="1:8" x14ac:dyDescent="0.2">
      <c r="A326" s="1">
        <v>28126</v>
      </c>
      <c r="B326">
        <v>24.93</v>
      </c>
      <c r="C326" s="2">
        <f t="shared" ca="1" si="9"/>
        <v>23.40307692307692</v>
      </c>
      <c r="D326" s="2">
        <f ca="1">Table22[[#This Row],[y]]/Table22[[#This Row],[Trend]]</f>
        <v>1.0652445437812255</v>
      </c>
      <c r="E326" s="2" t="str">
        <f t="shared" si="10"/>
        <v>Jan</v>
      </c>
      <c r="F326" s="2">
        <f ca="1">AVERAGEIF($E$8:$E$727,Table23[[#This Row],[Monthly]],$D$8:$D$727)</f>
        <v>1.0612291220995622</v>
      </c>
      <c r="G326" s="2">
        <f ca="1">Table23[[#This Row],[Mul_Seasonality_Average]]-AVERAGE($F$2:$F$13)+1</f>
        <v>1.0606868671959311</v>
      </c>
      <c r="H326" s="2">
        <f ca="1">Table23[[#This Row],[Detrended Series]]/Table23[[#This Row],[Seasonality]]</f>
        <v>1.0042969105456572</v>
      </c>
    </row>
    <row r="327" spans="1:8" x14ac:dyDescent="0.2">
      <c r="A327" s="1">
        <v>28157</v>
      </c>
      <c r="B327">
        <v>25.79</v>
      </c>
      <c r="C327" s="2">
        <f t="shared" ca="1" si="9"/>
        <v>23.168461538461539</v>
      </c>
      <c r="D327" s="2">
        <f ca="1">Table22[[#This Row],[y]]/Table22[[#This Row],[Trend]]</f>
        <v>1.1131511670374181</v>
      </c>
      <c r="E327" s="2" t="str">
        <f t="shared" si="10"/>
        <v>Feb</v>
      </c>
      <c r="F327" s="2">
        <f ca="1">AVERAGEIF($E$8:$E$727,Table23[[#This Row],[Monthly]],$D$8:$D$727)</f>
        <v>1.1279568119928638</v>
      </c>
      <c r="G327" s="2">
        <f ca="1">Table23[[#This Row],[Mul_Seasonality_Average]]-AVERAGE($F$2:$F$13)+1</f>
        <v>1.1274145570892327</v>
      </c>
      <c r="H327" s="2">
        <f ca="1">Table23[[#This Row],[Detrended Series]]/Table23[[#This Row],[Seasonality]]</f>
        <v>0.98734858445624485</v>
      </c>
    </row>
    <row r="328" spans="1:8" x14ac:dyDescent="0.2">
      <c r="A328" s="1">
        <v>28185</v>
      </c>
      <c r="B328">
        <v>26.13</v>
      </c>
      <c r="C328" s="2">
        <f t="shared" ca="1" si="9"/>
        <v>23.007692307692306</v>
      </c>
      <c r="D328" s="2">
        <f ca="1">Table22[[#This Row],[y]]/Table22[[#This Row],[Trend]]</f>
        <v>1.1357071213640924</v>
      </c>
      <c r="E328" s="2" t="str">
        <f t="shared" si="10"/>
        <v>Mar</v>
      </c>
      <c r="F328" s="2">
        <f ca="1">AVERAGEIF($E$8:$E$727,Table23[[#This Row],[Monthly]],$D$8:$D$727)</f>
        <v>1.1460954131131467</v>
      </c>
      <c r="G328" s="2">
        <f ca="1">Table23[[#This Row],[Mul_Seasonality_Average]]-AVERAGE($F$2:$F$13)+1</f>
        <v>1.1455531582095155</v>
      </c>
      <c r="H328" s="2">
        <f ca="1">Table23[[#This Row],[Detrended Series]]/Table23[[#This Row],[Seasonality]]</f>
        <v>0.99140499349605704</v>
      </c>
    </row>
    <row r="329" spans="1:8" x14ac:dyDescent="0.2">
      <c r="A329" s="1">
        <v>28216</v>
      </c>
      <c r="B329">
        <v>25.29</v>
      </c>
      <c r="C329" s="2">
        <f t="shared" ref="C329:C392" ca="1" si="11">IFERROR(AVERAGE(OFFSET(B323,0,0,13,1)),"")</f>
        <v>22.934615384615384</v>
      </c>
      <c r="D329" s="2">
        <f ca="1">Table22[[#This Row],[y]]/Table22[[#This Row],[Trend]]</f>
        <v>1.1026999832299178</v>
      </c>
      <c r="E329" s="2" t="str">
        <f t="shared" si="10"/>
        <v>Apr</v>
      </c>
      <c r="F329" s="2">
        <f ca="1">AVERAGEIF($E$8:$E$727,Table23[[#This Row],[Monthly]],$D$8:$D$727)</f>
        <v>1.1076861608568953</v>
      </c>
      <c r="G329" s="2">
        <f ca="1">Table23[[#This Row],[Mul_Seasonality_Average]]-AVERAGE($F$2:$F$13)+1</f>
        <v>1.1071439059532642</v>
      </c>
      <c r="H329" s="2">
        <f ca="1">Table23[[#This Row],[Detrended Series]]/Table23[[#This Row],[Seasonality]]</f>
        <v>0.99598613811677883</v>
      </c>
    </row>
    <row r="330" spans="1:8" x14ac:dyDescent="0.2">
      <c r="A330" s="1">
        <v>28246</v>
      </c>
      <c r="B330">
        <v>23.88</v>
      </c>
      <c r="C330" s="2">
        <f t="shared" ca="1" si="11"/>
        <v>22.903846153846153</v>
      </c>
      <c r="D330" s="2">
        <f ca="1">Table22[[#This Row],[y]]/Table22[[#This Row],[Trend]]</f>
        <v>1.0426196473551637</v>
      </c>
      <c r="E330" s="2" t="str">
        <f t="shared" si="10"/>
        <v>May</v>
      </c>
      <c r="F330" s="2">
        <f ca="1">AVERAGEIF($E$8:$E$727,Table23[[#This Row],[Monthly]],$D$8:$D$727)</f>
        <v>1.0512716216930516</v>
      </c>
      <c r="G330" s="2">
        <f ca="1">Table23[[#This Row],[Mul_Seasonality_Average]]-AVERAGE($F$2:$F$13)+1</f>
        <v>1.0507293667894204</v>
      </c>
      <c r="H330" s="2">
        <f ca="1">Table23[[#This Row],[Detrended Series]]/Table23[[#This Row],[Seasonality]]</f>
        <v>0.99228181900060852</v>
      </c>
    </row>
    <row r="331" spans="1:8" x14ac:dyDescent="0.2">
      <c r="A331" s="1">
        <v>28277</v>
      </c>
      <c r="B331">
        <v>22.7</v>
      </c>
      <c r="C331" s="2">
        <f t="shared" ca="1" si="11"/>
        <v>22.929230769230763</v>
      </c>
      <c r="D331" s="2">
        <f ca="1">Table22[[#This Row],[y]]/Table22[[#This Row],[Trend]]</f>
        <v>0.99000268384326384</v>
      </c>
      <c r="E331" s="2" t="str">
        <f t="shared" si="10"/>
        <v>Jun</v>
      </c>
      <c r="F331" s="2">
        <f ca="1">AVERAGEIF($E$8:$E$727,Table23[[#This Row],[Monthly]],$D$8:$D$727)</f>
        <v>0.98970503057706927</v>
      </c>
      <c r="G331" s="2">
        <f ca="1">Table23[[#This Row],[Mul_Seasonality_Average]]-AVERAGE($F$2:$F$13)+1</f>
        <v>0.98916277567343813</v>
      </c>
      <c r="H331" s="2">
        <f ca="1">Table23[[#This Row],[Detrended Series]]/Table23[[#This Row],[Seasonality]]</f>
        <v>1.0008491101671855</v>
      </c>
    </row>
    <row r="332" spans="1:8" x14ac:dyDescent="0.2">
      <c r="A332" s="1">
        <v>28307</v>
      </c>
      <c r="B332">
        <v>21.63</v>
      </c>
      <c r="C332" s="2">
        <f t="shared" ca="1" si="11"/>
        <v>23.008461538461535</v>
      </c>
      <c r="D332" s="2">
        <f ca="1">Table22[[#This Row],[y]]/Table22[[#This Row],[Trend]]</f>
        <v>0.94008893049379838</v>
      </c>
      <c r="E332" s="2" t="str">
        <f t="shared" si="10"/>
        <v>Jul</v>
      </c>
      <c r="F332" s="2">
        <f ca="1">AVERAGEIF($E$8:$E$727,Table23[[#This Row],[Monthly]],$D$8:$D$727)</f>
        <v>0.93724386248424341</v>
      </c>
      <c r="G332" s="2">
        <f ca="1">Table23[[#This Row],[Mul_Seasonality_Average]]-AVERAGE($F$2:$F$13)+1</f>
        <v>0.93670160758061227</v>
      </c>
      <c r="H332" s="2">
        <f ca="1">Table23[[#This Row],[Detrended Series]]/Table23[[#This Row],[Seasonality]]</f>
        <v>1.003616224084354</v>
      </c>
    </row>
    <row r="333" spans="1:8" x14ac:dyDescent="0.2">
      <c r="A333" s="1">
        <v>28338</v>
      </c>
      <c r="B333">
        <v>20.25</v>
      </c>
      <c r="C333" s="2">
        <f t="shared" ca="1" si="11"/>
        <v>23.073076923076922</v>
      </c>
      <c r="D333" s="2">
        <f ca="1">Table22[[#This Row],[y]]/Table22[[#This Row],[Trend]]</f>
        <v>0.87764627437906317</v>
      </c>
      <c r="E333" s="2" t="str">
        <f t="shared" si="10"/>
        <v>Aug</v>
      </c>
      <c r="F333" s="2">
        <f ca="1">AVERAGEIF($E$8:$E$727,Table23[[#This Row],[Monthly]],$D$8:$D$727)</f>
        <v>0.89460808669572078</v>
      </c>
      <c r="G333" s="2">
        <f ca="1">Table23[[#This Row],[Mul_Seasonality_Average]]-AVERAGE($F$2:$F$13)+1</f>
        <v>0.89406583179208965</v>
      </c>
      <c r="H333" s="2">
        <f ca="1">Table23[[#This Row],[Detrended Series]]/Table23[[#This Row],[Seasonality]]</f>
        <v>0.98163495703653647</v>
      </c>
    </row>
    <row r="334" spans="1:8" x14ac:dyDescent="0.2">
      <c r="A334" s="1">
        <v>28369</v>
      </c>
      <c r="B334">
        <v>19.82</v>
      </c>
      <c r="C334" s="2">
        <f t="shared" ca="1" si="11"/>
        <v>23.042307692307688</v>
      </c>
      <c r="D334" s="2">
        <f ca="1">Table22[[#This Row],[y]]/Table22[[#This Row],[Trend]]</f>
        <v>0.86015690201969641</v>
      </c>
      <c r="E334" s="2" t="str">
        <f t="shared" si="10"/>
        <v>Sep</v>
      </c>
      <c r="F334" s="2">
        <f ca="1">AVERAGEIF($E$8:$E$727,Table23[[#This Row],[Monthly]],$D$8:$D$727)</f>
        <v>0.88237232635432461</v>
      </c>
      <c r="G334" s="2">
        <f ca="1">Table23[[#This Row],[Mul_Seasonality_Average]]-AVERAGE($F$2:$F$13)+1</f>
        <v>0.88183007145069348</v>
      </c>
      <c r="H334" s="2">
        <f ca="1">Table23[[#This Row],[Detrended Series]]/Table23[[#This Row],[Seasonality]]</f>
        <v>0.97542251037624217</v>
      </c>
    </row>
    <row r="335" spans="1:8" x14ac:dyDescent="0.2">
      <c r="A335" s="1">
        <v>28399</v>
      </c>
      <c r="B335">
        <v>20.61</v>
      </c>
      <c r="C335" s="2">
        <f t="shared" ca="1" si="11"/>
        <v>22.934615384615388</v>
      </c>
      <c r="D335" s="2">
        <f ca="1">Table22[[#This Row],[y]]/Table22[[#This Row],[Trend]]</f>
        <v>0.89864162334395425</v>
      </c>
      <c r="E335" s="2" t="str">
        <f t="shared" si="10"/>
        <v>Oct</v>
      </c>
      <c r="F335" s="2">
        <f ca="1">AVERAGEIF($E$8:$E$727,Table23[[#This Row],[Monthly]],$D$8:$D$727)</f>
        <v>0.89658670152882181</v>
      </c>
      <c r="G335" s="2">
        <f ca="1">Table23[[#This Row],[Mul_Seasonality_Average]]-AVERAGE($F$2:$F$13)+1</f>
        <v>0.89604444662519067</v>
      </c>
      <c r="H335" s="2">
        <f ca="1">Table23[[#This Row],[Detrended Series]]/Table23[[#This Row],[Seasonality]]</f>
        <v>1.0028984909493557</v>
      </c>
    </row>
    <row r="336" spans="1:8" x14ac:dyDescent="0.2">
      <c r="A336" s="1">
        <v>28430</v>
      </c>
      <c r="B336">
        <v>21.29</v>
      </c>
      <c r="C336" s="2">
        <f t="shared" ca="1" si="11"/>
        <v>22.77</v>
      </c>
      <c r="D336" s="2">
        <f ca="1">Table22[[#This Row],[y]]/Table22[[#This Row],[Trend]]</f>
        <v>0.93500219587176103</v>
      </c>
      <c r="E336" s="2" t="str">
        <f t="shared" si="10"/>
        <v>Nov</v>
      </c>
      <c r="F336" s="2">
        <f ca="1">AVERAGEIF($E$8:$E$727,Table23[[#This Row],[Monthly]],$D$8:$D$727)</f>
        <v>0.92868822447214805</v>
      </c>
      <c r="G336" s="2">
        <f ca="1">Table23[[#This Row],[Mul_Seasonality_Average]]-AVERAGE($F$2:$F$13)+1</f>
        <v>0.92814596956851692</v>
      </c>
      <c r="H336" s="2">
        <f ca="1">Table23[[#This Row],[Detrended Series]]/Table23[[#This Row],[Seasonality]]</f>
        <v>1.0073870129570583</v>
      </c>
    </row>
    <row r="337" spans="1:8" x14ac:dyDescent="0.2">
      <c r="A337" s="1">
        <v>28460</v>
      </c>
      <c r="B337">
        <v>22.47</v>
      </c>
      <c r="C337" s="2">
        <f t="shared" ca="1" si="11"/>
        <v>22.616923076923076</v>
      </c>
      <c r="D337" s="2">
        <f ca="1">Table22[[#This Row],[y]]/Table22[[#This Row],[Trend]]</f>
        <v>0.99350384327596764</v>
      </c>
      <c r="E337" s="2" t="str">
        <f t="shared" si="10"/>
        <v>Dec</v>
      </c>
      <c r="F337" s="2">
        <f ca="1">AVERAGEIF($E$8:$E$727,Table23[[#This Row],[Monthly]],$D$8:$D$727)</f>
        <v>0.98306369697572327</v>
      </c>
      <c r="G337" s="2">
        <f ca="1">Table23[[#This Row],[Mul_Seasonality_Average]]-AVERAGE($F$2:$F$13)+1</f>
        <v>0.98252144207209213</v>
      </c>
      <c r="H337" s="2">
        <f ca="1">Table23[[#This Row],[Detrended Series]]/Table23[[#This Row],[Seasonality]]</f>
        <v>1.011177772548876</v>
      </c>
    </row>
    <row r="338" spans="1:8" x14ac:dyDescent="0.2">
      <c r="A338" s="1">
        <v>28491</v>
      </c>
      <c r="B338">
        <v>24.32</v>
      </c>
      <c r="C338" s="2">
        <f t="shared" ca="1" si="11"/>
        <v>22.486923076923077</v>
      </c>
      <c r="D338" s="2">
        <f ca="1">Table22[[#This Row],[y]]/Table22[[#This Row],[Trend]]</f>
        <v>1.0815174631409707</v>
      </c>
      <c r="E338" s="2" t="str">
        <f t="shared" si="10"/>
        <v>Jan</v>
      </c>
      <c r="F338" s="2">
        <f ca="1">AVERAGEIF($E$8:$E$727,Table23[[#This Row],[Monthly]],$D$8:$D$727)</f>
        <v>1.0612291220995622</v>
      </c>
      <c r="G338" s="2">
        <f ca="1">Table23[[#This Row],[Mul_Seasonality_Average]]-AVERAGE($F$2:$F$13)+1</f>
        <v>1.0606868671959311</v>
      </c>
      <c r="H338" s="2">
        <f ca="1">Table23[[#This Row],[Detrended Series]]/Table23[[#This Row],[Seasonality]]</f>
        <v>1.0196387799163651</v>
      </c>
    </row>
    <row r="339" spans="1:8" x14ac:dyDescent="0.2">
      <c r="A339" s="1">
        <v>28522</v>
      </c>
      <c r="B339">
        <v>25.77</v>
      </c>
      <c r="C339" s="2">
        <f t="shared" ca="1" si="11"/>
        <v>22.335384615384616</v>
      </c>
      <c r="D339" s="2">
        <f ca="1">Table22[[#This Row],[y]]/Table22[[#This Row],[Trend]]</f>
        <v>1.15377462460394</v>
      </c>
      <c r="E339" s="2" t="str">
        <f t="shared" si="10"/>
        <v>Feb</v>
      </c>
      <c r="F339" s="2">
        <f ca="1">AVERAGEIF($E$8:$E$727,Table23[[#This Row],[Monthly]],$D$8:$D$727)</f>
        <v>1.1279568119928638</v>
      </c>
      <c r="G339" s="2">
        <f ca="1">Table23[[#This Row],[Mul_Seasonality_Average]]-AVERAGE($F$2:$F$13)+1</f>
        <v>1.1274145570892327</v>
      </c>
      <c r="H339" s="2">
        <f ca="1">Table23[[#This Row],[Detrended Series]]/Table23[[#This Row],[Seasonality]]</f>
        <v>1.0233809891392249</v>
      </c>
    </row>
    <row r="340" spans="1:8" x14ac:dyDescent="0.2">
      <c r="A340" s="1">
        <v>28550</v>
      </c>
      <c r="B340">
        <v>25.39</v>
      </c>
      <c r="C340" s="2">
        <f t="shared" ca="1" si="11"/>
        <v>22.314615384615387</v>
      </c>
      <c r="D340" s="2">
        <f ca="1">Table22[[#This Row],[y]]/Table22[[#This Row],[Trend]]</f>
        <v>1.137819297459409</v>
      </c>
      <c r="E340" s="2" t="str">
        <f t="shared" si="10"/>
        <v>Mar</v>
      </c>
      <c r="F340" s="2">
        <f ca="1">AVERAGEIF($E$8:$E$727,Table23[[#This Row],[Monthly]],$D$8:$D$727)</f>
        <v>1.1460954131131467</v>
      </c>
      <c r="G340" s="2">
        <f ca="1">Table23[[#This Row],[Mul_Seasonality_Average]]-AVERAGE($F$2:$F$13)+1</f>
        <v>1.1455531582095155</v>
      </c>
      <c r="H340" s="2">
        <f ca="1">Table23[[#This Row],[Detrended Series]]/Table23[[#This Row],[Seasonality]]</f>
        <v>0.99324879801981913</v>
      </c>
    </row>
    <row r="341" spans="1:8" x14ac:dyDescent="0.2">
      <c r="A341" s="1">
        <v>28581</v>
      </c>
      <c r="B341">
        <v>24.73</v>
      </c>
      <c r="C341" s="2">
        <f t="shared" ca="1" si="11"/>
        <v>22.345384615384617</v>
      </c>
      <c r="D341" s="2">
        <f ca="1">Table22[[#This Row],[y]]/Table22[[#This Row],[Trend]]</f>
        <v>1.1067162380804847</v>
      </c>
      <c r="E341" s="2" t="str">
        <f t="shared" si="10"/>
        <v>Apr</v>
      </c>
      <c r="F341" s="2">
        <f ca="1">AVERAGEIF($E$8:$E$727,Table23[[#This Row],[Monthly]],$D$8:$D$727)</f>
        <v>1.1076861608568953</v>
      </c>
      <c r="G341" s="2">
        <f ca="1">Table23[[#This Row],[Mul_Seasonality_Average]]-AVERAGE($F$2:$F$13)+1</f>
        <v>1.1071439059532642</v>
      </c>
      <c r="H341" s="2">
        <f ca="1">Table23[[#This Row],[Detrended Series]]/Table23[[#This Row],[Seasonality]]</f>
        <v>0.99961371970664348</v>
      </c>
    </row>
    <row r="342" spans="1:8" x14ac:dyDescent="0.2">
      <c r="A342" s="1">
        <v>28611</v>
      </c>
      <c r="B342">
        <v>23.15</v>
      </c>
      <c r="C342" s="2">
        <f t="shared" ca="1" si="11"/>
        <v>22.423076923076923</v>
      </c>
      <c r="D342" s="2">
        <f ca="1">Table22[[#This Row],[y]]/Table22[[#This Row],[Trend]]</f>
        <v>1.0324185248713549</v>
      </c>
      <c r="E342" s="2" t="str">
        <f t="shared" si="10"/>
        <v>May</v>
      </c>
      <c r="F342" s="2">
        <f ca="1">AVERAGEIF($E$8:$E$727,Table23[[#This Row],[Monthly]],$D$8:$D$727)</f>
        <v>1.0512716216930516</v>
      </c>
      <c r="G342" s="2">
        <f ca="1">Table23[[#This Row],[Mul_Seasonality_Average]]-AVERAGE($F$2:$F$13)+1</f>
        <v>1.0507293667894204</v>
      </c>
      <c r="H342" s="2">
        <f ca="1">Table23[[#This Row],[Detrended Series]]/Table23[[#This Row],[Seasonality]]</f>
        <v>0.98257320819535521</v>
      </c>
    </row>
    <row r="343" spans="1:8" x14ac:dyDescent="0.2">
      <c r="A343" s="1">
        <v>28642</v>
      </c>
      <c r="B343">
        <v>21.89</v>
      </c>
      <c r="C343" s="2">
        <f t="shared" ca="1" si="11"/>
        <v>22.549999999999997</v>
      </c>
      <c r="D343" s="2">
        <f ca="1">Table22[[#This Row],[y]]/Table22[[#This Row],[Trend]]</f>
        <v>0.97073170731707337</v>
      </c>
      <c r="E343" s="2" t="str">
        <f t="shared" si="10"/>
        <v>Jun</v>
      </c>
      <c r="F343" s="2">
        <f ca="1">AVERAGEIF($E$8:$E$727,Table23[[#This Row],[Monthly]],$D$8:$D$727)</f>
        <v>0.98970503057706927</v>
      </c>
      <c r="G343" s="2">
        <f ca="1">Table23[[#This Row],[Mul_Seasonality_Average]]-AVERAGE($F$2:$F$13)+1</f>
        <v>0.98916277567343813</v>
      </c>
      <c r="H343" s="2">
        <f ca="1">Table23[[#This Row],[Detrended Series]]/Table23[[#This Row],[Seasonality]]</f>
        <v>0.98136700166075641</v>
      </c>
    </row>
    <row r="344" spans="1:8" x14ac:dyDescent="0.2">
      <c r="A344" s="1">
        <v>28672</v>
      </c>
      <c r="B344">
        <v>21.01</v>
      </c>
      <c r="C344" s="2">
        <f t="shared" ca="1" si="11"/>
        <v>22.722307692307691</v>
      </c>
      <c r="D344" s="2">
        <f ca="1">Table22[[#This Row],[y]]/Table22[[#This Row],[Trend]]</f>
        <v>0.92464199871356523</v>
      </c>
      <c r="E344" s="2" t="str">
        <f t="shared" si="10"/>
        <v>Jul</v>
      </c>
      <c r="F344" s="2">
        <f ca="1">AVERAGEIF($E$8:$E$727,Table23[[#This Row],[Monthly]],$D$8:$D$727)</f>
        <v>0.93724386248424341</v>
      </c>
      <c r="G344" s="2">
        <f ca="1">Table23[[#This Row],[Mul_Seasonality_Average]]-AVERAGE($F$2:$F$13)+1</f>
        <v>0.93670160758061227</v>
      </c>
      <c r="H344" s="2">
        <f ca="1">Table23[[#This Row],[Detrended Series]]/Table23[[#This Row],[Seasonality]]</f>
        <v>0.9871254530050444</v>
      </c>
    </row>
    <row r="345" spans="1:8" x14ac:dyDescent="0.2">
      <c r="A345" s="1">
        <v>28703</v>
      </c>
      <c r="B345">
        <v>19.66</v>
      </c>
      <c r="C345" s="2">
        <f t="shared" ca="1" si="11"/>
        <v>22.820769230769233</v>
      </c>
      <c r="D345" s="2">
        <f ca="1">Table22[[#This Row],[y]]/Table22[[#This Row],[Trend]]</f>
        <v>0.86149593824788473</v>
      </c>
      <c r="E345" s="2" t="str">
        <f t="shared" si="10"/>
        <v>Aug</v>
      </c>
      <c r="F345" s="2">
        <f ca="1">AVERAGEIF($E$8:$E$727,Table23[[#This Row],[Monthly]],$D$8:$D$727)</f>
        <v>0.89460808669572078</v>
      </c>
      <c r="G345" s="2">
        <f ca="1">Table23[[#This Row],[Mul_Seasonality_Average]]-AVERAGE($F$2:$F$13)+1</f>
        <v>0.89406583179208965</v>
      </c>
      <c r="H345" s="2">
        <f ca="1">Table23[[#This Row],[Detrended Series]]/Table23[[#This Row],[Seasonality]]</f>
        <v>0.96357103427281077</v>
      </c>
    </row>
    <row r="346" spans="1:8" x14ac:dyDescent="0.2">
      <c r="A346" s="1">
        <v>28734</v>
      </c>
      <c r="B346">
        <v>19.98</v>
      </c>
      <c r="C346" s="2">
        <f t="shared" ca="1" si="11"/>
        <v>22.833076923076927</v>
      </c>
      <c r="D346" s="2">
        <f ca="1">Table22[[#This Row],[y]]/Table22[[#This Row],[Trend]]</f>
        <v>0.87504632281103645</v>
      </c>
      <c r="E346" s="2" t="str">
        <f t="shared" si="10"/>
        <v>Sep</v>
      </c>
      <c r="F346" s="2">
        <f ca="1">AVERAGEIF($E$8:$E$727,Table23[[#This Row],[Monthly]],$D$8:$D$727)</f>
        <v>0.88237232635432461</v>
      </c>
      <c r="G346" s="2">
        <f ca="1">Table23[[#This Row],[Mul_Seasonality_Average]]-AVERAGE($F$2:$F$13)+1</f>
        <v>0.88183007145069348</v>
      </c>
      <c r="H346" s="2">
        <f ca="1">Table23[[#This Row],[Detrended Series]]/Table23[[#This Row],[Seasonality]]</f>
        <v>0.99230719289432134</v>
      </c>
    </row>
    <row r="347" spans="1:8" x14ac:dyDescent="0.2">
      <c r="A347" s="1">
        <v>28764</v>
      </c>
      <c r="B347">
        <v>20.22</v>
      </c>
      <c r="C347" s="2">
        <f t="shared" ca="1" si="11"/>
        <v>22.847692307692306</v>
      </c>
      <c r="D347" s="2">
        <f ca="1">Table22[[#This Row],[y]]/Table22[[#This Row],[Trend]]</f>
        <v>0.88499090970305028</v>
      </c>
      <c r="E347" s="2" t="str">
        <f t="shared" si="10"/>
        <v>Oct</v>
      </c>
      <c r="F347" s="2">
        <f ca="1">AVERAGEIF($E$8:$E$727,Table23[[#This Row],[Monthly]],$D$8:$D$727)</f>
        <v>0.89658670152882181</v>
      </c>
      <c r="G347" s="2">
        <f ca="1">Table23[[#This Row],[Mul_Seasonality_Average]]-AVERAGE($F$2:$F$13)+1</f>
        <v>0.89604444662519067</v>
      </c>
      <c r="H347" s="2">
        <f ca="1">Table23[[#This Row],[Detrended Series]]/Table23[[#This Row],[Seasonality]]</f>
        <v>0.98766407518759614</v>
      </c>
    </row>
    <row r="348" spans="1:8" x14ac:dyDescent="0.2">
      <c r="A348" s="1">
        <v>28795</v>
      </c>
      <c r="B348">
        <v>21.62</v>
      </c>
      <c r="C348" s="2">
        <f t="shared" ca="1" si="11"/>
        <v>22.831538461538461</v>
      </c>
      <c r="D348" s="2">
        <f ca="1">Table22[[#This Row],[y]]/Table22[[#This Row],[Trend]]</f>
        <v>0.94693575014318931</v>
      </c>
      <c r="E348" s="2" t="str">
        <f t="shared" si="10"/>
        <v>Nov</v>
      </c>
      <c r="F348" s="2">
        <f ca="1">AVERAGEIF($E$8:$E$727,Table23[[#This Row],[Monthly]],$D$8:$D$727)</f>
        <v>0.92868822447214805</v>
      </c>
      <c r="G348" s="2">
        <f ca="1">Table23[[#This Row],[Mul_Seasonality_Average]]-AVERAGE($F$2:$F$13)+1</f>
        <v>0.92814596956851692</v>
      </c>
      <c r="H348" s="2">
        <f ca="1">Table23[[#This Row],[Detrended Series]]/Table23[[#This Row],[Seasonality]]</f>
        <v>1.0202444240353783</v>
      </c>
    </row>
    <row r="349" spans="1:8" x14ac:dyDescent="0.2">
      <c r="A349" s="1">
        <v>28825</v>
      </c>
      <c r="B349">
        <v>22.94</v>
      </c>
      <c r="C349" s="2">
        <f t="shared" ca="1" si="11"/>
        <v>22.841538461538466</v>
      </c>
      <c r="D349" s="2">
        <f ca="1">Table22[[#This Row],[y]]/Table22[[#This Row],[Trend]]</f>
        <v>1.004310635145147</v>
      </c>
      <c r="E349" s="2" t="str">
        <f t="shared" si="10"/>
        <v>Dec</v>
      </c>
      <c r="F349" s="2">
        <f ca="1">AVERAGEIF($E$8:$E$727,Table23[[#This Row],[Monthly]],$D$8:$D$727)</f>
        <v>0.98306369697572327</v>
      </c>
      <c r="G349" s="2">
        <f ca="1">Table23[[#This Row],[Mul_Seasonality_Average]]-AVERAGE($F$2:$F$13)+1</f>
        <v>0.98252144207209213</v>
      </c>
      <c r="H349" s="2">
        <f ca="1">Table23[[#This Row],[Detrended Series]]/Table23[[#This Row],[Seasonality]]</f>
        <v>1.0221768117620949</v>
      </c>
    </row>
    <row r="350" spans="1:8" x14ac:dyDescent="0.2">
      <c r="A350" s="1">
        <v>28856</v>
      </c>
      <c r="B350">
        <v>24.71</v>
      </c>
      <c r="C350" s="2">
        <f t="shared" ca="1" si="11"/>
        <v>22.833846153846157</v>
      </c>
      <c r="D350" s="2">
        <f ca="1">Table22[[#This Row],[y]]/Table22[[#This Row],[Trend]]</f>
        <v>1.0821654763508961</v>
      </c>
      <c r="E350" s="2" t="str">
        <f t="shared" si="10"/>
        <v>Jan</v>
      </c>
      <c r="F350" s="2">
        <f ca="1">AVERAGEIF($E$8:$E$727,Table23[[#This Row],[Monthly]],$D$8:$D$727)</f>
        <v>1.0612291220995622</v>
      </c>
      <c r="G350" s="2">
        <f ca="1">Table23[[#This Row],[Mul_Seasonality_Average]]-AVERAGE($F$2:$F$13)+1</f>
        <v>1.0606868671959311</v>
      </c>
      <c r="H350" s="2">
        <f ca="1">Table23[[#This Row],[Detrended Series]]/Table23[[#This Row],[Seasonality]]</f>
        <v>1.0202497172532612</v>
      </c>
    </row>
    <row r="351" spans="1:8" x14ac:dyDescent="0.2">
      <c r="A351" s="1">
        <v>28887</v>
      </c>
      <c r="B351">
        <v>25.6</v>
      </c>
      <c r="C351" s="2">
        <f t="shared" ca="1" si="11"/>
        <v>22.836923076923082</v>
      </c>
      <c r="D351" s="2">
        <f ca="1">Table22[[#This Row],[y]]/Table22[[#This Row],[Trend]]</f>
        <v>1.1209916464564806</v>
      </c>
      <c r="E351" s="2" t="str">
        <f t="shared" si="10"/>
        <v>Feb</v>
      </c>
      <c r="F351" s="2">
        <f ca="1">AVERAGEIF($E$8:$E$727,Table23[[#This Row],[Monthly]],$D$8:$D$727)</f>
        <v>1.1279568119928638</v>
      </c>
      <c r="G351" s="2">
        <f ca="1">Table23[[#This Row],[Mul_Seasonality_Average]]-AVERAGE($F$2:$F$13)+1</f>
        <v>1.1274145570892327</v>
      </c>
      <c r="H351" s="2">
        <f ca="1">Table23[[#This Row],[Detrended Series]]/Table23[[#This Row],[Seasonality]]</f>
        <v>0.99430297347824326</v>
      </c>
    </row>
    <row r="352" spans="1:8" x14ac:dyDescent="0.2">
      <c r="A352" s="1">
        <v>28915</v>
      </c>
      <c r="B352">
        <v>25.93</v>
      </c>
      <c r="C352" s="2">
        <f t="shared" ca="1" si="11"/>
        <v>22.951538461538462</v>
      </c>
      <c r="D352" s="2">
        <f ca="1">Table22[[#This Row],[y]]/Table22[[#This Row],[Trend]]</f>
        <v>1.1297717598954318</v>
      </c>
      <c r="E352" s="2" t="str">
        <f t="shared" si="10"/>
        <v>Mar</v>
      </c>
      <c r="F352" s="2">
        <f ca="1">AVERAGEIF($E$8:$E$727,Table23[[#This Row],[Monthly]],$D$8:$D$727)</f>
        <v>1.1460954131131467</v>
      </c>
      <c r="G352" s="2">
        <f ca="1">Table23[[#This Row],[Mul_Seasonality_Average]]-AVERAGE($F$2:$F$13)+1</f>
        <v>1.1455531582095155</v>
      </c>
      <c r="H352" s="2">
        <f ca="1">Table23[[#This Row],[Detrended Series]]/Table23[[#This Row],[Seasonality]]</f>
        <v>0.98622377477554168</v>
      </c>
    </row>
    <row r="353" spans="1:8" x14ac:dyDescent="0.2">
      <c r="A353" s="1">
        <v>28946</v>
      </c>
      <c r="B353">
        <v>25.58</v>
      </c>
      <c r="C353" s="2">
        <f t="shared" ca="1" si="11"/>
        <v>23.063076923076924</v>
      </c>
      <c r="D353" s="2">
        <f ca="1">Table22[[#This Row],[y]]/Table22[[#This Row],[Trend]]</f>
        <v>1.1091321459542391</v>
      </c>
      <c r="E353" s="2" t="str">
        <f t="shared" si="10"/>
        <v>Apr</v>
      </c>
      <c r="F353" s="2">
        <f ca="1">AVERAGEIF($E$8:$E$727,Table23[[#This Row],[Monthly]],$D$8:$D$727)</f>
        <v>1.1076861608568953</v>
      </c>
      <c r="G353" s="2">
        <f ca="1">Table23[[#This Row],[Mul_Seasonality_Average]]-AVERAGE($F$2:$F$13)+1</f>
        <v>1.1071439059532642</v>
      </c>
      <c r="H353" s="2">
        <f ca="1">Table23[[#This Row],[Detrended Series]]/Table23[[#This Row],[Seasonality]]</f>
        <v>1.0017958279770895</v>
      </c>
    </row>
    <row r="354" spans="1:8" x14ac:dyDescent="0.2">
      <c r="A354" s="1">
        <v>28976</v>
      </c>
      <c r="B354">
        <v>24.52</v>
      </c>
      <c r="C354" s="2">
        <f t="shared" ca="1" si="11"/>
        <v>23.196153846153848</v>
      </c>
      <c r="D354" s="2">
        <f ca="1">Table22[[#This Row],[y]]/Table22[[#This Row],[Trend]]</f>
        <v>1.0570717957221023</v>
      </c>
      <c r="E354" s="2" t="str">
        <f t="shared" si="10"/>
        <v>May</v>
      </c>
      <c r="F354" s="2">
        <f ca="1">AVERAGEIF($E$8:$E$727,Table23[[#This Row],[Monthly]],$D$8:$D$727)</f>
        <v>1.0512716216930516</v>
      </c>
      <c r="G354" s="2">
        <f ca="1">Table23[[#This Row],[Mul_Seasonality_Average]]-AVERAGE($F$2:$F$13)+1</f>
        <v>1.0507293667894204</v>
      </c>
      <c r="H354" s="2">
        <f ca="1">Table23[[#This Row],[Detrended Series]]/Table23[[#This Row],[Seasonality]]</f>
        <v>1.0060362155405074</v>
      </c>
    </row>
    <row r="355" spans="1:8" x14ac:dyDescent="0.2">
      <c r="A355" s="1">
        <v>29007</v>
      </c>
      <c r="B355">
        <v>23.28</v>
      </c>
      <c r="C355" s="2">
        <f t="shared" ca="1" si="11"/>
        <v>23.299999999999997</v>
      </c>
      <c r="D355" s="2">
        <f ca="1">Table22[[#This Row],[y]]/Table22[[#This Row],[Trend]]</f>
        <v>0.99914163090128771</v>
      </c>
      <c r="E355" s="2" t="str">
        <f t="shared" si="10"/>
        <v>Jun</v>
      </c>
      <c r="F355" s="2">
        <f ca="1">AVERAGEIF($E$8:$E$727,Table23[[#This Row],[Monthly]],$D$8:$D$727)</f>
        <v>0.98970503057706927</v>
      </c>
      <c r="G355" s="2">
        <f ca="1">Table23[[#This Row],[Mul_Seasonality_Average]]-AVERAGE($F$2:$F$13)+1</f>
        <v>0.98916277567343813</v>
      </c>
      <c r="H355" s="2">
        <f ca="1">Table23[[#This Row],[Detrended Series]]/Table23[[#This Row],[Seasonality]]</f>
        <v>1.010088183131493</v>
      </c>
    </row>
    <row r="356" spans="1:8" x14ac:dyDescent="0.2">
      <c r="A356" s="1">
        <v>29037</v>
      </c>
      <c r="B356">
        <v>21.79</v>
      </c>
      <c r="C356" s="2">
        <f t="shared" ca="1" si="11"/>
        <v>23.408461538461545</v>
      </c>
      <c r="D356" s="2">
        <f ca="1">Table22[[#This Row],[y]]/Table22[[#This Row],[Trend]]</f>
        <v>0.93085997831158984</v>
      </c>
      <c r="E356" s="2" t="str">
        <f t="shared" si="10"/>
        <v>Jul</v>
      </c>
      <c r="F356" s="2">
        <f ca="1">AVERAGEIF($E$8:$E$727,Table23[[#This Row],[Monthly]],$D$8:$D$727)</f>
        <v>0.93724386248424341</v>
      </c>
      <c r="G356" s="2">
        <f ca="1">Table23[[#This Row],[Mul_Seasonality_Average]]-AVERAGE($F$2:$F$13)+1</f>
        <v>0.93670160758061227</v>
      </c>
      <c r="H356" s="2">
        <f ca="1">Table23[[#This Row],[Detrended Series]]/Table23[[#This Row],[Seasonality]]</f>
        <v>0.9937636177607182</v>
      </c>
    </row>
    <row r="357" spans="1:8" x14ac:dyDescent="0.2">
      <c r="A357" s="1">
        <v>29068</v>
      </c>
      <c r="B357">
        <v>21.05</v>
      </c>
      <c r="C357" s="2">
        <f t="shared" ca="1" si="11"/>
        <v>23.48692307692308</v>
      </c>
      <c r="D357" s="2">
        <f ca="1">Table22[[#This Row],[y]]/Table22[[#This Row],[Trend]]</f>
        <v>0.89624340877083797</v>
      </c>
      <c r="E357" s="2" t="str">
        <f t="shared" si="10"/>
        <v>Aug</v>
      </c>
      <c r="F357" s="2">
        <f ca="1">AVERAGEIF($E$8:$E$727,Table23[[#This Row],[Monthly]],$D$8:$D$727)</f>
        <v>0.89460808669572078</v>
      </c>
      <c r="G357" s="2">
        <f ca="1">Table23[[#This Row],[Mul_Seasonality_Average]]-AVERAGE($F$2:$F$13)+1</f>
        <v>0.89406583179208965</v>
      </c>
      <c r="H357" s="2">
        <f ca="1">Table23[[#This Row],[Detrended Series]]/Table23[[#This Row],[Seasonality]]</f>
        <v>1.0024355890822754</v>
      </c>
    </row>
    <row r="358" spans="1:8" x14ac:dyDescent="0.2">
      <c r="A358" s="1">
        <v>29099</v>
      </c>
      <c r="B358">
        <v>21.15</v>
      </c>
      <c r="C358" s="2">
        <f t="shared" ca="1" si="11"/>
        <v>23.553076923076922</v>
      </c>
      <c r="D358" s="2">
        <f ca="1">Table22[[#This Row],[y]]/Table22[[#This Row],[Trend]]</f>
        <v>0.89797184754564152</v>
      </c>
      <c r="E358" s="2" t="str">
        <f t="shared" si="10"/>
        <v>Sep</v>
      </c>
      <c r="F358" s="2">
        <f ca="1">AVERAGEIF($E$8:$E$727,Table23[[#This Row],[Monthly]],$D$8:$D$727)</f>
        <v>0.88237232635432461</v>
      </c>
      <c r="G358" s="2">
        <f ca="1">Table23[[#This Row],[Mul_Seasonality_Average]]-AVERAGE($F$2:$F$13)+1</f>
        <v>0.88183007145069348</v>
      </c>
      <c r="H358" s="2">
        <f ca="1">Table23[[#This Row],[Detrended Series]]/Table23[[#This Row],[Seasonality]]</f>
        <v>1.0183048601057496</v>
      </c>
    </row>
    <row r="359" spans="1:8" x14ac:dyDescent="0.2">
      <c r="A359" s="1">
        <v>29129</v>
      </c>
      <c r="B359">
        <v>21.43</v>
      </c>
      <c r="C359" s="2">
        <f t="shared" ca="1" si="11"/>
        <v>23.536153846153841</v>
      </c>
      <c r="D359" s="2">
        <f ca="1">Table22[[#This Row],[y]]/Table22[[#This Row],[Trend]]</f>
        <v>0.91051410268980637</v>
      </c>
      <c r="E359" s="2" t="str">
        <f t="shared" si="10"/>
        <v>Oct</v>
      </c>
      <c r="F359" s="2">
        <f ca="1">AVERAGEIF($E$8:$E$727,Table23[[#This Row],[Monthly]],$D$8:$D$727)</f>
        <v>0.89658670152882181</v>
      </c>
      <c r="G359" s="2">
        <f ca="1">Table23[[#This Row],[Mul_Seasonality_Average]]-AVERAGE($F$2:$F$13)+1</f>
        <v>0.89604444662519067</v>
      </c>
      <c r="H359" s="2">
        <f ca="1">Table23[[#This Row],[Detrended Series]]/Table23[[#This Row],[Seasonality]]</f>
        <v>1.0161483686653194</v>
      </c>
    </row>
    <row r="360" spans="1:8" x14ac:dyDescent="0.2">
      <c r="A360" s="1">
        <v>29160</v>
      </c>
      <c r="B360">
        <v>21.95</v>
      </c>
      <c r="C360" s="2">
        <f t="shared" ca="1" si="11"/>
        <v>23.449999999999996</v>
      </c>
      <c r="D360" s="2">
        <f ca="1">Table22[[#This Row],[y]]/Table22[[#This Row],[Trend]]</f>
        <v>0.93603411513859291</v>
      </c>
      <c r="E360" s="2" t="str">
        <f t="shared" si="10"/>
        <v>Nov</v>
      </c>
      <c r="F360" s="2">
        <f ca="1">AVERAGEIF($E$8:$E$727,Table23[[#This Row],[Monthly]],$D$8:$D$727)</f>
        <v>0.92868822447214805</v>
      </c>
      <c r="G360" s="2">
        <f ca="1">Table23[[#This Row],[Mul_Seasonality_Average]]-AVERAGE($F$2:$F$13)+1</f>
        <v>0.92814596956851692</v>
      </c>
      <c r="H360" s="2">
        <f ca="1">Table23[[#This Row],[Detrended Series]]/Table23[[#This Row],[Seasonality]]</f>
        <v>1.0084988200441609</v>
      </c>
    </row>
    <row r="361" spans="1:8" x14ac:dyDescent="0.2">
      <c r="A361" s="1">
        <v>29190</v>
      </c>
      <c r="B361">
        <v>22.97</v>
      </c>
      <c r="C361" s="2">
        <f t="shared" ca="1" si="11"/>
        <v>23.323846153846151</v>
      </c>
      <c r="D361" s="2">
        <f ca="1">Table22[[#This Row],[y]]/Table22[[#This Row],[Trend]]</f>
        <v>0.98482899640513177</v>
      </c>
      <c r="E361" s="2" t="str">
        <f t="shared" si="10"/>
        <v>Dec</v>
      </c>
      <c r="F361" s="2">
        <f ca="1">AVERAGEIF($E$8:$E$727,Table23[[#This Row],[Monthly]],$D$8:$D$727)</f>
        <v>0.98306369697572327</v>
      </c>
      <c r="G361" s="2">
        <f ca="1">Table23[[#This Row],[Mul_Seasonality_Average]]-AVERAGE($F$2:$F$13)+1</f>
        <v>0.98252144207209213</v>
      </c>
      <c r="H361" s="2">
        <f ca="1">Table23[[#This Row],[Detrended Series]]/Table23[[#This Row],[Seasonality]]</f>
        <v>1.0023486045537826</v>
      </c>
    </row>
    <row r="362" spans="1:8" x14ac:dyDescent="0.2">
      <c r="A362" s="1">
        <v>29221</v>
      </c>
      <c r="B362">
        <v>24.35</v>
      </c>
      <c r="C362" s="2">
        <f t="shared" ca="1" si="11"/>
        <v>23.168461538461539</v>
      </c>
      <c r="D362" s="2">
        <f ca="1">Table22[[#This Row],[y]]/Table22[[#This Row],[Trend]]</f>
        <v>1.0509977090872871</v>
      </c>
      <c r="E362" s="2" t="str">
        <f t="shared" si="10"/>
        <v>Jan</v>
      </c>
      <c r="F362" s="2">
        <f ca="1">AVERAGEIF($E$8:$E$727,Table23[[#This Row],[Monthly]],$D$8:$D$727)</f>
        <v>1.0612291220995622</v>
      </c>
      <c r="G362" s="2">
        <f ca="1">Table23[[#This Row],[Mul_Seasonality_Average]]-AVERAGE($F$2:$F$13)+1</f>
        <v>1.0606868671959311</v>
      </c>
      <c r="H362" s="2">
        <f ca="1">Table23[[#This Row],[Detrended Series]]/Table23[[#This Row],[Seasonality]]</f>
        <v>0.99086520404060563</v>
      </c>
    </row>
    <row r="363" spans="1:8" x14ac:dyDescent="0.2">
      <c r="A363" s="1">
        <v>29252</v>
      </c>
      <c r="B363">
        <v>25.73</v>
      </c>
      <c r="C363" s="2">
        <f t="shared" ca="1" si="11"/>
        <v>23.074615384615388</v>
      </c>
      <c r="D363" s="2">
        <f ca="1">Table22[[#This Row],[y]]/Table22[[#This Row],[Trend]]</f>
        <v>1.1150781744841149</v>
      </c>
      <c r="E363" s="2" t="str">
        <f t="shared" si="10"/>
        <v>Feb</v>
      </c>
      <c r="F363" s="2">
        <f ca="1">AVERAGEIF($E$8:$E$727,Table23[[#This Row],[Monthly]],$D$8:$D$727)</f>
        <v>1.1279568119928638</v>
      </c>
      <c r="G363" s="2">
        <f ca="1">Table23[[#This Row],[Mul_Seasonality_Average]]-AVERAGE($F$2:$F$13)+1</f>
        <v>1.1274145570892327</v>
      </c>
      <c r="H363" s="2">
        <f ca="1">Table23[[#This Row],[Detrended Series]]/Table23[[#This Row],[Seasonality]]</f>
        <v>0.98905781149662653</v>
      </c>
    </row>
    <row r="364" spans="1:8" x14ac:dyDescent="0.2">
      <c r="A364" s="1">
        <v>29281</v>
      </c>
      <c r="B364">
        <v>26.46</v>
      </c>
      <c r="C364" s="2">
        <f t="shared" ca="1" si="11"/>
        <v>23.028461538461539</v>
      </c>
      <c r="D364" s="2">
        <f ca="1">Table22[[#This Row],[y]]/Table22[[#This Row],[Trend]]</f>
        <v>1.1490129271470086</v>
      </c>
      <c r="E364" s="2" t="str">
        <f t="shared" si="10"/>
        <v>Mar</v>
      </c>
      <c r="F364" s="2">
        <f ca="1">AVERAGEIF($E$8:$E$727,Table23[[#This Row],[Monthly]],$D$8:$D$727)</f>
        <v>1.1460954131131467</v>
      </c>
      <c r="G364" s="2">
        <f ca="1">Table23[[#This Row],[Mul_Seasonality_Average]]-AVERAGE($F$2:$F$13)+1</f>
        <v>1.1455531582095155</v>
      </c>
      <c r="H364" s="2">
        <f ca="1">Table23[[#This Row],[Detrended Series]]/Table23[[#This Row],[Seasonality]]</f>
        <v>1.0030201731911774</v>
      </c>
    </row>
    <row r="365" spans="1:8" x14ac:dyDescent="0.2">
      <c r="A365" s="1">
        <v>29312</v>
      </c>
      <c r="B365">
        <v>25.71</v>
      </c>
      <c r="C365" s="2">
        <f t="shared" ca="1" si="11"/>
        <v>22.973076923076921</v>
      </c>
      <c r="D365" s="2">
        <f ca="1">Table22[[#This Row],[y]]/Table22[[#This Row],[Trend]]</f>
        <v>1.1191361125062784</v>
      </c>
      <c r="E365" s="2" t="str">
        <f t="shared" si="10"/>
        <v>Apr</v>
      </c>
      <c r="F365" s="2">
        <f ca="1">AVERAGEIF($E$8:$E$727,Table23[[#This Row],[Monthly]],$D$8:$D$727)</f>
        <v>1.1076861608568953</v>
      </c>
      <c r="G365" s="2">
        <f ca="1">Table23[[#This Row],[Mul_Seasonality_Average]]-AVERAGE($F$2:$F$13)+1</f>
        <v>1.1071439059532642</v>
      </c>
      <c r="H365" s="2">
        <f ca="1">Table23[[#This Row],[Detrended Series]]/Table23[[#This Row],[Seasonality]]</f>
        <v>1.0108316601740122</v>
      </c>
    </row>
    <row r="366" spans="1:8" x14ac:dyDescent="0.2">
      <c r="A366" s="1">
        <v>29342</v>
      </c>
      <c r="B366">
        <v>24.46</v>
      </c>
      <c r="C366" s="2">
        <f t="shared" ca="1" si="11"/>
        <v>22.957692307692312</v>
      </c>
      <c r="D366" s="2">
        <f ca="1">Table22[[#This Row],[y]]/Table22[[#This Row],[Trend]]</f>
        <v>1.0654380968336403</v>
      </c>
      <c r="E366" s="2" t="str">
        <f t="shared" si="10"/>
        <v>May</v>
      </c>
      <c r="F366" s="2">
        <f ca="1">AVERAGEIF($E$8:$E$727,Table23[[#This Row],[Monthly]],$D$8:$D$727)</f>
        <v>1.0512716216930516</v>
      </c>
      <c r="G366" s="2">
        <f ca="1">Table23[[#This Row],[Mul_Seasonality_Average]]-AVERAGE($F$2:$F$13)+1</f>
        <v>1.0507293667894204</v>
      </c>
      <c r="H366" s="2">
        <f ca="1">Table23[[#This Row],[Detrended Series]]/Table23[[#This Row],[Seasonality]]</f>
        <v>1.013998590416449</v>
      </c>
    </row>
    <row r="367" spans="1:8" x14ac:dyDescent="0.2">
      <c r="A367" s="1">
        <v>29373</v>
      </c>
      <c r="B367">
        <v>22.88</v>
      </c>
      <c r="C367" s="2">
        <f t="shared" ca="1" si="11"/>
        <v>22.987692307692306</v>
      </c>
      <c r="D367" s="2">
        <f ca="1">Table22[[#This Row],[y]]/Table22[[#This Row],[Trend]]</f>
        <v>0.99531521884620533</v>
      </c>
      <c r="E367" s="2" t="str">
        <f t="shared" si="10"/>
        <v>Jun</v>
      </c>
      <c r="F367" s="2">
        <f ca="1">AVERAGEIF($E$8:$E$727,Table23[[#This Row],[Monthly]],$D$8:$D$727)</f>
        <v>0.98970503057706927</v>
      </c>
      <c r="G367" s="2">
        <f ca="1">Table23[[#This Row],[Mul_Seasonality_Average]]-AVERAGE($F$2:$F$13)+1</f>
        <v>0.98916277567343813</v>
      </c>
      <c r="H367" s="2">
        <f ca="1">Table23[[#This Row],[Detrended Series]]/Table23[[#This Row],[Seasonality]]</f>
        <v>1.0062198490724426</v>
      </c>
    </row>
    <row r="368" spans="1:8" x14ac:dyDescent="0.2">
      <c r="A368" s="1">
        <v>29403</v>
      </c>
      <c r="B368">
        <v>21.26</v>
      </c>
      <c r="C368" s="2">
        <f t="shared" ca="1" si="11"/>
        <v>22.988461538461536</v>
      </c>
      <c r="D368" s="2">
        <f ca="1">Table22[[#This Row],[y]]/Table22[[#This Row],[Trend]]</f>
        <v>0.92481177848418961</v>
      </c>
      <c r="E368" s="2" t="str">
        <f t="shared" si="10"/>
        <v>Jul</v>
      </c>
      <c r="F368" s="2">
        <f ca="1">AVERAGEIF($E$8:$E$727,Table23[[#This Row],[Monthly]],$D$8:$D$727)</f>
        <v>0.93724386248424341</v>
      </c>
      <c r="G368" s="2">
        <f ca="1">Table23[[#This Row],[Mul_Seasonality_Average]]-AVERAGE($F$2:$F$13)+1</f>
        <v>0.93670160758061227</v>
      </c>
      <c r="H368" s="2">
        <f ca="1">Table23[[#This Row],[Detrended Series]]/Table23[[#This Row],[Seasonality]]</f>
        <v>0.98730670578527924</v>
      </c>
    </row>
    <row r="369" spans="1:8" x14ac:dyDescent="0.2">
      <c r="A369" s="1">
        <v>29434</v>
      </c>
      <c r="B369">
        <v>20.57</v>
      </c>
      <c r="C369" s="2">
        <f t="shared" ca="1" si="11"/>
        <v>23.030769230769231</v>
      </c>
      <c r="D369" s="2">
        <f ca="1">Table22[[#This Row],[y]]/Table22[[#This Row],[Trend]]</f>
        <v>0.89315297261189042</v>
      </c>
      <c r="E369" s="2" t="str">
        <f t="shared" si="10"/>
        <v>Aug</v>
      </c>
      <c r="F369" s="2">
        <f ca="1">AVERAGEIF($E$8:$E$727,Table23[[#This Row],[Monthly]],$D$8:$D$727)</f>
        <v>0.89460808669572078</v>
      </c>
      <c r="G369" s="2">
        <f ca="1">Table23[[#This Row],[Mul_Seasonality_Average]]-AVERAGE($F$2:$F$13)+1</f>
        <v>0.89406583179208965</v>
      </c>
      <c r="H369" s="2">
        <f ca="1">Table23[[#This Row],[Detrended Series]]/Table23[[#This Row],[Seasonality]]</f>
        <v>0.99897897990535056</v>
      </c>
    </row>
    <row r="370" spans="1:8" x14ac:dyDescent="0.2">
      <c r="A370" s="1">
        <v>29465</v>
      </c>
      <c r="B370">
        <v>20.45</v>
      </c>
      <c r="C370" s="2">
        <f t="shared" ca="1" si="11"/>
        <v>23.046923076923072</v>
      </c>
      <c r="D370" s="2">
        <f ca="1">Table22[[#This Row],[y]]/Table22[[#This Row],[Trend]]</f>
        <v>0.88732018290444259</v>
      </c>
      <c r="E370" s="2" t="str">
        <f t="shared" si="10"/>
        <v>Sep</v>
      </c>
      <c r="F370" s="2">
        <f ca="1">AVERAGEIF($E$8:$E$727,Table23[[#This Row],[Monthly]],$D$8:$D$727)</f>
        <v>0.88237232635432461</v>
      </c>
      <c r="G370" s="2">
        <f ca="1">Table23[[#This Row],[Mul_Seasonality_Average]]-AVERAGE($F$2:$F$13)+1</f>
        <v>0.88183007145069348</v>
      </c>
      <c r="H370" s="2">
        <f ca="1">Table23[[#This Row],[Detrended Series]]/Table23[[#This Row],[Seasonality]]</f>
        <v>1.0062258156435031</v>
      </c>
    </row>
    <row r="371" spans="1:8" x14ac:dyDescent="0.2">
      <c r="A371" s="1">
        <v>29495</v>
      </c>
      <c r="B371">
        <v>20.43</v>
      </c>
      <c r="C371" s="2">
        <f t="shared" ca="1" si="11"/>
        <v>22.926153846153845</v>
      </c>
      <c r="D371" s="2">
        <f ca="1">Table22[[#This Row],[y]]/Table22[[#This Row],[Trend]]</f>
        <v>0.89112199704737627</v>
      </c>
      <c r="E371" s="2" t="str">
        <f t="shared" si="10"/>
        <v>Oct</v>
      </c>
      <c r="F371" s="2">
        <f ca="1">AVERAGEIF($E$8:$E$727,Table23[[#This Row],[Monthly]],$D$8:$D$727)</f>
        <v>0.89658670152882181</v>
      </c>
      <c r="G371" s="2">
        <f ca="1">Table23[[#This Row],[Mul_Seasonality_Average]]-AVERAGE($F$2:$F$13)+1</f>
        <v>0.89604444662519067</v>
      </c>
      <c r="H371" s="2">
        <f ca="1">Table23[[#This Row],[Detrended Series]]/Table23[[#This Row],[Seasonality]]</f>
        <v>0.99450646717765612</v>
      </c>
    </row>
    <row r="372" spans="1:8" x14ac:dyDescent="0.2">
      <c r="A372" s="1">
        <v>29526</v>
      </c>
      <c r="B372">
        <v>21.23</v>
      </c>
      <c r="C372" s="2">
        <f t="shared" ca="1" si="11"/>
        <v>22.786923076923074</v>
      </c>
      <c r="D372" s="2">
        <f ca="1">Table22[[#This Row],[y]]/Table22[[#This Row],[Trend]]</f>
        <v>0.93167471221685871</v>
      </c>
      <c r="E372" s="2" t="str">
        <f t="shared" si="10"/>
        <v>Nov</v>
      </c>
      <c r="F372" s="2">
        <f ca="1">AVERAGEIF($E$8:$E$727,Table23[[#This Row],[Monthly]],$D$8:$D$727)</f>
        <v>0.92868822447214805</v>
      </c>
      <c r="G372" s="2">
        <f ca="1">Table23[[#This Row],[Mul_Seasonality_Average]]-AVERAGE($F$2:$F$13)+1</f>
        <v>0.92814596956851692</v>
      </c>
      <c r="H372" s="2">
        <f ca="1">Table23[[#This Row],[Detrended Series]]/Table23[[#This Row],[Seasonality]]</f>
        <v>1.0038019263823148</v>
      </c>
    </row>
    <row r="373" spans="1:8" x14ac:dyDescent="0.2">
      <c r="A373" s="1">
        <v>29556</v>
      </c>
      <c r="B373">
        <v>22.34</v>
      </c>
      <c r="C373" s="2">
        <f t="shared" ca="1" si="11"/>
        <v>22.64153846153846</v>
      </c>
      <c r="D373" s="2">
        <f ca="1">Table22[[#This Row],[y]]/Table22[[#This Row],[Trend]]</f>
        <v>0.98668206835632266</v>
      </c>
      <c r="E373" s="2" t="str">
        <f t="shared" si="10"/>
        <v>Dec</v>
      </c>
      <c r="F373" s="2">
        <f ca="1">AVERAGEIF($E$8:$E$727,Table23[[#This Row],[Monthly]],$D$8:$D$727)</f>
        <v>0.98306369697572327</v>
      </c>
      <c r="G373" s="2">
        <f ca="1">Table23[[#This Row],[Mul_Seasonality_Average]]-AVERAGE($F$2:$F$13)+1</f>
        <v>0.98252144207209213</v>
      </c>
      <c r="H373" s="2">
        <f ca="1">Table23[[#This Row],[Detrended Series]]/Table23[[#This Row],[Seasonality]]</f>
        <v>1.0042346417147456</v>
      </c>
    </row>
    <row r="374" spans="1:8" x14ac:dyDescent="0.2">
      <c r="A374" s="1">
        <v>29587</v>
      </c>
      <c r="B374">
        <v>22.98</v>
      </c>
      <c r="C374" s="2">
        <f t="shared" ca="1" si="11"/>
        <v>22.504615384615388</v>
      </c>
      <c r="D374" s="2">
        <f ca="1">Table22[[#This Row],[y]]/Table22[[#This Row],[Trend]]</f>
        <v>1.021123872026251</v>
      </c>
      <c r="E374" s="2" t="str">
        <f t="shared" si="10"/>
        <v>Jan</v>
      </c>
      <c r="F374" s="2">
        <f ca="1">AVERAGEIF($E$8:$E$727,Table23[[#This Row],[Monthly]],$D$8:$D$727)</f>
        <v>1.0612291220995622</v>
      </c>
      <c r="G374" s="2">
        <f ca="1">Table23[[#This Row],[Mul_Seasonality_Average]]-AVERAGE($F$2:$F$13)+1</f>
        <v>1.0606868671959311</v>
      </c>
      <c r="H374" s="2">
        <f ca="1">Table23[[#This Row],[Detrended Series]]/Table23[[#This Row],[Seasonality]]</f>
        <v>0.96270058921888024</v>
      </c>
    </row>
    <row r="375" spans="1:8" x14ac:dyDescent="0.2">
      <c r="A375" s="1">
        <v>29618</v>
      </c>
      <c r="B375">
        <v>24.9</v>
      </c>
      <c r="C375" s="2">
        <f t="shared" ca="1" si="11"/>
        <v>22.410000000000004</v>
      </c>
      <c r="D375" s="2">
        <f ca="1">Table22[[#This Row],[y]]/Table22[[#This Row],[Trend]]</f>
        <v>1.1111111111111109</v>
      </c>
      <c r="E375" s="2" t="str">
        <f t="shared" si="10"/>
        <v>Feb</v>
      </c>
      <c r="F375" s="2">
        <f ca="1">AVERAGEIF($E$8:$E$727,Table23[[#This Row],[Monthly]],$D$8:$D$727)</f>
        <v>1.1279568119928638</v>
      </c>
      <c r="G375" s="2">
        <f ca="1">Table23[[#This Row],[Mul_Seasonality_Average]]-AVERAGE($F$2:$F$13)+1</f>
        <v>1.1274145570892327</v>
      </c>
      <c r="H375" s="2">
        <f ca="1">Table23[[#This Row],[Detrended Series]]/Table23[[#This Row],[Seasonality]]</f>
        <v>0.98553908509021382</v>
      </c>
    </row>
    <row r="376" spans="1:8" x14ac:dyDescent="0.2">
      <c r="A376" s="1">
        <v>29646</v>
      </c>
      <c r="B376">
        <v>25.94</v>
      </c>
      <c r="C376" s="2">
        <f t="shared" ca="1" si="11"/>
        <v>22.373076923076919</v>
      </c>
      <c r="D376" s="2">
        <f ca="1">Table22[[#This Row],[y]]/Table22[[#This Row],[Trend]]</f>
        <v>1.1594292590682485</v>
      </c>
      <c r="E376" s="2" t="str">
        <f t="shared" si="10"/>
        <v>Mar</v>
      </c>
      <c r="F376" s="2">
        <f ca="1">AVERAGEIF($E$8:$E$727,Table23[[#This Row],[Monthly]],$D$8:$D$727)</f>
        <v>1.1460954131131467</v>
      </c>
      <c r="G376" s="2">
        <f ca="1">Table23[[#This Row],[Mul_Seasonality_Average]]-AVERAGE($F$2:$F$13)+1</f>
        <v>1.1455531582095155</v>
      </c>
      <c r="H376" s="2">
        <f ca="1">Table23[[#This Row],[Detrended Series]]/Table23[[#This Row],[Seasonality]]</f>
        <v>1.0121130134898506</v>
      </c>
    </row>
    <row r="377" spans="1:8" x14ac:dyDescent="0.2">
      <c r="A377" s="1">
        <v>29677</v>
      </c>
      <c r="B377">
        <v>24.89</v>
      </c>
      <c r="C377" s="2">
        <f t="shared" ca="1" si="11"/>
        <v>22.383076923076921</v>
      </c>
      <c r="D377" s="2">
        <f ca="1">Table22[[#This Row],[y]]/Table22[[#This Row],[Trend]]</f>
        <v>1.1120008247989555</v>
      </c>
      <c r="E377" s="2" t="str">
        <f t="shared" si="10"/>
        <v>Apr</v>
      </c>
      <c r="F377" s="2">
        <f ca="1">AVERAGEIF($E$8:$E$727,Table23[[#This Row],[Monthly]],$D$8:$D$727)</f>
        <v>1.1076861608568953</v>
      </c>
      <c r="G377" s="2">
        <f ca="1">Table23[[#This Row],[Mul_Seasonality_Average]]-AVERAGE($F$2:$F$13)+1</f>
        <v>1.1071439059532642</v>
      </c>
      <c r="H377" s="2">
        <f ca="1">Table23[[#This Row],[Detrended Series]]/Table23[[#This Row],[Seasonality]]</f>
        <v>1.0043868902855131</v>
      </c>
    </row>
    <row r="378" spans="1:8" x14ac:dyDescent="0.2">
      <c r="A378" s="1">
        <v>29707</v>
      </c>
      <c r="B378">
        <v>23.9</v>
      </c>
      <c r="C378" s="2">
        <f t="shared" ca="1" si="11"/>
        <v>22.446923076923074</v>
      </c>
      <c r="D378" s="2">
        <f ca="1">Table22[[#This Row],[y]]/Table22[[#This Row],[Trend]]</f>
        <v>1.0647339021966349</v>
      </c>
      <c r="E378" s="2" t="str">
        <f t="shared" si="10"/>
        <v>May</v>
      </c>
      <c r="F378" s="2">
        <f ca="1">AVERAGEIF($E$8:$E$727,Table23[[#This Row],[Monthly]],$D$8:$D$727)</f>
        <v>1.0512716216930516</v>
      </c>
      <c r="G378" s="2">
        <f ca="1">Table23[[#This Row],[Mul_Seasonality_Average]]-AVERAGE($F$2:$F$13)+1</f>
        <v>1.0507293667894204</v>
      </c>
      <c r="H378" s="2">
        <f ca="1">Table23[[#This Row],[Detrended Series]]/Table23[[#This Row],[Seasonality]]</f>
        <v>1.0133283943990319</v>
      </c>
    </row>
    <row r="379" spans="1:8" x14ac:dyDescent="0.2">
      <c r="A379" s="1">
        <v>29738</v>
      </c>
      <c r="B379">
        <v>22.57</v>
      </c>
      <c r="C379" s="2">
        <f t="shared" ca="1" si="11"/>
        <v>22.552307692307693</v>
      </c>
      <c r="D379" s="2">
        <f ca="1">Table22[[#This Row],[y]]/Table22[[#This Row],[Trend]]</f>
        <v>1.0007845009891534</v>
      </c>
      <c r="E379" s="2" t="str">
        <f t="shared" si="10"/>
        <v>Jun</v>
      </c>
      <c r="F379" s="2">
        <f ca="1">AVERAGEIF($E$8:$E$727,Table23[[#This Row],[Monthly]],$D$8:$D$727)</f>
        <v>0.98970503057706927</v>
      </c>
      <c r="G379" s="2">
        <f ca="1">Table23[[#This Row],[Mul_Seasonality_Average]]-AVERAGE($F$2:$F$13)+1</f>
        <v>0.98916277567343813</v>
      </c>
      <c r="H379" s="2">
        <f ca="1">Table23[[#This Row],[Detrended Series]]/Table23[[#This Row],[Seasonality]]</f>
        <v>1.0117490524325514</v>
      </c>
    </row>
    <row r="380" spans="1:8" x14ac:dyDescent="0.2">
      <c r="A380" s="1">
        <v>29768</v>
      </c>
      <c r="B380">
        <v>21.1</v>
      </c>
      <c r="C380" s="2">
        <f t="shared" ca="1" si="11"/>
        <v>22.707692307692305</v>
      </c>
      <c r="D380" s="2">
        <f ca="1">Table22[[#This Row],[y]]/Table22[[#This Row],[Trend]]</f>
        <v>0.92920054200542024</v>
      </c>
      <c r="E380" s="2" t="str">
        <f t="shared" si="10"/>
        <v>Jul</v>
      </c>
      <c r="F380" s="2">
        <f ca="1">AVERAGEIF($E$8:$E$727,Table23[[#This Row],[Monthly]],$D$8:$D$727)</f>
        <v>0.93724386248424341</v>
      </c>
      <c r="G380" s="2">
        <f ca="1">Table23[[#This Row],[Mul_Seasonality_Average]]-AVERAGE($F$2:$F$13)+1</f>
        <v>0.93670160758061227</v>
      </c>
      <c r="H380" s="2">
        <f ca="1">Table23[[#This Row],[Detrended Series]]/Table23[[#This Row],[Seasonality]]</f>
        <v>0.99199204366205118</v>
      </c>
    </row>
    <row r="381" spans="1:8" x14ac:dyDescent="0.2">
      <c r="A381" s="1">
        <v>29799</v>
      </c>
      <c r="B381">
        <v>20.03</v>
      </c>
      <c r="C381" s="2">
        <f t="shared" ca="1" si="11"/>
        <v>22.895384615384614</v>
      </c>
      <c r="D381" s="2">
        <f ca="1">Table22[[#This Row],[y]]/Table22[[#This Row],[Trend]]</f>
        <v>0.87484881064373077</v>
      </c>
      <c r="E381" s="2" t="str">
        <f t="shared" si="10"/>
        <v>Aug</v>
      </c>
      <c r="F381" s="2">
        <f ca="1">AVERAGEIF($E$8:$E$727,Table23[[#This Row],[Monthly]],$D$8:$D$727)</f>
        <v>0.89460808669572078</v>
      </c>
      <c r="G381" s="2">
        <f ca="1">Table23[[#This Row],[Mul_Seasonality_Average]]-AVERAGE($F$2:$F$13)+1</f>
        <v>0.89406583179208965</v>
      </c>
      <c r="H381" s="2">
        <f ca="1">Table23[[#This Row],[Detrended Series]]/Table23[[#This Row],[Seasonality]]</f>
        <v>0.97850603337581998</v>
      </c>
    </row>
    <row r="382" spans="1:8" x14ac:dyDescent="0.2">
      <c r="A382" s="1">
        <v>29830</v>
      </c>
      <c r="B382">
        <v>20.09</v>
      </c>
      <c r="C382" s="2">
        <f t="shared" ca="1" si="11"/>
        <v>22.933846153846147</v>
      </c>
      <c r="D382" s="2">
        <f ca="1">Table22[[#This Row],[y]]/Table22[[#This Row],[Trend]]</f>
        <v>0.87599785335748326</v>
      </c>
      <c r="E382" s="2" t="str">
        <f t="shared" si="10"/>
        <v>Sep</v>
      </c>
      <c r="F382" s="2">
        <f ca="1">AVERAGEIF($E$8:$E$727,Table23[[#This Row],[Monthly]],$D$8:$D$727)</f>
        <v>0.88237232635432461</v>
      </c>
      <c r="G382" s="2">
        <f ca="1">Table23[[#This Row],[Mul_Seasonality_Average]]-AVERAGE($F$2:$F$13)+1</f>
        <v>0.88183007145069348</v>
      </c>
      <c r="H382" s="2">
        <f ca="1">Table23[[#This Row],[Detrended Series]]/Table23[[#This Row],[Seasonality]]</f>
        <v>0.99338623360437728</v>
      </c>
    </row>
    <row r="383" spans="1:8" x14ac:dyDescent="0.2">
      <c r="A383" s="1">
        <v>29860</v>
      </c>
      <c r="B383">
        <v>20.58</v>
      </c>
      <c r="C383" s="2">
        <f t="shared" ca="1" si="11"/>
        <v>22.858461538461537</v>
      </c>
      <c r="D383" s="2">
        <f ca="1">Table22[[#This Row],[y]]/Table22[[#This Row],[Trend]]</f>
        <v>0.90032305828509895</v>
      </c>
      <c r="E383" s="2" t="str">
        <f t="shared" si="10"/>
        <v>Oct</v>
      </c>
      <c r="F383" s="2">
        <f ca="1">AVERAGEIF($E$8:$E$727,Table23[[#This Row],[Monthly]],$D$8:$D$727)</f>
        <v>0.89658670152882181</v>
      </c>
      <c r="G383" s="2">
        <f ca="1">Table23[[#This Row],[Mul_Seasonality_Average]]-AVERAGE($F$2:$F$13)+1</f>
        <v>0.89604444662519067</v>
      </c>
      <c r="H383" s="2">
        <f ca="1">Table23[[#This Row],[Detrended Series]]/Table23[[#This Row],[Seasonality]]</f>
        <v>1.0047749993608275</v>
      </c>
    </row>
    <row r="384" spans="1:8" x14ac:dyDescent="0.2">
      <c r="A384" s="1">
        <v>29891</v>
      </c>
      <c r="B384">
        <v>21.26</v>
      </c>
      <c r="C384" s="2">
        <f t="shared" ca="1" si="11"/>
        <v>22.806153846153844</v>
      </c>
      <c r="D384" s="2">
        <f ca="1">Table22[[#This Row],[y]]/Table22[[#This Row],[Trend]]</f>
        <v>0.93220453318942276</v>
      </c>
      <c r="E384" s="2" t="str">
        <f t="shared" si="10"/>
        <v>Nov</v>
      </c>
      <c r="F384" s="2">
        <f ca="1">AVERAGEIF($E$8:$E$727,Table23[[#This Row],[Monthly]],$D$8:$D$727)</f>
        <v>0.92868822447214805</v>
      </c>
      <c r="G384" s="2">
        <f ca="1">Table23[[#This Row],[Mul_Seasonality_Average]]-AVERAGE($F$2:$F$13)+1</f>
        <v>0.92814596956851692</v>
      </c>
      <c r="H384" s="2">
        <f ca="1">Table23[[#This Row],[Detrended Series]]/Table23[[#This Row],[Seasonality]]</f>
        <v>1.0043727643646319</v>
      </c>
    </row>
    <row r="385" spans="1:8" x14ac:dyDescent="0.2">
      <c r="A385" s="1">
        <v>29921</v>
      </c>
      <c r="B385">
        <v>22.6</v>
      </c>
      <c r="C385" s="2">
        <f t="shared" ca="1" si="11"/>
        <v>22.76384615384616</v>
      </c>
      <c r="D385" s="2">
        <f ca="1">Table22[[#This Row],[y]]/Table22[[#This Row],[Trend]]</f>
        <v>0.99280235190754551</v>
      </c>
      <c r="E385" s="2" t="str">
        <f t="shared" si="10"/>
        <v>Dec</v>
      </c>
      <c r="F385" s="2">
        <f ca="1">AVERAGEIF($E$8:$E$727,Table23[[#This Row],[Monthly]],$D$8:$D$727)</f>
        <v>0.98306369697572327</v>
      </c>
      <c r="G385" s="2">
        <f ca="1">Table23[[#This Row],[Mul_Seasonality_Average]]-AVERAGE($F$2:$F$13)+1</f>
        <v>0.98252144207209213</v>
      </c>
      <c r="H385" s="2">
        <f ca="1">Table23[[#This Row],[Detrended Series]]/Table23[[#This Row],[Seasonality]]</f>
        <v>1.010463802004943</v>
      </c>
    </row>
    <row r="386" spans="1:8" x14ac:dyDescent="0.2">
      <c r="A386" s="1">
        <v>29952</v>
      </c>
      <c r="B386">
        <v>24.36</v>
      </c>
      <c r="C386" s="2">
        <f t="shared" ca="1" si="11"/>
        <v>22.758461538461539</v>
      </c>
      <c r="D386" s="2">
        <f ca="1">Table22[[#This Row],[y]]/Table22[[#This Row],[Trend]]</f>
        <v>1.0703711214763738</v>
      </c>
      <c r="E386" s="2" t="str">
        <f t="shared" ref="E386:E449" si="12">TEXT(A386,"mmm")</f>
        <v>Jan</v>
      </c>
      <c r="F386" s="2">
        <f ca="1">AVERAGEIF($E$8:$E$727,Table23[[#This Row],[Monthly]],$D$8:$D$727)</f>
        <v>1.0612291220995622</v>
      </c>
      <c r="G386" s="2">
        <f ca="1">Table23[[#This Row],[Mul_Seasonality_Average]]-AVERAGE($F$2:$F$13)+1</f>
        <v>1.0606868671959311</v>
      </c>
      <c r="H386" s="2">
        <f ca="1">Table23[[#This Row],[Detrended Series]]/Table23[[#This Row],[Seasonality]]</f>
        <v>1.0091301727021891</v>
      </c>
    </row>
    <row r="387" spans="1:8" x14ac:dyDescent="0.2">
      <c r="A387" s="1">
        <v>29983</v>
      </c>
      <c r="B387">
        <v>25.42</v>
      </c>
      <c r="C387" s="2">
        <f t="shared" ca="1" si="11"/>
        <v>22.819230769230771</v>
      </c>
      <c r="D387" s="2">
        <f ca="1">Table22[[#This Row],[y]]/Table22[[#This Row],[Trend]]</f>
        <v>1.11397269509523</v>
      </c>
      <c r="E387" s="2" t="str">
        <f t="shared" si="12"/>
        <v>Feb</v>
      </c>
      <c r="F387" s="2">
        <f ca="1">AVERAGEIF($E$8:$E$727,Table23[[#This Row],[Monthly]],$D$8:$D$727)</f>
        <v>1.1279568119928638</v>
      </c>
      <c r="G387" s="2">
        <f ca="1">Table23[[#This Row],[Mul_Seasonality_Average]]-AVERAGE($F$2:$F$13)+1</f>
        <v>1.1274145570892327</v>
      </c>
      <c r="H387" s="2">
        <f ca="1">Table23[[#This Row],[Detrended Series]]/Table23[[#This Row],[Seasonality]]</f>
        <v>0.9880772676656695</v>
      </c>
    </row>
    <row r="388" spans="1:8" x14ac:dyDescent="0.2">
      <c r="A388" s="1">
        <v>30011</v>
      </c>
      <c r="B388">
        <v>25.4</v>
      </c>
      <c r="C388" s="2">
        <f t="shared" ca="1" si="11"/>
        <v>22.973846153846157</v>
      </c>
      <c r="D388" s="2">
        <f ca="1">Table22[[#This Row],[y]]/Table22[[#This Row],[Trend]]</f>
        <v>1.1056050358266925</v>
      </c>
      <c r="E388" s="2" t="str">
        <f t="shared" si="12"/>
        <v>Mar</v>
      </c>
      <c r="F388" s="2">
        <f ca="1">AVERAGEIF($E$8:$E$727,Table23[[#This Row],[Monthly]],$D$8:$D$727)</f>
        <v>1.1460954131131467</v>
      </c>
      <c r="G388" s="2">
        <f ca="1">Table23[[#This Row],[Mul_Seasonality_Average]]-AVERAGE($F$2:$F$13)+1</f>
        <v>1.1455531582095155</v>
      </c>
      <c r="H388" s="2">
        <f ca="1">Table23[[#This Row],[Detrended Series]]/Table23[[#This Row],[Seasonality]]</f>
        <v>0.96512765724005212</v>
      </c>
    </row>
    <row r="389" spans="1:8" x14ac:dyDescent="0.2">
      <c r="A389" s="1">
        <v>30042</v>
      </c>
      <c r="B389">
        <v>24.96</v>
      </c>
      <c r="C389" s="2">
        <f t="shared" ca="1" si="11"/>
        <v>23.188461538461542</v>
      </c>
      <c r="D389" s="2">
        <f ca="1">Table22[[#This Row],[y]]/Table22[[#This Row],[Trend]]</f>
        <v>1.0763974125062199</v>
      </c>
      <c r="E389" s="2" t="str">
        <f t="shared" si="12"/>
        <v>Apr</v>
      </c>
      <c r="F389" s="2">
        <f ca="1">AVERAGEIF($E$8:$E$727,Table23[[#This Row],[Monthly]],$D$8:$D$727)</f>
        <v>1.1076861608568953</v>
      </c>
      <c r="G389" s="2">
        <f ca="1">Table23[[#This Row],[Mul_Seasonality_Average]]-AVERAGE($F$2:$F$13)+1</f>
        <v>1.1071439059532642</v>
      </c>
      <c r="H389" s="2">
        <f ca="1">Table23[[#This Row],[Detrended Series]]/Table23[[#This Row],[Seasonality]]</f>
        <v>0.97222899996855316</v>
      </c>
    </row>
    <row r="390" spans="1:8" x14ac:dyDescent="0.2">
      <c r="A390" s="1">
        <v>30072</v>
      </c>
      <c r="B390">
        <v>24.21</v>
      </c>
      <c r="C390" s="2">
        <f t="shared" ca="1" si="11"/>
        <v>23.495384615384616</v>
      </c>
      <c r="D390" s="2">
        <f ca="1">Table22[[#This Row],[y]]/Table22[[#This Row],[Trend]]</f>
        <v>1.0304151388161342</v>
      </c>
      <c r="E390" s="2" t="str">
        <f t="shared" si="12"/>
        <v>May</v>
      </c>
      <c r="F390" s="2">
        <f ca="1">AVERAGEIF($E$8:$E$727,Table23[[#This Row],[Monthly]],$D$8:$D$727)</f>
        <v>1.0512716216930516</v>
      </c>
      <c r="G390" s="2">
        <f ca="1">Table23[[#This Row],[Mul_Seasonality_Average]]-AVERAGE($F$2:$F$13)+1</f>
        <v>1.0507293667894204</v>
      </c>
      <c r="H390" s="2">
        <f ca="1">Table23[[#This Row],[Detrended Series]]/Table23[[#This Row],[Seasonality]]</f>
        <v>0.98066654591052516</v>
      </c>
    </row>
    <row r="391" spans="1:8" x14ac:dyDescent="0.2">
      <c r="A391" s="1">
        <v>30103</v>
      </c>
      <c r="B391">
        <v>23.35</v>
      </c>
      <c r="C391" s="2">
        <f t="shared" ca="1" si="11"/>
        <v>23.85153846153846</v>
      </c>
      <c r="D391" s="2">
        <f ca="1">Table22[[#This Row],[y]]/Table22[[#This Row],[Trend]]</f>
        <v>0.97897249008288456</v>
      </c>
      <c r="E391" s="2" t="str">
        <f t="shared" si="12"/>
        <v>Jun</v>
      </c>
      <c r="F391" s="2">
        <f ca="1">AVERAGEIF($E$8:$E$727,Table23[[#This Row],[Monthly]],$D$8:$D$727)</f>
        <v>0.98970503057706927</v>
      </c>
      <c r="G391" s="2">
        <f ca="1">Table23[[#This Row],[Mul_Seasonality_Average]]-AVERAGE($F$2:$F$13)+1</f>
        <v>0.98916277567343813</v>
      </c>
      <c r="H391" s="2">
        <f ca="1">Table23[[#This Row],[Detrended Series]]/Table23[[#This Row],[Seasonality]]</f>
        <v>0.98969807008394972</v>
      </c>
    </row>
    <row r="392" spans="1:8" x14ac:dyDescent="0.2">
      <c r="A392" s="1">
        <v>30133</v>
      </c>
      <c r="B392">
        <v>22.5</v>
      </c>
      <c r="C392" s="2">
        <f t="shared" ca="1" si="11"/>
        <v>24.209230769230771</v>
      </c>
      <c r="D392" s="2">
        <f ca="1">Table22[[#This Row],[y]]/Table22[[#This Row],[Trend]]</f>
        <v>0.92939755973563798</v>
      </c>
      <c r="E392" s="2" t="str">
        <f t="shared" si="12"/>
        <v>Jul</v>
      </c>
      <c r="F392" s="2">
        <f ca="1">AVERAGEIF($E$8:$E$727,Table23[[#This Row],[Monthly]],$D$8:$D$727)</f>
        <v>0.93724386248424341</v>
      </c>
      <c r="G392" s="2">
        <f ca="1">Table23[[#This Row],[Mul_Seasonality_Average]]-AVERAGE($F$2:$F$13)+1</f>
        <v>0.93670160758061227</v>
      </c>
      <c r="H392" s="2">
        <f ca="1">Table23[[#This Row],[Detrended Series]]/Table23[[#This Row],[Seasonality]]</f>
        <v>0.99220237502971753</v>
      </c>
    </row>
    <row r="393" spans="1:8" x14ac:dyDescent="0.2">
      <c r="A393" s="1">
        <v>30164</v>
      </c>
      <c r="B393">
        <v>21.89</v>
      </c>
      <c r="C393" s="2">
        <f t="shared" ref="C393:C456" ca="1" si="13">IFERROR(AVERAGE(OFFSET(B387,0,0,13,1)),"")</f>
        <v>24.50692307692308</v>
      </c>
      <c r="D393" s="2">
        <f ca="1">Table22[[#This Row],[y]]/Table22[[#This Row],[Trend]]</f>
        <v>0.89321698735051314</v>
      </c>
      <c r="E393" s="2" t="str">
        <f t="shared" si="12"/>
        <v>Aug</v>
      </c>
      <c r="F393" s="2">
        <f ca="1">AVERAGEIF($E$8:$E$727,Table23[[#This Row],[Monthly]],$D$8:$D$727)</f>
        <v>0.89460808669572078</v>
      </c>
      <c r="G393" s="2">
        <f ca="1">Table23[[#This Row],[Mul_Seasonality_Average]]-AVERAGE($F$2:$F$13)+1</f>
        <v>0.89406583179208965</v>
      </c>
      <c r="H393" s="2">
        <f ca="1">Table23[[#This Row],[Detrended Series]]/Table23[[#This Row],[Seasonality]]</f>
        <v>0.99905057948599263</v>
      </c>
    </row>
    <row r="394" spans="1:8" x14ac:dyDescent="0.2">
      <c r="A394" s="1">
        <v>30195</v>
      </c>
      <c r="B394">
        <v>22.04</v>
      </c>
      <c r="C394" s="2">
        <f t="shared" ca="1" si="13"/>
        <v>24.770769230769233</v>
      </c>
      <c r="D394" s="2">
        <f ca="1">Table22[[#This Row],[y]]/Table22[[#This Row],[Trend]]</f>
        <v>0.88975840009937257</v>
      </c>
      <c r="E394" s="2" t="str">
        <f t="shared" si="12"/>
        <v>Sep</v>
      </c>
      <c r="F394" s="2">
        <f ca="1">AVERAGEIF($E$8:$E$727,Table23[[#This Row],[Monthly]],$D$8:$D$727)</f>
        <v>0.88237232635432461</v>
      </c>
      <c r="G394" s="2">
        <f ca="1">Table23[[#This Row],[Mul_Seasonality_Average]]-AVERAGE($F$2:$F$13)+1</f>
        <v>0.88183007145069348</v>
      </c>
      <c r="H394" s="2">
        <f ca="1">Table23[[#This Row],[Detrended Series]]/Table23[[#This Row],[Seasonality]]</f>
        <v>1.0089907669349905</v>
      </c>
    </row>
    <row r="395" spans="1:8" x14ac:dyDescent="0.2">
      <c r="A395" s="1">
        <v>30225</v>
      </c>
      <c r="B395">
        <v>22.88</v>
      </c>
      <c r="C395" s="2">
        <f t="shared" ca="1" si="13"/>
        <v>25.033846153846159</v>
      </c>
      <c r="D395" s="2">
        <f ca="1">Table22[[#This Row],[y]]/Table22[[#This Row],[Trend]]</f>
        <v>0.91396263520157306</v>
      </c>
      <c r="E395" s="2" t="str">
        <f t="shared" si="12"/>
        <v>Oct</v>
      </c>
      <c r="F395" s="2">
        <f ca="1">AVERAGEIF($E$8:$E$727,Table23[[#This Row],[Monthly]],$D$8:$D$727)</f>
        <v>0.89658670152882181</v>
      </c>
      <c r="G395" s="2">
        <f ca="1">Table23[[#This Row],[Mul_Seasonality_Average]]-AVERAGE($F$2:$F$13)+1</f>
        <v>0.89604444662519067</v>
      </c>
      <c r="H395" s="2">
        <f ca="1">Table23[[#This Row],[Detrended Series]]/Table23[[#This Row],[Seasonality]]</f>
        <v>1.0199969863591793</v>
      </c>
    </row>
    <row r="396" spans="1:8" x14ac:dyDescent="0.2">
      <c r="A396" s="1">
        <v>30256</v>
      </c>
      <c r="B396">
        <v>24.57</v>
      </c>
      <c r="C396" s="2">
        <f t="shared" ca="1" si="13"/>
        <v>25.296153846153842</v>
      </c>
      <c r="D396" s="2">
        <f ca="1">Table22[[#This Row],[y]]/Table22[[#This Row],[Trend]]</f>
        <v>0.97129390299528673</v>
      </c>
      <c r="E396" s="2" t="str">
        <f t="shared" si="12"/>
        <v>Nov</v>
      </c>
      <c r="F396" s="2">
        <f ca="1">AVERAGEIF($E$8:$E$727,Table23[[#This Row],[Monthly]],$D$8:$D$727)</f>
        <v>0.92868822447214805</v>
      </c>
      <c r="G396" s="2">
        <f ca="1">Table23[[#This Row],[Mul_Seasonality_Average]]-AVERAGE($F$2:$F$13)+1</f>
        <v>0.92814596956851692</v>
      </c>
      <c r="H396" s="2">
        <f ca="1">Table23[[#This Row],[Detrended Series]]/Table23[[#This Row],[Seasonality]]</f>
        <v>1.0464883055483489</v>
      </c>
    </row>
    <row r="397" spans="1:8" x14ac:dyDescent="0.2">
      <c r="A397" s="1">
        <v>30286</v>
      </c>
      <c r="B397">
        <v>25.89</v>
      </c>
      <c r="C397" s="2">
        <f t="shared" ca="1" si="13"/>
        <v>25.543846153846154</v>
      </c>
      <c r="D397" s="2">
        <f ca="1">Table22[[#This Row],[y]]/Table22[[#This Row],[Trend]]</f>
        <v>1.0135513596530852</v>
      </c>
      <c r="E397" s="2" t="str">
        <f t="shared" si="12"/>
        <v>Dec</v>
      </c>
      <c r="F397" s="2">
        <f ca="1">AVERAGEIF($E$8:$E$727,Table23[[#This Row],[Monthly]],$D$8:$D$727)</f>
        <v>0.98306369697572327</v>
      </c>
      <c r="G397" s="2">
        <f ca="1">Table23[[#This Row],[Mul_Seasonality_Average]]-AVERAGE($F$2:$F$13)+1</f>
        <v>0.98252144207209213</v>
      </c>
      <c r="H397" s="2">
        <f ca="1">Table23[[#This Row],[Detrended Series]]/Table23[[#This Row],[Seasonality]]</f>
        <v>1.0315819240703312</v>
      </c>
    </row>
    <row r="398" spans="1:8" x14ac:dyDescent="0.2">
      <c r="A398" s="1">
        <v>30317</v>
      </c>
      <c r="B398">
        <v>27.25</v>
      </c>
      <c r="C398" s="2">
        <f t="shared" ca="1" si="13"/>
        <v>25.726923076923075</v>
      </c>
      <c r="D398" s="2">
        <f ca="1">Table22[[#This Row],[y]]/Table22[[#This Row],[Trend]]</f>
        <v>1.0592016743907908</v>
      </c>
      <c r="E398" s="2" t="str">
        <f t="shared" si="12"/>
        <v>Jan</v>
      </c>
      <c r="F398" s="2">
        <f ca="1">AVERAGEIF($E$8:$E$727,Table23[[#This Row],[Monthly]],$D$8:$D$727)</f>
        <v>1.0612291220995622</v>
      </c>
      <c r="G398" s="2">
        <f ca="1">Table23[[#This Row],[Mul_Seasonality_Average]]-AVERAGE($F$2:$F$13)+1</f>
        <v>1.0606868671959311</v>
      </c>
      <c r="H398" s="2">
        <f ca="1">Table23[[#This Row],[Detrended Series]]/Table23[[#This Row],[Seasonality]]</f>
        <v>0.99859978203645849</v>
      </c>
    </row>
    <row r="399" spans="1:8" x14ac:dyDescent="0.2">
      <c r="A399" s="1">
        <v>30348</v>
      </c>
      <c r="B399">
        <v>28.23</v>
      </c>
      <c r="C399" s="2">
        <f t="shared" ca="1" si="13"/>
        <v>25.833076923076923</v>
      </c>
      <c r="D399" s="2">
        <f ca="1">Table22[[#This Row],[y]]/Table22[[#This Row],[Trend]]</f>
        <v>1.0927850400500254</v>
      </c>
      <c r="E399" s="2" t="str">
        <f t="shared" si="12"/>
        <v>Feb</v>
      </c>
      <c r="F399" s="2">
        <f ca="1">AVERAGEIF($E$8:$E$727,Table23[[#This Row],[Monthly]],$D$8:$D$727)</f>
        <v>1.1279568119928638</v>
      </c>
      <c r="G399" s="2">
        <f ca="1">Table23[[#This Row],[Mul_Seasonality_Average]]-AVERAGE($F$2:$F$13)+1</f>
        <v>1.1274145570892327</v>
      </c>
      <c r="H399" s="2">
        <f ca="1">Table23[[#This Row],[Detrended Series]]/Table23[[#This Row],[Seasonality]]</f>
        <v>0.96928413171405736</v>
      </c>
    </row>
    <row r="400" spans="1:8" x14ac:dyDescent="0.2">
      <c r="A400" s="1">
        <v>30376</v>
      </c>
      <c r="B400">
        <v>28.85</v>
      </c>
      <c r="C400" s="2">
        <f t="shared" ca="1" si="13"/>
        <v>25.861538461538462</v>
      </c>
      <c r="D400" s="2">
        <f ca="1">Table22[[#This Row],[y]]/Table22[[#This Row],[Trend]]</f>
        <v>1.1155562165377753</v>
      </c>
      <c r="E400" s="2" t="str">
        <f t="shared" si="12"/>
        <v>Mar</v>
      </c>
      <c r="F400" s="2">
        <f ca="1">AVERAGEIF($E$8:$E$727,Table23[[#This Row],[Monthly]],$D$8:$D$727)</f>
        <v>1.1460954131131467</v>
      </c>
      <c r="G400" s="2">
        <f ca="1">Table23[[#This Row],[Mul_Seasonality_Average]]-AVERAGE($F$2:$F$13)+1</f>
        <v>1.1455531582095155</v>
      </c>
      <c r="H400" s="2">
        <f ca="1">Table23[[#This Row],[Detrended Series]]/Table23[[#This Row],[Seasonality]]</f>
        <v>0.97381444810590445</v>
      </c>
    </row>
    <row r="401" spans="1:8" x14ac:dyDescent="0.2">
      <c r="A401" s="1">
        <v>30407</v>
      </c>
      <c r="B401">
        <v>28.82</v>
      </c>
      <c r="C401" s="2">
        <f t="shared" ca="1" si="13"/>
        <v>25.875384615384615</v>
      </c>
      <c r="D401" s="2">
        <f ca="1">Table22[[#This Row],[y]]/Table22[[#This Row],[Trend]]</f>
        <v>1.1137998691955526</v>
      </c>
      <c r="E401" s="2" t="str">
        <f t="shared" si="12"/>
        <v>Apr</v>
      </c>
      <c r="F401" s="2">
        <f ca="1">AVERAGEIF($E$8:$E$727,Table23[[#This Row],[Monthly]],$D$8:$D$727)</f>
        <v>1.1076861608568953</v>
      </c>
      <c r="G401" s="2">
        <f ca="1">Table23[[#This Row],[Mul_Seasonality_Average]]-AVERAGE($F$2:$F$13)+1</f>
        <v>1.1071439059532642</v>
      </c>
      <c r="H401" s="2">
        <f ca="1">Table23[[#This Row],[Detrended Series]]/Table23[[#This Row],[Seasonality]]</f>
        <v>1.0060118320721438</v>
      </c>
    </row>
    <row r="402" spans="1:8" x14ac:dyDescent="0.2">
      <c r="A402" s="1">
        <v>30437</v>
      </c>
      <c r="B402">
        <v>28.37</v>
      </c>
      <c r="C402" s="2">
        <f t="shared" ca="1" si="13"/>
        <v>25.823846153846151</v>
      </c>
      <c r="D402" s="2">
        <f ca="1">Table22[[#This Row],[y]]/Table22[[#This Row],[Trend]]</f>
        <v>1.0985970033660006</v>
      </c>
      <c r="E402" s="2" t="str">
        <f t="shared" si="12"/>
        <v>May</v>
      </c>
      <c r="F402" s="2">
        <f ca="1">AVERAGEIF($E$8:$E$727,Table23[[#This Row],[Monthly]],$D$8:$D$727)</f>
        <v>1.0512716216930516</v>
      </c>
      <c r="G402" s="2">
        <f ca="1">Table23[[#This Row],[Mul_Seasonality_Average]]-AVERAGE($F$2:$F$13)+1</f>
        <v>1.0507293667894204</v>
      </c>
      <c r="H402" s="2">
        <f ca="1">Table23[[#This Row],[Detrended Series]]/Table23[[#This Row],[Seasonality]]</f>
        <v>1.0455565801142908</v>
      </c>
    </row>
    <row r="403" spans="1:8" x14ac:dyDescent="0.2">
      <c r="A403" s="1">
        <v>30468</v>
      </c>
      <c r="B403">
        <v>27.43</v>
      </c>
      <c r="C403" s="2">
        <f t="shared" ca="1" si="13"/>
        <v>25.717692307692303</v>
      </c>
      <c r="D403" s="2">
        <f ca="1">Table22[[#This Row],[y]]/Table22[[#This Row],[Trend]]</f>
        <v>1.0665809230401102</v>
      </c>
      <c r="E403" s="2" t="str">
        <f t="shared" si="12"/>
        <v>Jun</v>
      </c>
      <c r="F403" s="2">
        <f ca="1">AVERAGEIF($E$8:$E$727,Table23[[#This Row],[Monthly]],$D$8:$D$727)</f>
        <v>0.98970503057706927</v>
      </c>
      <c r="G403" s="2">
        <f ca="1">Table23[[#This Row],[Mul_Seasonality_Average]]-AVERAGE($F$2:$F$13)+1</f>
        <v>0.98916277567343813</v>
      </c>
      <c r="H403" s="2">
        <f ca="1">Table23[[#This Row],[Detrended Series]]/Table23[[#This Row],[Seasonality]]</f>
        <v>1.0782663372203474</v>
      </c>
    </row>
    <row r="404" spans="1:8" x14ac:dyDescent="0.2">
      <c r="A404" s="1">
        <v>30498</v>
      </c>
      <c r="B404">
        <v>25.73</v>
      </c>
      <c r="C404" s="2">
        <f t="shared" ca="1" si="13"/>
        <v>25.596923076923073</v>
      </c>
      <c r="D404" s="2">
        <f ca="1">Table22[[#This Row],[y]]/Table22[[#This Row],[Trend]]</f>
        <v>1.0051989421805507</v>
      </c>
      <c r="E404" s="2" t="str">
        <f t="shared" si="12"/>
        <v>Jul</v>
      </c>
      <c r="F404" s="2">
        <f ca="1">AVERAGEIF($E$8:$E$727,Table23[[#This Row],[Monthly]],$D$8:$D$727)</f>
        <v>0.93724386248424341</v>
      </c>
      <c r="G404" s="2">
        <f ca="1">Table23[[#This Row],[Mul_Seasonality_Average]]-AVERAGE($F$2:$F$13)+1</f>
        <v>0.93670160758061227</v>
      </c>
      <c r="H404" s="2">
        <f ca="1">Table23[[#This Row],[Detrended Series]]/Table23[[#This Row],[Seasonality]]</f>
        <v>1.0731260991180092</v>
      </c>
    </row>
    <row r="405" spans="1:8" x14ac:dyDescent="0.2">
      <c r="A405" s="1">
        <v>30529</v>
      </c>
      <c r="B405">
        <v>23.88</v>
      </c>
      <c r="C405" s="2">
        <f t="shared" ca="1" si="13"/>
        <v>25.433076923076921</v>
      </c>
      <c r="D405" s="2">
        <f ca="1">Table22[[#This Row],[y]]/Table22[[#This Row],[Trend]]</f>
        <v>0.93893476091098815</v>
      </c>
      <c r="E405" s="2" t="str">
        <f t="shared" si="12"/>
        <v>Aug</v>
      </c>
      <c r="F405" s="2">
        <f ca="1">AVERAGEIF($E$8:$E$727,Table23[[#This Row],[Monthly]],$D$8:$D$727)</f>
        <v>0.89460808669572078</v>
      </c>
      <c r="G405" s="2">
        <f ca="1">Table23[[#This Row],[Mul_Seasonality_Average]]-AVERAGE($F$2:$F$13)+1</f>
        <v>0.89406583179208965</v>
      </c>
      <c r="H405" s="2">
        <f ca="1">Table23[[#This Row],[Detrended Series]]/Table23[[#This Row],[Seasonality]]</f>
        <v>1.0501852632361108</v>
      </c>
    </row>
    <row r="406" spans="1:8" x14ac:dyDescent="0.2">
      <c r="A406" s="1">
        <v>30560</v>
      </c>
      <c r="B406">
        <v>22.26</v>
      </c>
      <c r="C406" s="2">
        <f t="shared" ca="1" si="13"/>
        <v>25.242307692307691</v>
      </c>
      <c r="D406" s="2">
        <f ca="1">Table22[[#This Row],[y]]/Table22[[#This Row],[Trend]]</f>
        <v>0.88185281121438375</v>
      </c>
      <c r="E406" s="2" t="str">
        <f t="shared" si="12"/>
        <v>Sep</v>
      </c>
      <c r="F406" s="2">
        <f ca="1">AVERAGEIF($E$8:$E$727,Table23[[#This Row],[Monthly]],$D$8:$D$727)</f>
        <v>0.88237232635432461</v>
      </c>
      <c r="G406" s="2">
        <f ca="1">Table23[[#This Row],[Mul_Seasonality_Average]]-AVERAGE($F$2:$F$13)+1</f>
        <v>0.88183007145069348</v>
      </c>
      <c r="H406" s="2">
        <f ca="1">Table23[[#This Row],[Detrended Series]]/Table23[[#This Row],[Seasonality]]</f>
        <v>1.0000257870131972</v>
      </c>
    </row>
    <row r="407" spans="1:8" x14ac:dyDescent="0.2">
      <c r="A407" s="1">
        <v>30590</v>
      </c>
      <c r="B407">
        <v>22.22</v>
      </c>
      <c r="C407" s="2">
        <f t="shared" ca="1" si="13"/>
        <v>24.976923076923075</v>
      </c>
      <c r="D407" s="2">
        <f ca="1">Table22[[#This Row],[y]]/Table22[[#This Row],[Trend]]</f>
        <v>0.88962118878965202</v>
      </c>
      <c r="E407" s="2" t="str">
        <f t="shared" si="12"/>
        <v>Oct</v>
      </c>
      <c r="F407" s="2">
        <f ca="1">AVERAGEIF($E$8:$E$727,Table23[[#This Row],[Monthly]],$D$8:$D$727)</f>
        <v>0.89658670152882181</v>
      </c>
      <c r="G407" s="2">
        <f ca="1">Table23[[#This Row],[Mul_Seasonality_Average]]-AVERAGE($F$2:$F$13)+1</f>
        <v>0.89604444662519067</v>
      </c>
      <c r="H407" s="2">
        <f ca="1">Table23[[#This Row],[Detrended Series]]/Table23[[#This Row],[Seasonality]]</f>
        <v>0.99283154104717586</v>
      </c>
    </row>
    <row r="408" spans="1:8" x14ac:dyDescent="0.2">
      <c r="A408" s="1">
        <v>30621</v>
      </c>
      <c r="B408">
        <v>22.21</v>
      </c>
      <c r="C408" s="2">
        <f t="shared" ca="1" si="13"/>
        <v>24.573846153846151</v>
      </c>
      <c r="D408" s="2">
        <f ca="1">Table22[[#This Row],[y]]/Table22[[#This Row],[Trend]]</f>
        <v>0.90380642333938532</v>
      </c>
      <c r="E408" s="2" t="str">
        <f t="shared" si="12"/>
        <v>Nov</v>
      </c>
      <c r="F408" s="2">
        <f ca="1">AVERAGEIF($E$8:$E$727,Table23[[#This Row],[Monthly]],$D$8:$D$727)</f>
        <v>0.92868822447214805</v>
      </c>
      <c r="G408" s="2">
        <f ca="1">Table23[[#This Row],[Mul_Seasonality_Average]]-AVERAGE($F$2:$F$13)+1</f>
        <v>0.92814596956851692</v>
      </c>
      <c r="H408" s="2">
        <f ca="1">Table23[[#This Row],[Detrended Series]]/Table23[[#This Row],[Seasonality]]</f>
        <v>0.97377616557399183</v>
      </c>
    </row>
    <row r="409" spans="1:8" x14ac:dyDescent="0.2">
      <c r="A409" s="1">
        <v>30651</v>
      </c>
      <c r="B409">
        <v>23.19</v>
      </c>
      <c r="C409" s="2">
        <f t="shared" ca="1" si="13"/>
        <v>24.106923076923074</v>
      </c>
      <c r="D409" s="2">
        <f ca="1">Table22[[#This Row],[y]]/Table22[[#This Row],[Trend]]</f>
        <v>0.96196432560068945</v>
      </c>
      <c r="E409" s="2" t="str">
        <f t="shared" si="12"/>
        <v>Dec</v>
      </c>
      <c r="F409" s="2">
        <f ca="1">AVERAGEIF($E$8:$E$727,Table23[[#This Row],[Monthly]],$D$8:$D$727)</f>
        <v>0.98306369697572327</v>
      </c>
      <c r="G409" s="2">
        <f ca="1">Table23[[#This Row],[Mul_Seasonality_Average]]-AVERAGE($F$2:$F$13)+1</f>
        <v>0.98252144207209213</v>
      </c>
      <c r="H409" s="2">
        <f ca="1">Table23[[#This Row],[Detrended Series]]/Table23[[#This Row],[Seasonality]]</f>
        <v>0.97907718285715106</v>
      </c>
    </row>
    <row r="410" spans="1:8" x14ac:dyDescent="0.2">
      <c r="A410" s="1">
        <v>30682</v>
      </c>
      <c r="B410">
        <v>24.32</v>
      </c>
      <c r="C410" s="2">
        <f t="shared" ca="1" si="13"/>
        <v>23.653076923076924</v>
      </c>
      <c r="D410" s="2">
        <f ca="1">Table22[[#This Row],[y]]/Table22[[#This Row],[Trend]]</f>
        <v>1.0281960388955738</v>
      </c>
      <c r="E410" s="2" t="str">
        <f t="shared" si="12"/>
        <v>Jan</v>
      </c>
      <c r="F410" s="2">
        <f ca="1">AVERAGEIF($E$8:$E$727,Table23[[#This Row],[Monthly]],$D$8:$D$727)</f>
        <v>1.0612291220995622</v>
      </c>
      <c r="G410" s="2">
        <f ca="1">Table23[[#This Row],[Mul_Seasonality_Average]]-AVERAGE($F$2:$F$13)+1</f>
        <v>1.0606868671959311</v>
      </c>
      <c r="H410" s="2">
        <f ca="1">Table23[[#This Row],[Detrended Series]]/Table23[[#This Row],[Seasonality]]</f>
        <v>0.96936812427380081</v>
      </c>
    </row>
    <row r="411" spans="1:8" x14ac:dyDescent="0.2">
      <c r="A411" s="1">
        <v>30713</v>
      </c>
      <c r="B411">
        <v>25.12</v>
      </c>
      <c r="C411" s="2">
        <f t="shared" ca="1" si="13"/>
        <v>23.261538461538461</v>
      </c>
      <c r="D411" s="2">
        <f ca="1">Table22[[#This Row],[y]]/Table22[[#This Row],[Trend]]</f>
        <v>1.0798941798941799</v>
      </c>
      <c r="E411" s="2" t="str">
        <f t="shared" si="12"/>
        <v>Feb</v>
      </c>
      <c r="F411" s="2">
        <f ca="1">AVERAGEIF($E$8:$E$727,Table23[[#This Row],[Monthly]],$D$8:$D$727)</f>
        <v>1.1279568119928638</v>
      </c>
      <c r="G411" s="2">
        <f ca="1">Table23[[#This Row],[Mul_Seasonality_Average]]-AVERAGE($F$2:$F$13)+1</f>
        <v>1.1274145570892327</v>
      </c>
      <c r="H411" s="2">
        <f ca="1">Table23[[#This Row],[Detrended Series]]/Table23[[#This Row],[Seasonality]]</f>
        <v>0.95785012984244122</v>
      </c>
    </row>
    <row r="412" spans="1:8" x14ac:dyDescent="0.2">
      <c r="A412" s="1">
        <v>30742</v>
      </c>
      <c r="B412">
        <v>25.75</v>
      </c>
      <c r="C412" s="2">
        <f t="shared" ca="1" si="13"/>
        <v>23.01923076923077</v>
      </c>
      <c r="D412" s="2">
        <f ca="1">Table22[[#This Row],[y]]/Table22[[#This Row],[Trend]]</f>
        <v>1.1186299081035922</v>
      </c>
      <c r="E412" s="2" t="str">
        <f t="shared" si="12"/>
        <v>Mar</v>
      </c>
      <c r="F412" s="2">
        <f ca="1">AVERAGEIF($E$8:$E$727,Table23[[#This Row],[Monthly]],$D$8:$D$727)</f>
        <v>1.1460954131131467</v>
      </c>
      <c r="G412" s="2">
        <f ca="1">Table23[[#This Row],[Mul_Seasonality_Average]]-AVERAGE($F$2:$F$13)+1</f>
        <v>1.1455531582095155</v>
      </c>
      <c r="H412" s="2">
        <f ca="1">Table23[[#This Row],[Detrended Series]]/Table23[[#This Row],[Seasonality]]</f>
        <v>0.9764975986378458</v>
      </c>
    </row>
    <row r="413" spans="1:8" x14ac:dyDescent="0.2">
      <c r="A413" s="1">
        <v>30773</v>
      </c>
      <c r="B413">
        <v>25.4</v>
      </c>
      <c r="C413" s="2">
        <f t="shared" ca="1" si="13"/>
        <v>22.893076923076929</v>
      </c>
      <c r="D413" s="2">
        <f ca="1">Table22[[#This Row],[y]]/Table22[[#This Row],[Trend]]</f>
        <v>1.1095057289741606</v>
      </c>
      <c r="E413" s="2" t="str">
        <f t="shared" si="12"/>
        <v>Apr</v>
      </c>
      <c r="F413" s="2">
        <f ca="1">AVERAGEIF($E$8:$E$727,Table23[[#This Row],[Monthly]],$D$8:$D$727)</f>
        <v>1.1076861608568953</v>
      </c>
      <c r="G413" s="2">
        <f ca="1">Table23[[#This Row],[Mul_Seasonality_Average]]-AVERAGE($F$2:$F$13)+1</f>
        <v>1.1071439059532642</v>
      </c>
      <c r="H413" s="2">
        <f ca="1">Table23[[#This Row],[Detrended Series]]/Table23[[#This Row],[Seasonality]]</f>
        <v>1.0021332574818833</v>
      </c>
    </row>
    <row r="414" spans="1:8" x14ac:dyDescent="0.2">
      <c r="A414" s="1">
        <v>30803</v>
      </c>
      <c r="B414">
        <v>23.58</v>
      </c>
      <c r="C414" s="2">
        <f t="shared" ca="1" si="13"/>
        <v>22.85307692307692</v>
      </c>
      <c r="D414" s="2">
        <f ca="1">Table22[[#This Row],[y]]/Table22[[#This Row],[Trend]]</f>
        <v>1.0318085428657984</v>
      </c>
      <c r="E414" s="2" t="str">
        <f t="shared" si="12"/>
        <v>May</v>
      </c>
      <c r="F414" s="2">
        <f ca="1">AVERAGEIF($E$8:$E$727,Table23[[#This Row],[Monthly]],$D$8:$D$727)</f>
        <v>1.0512716216930516</v>
      </c>
      <c r="G414" s="2">
        <f ca="1">Table23[[#This Row],[Mul_Seasonality_Average]]-AVERAGE($F$2:$F$13)+1</f>
        <v>1.0507293667894204</v>
      </c>
      <c r="H414" s="2">
        <f ca="1">Table23[[#This Row],[Detrended Series]]/Table23[[#This Row],[Seasonality]]</f>
        <v>0.98199267620982555</v>
      </c>
    </row>
    <row r="415" spans="1:8" x14ac:dyDescent="0.2">
      <c r="A415" s="1">
        <v>30834</v>
      </c>
      <c r="B415">
        <v>22.3</v>
      </c>
      <c r="C415" s="2">
        <f t="shared" ca="1" si="13"/>
        <v>22.873076923076926</v>
      </c>
      <c r="D415" s="2">
        <f ca="1">Table22[[#This Row],[y]]/Table22[[#This Row],[Trend]]</f>
        <v>0.97494535059693954</v>
      </c>
      <c r="E415" s="2" t="str">
        <f t="shared" si="12"/>
        <v>Jun</v>
      </c>
      <c r="F415" s="2">
        <f ca="1">AVERAGEIF($E$8:$E$727,Table23[[#This Row],[Monthly]],$D$8:$D$727)</f>
        <v>0.98970503057706927</v>
      </c>
      <c r="G415" s="2">
        <f ca="1">Table23[[#This Row],[Mul_Seasonality_Average]]-AVERAGE($F$2:$F$13)+1</f>
        <v>0.98916277567343813</v>
      </c>
      <c r="H415" s="2">
        <f ca="1">Table23[[#This Row],[Detrended Series]]/Table23[[#This Row],[Seasonality]]</f>
        <v>0.98562680943303882</v>
      </c>
    </row>
    <row r="416" spans="1:8" x14ac:dyDescent="0.2">
      <c r="A416" s="1">
        <v>30864</v>
      </c>
      <c r="B416">
        <v>21.53</v>
      </c>
      <c r="C416" s="2">
        <f t="shared" ca="1" si="13"/>
        <v>22.92307692307692</v>
      </c>
      <c r="D416" s="2">
        <f ca="1">Table22[[#This Row],[y]]/Table22[[#This Row],[Trend]]</f>
        <v>0.93922818791946328</v>
      </c>
      <c r="E416" s="2" t="str">
        <f t="shared" si="12"/>
        <v>Jul</v>
      </c>
      <c r="F416" s="2">
        <f ca="1">AVERAGEIF($E$8:$E$727,Table23[[#This Row],[Monthly]],$D$8:$D$727)</f>
        <v>0.93724386248424341</v>
      </c>
      <c r="G416" s="2">
        <f ca="1">Table23[[#This Row],[Mul_Seasonality_Average]]-AVERAGE($F$2:$F$13)+1</f>
        <v>0.93670160758061227</v>
      </c>
      <c r="H416" s="2">
        <f ca="1">Table23[[#This Row],[Detrended Series]]/Table23[[#This Row],[Seasonality]]</f>
        <v>1.0026973161126271</v>
      </c>
    </row>
    <row r="417" spans="1:8" x14ac:dyDescent="0.2">
      <c r="A417" s="1">
        <v>30895</v>
      </c>
      <c r="B417">
        <v>20.64</v>
      </c>
      <c r="C417" s="2">
        <f t="shared" ca="1" si="13"/>
        <v>22.962307692307686</v>
      </c>
      <c r="D417" s="2">
        <f ca="1">Table22[[#This Row],[y]]/Table22[[#This Row],[Trend]]</f>
        <v>0.8988643596529432</v>
      </c>
      <c r="E417" s="2" t="str">
        <f t="shared" si="12"/>
        <v>Aug</v>
      </c>
      <c r="F417" s="2">
        <f ca="1">AVERAGEIF($E$8:$E$727,Table23[[#This Row],[Monthly]],$D$8:$D$727)</f>
        <v>0.89460808669572078</v>
      </c>
      <c r="G417" s="2">
        <f ca="1">Table23[[#This Row],[Mul_Seasonality_Average]]-AVERAGE($F$2:$F$13)+1</f>
        <v>0.89406583179208965</v>
      </c>
      <c r="H417" s="2">
        <f ca="1">Table23[[#This Row],[Detrended Series]]/Table23[[#This Row],[Seasonality]]</f>
        <v>1.0053670856107264</v>
      </c>
    </row>
    <row r="418" spans="1:8" x14ac:dyDescent="0.2">
      <c r="A418" s="1">
        <v>30926</v>
      </c>
      <c r="B418">
        <v>20.73</v>
      </c>
      <c r="C418" s="2">
        <f t="shared" ca="1" si="13"/>
        <v>22.99923076923077</v>
      </c>
      <c r="D418" s="2">
        <f ca="1">Table22[[#This Row],[y]]/Table22[[#This Row],[Trend]]</f>
        <v>0.90133449279240108</v>
      </c>
      <c r="E418" s="2" t="str">
        <f t="shared" si="12"/>
        <v>Sep</v>
      </c>
      <c r="F418" s="2">
        <f ca="1">AVERAGEIF($E$8:$E$727,Table23[[#This Row],[Monthly]],$D$8:$D$727)</f>
        <v>0.88237232635432461</v>
      </c>
      <c r="G418" s="2">
        <f ca="1">Table23[[#This Row],[Mul_Seasonality_Average]]-AVERAGE($F$2:$F$13)+1</f>
        <v>0.88183007145069348</v>
      </c>
      <c r="H418" s="2">
        <f ca="1">Table23[[#This Row],[Detrended Series]]/Table23[[#This Row],[Seasonality]]</f>
        <v>1.0221181177339769</v>
      </c>
    </row>
    <row r="419" spans="1:8" x14ac:dyDescent="0.2">
      <c r="A419" s="1">
        <v>30956</v>
      </c>
      <c r="B419">
        <v>20.62</v>
      </c>
      <c r="C419" s="2">
        <f t="shared" ca="1" si="13"/>
        <v>22.886153846153846</v>
      </c>
      <c r="D419" s="2">
        <f ca="1">Table22[[#This Row],[y]]/Table22[[#This Row],[Trend]]</f>
        <v>0.900981446625437</v>
      </c>
      <c r="E419" s="2" t="str">
        <f t="shared" si="12"/>
        <v>Oct</v>
      </c>
      <c r="F419" s="2">
        <f ca="1">AVERAGEIF($E$8:$E$727,Table23[[#This Row],[Monthly]],$D$8:$D$727)</f>
        <v>0.89658670152882181</v>
      </c>
      <c r="G419" s="2">
        <f ca="1">Table23[[#This Row],[Mul_Seasonality_Average]]-AVERAGE($F$2:$F$13)+1</f>
        <v>0.89604444662519067</v>
      </c>
      <c r="H419" s="2">
        <f ca="1">Table23[[#This Row],[Detrended Series]]/Table23[[#This Row],[Seasonality]]</f>
        <v>1.0055097713275729</v>
      </c>
    </row>
    <row r="420" spans="1:8" x14ac:dyDescent="0.2">
      <c r="A420" s="1">
        <v>30987</v>
      </c>
      <c r="B420">
        <v>21.7</v>
      </c>
      <c r="C420" s="2">
        <f t="shared" ca="1" si="13"/>
        <v>22.676153846153849</v>
      </c>
      <c r="D420" s="2">
        <f ca="1">Table22[[#This Row],[y]]/Table22[[#This Row],[Trend]]</f>
        <v>0.95695240679805949</v>
      </c>
      <c r="E420" s="2" t="str">
        <f t="shared" si="12"/>
        <v>Nov</v>
      </c>
      <c r="F420" s="2">
        <f ca="1">AVERAGEIF($E$8:$E$727,Table23[[#This Row],[Monthly]],$D$8:$D$727)</f>
        <v>0.92868822447214805</v>
      </c>
      <c r="G420" s="2">
        <f ca="1">Table23[[#This Row],[Mul_Seasonality_Average]]-AVERAGE($F$2:$F$13)+1</f>
        <v>0.92814596956851692</v>
      </c>
      <c r="H420" s="2">
        <f ca="1">Table23[[#This Row],[Detrended Series]]/Table23[[#This Row],[Seasonality]]</f>
        <v>1.0310365375426176</v>
      </c>
    </row>
    <row r="421" spans="1:8" x14ac:dyDescent="0.2">
      <c r="A421" s="1">
        <v>31017</v>
      </c>
      <c r="B421">
        <v>22.47</v>
      </c>
      <c r="C421" s="2">
        <f t="shared" ca="1" si="13"/>
        <v>22.542307692307695</v>
      </c>
      <c r="D421" s="2">
        <f ca="1">Table22[[#This Row],[y]]/Table22[[#This Row],[Trend]]</f>
        <v>0.99679235625319895</v>
      </c>
      <c r="E421" s="2" t="str">
        <f t="shared" si="12"/>
        <v>Dec</v>
      </c>
      <c r="F421" s="2">
        <f ca="1">AVERAGEIF($E$8:$E$727,Table23[[#This Row],[Monthly]],$D$8:$D$727)</f>
        <v>0.98306369697572327</v>
      </c>
      <c r="G421" s="2">
        <f ca="1">Table23[[#This Row],[Mul_Seasonality_Average]]-AVERAGE($F$2:$F$13)+1</f>
        <v>0.98252144207209213</v>
      </c>
      <c r="H421" s="2">
        <f ca="1">Table23[[#This Row],[Detrended Series]]/Table23[[#This Row],[Seasonality]]</f>
        <v>1.0145247865033968</v>
      </c>
    </row>
    <row r="422" spans="1:8" x14ac:dyDescent="0.2">
      <c r="A422" s="1">
        <v>31048</v>
      </c>
      <c r="B422">
        <v>23.84</v>
      </c>
      <c r="C422" s="2">
        <f t="shared" ca="1" si="13"/>
        <v>22.423076923076923</v>
      </c>
      <c r="D422" s="2">
        <f ca="1">Table22[[#This Row],[y]]/Table22[[#This Row],[Trend]]</f>
        <v>1.0631903945111492</v>
      </c>
      <c r="E422" s="2" t="str">
        <f t="shared" si="12"/>
        <v>Jan</v>
      </c>
      <c r="F422" s="2">
        <f ca="1">AVERAGEIF($E$8:$E$727,Table23[[#This Row],[Monthly]],$D$8:$D$727)</f>
        <v>1.0612291220995622</v>
      </c>
      <c r="G422" s="2">
        <f ca="1">Table23[[#This Row],[Mul_Seasonality_Average]]-AVERAGE($F$2:$F$13)+1</f>
        <v>1.0606868671959311</v>
      </c>
      <c r="H422" s="2">
        <f ca="1">Table23[[#This Row],[Detrended Series]]/Table23[[#This Row],[Seasonality]]</f>
        <v>1.002360288783283</v>
      </c>
    </row>
    <row r="423" spans="1:8" x14ac:dyDescent="0.2">
      <c r="A423" s="1">
        <v>31079</v>
      </c>
      <c r="B423">
        <v>24.83</v>
      </c>
      <c r="C423" s="2">
        <f t="shared" ca="1" si="13"/>
        <v>22.297692307692309</v>
      </c>
      <c r="D423" s="2">
        <f ca="1">Table22[[#This Row],[y]]/Table22[[#This Row],[Trend]]</f>
        <v>1.1135681512402109</v>
      </c>
      <c r="E423" s="2" t="str">
        <f t="shared" si="12"/>
        <v>Feb</v>
      </c>
      <c r="F423" s="2">
        <f ca="1">AVERAGEIF($E$8:$E$727,Table23[[#This Row],[Monthly]],$D$8:$D$727)</f>
        <v>1.1279568119928638</v>
      </c>
      <c r="G423" s="2">
        <f ca="1">Table23[[#This Row],[Mul_Seasonality_Average]]-AVERAGE($F$2:$F$13)+1</f>
        <v>1.1274145570892327</v>
      </c>
      <c r="H423" s="2">
        <f ca="1">Table23[[#This Row],[Detrended Series]]/Table23[[#This Row],[Seasonality]]</f>
        <v>0.98771844326299063</v>
      </c>
    </row>
    <row r="424" spans="1:8" x14ac:dyDescent="0.2">
      <c r="A424" s="1">
        <v>31107</v>
      </c>
      <c r="B424">
        <v>25.6</v>
      </c>
      <c r="C424" s="2">
        <f t="shared" ca="1" si="13"/>
        <v>22.23769230769231</v>
      </c>
      <c r="D424" s="2">
        <f ca="1">Table22[[#This Row],[y]]/Table22[[#This Row],[Trend]]</f>
        <v>1.1511985886748071</v>
      </c>
      <c r="E424" s="2" t="str">
        <f t="shared" si="12"/>
        <v>Mar</v>
      </c>
      <c r="F424" s="2">
        <f ca="1">AVERAGEIF($E$8:$E$727,Table23[[#This Row],[Monthly]],$D$8:$D$727)</f>
        <v>1.1460954131131467</v>
      </c>
      <c r="G424" s="2">
        <f ca="1">Table23[[#This Row],[Mul_Seasonality_Average]]-AVERAGE($F$2:$F$13)+1</f>
        <v>1.1455531582095155</v>
      </c>
      <c r="H424" s="2">
        <f ca="1">Table23[[#This Row],[Detrended Series]]/Table23[[#This Row],[Seasonality]]</f>
        <v>1.0049281261413614</v>
      </c>
    </row>
    <row r="425" spans="1:8" x14ac:dyDescent="0.2">
      <c r="A425" s="1">
        <v>31138</v>
      </c>
      <c r="B425">
        <v>24.28</v>
      </c>
      <c r="C425" s="2">
        <f t="shared" ca="1" si="13"/>
        <v>22.201538461538462</v>
      </c>
      <c r="D425" s="2">
        <f ca="1">Table22[[#This Row],[y]]/Table22[[#This Row],[Trend]]</f>
        <v>1.0936179058970272</v>
      </c>
      <c r="E425" s="2" t="str">
        <f t="shared" si="12"/>
        <v>Apr</v>
      </c>
      <c r="F425" s="2">
        <f ca="1">AVERAGEIF($E$8:$E$727,Table23[[#This Row],[Monthly]],$D$8:$D$727)</f>
        <v>1.1076861608568953</v>
      </c>
      <c r="G425" s="2">
        <f ca="1">Table23[[#This Row],[Mul_Seasonality_Average]]-AVERAGE($F$2:$F$13)+1</f>
        <v>1.1071439059532642</v>
      </c>
      <c r="H425" s="2">
        <f ca="1">Table23[[#This Row],[Detrended Series]]/Table23[[#This Row],[Seasonality]]</f>
        <v>0.98778297926447878</v>
      </c>
    </row>
    <row r="426" spans="1:8" x14ac:dyDescent="0.2">
      <c r="A426" s="1">
        <v>31168</v>
      </c>
      <c r="B426">
        <v>22.67</v>
      </c>
      <c r="C426" s="2">
        <f t="shared" ca="1" si="13"/>
        <v>22.228461538461541</v>
      </c>
      <c r="D426" s="2">
        <f ca="1">Table22[[#This Row],[y]]/Table22[[#This Row],[Trend]]</f>
        <v>1.0198636536664705</v>
      </c>
      <c r="E426" s="2" t="str">
        <f t="shared" si="12"/>
        <v>May</v>
      </c>
      <c r="F426" s="2">
        <f ca="1">AVERAGEIF($E$8:$E$727,Table23[[#This Row],[Monthly]],$D$8:$D$727)</f>
        <v>1.0512716216930516</v>
      </c>
      <c r="G426" s="2">
        <f ca="1">Table23[[#This Row],[Mul_Seasonality_Average]]-AVERAGE($F$2:$F$13)+1</f>
        <v>1.0507293667894204</v>
      </c>
      <c r="H426" s="2">
        <f ca="1">Table23[[#This Row],[Detrended Series]]/Table23[[#This Row],[Seasonality]]</f>
        <v>0.97062448799992873</v>
      </c>
    </row>
    <row r="427" spans="1:8" x14ac:dyDescent="0.2">
      <c r="A427" s="1">
        <v>31199</v>
      </c>
      <c r="B427">
        <v>21.84</v>
      </c>
      <c r="C427" s="2">
        <f t="shared" ca="1" si="13"/>
        <v>22.28923076923077</v>
      </c>
      <c r="D427" s="2">
        <f ca="1">Table22[[#This Row],[y]]/Table22[[#This Row],[Trend]]</f>
        <v>0.97984538928768639</v>
      </c>
      <c r="E427" s="2" t="str">
        <f t="shared" si="12"/>
        <v>Jun</v>
      </c>
      <c r="F427" s="2">
        <f ca="1">AVERAGEIF($E$8:$E$727,Table23[[#This Row],[Monthly]],$D$8:$D$727)</f>
        <v>0.98970503057706927</v>
      </c>
      <c r="G427" s="2">
        <f ca="1">Table23[[#This Row],[Mul_Seasonality_Average]]-AVERAGE($F$2:$F$13)+1</f>
        <v>0.98916277567343813</v>
      </c>
      <c r="H427" s="2">
        <f ca="1">Table23[[#This Row],[Detrended Series]]/Table23[[#This Row],[Seasonality]]</f>
        <v>0.99058053273445479</v>
      </c>
    </row>
    <row r="428" spans="1:8" x14ac:dyDescent="0.2">
      <c r="A428" s="1">
        <v>31229</v>
      </c>
      <c r="B428">
        <v>20.75</v>
      </c>
      <c r="C428" s="2">
        <f t="shared" ca="1" si="13"/>
        <v>22.430769230769229</v>
      </c>
      <c r="D428" s="2">
        <f ca="1">Table22[[#This Row],[y]]/Table22[[#This Row],[Trend]]</f>
        <v>0.92506858710562423</v>
      </c>
      <c r="E428" s="2" t="str">
        <f t="shared" si="12"/>
        <v>Jul</v>
      </c>
      <c r="F428" s="2">
        <f ca="1">AVERAGEIF($E$8:$E$727,Table23[[#This Row],[Monthly]],$D$8:$D$727)</f>
        <v>0.93724386248424341</v>
      </c>
      <c r="G428" s="2">
        <f ca="1">Table23[[#This Row],[Mul_Seasonality_Average]]-AVERAGE($F$2:$F$13)+1</f>
        <v>0.93670160758061227</v>
      </c>
      <c r="H428" s="2">
        <f ca="1">Table23[[#This Row],[Detrended Series]]/Table23[[#This Row],[Seasonality]]</f>
        <v>0.98758086846350701</v>
      </c>
    </row>
    <row r="429" spans="1:8" x14ac:dyDescent="0.2">
      <c r="A429" s="1">
        <v>31260</v>
      </c>
      <c r="B429">
        <v>19.899999999999999</v>
      </c>
      <c r="C429" s="2">
        <f t="shared" ca="1" si="13"/>
        <v>22.589230769230767</v>
      </c>
      <c r="D429" s="2">
        <f ca="1">Table22[[#This Row],[y]]/Table22[[#This Row],[Trend]]</f>
        <v>0.88095075938159784</v>
      </c>
      <c r="E429" s="2" t="str">
        <f t="shared" si="12"/>
        <v>Aug</v>
      </c>
      <c r="F429" s="2">
        <f ca="1">AVERAGEIF($E$8:$E$727,Table23[[#This Row],[Monthly]],$D$8:$D$727)</f>
        <v>0.89460808669572078</v>
      </c>
      <c r="G429" s="2">
        <f ca="1">Table23[[#This Row],[Mul_Seasonality_Average]]-AVERAGE($F$2:$F$13)+1</f>
        <v>0.89406583179208965</v>
      </c>
      <c r="H429" s="2">
        <f ca="1">Table23[[#This Row],[Detrended Series]]/Table23[[#This Row],[Seasonality]]</f>
        <v>0.98533097682057302</v>
      </c>
    </row>
    <row r="430" spans="1:8" x14ac:dyDescent="0.2">
      <c r="A430" s="1">
        <v>31291</v>
      </c>
      <c r="B430">
        <v>19.86</v>
      </c>
      <c r="C430" s="2">
        <f t="shared" ca="1" si="13"/>
        <v>22.662307692307692</v>
      </c>
      <c r="D430" s="2">
        <f ca="1">Table22[[#This Row],[y]]/Table22[[#This Row],[Trend]]</f>
        <v>0.87634499847255687</v>
      </c>
      <c r="E430" s="2" t="str">
        <f t="shared" si="12"/>
        <v>Sep</v>
      </c>
      <c r="F430" s="2">
        <f ca="1">AVERAGEIF($E$8:$E$727,Table23[[#This Row],[Monthly]],$D$8:$D$727)</f>
        <v>0.88237232635432461</v>
      </c>
      <c r="G430" s="2">
        <f ca="1">Table23[[#This Row],[Mul_Seasonality_Average]]-AVERAGE($F$2:$F$13)+1</f>
        <v>0.88183007145069348</v>
      </c>
      <c r="H430" s="2">
        <f ca="1">Table23[[#This Row],[Detrended Series]]/Table23[[#This Row],[Seasonality]]</f>
        <v>0.99377989801468991</v>
      </c>
    </row>
    <row r="431" spans="1:8" x14ac:dyDescent="0.2">
      <c r="A431" s="1">
        <v>31321</v>
      </c>
      <c r="B431">
        <v>20.260000000000002</v>
      </c>
      <c r="C431" s="2">
        <f t="shared" ca="1" si="13"/>
        <v>22.605384615384615</v>
      </c>
      <c r="D431" s="2">
        <f ca="1">Table22[[#This Row],[y]]/Table22[[#This Row],[Trend]]</f>
        <v>0.8962466396706027</v>
      </c>
      <c r="E431" s="2" t="str">
        <f t="shared" si="12"/>
        <v>Oct</v>
      </c>
      <c r="F431" s="2">
        <f ca="1">AVERAGEIF($E$8:$E$727,Table23[[#This Row],[Monthly]],$D$8:$D$727)</f>
        <v>0.89658670152882181</v>
      </c>
      <c r="G431" s="2">
        <f ca="1">Table23[[#This Row],[Mul_Seasonality_Average]]-AVERAGE($F$2:$F$13)+1</f>
        <v>0.89604444662519067</v>
      </c>
      <c r="H431" s="2">
        <f ca="1">Table23[[#This Row],[Detrended Series]]/Table23[[#This Row],[Seasonality]]</f>
        <v>1.0002256506875005</v>
      </c>
    </row>
    <row r="432" spans="1:8" x14ac:dyDescent="0.2">
      <c r="A432" s="1">
        <v>31352</v>
      </c>
      <c r="B432">
        <v>20.97</v>
      </c>
      <c r="C432" s="2">
        <f t="shared" ca="1" si="13"/>
        <v>22.533846153846159</v>
      </c>
      <c r="D432" s="2">
        <f ca="1">Table22[[#This Row],[y]]/Table22[[#This Row],[Trend]]</f>
        <v>0.93060012289205951</v>
      </c>
      <c r="E432" s="2" t="str">
        <f t="shared" si="12"/>
        <v>Nov</v>
      </c>
      <c r="F432" s="2">
        <f ca="1">AVERAGEIF($E$8:$E$727,Table23[[#This Row],[Monthly]],$D$8:$D$727)</f>
        <v>0.92868822447214805</v>
      </c>
      <c r="G432" s="2">
        <f ca="1">Table23[[#This Row],[Mul_Seasonality_Average]]-AVERAGE($F$2:$F$13)+1</f>
        <v>0.92814596956851692</v>
      </c>
      <c r="H432" s="2">
        <f ca="1">Table23[[#This Row],[Detrended Series]]/Table23[[#This Row],[Seasonality]]</f>
        <v>1.0026441458606812</v>
      </c>
    </row>
    <row r="433" spans="1:8" x14ac:dyDescent="0.2">
      <c r="A433" s="1">
        <v>31382</v>
      </c>
      <c r="B433">
        <v>22.49</v>
      </c>
      <c r="C433" s="2">
        <f t="shared" ca="1" si="13"/>
        <v>22.484615384615388</v>
      </c>
      <c r="D433" s="2">
        <f ca="1">Table22[[#This Row],[y]]/Table22[[#This Row],[Trend]]</f>
        <v>1.0002394799863152</v>
      </c>
      <c r="E433" s="2" t="str">
        <f t="shared" si="12"/>
        <v>Dec</v>
      </c>
      <c r="F433" s="2">
        <f ca="1">AVERAGEIF($E$8:$E$727,Table23[[#This Row],[Monthly]],$D$8:$D$727)</f>
        <v>0.98306369697572327</v>
      </c>
      <c r="G433" s="2">
        <f ca="1">Table23[[#This Row],[Mul_Seasonality_Average]]-AVERAGE($F$2:$F$13)+1</f>
        <v>0.98252144207209213</v>
      </c>
      <c r="H433" s="2">
        <f ca="1">Table23[[#This Row],[Detrended Series]]/Table23[[#This Row],[Seasonality]]</f>
        <v>1.0180332328186716</v>
      </c>
    </row>
    <row r="434" spans="1:8" x14ac:dyDescent="0.2">
      <c r="A434" s="1">
        <v>31413</v>
      </c>
      <c r="B434">
        <v>24.31</v>
      </c>
      <c r="C434" s="2">
        <f t="shared" ca="1" si="13"/>
        <v>22.469230769230766</v>
      </c>
      <c r="D434" s="2">
        <f ca="1">Table22[[#This Row],[y]]/Table22[[#This Row],[Trend]]</f>
        <v>1.0819239986306062</v>
      </c>
      <c r="E434" s="2" t="str">
        <f t="shared" si="12"/>
        <v>Jan</v>
      </c>
      <c r="F434" s="2">
        <f ca="1">AVERAGEIF($E$8:$E$727,Table23[[#This Row],[Monthly]],$D$8:$D$727)</f>
        <v>1.0612291220995622</v>
      </c>
      <c r="G434" s="2">
        <f ca="1">Table23[[#This Row],[Mul_Seasonality_Average]]-AVERAGE($F$2:$F$13)+1</f>
        <v>1.0606868671959311</v>
      </c>
      <c r="H434" s="2">
        <f ca="1">Table23[[#This Row],[Detrended Series]]/Table23[[#This Row],[Seasonality]]</f>
        <v>1.0200220556051742</v>
      </c>
    </row>
    <row r="435" spans="1:8" x14ac:dyDescent="0.2">
      <c r="A435" s="1">
        <v>31444</v>
      </c>
      <c r="B435">
        <v>25.9</v>
      </c>
      <c r="C435" s="2">
        <f t="shared" ca="1" si="13"/>
        <v>22.49384615384615</v>
      </c>
      <c r="D435" s="2">
        <f ca="1">Table22[[#This Row],[y]]/Table22[[#This Row],[Trend]]</f>
        <v>1.1514260310512279</v>
      </c>
      <c r="E435" s="2" t="str">
        <f t="shared" si="12"/>
        <v>Feb</v>
      </c>
      <c r="F435" s="2">
        <f ca="1">AVERAGEIF($E$8:$E$727,Table23[[#This Row],[Monthly]],$D$8:$D$727)</f>
        <v>1.1279568119928638</v>
      </c>
      <c r="G435" s="2">
        <f ca="1">Table23[[#This Row],[Mul_Seasonality_Average]]-AVERAGE($F$2:$F$13)+1</f>
        <v>1.1274145570892327</v>
      </c>
      <c r="H435" s="2">
        <f ca="1">Table23[[#This Row],[Detrended Series]]/Table23[[#This Row],[Seasonality]]</f>
        <v>1.0212978214721551</v>
      </c>
    </row>
    <row r="436" spans="1:8" x14ac:dyDescent="0.2">
      <c r="A436" s="1">
        <v>31472</v>
      </c>
      <c r="B436">
        <v>25.78</v>
      </c>
      <c r="C436" s="2">
        <f t="shared" ca="1" si="13"/>
        <v>22.588461538461537</v>
      </c>
      <c r="D436" s="2">
        <f ca="1">Table22[[#This Row],[y]]/Table22[[#This Row],[Trend]]</f>
        <v>1.1412906521368977</v>
      </c>
      <c r="E436" s="2" t="str">
        <f t="shared" si="12"/>
        <v>Mar</v>
      </c>
      <c r="F436" s="2">
        <f ca="1">AVERAGEIF($E$8:$E$727,Table23[[#This Row],[Monthly]],$D$8:$D$727)</f>
        <v>1.1460954131131467</v>
      </c>
      <c r="G436" s="2">
        <f ca="1">Table23[[#This Row],[Mul_Seasonality_Average]]-AVERAGE($F$2:$F$13)+1</f>
        <v>1.1455531582095155</v>
      </c>
      <c r="H436" s="2">
        <f ca="1">Table23[[#This Row],[Detrended Series]]/Table23[[#This Row],[Seasonality]]</f>
        <v>0.99627908487522299</v>
      </c>
    </row>
    <row r="437" spans="1:8" x14ac:dyDescent="0.2">
      <c r="A437" s="1">
        <v>31503</v>
      </c>
      <c r="B437">
        <v>24.86</v>
      </c>
      <c r="C437" s="2">
        <f t="shared" ca="1" si="13"/>
        <v>22.711538461538456</v>
      </c>
      <c r="D437" s="2">
        <f ca="1">Table22[[#This Row],[y]]/Table22[[#This Row],[Trend]]</f>
        <v>1.0945977984758681</v>
      </c>
      <c r="E437" s="2" t="str">
        <f t="shared" si="12"/>
        <v>Apr</v>
      </c>
      <c r="F437" s="2">
        <f ca="1">AVERAGEIF($E$8:$E$727,Table23[[#This Row],[Monthly]],$D$8:$D$727)</f>
        <v>1.1076861608568953</v>
      </c>
      <c r="G437" s="2">
        <f ca="1">Table23[[#This Row],[Mul_Seasonality_Average]]-AVERAGE($F$2:$F$13)+1</f>
        <v>1.1071439059532642</v>
      </c>
      <c r="H437" s="2">
        <f ca="1">Table23[[#This Row],[Detrended Series]]/Table23[[#This Row],[Seasonality]]</f>
        <v>0.98866804269080655</v>
      </c>
    </row>
    <row r="438" spans="1:8" x14ac:dyDescent="0.2">
      <c r="A438" s="1">
        <v>31533</v>
      </c>
      <c r="B438">
        <v>23.35</v>
      </c>
      <c r="C438" s="2">
        <f t="shared" ca="1" si="13"/>
        <v>22.858461538461537</v>
      </c>
      <c r="D438" s="2">
        <f ca="1">Table22[[#This Row],[y]]/Table22[[#This Row],[Trend]]</f>
        <v>1.0215035671018982</v>
      </c>
      <c r="E438" s="2" t="str">
        <f t="shared" si="12"/>
        <v>May</v>
      </c>
      <c r="F438" s="2">
        <f ca="1">AVERAGEIF($E$8:$E$727,Table23[[#This Row],[Monthly]],$D$8:$D$727)</f>
        <v>1.0512716216930516</v>
      </c>
      <c r="G438" s="2">
        <f ca="1">Table23[[#This Row],[Mul_Seasonality_Average]]-AVERAGE($F$2:$F$13)+1</f>
        <v>1.0507293667894204</v>
      </c>
      <c r="H438" s="2">
        <f ca="1">Table23[[#This Row],[Detrended Series]]/Table23[[#This Row],[Seasonality]]</f>
        <v>0.97218522617596215</v>
      </c>
    </row>
    <row r="439" spans="1:8" x14ac:dyDescent="0.2">
      <c r="A439" s="1">
        <v>31564</v>
      </c>
      <c r="B439">
        <v>22.03</v>
      </c>
      <c r="C439" s="2">
        <f t="shared" ca="1" si="13"/>
        <v>23.055384615384618</v>
      </c>
      <c r="D439" s="2">
        <f ca="1">Table22[[#This Row],[y]]/Table22[[#This Row],[Trend]]</f>
        <v>0.95552515681302541</v>
      </c>
      <c r="E439" s="2" t="str">
        <f t="shared" si="12"/>
        <v>Jun</v>
      </c>
      <c r="F439" s="2">
        <f ca="1">AVERAGEIF($E$8:$E$727,Table23[[#This Row],[Monthly]],$D$8:$D$727)</f>
        <v>0.98970503057706927</v>
      </c>
      <c r="G439" s="2">
        <f ca="1">Table23[[#This Row],[Mul_Seasonality_Average]]-AVERAGE($F$2:$F$13)+1</f>
        <v>0.98916277567343813</v>
      </c>
      <c r="H439" s="2">
        <f ca="1">Table23[[#This Row],[Detrended Series]]/Table23[[#This Row],[Seasonality]]</f>
        <v>0.96599384885110373</v>
      </c>
    </row>
    <row r="440" spans="1:8" x14ac:dyDescent="0.2">
      <c r="A440" s="1">
        <v>31594</v>
      </c>
      <c r="B440">
        <v>21.64</v>
      </c>
      <c r="C440" s="2">
        <f t="shared" ca="1" si="13"/>
        <v>23.294615384615387</v>
      </c>
      <c r="D440" s="2">
        <f ca="1">Table22[[#This Row],[y]]/Table22[[#This Row],[Trend]]</f>
        <v>0.9289700492025228</v>
      </c>
      <c r="E440" s="2" t="str">
        <f t="shared" si="12"/>
        <v>Jul</v>
      </c>
      <c r="F440" s="2">
        <f ca="1">AVERAGEIF($E$8:$E$727,Table23[[#This Row],[Monthly]],$D$8:$D$727)</f>
        <v>0.93724386248424341</v>
      </c>
      <c r="G440" s="2">
        <f ca="1">Table23[[#This Row],[Mul_Seasonality_Average]]-AVERAGE($F$2:$F$13)+1</f>
        <v>0.93670160758061227</v>
      </c>
      <c r="H440" s="2">
        <f ca="1">Table23[[#This Row],[Detrended Series]]/Table23[[#This Row],[Seasonality]]</f>
        <v>0.99174597511574769</v>
      </c>
    </row>
    <row r="441" spans="1:8" x14ac:dyDescent="0.2">
      <c r="A441" s="1">
        <v>31625</v>
      </c>
      <c r="B441">
        <v>21.07</v>
      </c>
      <c r="C441" s="2">
        <f t="shared" ca="1" si="13"/>
        <v>23.503076923076922</v>
      </c>
      <c r="D441" s="2">
        <f ca="1">Table22[[#This Row],[y]]/Table22[[#This Row],[Trend]]</f>
        <v>0.89647836617136878</v>
      </c>
      <c r="E441" s="2" t="str">
        <f t="shared" si="12"/>
        <v>Aug</v>
      </c>
      <c r="F441" s="2">
        <f ca="1">AVERAGEIF($E$8:$E$727,Table23[[#This Row],[Monthly]],$D$8:$D$727)</f>
        <v>0.89460808669572078</v>
      </c>
      <c r="G441" s="2">
        <f ca="1">Table23[[#This Row],[Mul_Seasonality_Average]]-AVERAGE($F$2:$F$13)+1</f>
        <v>0.89406583179208965</v>
      </c>
      <c r="H441" s="2">
        <f ca="1">Table23[[#This Row],[Detrended Series]]/Table23[[#This Row],[Seasonality]]</f>
        <v>1.0026983856148974</v>
      </c>
    </row>
    <row r="442" spans="1:8" x14ac:dyDescent="0.2">
      <c r="A442" s="1">
        <v>31656</v>
      </c>
      <c r="B442">
        <v>21.13</v>
      </c>
      <c r="C442" s="2">
        <f t="shared" ca="1" si="13"/>
        <v>23.656153846153845</v>
      </c>
      <c r="D442" s="2">
        <f ca="1">Table22[[#This Row],[y]]/Table22[[#This Row],[Trend]]</f>
        <v>0.89321367021103626</v>
      </c>
      <c r="E442" s="2" t="str">
        <f t="shared" si="12"/>
        <v>Sep</v>
      </c>
      <c r="F442" s="2">
        <f ca="1">AVERAGEIF($E$8:$E$727,Table23[[#This Row],[Monthly]],$D$8:$D$727)</f>
        <v>0.88237232635432461</v>
      </c>
      <c r="G442" s="2">
        <f ca="1">Table23[[#This Row],[Mul_Seasonality_Average]]-AVERAGE($F$2:$F$13)+1</f>
        <v>0.88183007145069348</v>
      </c>
      <c r="H442" s="2">
        <f ca="1">Table23[[#This Row],[Detrended Series]]/Table23[[#This Row],[Seasonality]]</f>
        <v>1.0129090616535856</v>
      </c>
    </row>
    <row r="443" spans="1:8" x14ac:dyDescent="0.2">
      <c r="A443" s="1">
        <v>31686</v>
      </c>
      <c r="B443">
        <v>21.46</v>
      </c>
      <c r="C443" s="2">
        <f t="shared" ca="1" si="13"/>
        <v>23.746153846153849</v>
      </c>
      <c r="D443" s="2">
        <f ca="1">Table22[[#This Row],[y]]/Table22[[#This Row],[Trend]]</f>
        <v>0.90372529964366688</v>
      </c>
      <c r="E443" s="2" t="str">
        <f t="shared" si="12"/>
        <v>Oct</v>
      </c>
      <c r="F443" s="2">
        <f ca="1">AVERAGEIF($E$8:$E$727,Table23[[#This Row],[Monthly]],$D$8:$D$727)</f>
        <v>0.89658670152882181</v>
      </c>
      <c r="G443" s="2">
        <f ca="1">Table23[[#This Row],[Mul_Seasonality_Average]]-AVERAGE($F$2:$F$13)+1</f>
        <v>0.89604444662519067</v>
      </c>
      <c r="H443" s="2">
        <f ca="1">Table23[[#This Row],[Detrended Series]]/Table23[[#This Row],[Seasonality]]</f>
        <v>1.0085719553839152</v>
      </c>
    </row>
    <row r="444" spans="1:8" x14ac:dyDescent="0.2">
      <c r="A444" s="1">
        <v>31717</v>
      </c>
      <c r="B444">
        <v>22.17</v>
      </c>
      <c r="C444" s="2">
        <f t="shared" ca="1" si="13"/>
        <v>23.830769230769231</v>
      </c>
      <c r="D444" s="2">
        <f ca="1">Table22[[#This Row],[y]]/Table22[[#This Row],[Trend]]</f>
        <v>0.93030987734021953</v>
      </c>
      <c r="E444" s="2" t="str">
        <f t="shared" si="12"/>
        <v>Nov</v>
      </c>
      <c r="F444" s="2">
        <f ca="1">AVERAGEIF($E$8:$E$727,Table23[[#This Row],[Monthly]],$D$8:$D$727)</f>
        <v>0.92868822447214805</v>
      </c>
      <c r="G444" s="2">
        <f ca="1">Table23[[#This Row],[Mul_Seasonality_Average]]-AVERAGE($F$2:$F$13)+1</f>
        <v>0.92814596956851692</v>
      </c>
      <c r="H444" s="2">
        <f ca="1">Table23[[#This Row],[Detrended Series]]/Table23[[#This Row],[Seasonality]]</f>
        <v>1.0023314304459121</v>
      </c>
    </row>
    <row r="445" spans="1:8" x14ac:dyDescent="0.2">
      <c r="A445" s="1">
        <v>31747</v>
      </c>
      <c r="B445">
        <v>23.53</v>
      </c>
      <c r="C445" s="2">
        <f t="shared" ca="1" si="13"/>
        <v>23.883846153846154</v>
      </c>
      <c r="D445" s="2">
        <f ca="1">Table22[[#This Row],[y]]/Table22[[#This Row],[Trend]]</f>
        <v>0.98518470804212699</v>
      </c>
      <c r="E445" s="2" t="str">
        <f t="shared" si="12"/>
        <v>Dec</v>
      </c>
      <c r="F445" s="2">
        <f ca="1">AVERAGEIF($E$8:$E$727,Table23[[#This Row],[Monthly]],$D$8:$D$727)</f>
        <v>0.98306369697572327</v>
      </c>
      <c r="G445" s="2">
        <f ca="1">Table23[[#This Row],[Mul_Seasonality_Average]]-AVERAGE($F$2:$F$13)+1</f>
        <v>0.98252144207209213</v>
      </c>
      <c r="H445" s="2">
        <f ca="1">Table23[[#This Row],[Detrended Series]]/Table23[[#This Row],[Seasonality]]</f>
        <v>1.0027106441203137</v>
      </c>
    </row>
    <row r="446" spans="1:8" x14ac:dyDescent="0.2">
      <c r="A446" s="1">
        <v>31778</v>
      </c>
      <c r="B446">
        <v>25.6</v>
      </c>
      <c r="C446" s="2">
        <f t="shared" ca="1" si="13"/>
        <v>23.958461538461538</v>
      </c>
      <c r="D446" s="2">
        <f ca="1">Table22[[#This Row],[y]]/Table22[[#This Row],[Trend]]</f>
        <v>1.0685160213189495</v>
      </c>
      <c r="E446" s="2" t="str">
        <f t="shared" si="12"/>
        <v>Jan</v>
      </c>
      <c r="F446" s="2">
        <f ca="1">AVERAGEIF($E$8:$E$727,Table23[[#This Row],[Monthly]],$D$8:$D$727)</f>
        <v>1.0612291220995622</v>
      </c>
      <c r="G446" s="2">
        <f ca="1">Table23[[#This Row],[Mul_Seasonality_Average]]-AVERAGE($F$2:$F$13)+1</f>
        <v>1.0606868671959311</v>
      </c>
      <c r="H446" s="2">
        <f ca="1">Table23[[#This Row],[Detrended Series]]/Table23[[#This Row],[Seasonality]]</f>
        <v>1.0073812115197729</v>
      </c>
    </row>
    <row r="447" spans="1:8" x14ac:dyDescent="0.2">
      <c r="A447" s="1">
        <v>31809</v>
      </c>
      <c r="B447">
        <v>27.02</v>
      </c>
      <c r="C447" s="2">
        <f t="shared" ca="1" si="13"/>
        <v>23.98</v>
      </c>
      <c r="D447" s="2">
        <f ca="1">Table22[[#This Row],[y]]/Table22[[#This Row],[Trend]]</f>
        <v>1.1267723102585487</v>
      </c>
      <c r="E447" s="2" t="str">
        <f t="shared" si="12"/>
        <v>Feb</v>
      </c>
      <c r="F447" s="2">
        <f ca="1">AVERAGEIF($E$8:$E$727,Table23[[#This Row],[Monthly]],$D$8:$D$727)</f>
        <v>1.1279568119928638</v>
      </c>
      <c r="G447" s="2">
        <f ca="1">Table23[[#This Row],[Mul_Seasonality_Average]]-AVERAGE($F$2:$F$13)+1</f>
        <v>1.1274145570892327</v>
      </c>
      <c r="H447" s="2">
        <f ca="1">Table23[[#This Row],[Detrended Series]]/Table23[[#This Row],[Seasonality]]</f>
        <v>0.99943033658147706</v>
      </c>
    </row>
    <row r="448" spans="1:8" x14ac:dyDescent="0.2">
      <c r="A448" s="1">
        <v>31837</v>
      </c>
      <c r="B448">
        <v>27.89</v>
      </c>
      <c r="C448" s="2">
        <f t="shared" ca="1" si="13"/>
        <v>24.051538461538463</v>
      </c>
      <c r="D448" s="2">
        <f ca="1">Table22[[#This Row],[y]]/Table22[[#This Row],[Trend]]</f>
        <v>1.1595931813093676</v>
      </c>
      <c r="E448" s="2" t="str">
        <f t="shared" si="12"/>
        <v>Mar</v>
      </c>
      <c r="F448" s="2">
        <f ca="1">AVERAGEIF($E$8:$E$727,Table23[[#This Row],[Monthly]],$D$8:$D$727)</f>
        <v>1.1460954131131467</v>
      </c>
      <c r="G448" s="2">
        <f ca="1">Table23[[#This Row],[Mul_Seasonality_Average]]-AVERAGE($F$2:$F$13)+1</f>
        <v>1.1455531582095155</v>
      </c>
      <c r="H448" s="2">
        <f ca="1">Table23[[#This Row],[Detrended Series]]/Table23[[#This Row],[Seasonality]]</f>
        <v>1.0122561078892196</v>
      </c>
    </row>
    <row r="449" spans="1:8" x14ac:dyDescent="0.2">
      <c r="A449" s="1">
        <v>31868</v>
      </c>
      <c r="B449">
        <v>26.95</v>
      </c>
      <c r="C449" s="2">
        <f t="shared" ca="1" si="13"/>
        <v>24.16</v>
      </c>
      <c r="D449" s="2">
        <f ca="1">Table22[[#This Row],[y]]/Table22[[#This Row],[Trend]]</f>
        <v>1.1154801324503312</v>
      </c>
      <c r="E449" s="2" t="str">
        <f t="shared" si="12"/>
        <v>Apr</v>
      </c>
      <c r="F449" s="2">
        <f ca="1">AVERAGEIF($E$8:$E$727,Table23[[#This Row],[Monthly]],$D$8:$D$727)</f>
        <v>1.1076861608568953</v>
      </c>
      <c r="G449" s="2">
        <f ca="1">Table23[[#This Row],[Mul_Seasonality_Average]]-AVERAGE($F$2:$F$13)+1</f>
        <v>1.1071439059532642</v>
      </c>
      <c r="H449" s="2">
        <f ca="1">Table23[[#This Row],[Detrended Series]]/Table23[[#This Row],[Seasonality]]</f>
        <v>1.0075294877677978</v>
      </c>
    </row>
    <row r="450" spans="1:8" x14ac:dyDescent="0.2">
      <c r="A450" s="1">
        <v>31898</v>
      </c>
      <c r="B450">
        <v>25.96</v>
      </c>
      <c r="C450" s="2">
        <f t="shared" ca="1" si="13"/>
        <v>24.266153846153845</v>
      </c>
      <c r="D450" s="2">
        <f ca="1">Table22[[#This Row],[y]]/Table22[[#This Row],[Trend]]</f>
        <v>1.0698028276168137</v>
      </c>
      <c r="E450" s="2" t="str">
        <f t="shared" ref="E450:E513" si="14">TEXT(A450,"mmm")</f>
        <v>May</v>
      </c>
      <c r="F450" s="2">
        <f ca="1">AVERAGEIF($E$8:$E$727,Table23[[#This Row],[Monthly]],$D$8:$D$727)</f>
        <v>1.0512716216930516</v>
      </c>
      <c r="G450" s="2">
        <f ca="1">Table23[[#This Row],[Mul_Seasonality_Average]]-AVERAGE($F$2:$F$13)+1</f>
        <v>1.0507293667894204</v>
      </c>
      <c r="H450" s="2">
        <f ca="1">Table23[[#This Row],[Detrended Series]]/Table23[[#This Row],[Seasonality]]</f>
        <v>1.0181525913620113</v>
      </c>
    </row>
    <row r="451" spans="1:8" x14ac:dyDescent="0.2">
      <c r="A451" s="1">
        <v>31929</v>
      </c>
      <c r="B451">
        <v>24.04</v>
      </c>
      <c r="C451" s="2">
        <f t="shared" ca="1" si="13"/>
        <v>24.369230769230771</v>
      </c>
      <c r="D451" s="2">
        <f ca="1">Table22[[#This Row],[y]]/Table22[[#This Row],[Trend]]</f>
        <v>0.98648989898989892</v>
      </c>
      <c r="E451" s="2" t="str">
        <f t="shared" si="14"/>
        <v>Jun</v>
      </c>
      <c r="F451" s="2">
        <f ca="1">AVERAGEIF($E$8:$E$727,Table23[[#This Row],[Monthly]],$D$8:$D$727)</f>
        <v>0.98970503057706927</v>
      </c>
      <c r="G451" s="2">
        <f ca="1">Table23[[#This Row],[Mul_Seasonality_Average]]-AVERAGE($F$2:$F$13)+1</f>
        <v>0.98916277567343813</v>
      </c>
      <c r="H451" s="2">
        <f ca="1">Table23[[#This Row],[Detrended Series]]/Table23[[#This Row],[Seasonality]]</f>
        <v>0.99729783939582695</v>
      </c>
    </row>
    <row r="452" spans="1:8" x14ac:dyDescent="0.2">
      <c r="A452" s="1">
        <v>31959</v>
      </c>
      <c r="B452">
        <v>23</v>
      </c>
      <c r="C452" s="2">
        <f t="shared" ca="1" si="13"/>
        <v>24.463846153846152</v>
      </c>
      <c r="D452" s="2">
        <f ca="1">Table22[[#This Row],[y]]/Table22[[#This Row],[Trend]]</f>
        <v>0.94016287771593887</v>
      </c>
      <c r="E452" s="2" t="str">
        <f t="shared" si="14"/>
        <v>Jul</v>
      </c>
      <c r="F452" s="2">
        <f ca="1">AVERAGEIF($E$8:$E$727,Table23[[#This Row],[Monthly]],$D$8:$D$727)</f>
        <v>0.93724386248424341</v>
      </c>
      <c r="G452" s="2">
        <f ca="1">Table23[[#This Row],[Mul_Seasonality_Average]]-AVERAGE($F$2:$F$13)+1</f>
        <v>0.93670160758061227</v>
      </c>
      <c r="H452" s="2">
        <f ca="1">Table23[[#This Row],[Detrended Series]]/Table23[[#This Row],[Seasonality]]</f>
        <v>1.0036951683517088</v>
      </c>
    </row>
    <row r="453" spans="1:8" x14ac:dyDescent="0.2">
      <c r="A453" s="1">
        <v>31990</v>
      </c>
      <c r="B453">
        <v>21.92</v>
      </c>
      <c r="C453" s="2">
        <f t="shared" ca="1" si="13"/>
        <v>24.474615384615383</v>
      </c>
      <c r="D453" s="2">
        <f ca="1">Table22[[#This Row],[y]]/Table22[[#This Row],[Trend]]</f>
        <v>0.89562183738253143</v>
      </c>
      <c r="E453" s="2" t="str">
        <f t="shared" si="14"/>
        <v>Aug</v>
      </c>
      <c r="F453" s="2">
        <f ca="1">AVERAGEIF($E$8:$E$727,Table23[[#This Row],[Monthly]],$D$8:$D$727)</f>
        <v>0.89460808669572078</v>
      </c>
      <c r="G453" s="2">
        <f ca="1">Table23[[#This Row],[Mul_Seasonality_Average]]-AVERAGE($F$2:$F$13)+1</f>
        <v>0.89406583179208965</v>
      </c>
      <c r="H453" s="2">
        <f ca="1">Table23[[#This Row],[Detrended Series]]/Table23[[#This Row],[Seasonality]]</f>
        <v>1.0017403702670562</v>
      </c>
    </row>
    <row r="454" spans="1:8" x14ac:dyDescent="0.2">
      <c r="A454" s="1">
        <v>32021</v>
      </c>
      <c r="B454">
        <v>22</v>
      </c>
      <c r="C454" s="2">
        <f t="shared" ca="1" si="13"/>
        <v>24.373846153846152</v>
      </c>
      <c r="D454" s="2">
        <f ca="1">Table22[[#This Row],[y]]/Table22[[#This Row],[Trend]]</f>
        <v>0.90260682951461224</v>
      </c>
      <c r="E454" s="2" t="str">
        <f t="shared" si="14"/>
        <v>Sep</v>
      </c>
      <c r="F454" s="2">
        <f ca="1">AVERAGEIF($E$8:$E$727,Table23[[#This Row],[Monthly]],$D$8:$D$727)</f>
        <v>0.88237232635432461</v>
      </c>
      <c r="G454" s="2">
        <f ca="1">Table23[[#This Row],[Mul_Seasonality_Average]]-AVERAGE($F$2:$F$13)+1</f>
        <v>0.88183007145069348</v>
      </c>
      <c r="H454" s="2">
        <f ca="1">Table23[[#This Row],[Detrended Series]]/Table23[[#This Row],[Seasonality]]</f>
        <v>1.0235609543568174</v>
      </c>
    </row>
    <row r="455" spans="1:8" x14ac:dyDescent="0.2">
      <c r="A455" s="1">
        <v>32051</v>
      </c>
      <c r="B455">
        <v>22.54</v>
      </c>
      <c r="C455" s="2">
        <f t="shared" ca="1" si="13"/>
        <v>24.126923076923074</v>
      </c>
      <c r="D455" s="2">
        <f ca="1">Table22[[#This Row],[y]]/Table22[[#This Row],[Trend]]</f>
        <v>0.9342260481428345</v>
      </c>
      <c r="E455" s="2" t="str">
        <f t="shared" si="14"/>
        <v>Oct</v>
      </c>
      <c r="F455" s="2">
        <f ca="1">AVERAGEIF($E$8:$E$727,Table23[[#This Row],[Monthly]],$D$8:$D$727)</f>
        <v>0.89658670152882181</v>
      </c>
      <c r="G455" s="2">
        <f ca="1">Table23[[#This Row],[Mul_Seasonality_Average]]-AVERAGE($F$2:$F$13)+1</f>
        <v>0.89604444662519067</v>
      </c>
      <c r="H455" s="2">
        <f ca="1">Table23[[#This Row],[Detrended Series]]/Table23[[#This Row],[Seasonality]]</f>
        <v>1.0426112807924304</v>
      </c>
    </row>
    <row r="456" spans="1:8" x14ac:dyDescent="0.2">
      <c r="A456" s="1">
        <v>32082</v>
      </c>
      <c r="B456">
        <v>22.84</v>
      </c>
      <c r="C456" s="2">
        <f t="shared" ca="1" si="13"/>
        <v>23.836923076923078</v>
      </c>
      <c r="D456" s="2">
        <f ca="1">Table22[[#This Row],[y]]/Table22[[#This Row],[Trend]]</f>
        <v>0.95817735897766876</v>
      </c>
      <c r="E456" s="2" t="str">
        <f t="shared" si="14"/>
        <v>Nov</v>
      </c>
      <c r="F456" s="2">
        <f ca="1">AVERAGEIF($E$8:$E$727,Table23[[#This Row],[Monthly]],$D$8:$D$727)</f>
        <v>0.92868822447214805</v>
      </c>
      <c r="G456" s="2">
        <f ca="1">Table23[[#This Row],[Mul_Seasonality_Average]]-AVERAGE($F$2:$F$13)+1</f>
        <v>0.92814596956851692</v>
      </c>
      <c r="H456" s="2">
        <f ca="1">Table23[[#This Row],[Detrended Series]]/Table23[[#This Row],[Seasonality]]</f>
        <v>1.032356321520324</v>
      </c>
    </row>
    <row r="457" spans="1:8" x14ac:dyDescent="0.2">
      <c r="A457" s="1">
        <v>32112</v>
      </c>
      <c r="B457">
        <v>23.51</v>
      </c>
      <c r="C457" s="2">
        <f t="shared" ref="C457:C520" ca="1" si="15">IFERROR(AVERAGE(OFFSET(B451,0,0,13,1)),"")</f>
        <v>23.50615384615385</v>
      </c>
      <c r="D457" s="2">
        <f ca="1">Table22[[#This Row],[y]]/Table22[[#This Row],[Trend]]</f>
        <v>1.0001636232737743</v>
      </c>
      <c r="E457" s="2" t="str">
        <f t="shared" si="14"/>
        <v>Dec</v>
      </c>
      <c r="F457" s="2">
        <f ca="1">AVERAGEIF($E$8:$E$727,Table23[[#This Row],[Monthly]],$D$8:$D$727)</f>
        <v>0.98306369697572327</v>
      </c>
      <c r="G457" s="2">
        <f ca="1">Table23[[#This Row],[Mul_Seasonality_Average]]-AVERAGE($F$2:$F$13)+1</f>
        <v>0.98252144207209213</v>
      </c>
      <c r="H457" s="2">
        <f ca="1">Table23[[#This Row],[Detrended Series]]/Table23[[#This Row],[Seasonality]]</f>
        <v>1.017956026653704</v>
      </c>
    </row>
    <row r="458" spans="1:8" x14ac:dyDescent="0.2">
      <c r="A458" s="1">
        <v>32143</v>
      </c>
      <c r="B458">
        <v>24.76</v>
      </c>
      <c r="C458" s="2">
        <f t="shared" ca="1" si="15"/>
        <v>23.240769230769232</v>
      </c>
      <c r="D458" s="2">
        <f ca="1">Table22[[#This Row],[y]]/Table22[[#This Row],[Trend]]</f>
        <v>1.06536921192864</v>
      </c>
      <c r="E458" s="2" t="str">
        <f t="shared" si="14"/>
        <v>Jan</v>
      </c>
      <c r="F458" s="2">
        <f ca="1">AVERAGEIF($E$8:$E$727,Table23[[#This Row],[Monthly]],$D$8:$D$727)</f>
        <v>1.0612291220995622</v>
      </c>
      <c r="G458" s="2">
        <f ca="1">Table23[[#This Row],[Mul_Seasonality_Average]]-AVERAGE($F$2:$F$13)+1</f>
        <v>1.0606868671959311</v>
      </c>
      <c r="H458" s="2">
        <f ca="1">Table23[[#This Row],[Detrended Series]]/Table23[[#This Row],[Seasonality]]</f>
        <v>1.0044144458440287</v>
      </c>
    </row>
    <row r="459" spans="1:8" x14ac:dyDescent="0.2">
      <c r="A459" s="1">
        <v>32174</v>
      </c>
      <c r="B459">
        <v>25.74</v>
      </c>
      <c r="C459" s="2">
        <f t="shared" ca="1" si="15"/>
        <v>22.981538461538467</v>
      </c>
      <c r="D459" s="2">
        <f ca="1">Table22[[#This Row],[y]]/Table22[[#This Row],[Trend]]</f>
        <v>1.1200294550810013</v>
      </c>
      <c r="E459" s="2" t="str">
        <f t="shared" si="14"/>
        <v>Feb</v>
      </c>
      <c r="F459" s="2">
        <f ca="1">AVERAGEIF($E$8:$E$727,Table23[[#This Row],[Monthly]],$D$8:$D$727)</f>
        <v>1.1279568119928638</v>
      </c>
      <c r="G459" s="2">
        <f ca="1">Table23[[#This Row],[Mul_Seasonality_Average]]-AVERAGE($F$2:$F$13)+1</f>
        <v>1.1274145570892327</v>
      </c>
      <c r="H459" s="2">
        <f ca="1">Table23[[#This Row],[Detrended Series]]/Table23[[#This Row],[Seasonality]]</f>
        <v>0.99344952399115871</v>
      </c>
    </row>
    <row r="460" spans="1:8" x14ac:dyDescent="0.2">
      <c r="A460" s="1">
        <v>32203</v>
      </c>
      <c r="B460">
        <v>25.71</v>
      </c>
      <c r="C460" s="2">
        <f t="shared" ca="1" si="15"/>
        <v>22.790769230769232</v>
      </c>
      <c r="D460" s="2">
        <f ca="1">Table22[[#This Row],[y]]/Table22[[#This Row],[Trend]]</f>
        <v>1.128088294856217</v>
      </c>
      <c r="E460" s="2" t="str">
        <f t="shared" si="14"/>
        <v>Mar</v>
      </c>
      <c r="F460" s="2">
        <f ca="1">AVERAGEIF($E$8:$E$727,Table23[[#This Row],[Monthly]],$D$8:$D$727)</f>
        <v>1.1460954131131467</v>
      </c>
      <c r="G460" s="2">
        <f ca="1">Table23[[#This Row],[Mul_Seasonality_Average]]-AVERAGE($F$2:$F$13)+1</f>
        <v>1.1455531582095155</v>
      </c>
      <c r="H460" s="2">
        <f ca="1">Table23[[#This Row],[Detrended Series]]/Table23[[#This Row],[Seasonality]]</f>
        <v>0.98475420959024207</v>
      </c>
    </row>
    <row r="461" spans="1:8" x14ac:dyDescent="0.2">
      <c r="A461" s="1">
        <v>32234</v>
      </c>
      <c r="B461">
        <v>24.68</v>
      </c>
      <c r="C461" s="2">
        <f t="shared" ca="1" si="15"/>
        <v>22.623846153846156</v>
      </c>
      <c r="D461" s="2">
        <f ca="1">Table22[[#This Row],[y]]/Table22[[#This Row],[Trend]]</f>
        <v>1.0908843629934377</v>
      </c>
      <c r="E461" s="2" t="str">
        <f t="shared" si="14"/>
        <v>Apr</v>
      </c>
      <c r="F461" s="2">
        <f ca="1">AVERAGEIF($E$8:$E$727,Table23[[#This Row],[Monthly]],$D$8:$D$727)</f>
        <v>1.1076861608568953</v>
      </c>
      <c r="G461" s="2">
        <f ca="1">Table23[[#This Row],[Mul_Seasonality_Average]]-AVERAGE($F$2:$F$13)+1</f>
        <v>1.1071439059532642</v>
      </c>
      <c r="H461" s="2">
        <f ca="1">Table23[[#This Row],[Detrended Series]]/Table23[[#This Row],[Seasonality]]</f>
        <v>0.98531397510983287</v>
      </c>
    </row>
    <row r="462" spans="1:8" x14ac:dyDescent="0.2">
      <c r="A462" s="1">
        <v>32264</v>
      </c>
      <c r="B462">
        <v>23.18</v>
      </c>
      <c r="C462" s="2">
        <f t="shared" ca="1" si="15"/>
        <v>22.502307692307689</v>
      </c>
      <c r="D462" s="2">
        <f ca="1">Table22[[#This Row],[y]]/Table22[[#This Row],[Trend]]</f>
        <v>1.0301165692407619</v>
      </c>
      <c r="E462" s="2" t="str">
        <f t="shared" si="14"/>
        <v>May</v>
      </c>
      <c r="F462" s="2">
        <f ca="1">AVERAGEIF($E$8:$E$727,Table23[[#This Row],[Monthly]],$D$8:$D$727)</f>
        <v>1.0512716216930516</v>
      </c>
      <c r="G462" s="2">
        <f ca="1">Table23[[#This Row],[Mul_Seasonality_Average]]-AVERAGE($F$2:$F$13)+1</f>
        <v>1.0507293667894204</v>
      </c>
      <c r="H462" s="2">
        <f ca="1">Table23[[#This Row],[Detrended Series]]/Table23[[#This Row],[Seasonality]]</f>
        <v>0.98038239131771632</v>
      </c>
    </row>
    <row r="463" spans="1:8" x14ac:dyDescent="0.2">
      <c r="A463" s="1">
        <v>32295</v>
      </c>
      <c r="B463">
        <v>21.66</v>
      </c>
      <c r="C463" s="2">
        <f t="shared" ca="1" si="15"/>
        <v>22.456923076923076</v>
      </c>
      <c r="D463" s="2">
        <f ca="1">Table22[[#This Row],[y]]/Table22[[#This Row],[Trend]]</f>
        <v>0.96451325614852368</v>
      </c>
      <c r="E463" s="2" t="str">
        <f t="shared" si="14"/>
        <v>Jun</v>
      </c>
      <c r="F463" s="2">
        <f ca="1">AVERAGEIF($E$8:$E$727,Table23[[#This Row],[Monthly]],$D$8:$D$727)</f>
        <v>0.98970503057706927</v>
      </c>
      <c r="G463" s="2">
        <f ca="1">Table23[[#This Row],[Mul_Seasonality_Average]]-AVERAGE($F$2:$F$13)+1</f>
        <v>0.98916277567343813</v>
      </c>
      <c r="H463" s="2">
        <f ca="1">Table23[[#This Row],[Detrended Series]]/Table23[[#This Row],[Seasonality]]</f>
        <v>0.97508042141180185</v>
      </c>
    </row>
    <row r="464" spans="1:8" x14ac:dyDescent="0.2">
      <c r="A464" s="1">
        <v>32325</v>
      </c>
      <c r="B464">
        <v>20.59</v>
      </c>
      <c r="C464" s="2">
        <f t="shared" ca="1" si="15"/>
        <v>22.522307692307699</v>
      </c>
      <c r="D464" s="2">
        <f ca="1">Table22[[#This Row],[y]]/Table22[[#This Row],[Trend]]</f>
        <v>0.91420472010656073</v>
      </c>
      <c r="E464" s="2" t="str">
        <f t="shared" si="14"/>
        <v>Jul</v>
      </c>
      <c r="F464" s="2">
        <f ca="1">AVERAGEIF($E$8:$E$727,Table23[[#This Row],[Monthly]],$D$8:$D$727)</f>
        <v>0.93724386248424341</v>
      </c>
      <c r="G464" s="2">
        <f ca="1">Table23[[#This Row],[Mul_Seasonality_Average]]-AVERAGE($F$2:$F$13)+1</f>
        <v>0.93670160758061227</v>
      </c>
      <c r="H464" s="2">
        <f ca="1">Table23[[#This Row],[Detrended Series]]/Table23[[#This Row],[Seasonality]]</f>
        <v>0.97598286659061229</v>
      </c>
    </row>
    <row r="465" spans="1:8" x14ac:dyDescent="0.2">
      <c r="A465" s="1">
        <v>32356</v>
      </c>
      <c r="B465">
        <v>19.63</v>
      </c>
      <c r="C465" s="2">
        <f t="shared" ca="1" si="15"/>
        <v>22.619230769230764</v>
      </c>
      <c r="D465" s="2">
        <f ca="1">Table22[[#This Row],[y]]/Table22[[#This Row],[Trend]]</f>
        <v>0.86784560448903258</v>
      </c>
      <c r="E465" s="2" t="str">
        <f t="shared" si="14"/>
        <v>Aug</v>
      </c>
      <c r="F465" s="2">
        <f ca="1">AVERAGEIF($E$8:$E$727,Table23[[#This Row],[Monthly]],$D$8:$D$727)</f>
        <v>0.89460808669572078</v>
      </c>
      <c r="G465" s="2">
        <f ca="1">Table23[[#This Row],[Mul_Seasonality_Average]]-AVERAGE($F$2:$F$13)+1</f>
        <v>0.89406583179208965</v>
      </c>
      <c r="H465" s="2">
        <f ca="1">Table23[[#This Row],[Detrended Series]]/Table23[[#This Row],[Seasonality]]</f>
        <v>0.97067304624481565</v>
      </c>
    </row>
    <row r="466" spans="1:8" x14ac:dyDescent="0.2">
      <c r="A466" s="1">
        <v>32387</v>
      </c>
      <c r="B466">
        <v>19.440000000000001</v>
      </c>
      <c r="C466" s="2">
        <f t="shared" ca="1" si="15"/>
        <v>22.655384615384609</v>
      </c>
      <c r="D466" s="2">
        <f ca="1">Table22[[#This Row],[y]]/Table22[[#This Row],[Trend]]</f>
        <v>0.85807415455656688</v>
      </c>
      <c r="E466" s="2" t="str">
        <f t="shared" si="14"/>
        <v>Sep</v>
      </c>
      <c r="F466" s="2">
        <f ca="1">AVERAGEIF($E$8:$E$727,Table23[[#This Row],[Monthly]],$D$8:$D$727)</f>
        <v>0.88237232635432461</v>
      </c>
      <c r="G466" s="2">
        <f ca="1">Table23[[#This Row],[Mul_Seasonality_Average]]-AVERAGE($F$2:$F$13)+1</f>
        <v>0.88183007145069348</v>
      </c>
      <c r="H466" s="2">
        <f ca="1">Table23[[#This Row],[Detrended Series]]/Table23[[#This Row],[Seasonality]]</f>
        <v>0.97306066365479482</v>
      </c>
    </row>
    <row r="467" spans="1:8" x14ac:dyDescent="0.2">
      <c r="A467" s="1">
        <v>32417</v>
      </c>
      <c r="B467">
        <v>19.829999999999998</v>
      </c>
      <c r="C467" s="2">
        <f t="shared" ca="1" si="15"/>
        <v>22.642307692307693</v>
      </c>
      <c r="D467" s="2">
        <f ca="1">Table22[[#This Row],[y]]/Table22[[#This Row],[Trend]]</f>
        <v>0.87579412264311185</v>
      </c>
      <c r="E467" s="2" t="str">
        <f t="shared" si="14"/>
        <v>Oct</v>
      </c>
      <c r="F467" s="2">
        <f ca="1">AVERAGEIF($E$8:$E$727,Table23[[#This Row],[Monthly]],$D$8:$D$727)</f>
        <v>0.89658670152882181</v>
      </c>
      <c r="G467" s="2">
        <f ca="1">Table23[[#This Row],[Mul_Seasonality_Average]]-AVERAGE($F$2:$F$13)+1</f>
        <v>0.89604444662519067</v>
      </c>
      <c r="H467" s="2">
        <f ca="1">Table23[[#This Row],[Detrended Series]]/Table23[[#This Row],[Seasonality]]</f>
        <v>0.97740031305550923</v>
      </c>
    </row>
    <row r="468" spans="1:8" x14ac:dyDescent="0.2">
      <c r="A468" s="1">
        <v>32448</v>
      </c>
      <c r="B468">
        <v>20.96</v>
      </c>
      <c r="C468" s="2">
        <f t="shared" ca="1" si="15"/>
        <v>22.540769230769232</v>
      </c>
      <c r="D468" s="2">
        <f ca="1">Table22[[#This Row],[y]]/Table22[[#This Row],[Trend]]</f>
        <v>0.9298706617069924</v>
      </c>
      <c r="E468" s="2" t="str">
        <f t="shared" si="14"/>
        <v>Nov</v>
      </c>
      <c r="F468" s="2">
        <f ca="1">AVERAGEIF($E$8:$E$727,Table23[[#This Row],[Monthly]],$D$8:$D$727)</f>
        <v>0.92868822447214805</v>
      </c>
      <c r="G468" s="2">
        <f ca="1">Table23[[#This Row],[Mul_Seasonality_Average]]-AVERAGE($F$2:$F$13)+1</f>
        <v>0.92814596956851692</v>
      </c>
      <c r="H468" s="2">
        <f ca="1">Table23[[#This Row],[Detrended Series]]/Table23[[#This Row],[Seasonality]]</f>
        <v>1.001858212172464</v>
      </c>
    </row>
    <row r="469" spans="1:8" x14ac:dyDescent="0.2">
      <c r="A469" s="1">
        <v>32478</v>
      </c>
      <c r="B469">
        <v>22.25</v>
      </c>
      <c r="C469" s="2">
        <f t="shared" ca="1" si="15"/>
        <v>22.460769230769227</v>
      </c>
      <c r="D469" s="2">
        <f ca="1">Table22[[#This Row],[y]]/Table22[[#This Row],[Trend]]</f>
        <v>0.99061611699030805</v>
      </c>
      <c r="E469" s="2" t="str">
        <f t="shared" si="14"/>
        <v>Dec</v>
      </c>
      <c r="F469" s="2">
        <f ca="1">AVERAGEIF($E$8:$E$727,Table23[[#This Row],[Monthly]],$D$8:$D$727)</f>
        <v>0.98306369697572327</v>
      </c>
      <c r="G469" s="2">
        <f ca="1">Table23[[#This Row],[Mul_Seasonality_Average]]-AVERAGE($F$2:$F$13)+1</f>
        <v>0.98252144207209213</v>
      </c>
      <c r="H469" s="2">
        <f ca="1">Table23[[#This Row],[Detrended Series]]/Table23[[#This Row],[Seasonality]]</f>
        <v>1.0082386750778127</v>
      </c>
    </row>
    <row r="470" spans="1:8" x14ac:dyDescent="0.2">
      <c r="A470" s="1">
        <v>32509</v>
      </c>
      <c r="B470">
        <v>24.36</v>
      </c>
      <c r="C470" s="2">
        <f t="shared" ca="1" si="15"/>
        <v>22.430769230769229</v>
      </c>
      <c r="D470" s="2">
        <f ca="1">Table22[[#This Row],[y]]/Table22[[#This Row],[Trend]]</f>
        <v>1.086008230452675</v>
      </c>
      <c r="E470" s="2" t="str">
        <f t="shared" si="14"/>
        <v>Jan</v>
      </c>
      <c r="F470" s="2">
        <f ca="1">AVERAGEIF($E$8:$E$727,Table23[[#This Row],[Monthly]],$D$8:$D$727)</f>
        <v>1.0612291220995622</v>
      </c>
      <c r="G470" s="2">
        <f ca="1">Table23[[#This Row],[Mul_Seasonality_Average]]-AVERAGE($F$2:$F$13)+1</f>
        <v>1.0606868671959311</v>
      </c>
      <c r="H470" s="2">
        <f ca="1">Table23[[#This Row],[Detrended Series]]/Table23[[#This Row],[Seasonality]]</f>
        <v>1.0238726093815835</v>
      </c>
    </row>
    <row r="471" spans="1:8" x14ac:dyDescent="0.2">
      <c r="A471" s="1">
        <v>32540</v>
      </c>
      <c r="B471">
        <v>26.02</v>
      </c>
      <c r="C471" s="2">
        <f t="shared" ca="1" si="15"/>
        <v>22.451538461538462</v>
      </c>
      <c r="D471" s="2">
        <f ca="1">Table22[[#This Row],[y]]/Table22[[#This Row],[Trend]]</f>
        <v>1.1589406242505225</v>
      </c>
      <c r="E471" s="2" t="str">
        <f t="shared" si="14"/>
        <v>Feb</v>
      </c>
      <c r="F471" s="2">
        <f ca="1">AVERAGEIF($E$8:$E$727,Table23[[#This Row],[Monthly]],$D$8:$D$727)</f>
        <v>1.1279568119928638</v>
      </c>
      <c r="G471" s="2">
        <f ca="1">Table23[[#This Row],[Mul_Seasonality_Average]]-AVERAGE($F$2:$F$13)+1</f>
        <v>1.1274145570892327</v>
      </c>
      <c r="H471" s="2">
        <f ca="1">Table23[[#This Row],[Detrended Series]]/Table23[[#This Row],[Seasonality]]</f>
        <v>1.0279631542479672</v>
      </c>
    </row>
    <row r="472" spans="1:8" x14ac:dyDescent="0.2">
      <c r="A472" s="1">
        <v>32568</v>
      </c>
      <c r="B472">
        <v>26.21</v>
      </c>
      <c r="C472" s="2">
        <f t="shared" ca="1" si="15"/>
        <v>22.49307692307692</v>
      </c>
      <c r="D472" s="2">
        <f ca="1">Table22[[#This Row],[y]]/Table22[[#This Row],[Trend]]</f>
        <v>1.1652474265585995</v>
      </c>
      <c r="E472" s="2" t="str">
        <f t="shared" si="14"/>
        <v>Mar</v>
      </c>
      <c r="F472" s="2">
        <f ca="1">AVERAGEIF($E$8:$E$727,Table23[[#This Row],[Monthly]],$D$8:$D$727)</f>
        <v>1.1460954131131467</v>
      </c>
      <c r="G472" s="2">
        <f ca="1">Table23[[#This Row],[Mul_Seasonality_Average]]-AVERAGE($F$2:$F$13)+1</f>
        <v>1.1455531582095155</v>
      </c>
      <c r="H472" s="2">
        <f ca="1">Table23[[#This Row],[Detrended Series]]/Table23[[#This Row],[Seasonality]]</f>
        <v>1.0171919288144304</v>
      </c>
    </row>
    <row r="473" spans="1:8" x14ac:dyDescent="0.2">
      <c r="A473" s="1">
        <v>32599</v>
      </c>
      <c r="B473">
        <v>25.54</v>
      </c>
      <c r="C473" s="2">
        <f t="shared" ca="1" si="15"/>
        <v>22.576153846153844</v>
      </c>
      <c r="D473" s="2">
        <f ca="1">Table22[[#This Row],[y]]/Table22[[#This Row],[Trend]]</f>
        <v>1.1312821561211626</v>
      </c>
      <c r="E473" s="2" t="str">
        <f t="shared" si="14"/>
        <v>Apr</v>
      </c>
      <c r="F473" s="2">
        <f ca="1">AVERAGEIF($E$8:$E$727,Table23[[#This Row],[Monthly]],$D$8:$D$727)</f>
        <v>1.1076861608568953</v>
      </c>
      <c r="G473" s="2">
        <f ca="1">Table23[[#This Row],[Mul_Seasonality_Average]]-AVERAGE($F$2:$F$13)+1</f>
        <v>1.1071439059532642</v>
      </c>
      <c r="H473" s="2">
        <f ca="1">Table23[[#This Row],[Detrended Series]]/Table23[[#This Row],[Seasonality]]</f>
        <v>1.0218022698206652</v>
      </c>
    </row>
    <row r="474" spans="1:8" x14ac:dyDescent="0.2">
      <c r="A474" s="1">
        <v>32629</v>
      </c>
      <c r="B474">
        <v>23.36</v>
      </c>
      <c r="C474" s="2">
        <f t="shared" ca="1" si="15"/>
        <v>22.699999999999996</v>
      </c>
      <c r="D474" s="2">
        <f ca="1">Table22[[#This Row],[y]]/Table22[[#This Row],[Trend]]</f>
        <v>1.0290748898678417</v>
      </c>
      <c r="E474" s="2" t="str">
        <f t="shared" si="14"/>
        <v>May</v>
      </c>
      <c r="F474" s="2">
        <f ca="1">AVERAGEIF($E$8:$E$727,Table23[[#This Row],[Monthly]],$D$8:$D$727)</f>
        <v>1.0512716216930516</v>
      </c>
      <c r="G474" s="2">
        <f ca="1">Table23[[#This Row],[Mul_Seasonality_Average]]-AVERAGE($F$2:$F$13)+1</f>
        <v>1.0507293667894204</v>
      </c>
      <c r="H474" s="2">
        <f ca="1">Table23[[#This Row],[Detrended Series]]/Table23[[#This Row],[Seasonality]]</f>
        <v>0.97939100437656412</v>
      </c>
    </row>
    <row r="475" spans="1:8" x14ac:dyDescent="0.2">
      <c r="A475" s="1">
        <v>32660</v>
      </c>
      <c r="B475">
        <v>22.14</v>
      </c>
      <c r="C475" s="2">
        <f t="shared" ca="1" si="15"/>
        <v>22.82692307692308</v>
      </c>
      <c r="D475" s="2">
        <f ca="1">Table22[[#This Row],[y]]/Table22[[#This Row],[Trend]]</f>
        <v>0.96990732940185331</v>
      </c>
      <c r="E475" s="2" t="str">
        <f t="shared" si="14"/>
        <v>Jun</v>
      </c>
      <c r="F475" s="2">
        <f ca="1">AVERAGEIF($E$8:$E$727,Table23[[#This Row],[Monthly]],$D$8:$D$727)</f>
        <v>0.98970503057706927</v>
      </c>
      <c r="G475" s="2">
        <f ca="1">Table23[[#This Row],[Mul_Seasonality_Average]]-AVERAGE($F$2:$F$13)+1</f>
        <v>0.98916277567343813</v>
      </c>
      <c r="H475" s="2">
        <f ca="1">Table23[[#This Row],[Detrended Series]]/Table23[[#This Row],[Seasonality]]</f>
        <v>0.9805335918969702</v>
      </c>
    </row>
    <row r="476" spans="1:8" x14ac:dyDescent="0.2">
      <c r="A476" s="1">
        <v>32690</v>
      </c>
      <c r="B476">
        <v>21.27</v>
      </c>
      <c r="C476" s="2">
        <f t="shared" ca="1" si="15"/>
        <v>22.978461538461541</v>
      </c>
      <c r="D476" s="2">
        <f ca="1">Table22[[#This Row],[y]]/Table22[[#This Row],[Trend]]</f>
        <v>0.92564943760042839</v>
      </c>
      <c r="E476" s="2" t="str">
        <f t="shared" si="14"/>
        <v>Jul</v>
      </c>
      <c r="F476" s="2">
        <f ca="1">AVERAGEIF($E$8:$E$727,Table23[[#This Row],[Monthly]],$D$8:$D$727)</f>
        <v>0.93724386248424341</v>
      </c>
      <c r="G476" s="2">
        <f ca="1">Table23[[#This Row],[Mul_Seasonality_Average]]-AVERAGE($F$2:$F$13)+1</f>
        <v>0.93670160758061227</v>
      </c>
      <c r="H476" s="2">
        <f ca="1">Table23[[#This Row],[Detrended Series]]/Table23[[#This Row],[Seasonality]]</f>
        <v>0.98820097041497523</v>
      </c>
    </row>
    <row r="477" spans="1:8" x14ac:dyDescent="0.2">
      <c r="A477" s="1">
        <v>32721</v>
      </c>
      <c r="B477">
        <v>20.86</v>
      </c>
      <c r="C477" s="2">
        <f t="shared" ca="1" si="15"/>
        <v>23.117692307692309</v>
      </c>
      <c r="D477" s="2">
        <f ca="1">Table22[[#This Row],[y]]/Table22[[#This Row],[Trend]]</f>
        <v>0.90233920074534979</v>
      </c>
      <c r="E477" s="2" t="str">
        <f t="shared" si="14"/>
        <v>Aug</v>
      </c>
      <c r="F477" s="2">
        <f ca="1">AVERAGEIF($E$8:$E$727,Table23[[#This Row],[Monthly]],$D$8:$D$727)</f>
        <v>0.89460808669572078</v>
      </c>
      <c r="G477" s="2">
        <f ca="1">Table23[[#This Row],[Mul_Seasonality_Average]]-AVERAGE($F$2:$F$13)+1</f>
        <v>0.89406583179208965</v>
      </c>
      <c r="H477" s="2">
        <f ca="1">Table23[[#This Row],[Detrended Series]]/Table23[[#This Row],[Seasonality]]</f>
        <v>1.0092536462742088</v>
      </c>
    </row>
    <row r="478" spans="1:8" x14ac:dyDescent="0.2">
      <c r="A478" s="1">
        <v>32752</v>
      </c>
      <c r="B478">
        <v>20.170000000000002</v>
      </c>
      <c r="C478" s="2">
        <f t="shared" ca="1" si="15"/>
        <v>23.127692307692307</v>
      </c>
      <c r="D478" s="2">
        <f ca="1">Table22[[#This Row],[y]]/Table22[[#This Row],[Trend]]</f>
        <v>0.87211468103505629</v>
      </c>
      <c r="E478" s="2" t="str">
        <f t="shared" si="14"/>
        <v>Sep</v>
      </c>
      <c r="F478" s="2">
        <f ca="1">AVERAGEIF($E$8:$E$727,Table23[[#This Row],[Monthly]],$D$8:$D$727)</f>
        <v>0.88237232635432461</v>
      </c>
      <c r="G478" s="2">
        <f ca="1">Table23[[#This Row],[Mul_Seasonality_Average]]-AVERAGE($F$2:$F$13)+1</f>
        <v>0.88183007145069348</v>
      </c>
      <c r="H478" s="2">
        <f ca="1">Table23[[#This Row],[Detrended Series]]/Table23[[#This Row],[Seasonality]]</f>
        <v>0.98898269549862994</v>
      </c>
    </row>
    <row r="479" spans="1:8" x14ac:dyDescent="0.2">
      <c r="A479" s="1">
        <v>32782</v>
      </c>
      <c r="B479">
        <v>20.52</v>
      </c>
      <c r="C479" s="2">
        <f t="shared" ca="1" si="15"/>
        <v>23.046153846153839</v>
      </c>
      <c r="D479" s="2">
        <f ca="1">Table22[[#This Row],[y]]/Table22[[#This Row],[Trend]]</f>
        <v>0.89038718291054764</v>
      </c>
      <c r="E479" s="2" t="str">
        <f t="shared" si="14"/>
        <v>Oct</v>
      </c>
      <c r="F479" s="2">
        <f ca="1">AVERAGEIF($E$8:$E$727,Table23[[#This Row],[Monthly]],$D$8:$D$727)</f>
        <v>0.89658670152882181</v>
      </c>
      <c r="G479" s="2">
        <f ca="1">Table23[[#This Row],[Mul_Seasonality_Average]]-AVERAGE($F$2:$F$13)+1</f>
        <v>0.89604444662519067</v>
      </c>
      <c r="H479" s="2">
        <f ca="1">Table23[[#This Row],[Detrended Series]]/Table23[[#This Row],[Seasonality]]</f>
        <v>0.99368640279402409</v>
      </c>
    </row>
    <row r="480" spans="1:8" x14ac:dyDescent="0.2">
      <c r="A480" s="1">
        <v>32813</v>
      </c>
      <c r="B480">
        <v>21.44</v>
      </c>
      <c r="C480" s="2">
        <f t="shared" ca="1" si="15"/>
        <v>22.938461538461539</v>
      </c>
      <c r="D480" s="2">
        <f ca="1">Table22[[#This Row],[y]]/Table22[[#This Row],[Trend]]</f>
        <v>0.93467471495640519</v>
      </c>
      <c r="E480" s="2" t="str">
        <f t="shared" si="14"/>
        <v>Nov</v>
      </c>
      <c r="F480" s="2">
        <f ca="1">AVERAGEIF($E$8:$E$727,Table23[[#This Row],[Monthly]],$D$8:$D$727)</f>
        <v>0.92868822447214805</v>
      </c>
      <c r="G480" s="2">
        <f ca="1">Table23[[#This Row],[Mul_Seasonality_Average]]-AVERAGE($F$2:$F$13)+1</f>
        <v>0.92814596956851692</v>
      </c>
      <c r="H480" s="2">
        <f ca="1">Table23[[#This Row],[Detrended Series]]/Table23[[#This Row],[Seasonality]]</f>
        <v>1.0070341795385087</v>
      </c>
    </row>
    <row r="481" spans="1:8" x14ac:dyDescent="0.2">
      <c r="A481" s="1">
        <v>32843</v>
      </c>
      <c r="B481">
        <v>22.61</v>
      </c>
      <c r="C481" s="2">
        <f t="shared" ca="1" si="15"/>
        <v>22.892307692307689</v>
      </c>
      <c r="D481" s="2">
        <f ca="1">Table22[[#This Row],[y]]/Table22[[#This Row],[Trend]]</f>
        <v>0.98766801075268829</v>
      </c>
      <c r="E481" s="2" t="str">
        <f t="shared" si="14"/>
        <v>Dec</v>
      </c>
      <c r="F481" s="2">
        <f ca="1">AVERAGEIF($E$8:$E$727,Table23[[#This Row],[Monthly]],$D$8:$D$727)</f>
        <v>0.98306369697572327</v>
      </c>
      <c r="G481" s="2">
        <f ca="1">Table23[[#This Row],[Mul_Seasonality_Average]]-AVERAGE($F$2:$F$13)+1</f>
        <v>0.98252144207209213</v>
      </c>
      <c r="H481" s="2">
        <f ca="1">Table23[[#This Row],[Detrended Series]]/Table23[[#This Row],[Seasonality]]</f>
        <v>1.0052381235260803</v>
      </c>
    </row>
    <row r="482" spans="1:8" x14ac:dyDescent="0.2">
      <c r="A482" s="1">
        <v>32874</v>
      </c>
      <c r="B482">
        <v>24.22</v>
      </c>
      <c r="C482" s="2">
        <f t="shared" ca="1" si="15"/>
        <v>22.83230769230769</v>
      </c>
      <c r="D482" s="2">
        <f ca="1">Table22[[#This Row],[y]]/Table22[[#This Row],[Trend]]</f>
        <v>1.060777575635065</v>
      </c>
      <c r="E482" s="2" t="str">
        <f t="shared" si="14"/>
        <v>Jan</v>
      </c>
      <c r="F482" s="2">
        <f ca="1">AVERAGEIF($E$8:$E$727,Table23[[#This Row],[Monthly]],$D$8:$D$727)</f>
        <v>1.0612291220995622</v>
      </c>
      <c r="G482" s="2">
        <f ca="1">Table23[[#This Row],[Mul_Seasonality_Average]]-AVERAGE($F$2:$F$13)+1</f>
        <v>1.0606868671959311</v>
      </c>
      <c r="H482" s="2">
        <f ca="1">Table23[[#This Row],[Detrended Series]]/Table23[[#This Row],[Seasonality]]</f>
        <v>1.0000855185841735</v>
      </c>
    </row>
    <row r="483" spans="1:8" x14ac:dyDescent="0.2">
      <c r="A483" s="1">
        <v>32905</v>
      </c>
      <c r="B483">
        <v>26.17</v>
      </c>
      <c r="C483" s="2">
        <f t="shared" ca="1" si="15"/>
        <v>22.78846153846154</v>
      </c>
      <c r="D483" s="2">
        <f ca="1">Table22[[#This Row],[y]]/Table22[[#This Row],[Trend]]</f>
        <v>1.1483881856540084</v>
      </c>
      <c r="E483" s="2" t="str">
        <f t="shared" si="14"/>
        <v>Feb</v>
      </c>
      <c r="F483" s="2">
        <f ca="1">AVERAGEIF($E$8:$E$727,Table23[[#This Row],[Monthly]],$D$8:$D$727)</f>
        <v>1.1279568119928638</v>
      </c>
      <c r="G483" s="2">
        <f ca="1">Table23[[#This Row],[Mul_Seasonality_Average]]-AVERAGE($F$2:$F$13)+1</f>
        <v>1.1274145570892327</v>
      </c>
      <c r="H483" s="2">
        <f ca="1">Table23[[#This Row],[Detrended Series]]/Table23[[#This Row],[Seasonality]]</f>
        <v>1.0186032976360759</v>
      </c>
    </row>
    <row r="484" spans="1:8" x14ac:dyDescent="0.2">
      <c r="A484" s="1">
        <v>32933</v>
      </c>
      <c r="B484">
        <v>26.15</v>
      </c>
      <c r="C484" s="2">
        <f t="shared" ca="1" si="15"/>
        <v>22.74384615384615</v>
      </c>
      <c r="D484" s="2">
        <f ca="1">Table22[[#This Row],[y]]/Table22[[#This Row],[Trend]]</f>
        <v>1.1497615584942673</v>
      </c>
      <c r="E484" s="2" t="str">
        <f t="shared" si="14"/>
        <v>Mar</v>
      </c>
      <c r="F484" s="2">
        <f ca="1">AVERAGEIF($E$8:$E$727,Table23[[#This Row],[Monthly]],$D$8:$D$727)</f>
        <v>1.1460954131131467</v>
      </c>
      <c r="G484" s="2">
        <f ca="1">Table23[[#This Row],[Mul_Seasonality_Average]]-AVERAGE($F$2:$F$13)+1</f>
        <v>1.1455531582095155</v>
      </c>
      <c r="H484" s="2">
        <f ca="1">Table23[[#This Row],[Detrended Series]]/Table23[[#This Row],[Seasonality]]</f>
        <v>1.0036736839793008</v>
      </c>
    </row>
    <row r="485" spans="1:8" x14ac:dyDescent="0.2">
      <c r="A485" s="1">
        <v>32964</v>
      </c>
      <c r="B485">
        <v>25.15</v>
      </c>
      <c r="C485" s="2">
        <f t="shared" ca="1" si="15"/>
        <v>22.761538461538461</v>
      </c>
      <c r="D485" s="2">
        <f ca="1">Table22[[#This Row],[y]]/Table22[[#This Row],[Trend]]</f>
        <v>1.1049340993578911</v>
      </c>
      <c r="E485" s="2" t="str">
        <f t="shared" si="14"/>
        <v>Apr</v>
      </c>
      <c r="F485" s="2">
        <f ca="1">AVERAGEIF($E$8:$E$727,Table23[[#This Row],[Monthly]],$D$8:$D$727)</f>
        <v>1.1076861608568953</v>
      </c>
      <c r="G485" s="2">
        <f ca="1">Table23[[#This Row],[Mul_Seasonality_Average]]-AVERAGE($F$2:$F$13)+1</f>
        <v>1.1071439059532642</v>
      </c>
      <c r="H485" s="2">
        <f ca="1">Table23[[#This Row],[Detrended Series]]/Table23[[#This Row],[Seasonality]]</f>
        <v>0.99800404754658301</v>
      </c>
    </row>
    <row r="486" spans="1:8" x14ac:dyDescent="0.2">
      <c r="A486" s="1">
        <v>32994</v>
      </c>
      <c r="B486">
        <v>24.14</v>
      </c>
      <c r="C486" s="2">
        <f t="shared" ca="1" si="15"/>
        <v>22.813076923076924</v>
      </c>
      <c r="D486" s="2">
        <f ca="1">Table22[[#This Row],[y]]/Table22[[#This Row],[Trend]]</f>
        <v>1.0581650200627171</v>
      </c>
      <c r="E486" s="2" t="str">
        <f t="shared" si="14"/>
        <v>May</v>
      </c>
      <c r="F486" s="2">
        <f ca="1">AVERAGEIF($E$8:$E$727,Table23[[#This Row],[Monthly]],$D$8:$D$727)</f>
        <v>1.0512716216930516</v>
      </c>
      <c r="G486" s="2">
        <f ca="1">Table23[[#This Row],[Mul_Seasonality_Average]]-AVERAGE($F$2:$F$13)+1</f>
        <v>1.0507293667894204</v>
      </c>
      <c r="H486" s="2">
        <f ca="1">Table23[[#This Row],[Detrended Series]]/Table23[[#This Row],[Seasonality]]</f>
        <v>1.0070766588508102</v>
      </c>
    </row>
    <row r="487" spans="1:8" x14ac:dyDescent="0.2">
      <c r="A487" s="1">
        <v>33025</v>
      </c>
      <c r="B487">
        <v>22.76</v>
      </c>
      <c r="C487" s="2">
        <f t="shared" ca="1" si="15"/>
        <v>22.87846153846154</v>
      </c>
      <c r="D487" s="2">
        <f ca="1">Table22[[#This Row],[y]]/Table22[[#This Row],[Trend]]</f>
        <v>0.99482213704525591</v>
      </c>
      <c r="E487" s="2" t="str">
        <f t="shared" si="14"/>
        <v>Jun</v>
      </c>
      <c r="F487" s="2">
        <f ca="1">AVERAGEIF($E$8:$E$727,Table23[[#This Row],[Monthly]],$D$8:$D$727)</f>
        <v>0.98970503057706927</v>
      </c>
      <c r="G487" s="2">
        <f ca="1">Table23[[#This Row],[Mul_Seasonality_Average]]-AVERAGE($F$2:$F$13)+1</f>
        <v>0.98916277567343813</v>
      </c>
      <c r="H487" s="2">
        <f ca="1">Table23[[#This Row],[Detrended Series]]/Table23[[#This Row],[Seasonality]]</f>
        <v>1.0057213650887387</v>
      </c>
    </row>
    <row r="488" spans="1:8" x14ac:dyDescent="0.2">
      <c r="A488" s="1">
        <v>33055</v>
      </c>
      <c r="B488">
        <v>21.36</v>
      </c>
      <c r="C488" s="2">
        <f t="shared" ca="1" si="15"/>
        <v>22.984615384615385</v>
      </c>
      <c r="D488" s="2">
        <f ca="1">Table22[[#This Row],[y]]/Table22[[#This Row],[Trend]]</f>
        <v>0.92931726907630519</v>
      </c>
      <c r="E488" s="2" t="str">
        <f t="shared" si="14"/>
        <v>Jul</v>
      </c>
      <c r="F488" s="2">
        <f ca="1">AVERAGEIF($E$8:$E$727,Table23[[#This Row],[Monthly]],$D$8:$D$727)</f>
        <v>0.93724386248424341</v>
      </c>
      <c r="G488" s="2">
        <f ca="1">Table23[[#This Row],[Mul_Seasonality_Average]]-AVERAGE($F$2:$F$13)+1</f>
        <v>0.93670160758061227</v>
      </c>
      <c r="H488" s="2">
        <f ca="1">Table23[[#This Row],[Detrended Series]]/Table23[[#This Row],[Seasonality]]</f>
        <v>0.99211665866211129</v>
      </c>
    </row>
    <row r="489" spans="1:8" x14ac:dyDescent="0.2">
      <c r="A489" s="1">
        <v>33086</v>
      </c>
      <c r="B489">
        <v>20.7</v>
      </c>
      <c r="C489" s="2">
        <f t="shared" ca="1" si="15"/>
        <v>23.089999999999996</v>
      </c>
      <c r="D489" s="2">
        <f ca="1">Table22[[#This Row],[y]]/Table22[[#This Row],[Trend]]</f>
        <v>0.89649198787353845</v>
      </c>
      <c r="E489" s="2" t="str">
        <f t="shared" si="14"/>
        <v>Aug</v>
      </c>
      <c r="F489" s="2">
        <f ca="1">AVERAGEIF($E$8:$E$727,Table23[[#This Row],[Monthly]],$D$8:$D$727)</f>
        <v>0.89460808669572078</v>
      </c>
      <c r="G489" s="2">
        <f ca="1">Table23[[#This Row],[Mul_Seasonality_Average]]-AVERAGE($F$2:$F$13)+1</f>
        <v>0.89406583179208965</v>
      </c>
      <c r="H489" s="2">
        <f ca="1">Table23[[#This Row],[Detrended Series]]/Table23[[#This Row],[Seasonality]]</f>
        <v>1.0027136212963041</v>
      </c>
    </row>
    <row r="490" spans="1:8" x14ac:dyDescent="0.2">
      <c r="A490" s="1">
        <v>33117</v>
      </c>
      <c r="B490">
        <v>20.28</v>
      </c>
      <c r="C490" s="2">
        <f t="shared" ca="1" si="15"/>
        <v>23.100769230769231</v>
      </c>
      <c r="D490" s="2">
        <f ca="1">Table22[[#This Row],[y]]/Table22[[#This Row],[Trend]]</f>
        <v>0.87789284406113688</v>
      </c>
      <c r="E490" s="2" t="str">
        <f t="shared" si="14"/>
        <v>Sep</v>
      </c>
      <c r="F490" s="2">
        <f ca="1">AVERAGEIF($E$8:$E$727,Table23[[#This Row],[Monthly]],$D$8:$D$727)</f>
        <v>0.88237232635432461</v>
      </c>
      <c r="G490" s="2">
        <f ca="1">Table23[[#This Row],[Mul_Seasonality_Average]]-AVERAGE($F$2:$F$13)+1</f>
        <v>0.88183007145069348</v>
      </c>
      <c r="H490" s="2">
        <f ca="1">Table23[[#This Row],[Detrended Series]]/Table23[[#This Row],[Seasonality]]</f>
        <v>0.9955351631600865</v>
      </c>
    </row>
    <row r="491" spans="1:8" x14ac:dyDescent="0.2">
      <c r="A491" s="1">
        <v>33147</v>
      </c>
      <c r="B491">
        <v>20.399999999999999</v>
      </c>
      <c r="C491" s="2">
        <f t="shared" ca="1" si="15"/>
        <v>23.023846153846151</v>
      </c>
      <c r="D491" s="2">
        <f ca="1">Table22[[#This Row],[y]]/Table22[[#This Row],[Trend]]</f>
        <v>0.88603788714042309</v>
      </c>
      <c r="E491" s="2" t="str">
        <f t="shared" si="14"/>
        <v>Oct</v>
      </c>
      <c r="F491" s="2">
        <f ca="1">AVERAGEIF($E$8:$E$727,Table23[[#This Row],[Monthly]],$D$8:$D$727)</f>
        <v>0.89658670152882181</v>
      </c>
      <c r="G491" s="2">
        <f ca="1">Table23[[#This Row],[Mul_Seasonality_Average]]-AVERAGE($F$2:$F$13)+1</f>
        <v>0.89604444662519067</v>
      </c>
      <c r="H491" s="2">
        <f ca="1">Table23[[#This Row],[Detrended Series]]/Table23[[#This Row],[Seasonality]]</f>
        <v>0.98883251883044898</v>
      </c>
    </row>
    <row r="492" spans="1:8" x14ac:dyDescent="0.2">
      <c r="A492" s="1">
        <v>33178</v>
      </c>
      <c r="B492">
        <v>21.19</v>
      </c>
      <c r="C492" s="2">
        <f t="shared" ca="1" si="15"/>
        <v>22.969230769230769</v>
      </c>
      <c r="D492" s="2">
        <f ca="1">Table22[[#This Row],[y]]/Table22[[#This Row],[Trend]]</f>
        <v>0.92253851306095114</v>
      </c>
      <c r="E492" s="2" t="str">
        <f t="shared" si="14"/>
        <v>Nov</v>
      </c>
      <c r="F492" s="2">
        <f ca="1">AVERAGEIF($E$8:$E$727,Table23[[#This Row],[Monthly]],$D$8:$D$727)</f>
        <v>0.92868822447214805</v>
      </c>
      <c r="G492" s="2">
        <f ca="1">Table23[[#This Row],[Mul_Seasonality_Average]]-AVERAGE($F$2:$F$13)+1</f>
        <v>0.92814596956851692</v>
      </c>
      <c r="H492" s="2">
        <f ca="1">Table23[[#This Row],[Detrended Series]]/Table23[[#This Row],[Seasonality]]</f>
        <v>0.99395843251878513</v>
      </c>
    </row>
    <row r="493" spans="1:8" x14ac:dyDescent="0.2">
      <c r="A493" s="1">
        <v>33208</v>
      </c>
      <c r="B493">
        <v>22.29</v>
      </c>
      <c r="C493" s="2">
        <f t="shared" ca="1" si="15"/>
        <v>22.903076923076924</v>
      </c>
      <c r="D493" s="2">
        <f ca="1">Table22[[#This Row],[y]]/Table22[[#This Row],[Trend]]</f>
        <v>0.97323167864579829</v>
      </c>
      <c r="E493" s="2" t="str">
        <f t="shared" si="14"/>
        <v>Dec</v>
      </c>
      <c r="F493" s="2">
        <f ca="1">AVERAGEIF($E$8:$E$727,Table23[[#This Row],[Monthly]],$D$8:$D$727)</f>
        <v>0.98306369697572327</v>
      </c>
      <c r="G493" s="2">
        <f ca="1">Table23[[#This Row],[Mul_Seasonality_Average]]-AVERAGE($F$2:$F$13)+1</f>
        <v>0.98252144207209213</v>
      </c>
      <c r="H493" s="2">
        <f ca="1">Table23[[#This Row],[Detrended Series]]/Table23[[#This Row],[Seasonality]]</f>
        <v>0.99054497639593275</v>
      </c>
    </row>
    <row r="494" spans="1:8" x14ac:dyDescent="0.2">
      <c r="A494" s="1">
        <v>33239</v>
      </c>
      <c r="B494">
        <v>23.99</v>
      </c>
      <c r="C494" s="2">
        <f t="shared" ca="1" si="15"/>
        <v>22.874615384615385</v>
      </c>
      <c r="D494" s="2">
        <f ca="1">Table22[[#This Row],[y]]/Table22[[#This Row],[Trend]]</f>
        <v>1.0487608030399838</v>
      </c>
      <c r="E494" s="2" t="str">
        <f t="shared" si="14"/>
        <v>Jan</v>
      </c>
      <c r="F494" s="2">
        <f ca="1">AVERAGEIF($E$8:$E$727,Table23[[#This Row],[Monthly]],$D$8:$D$727)</f>
        <v>1.0612291220995622</v>
      </c>
      <c r="G494" s="2">
        <f ca="1">Table23[[#This Row],[Mul_Seasonality_Average]]-AVERAGE($F$2:$F$13)+1</f>
        <v>1.0606868671959311</v>
      </c>
      <c r="H494" s="2">
        <f ca="1">Table23[[#This Row],[Detrended Series]]/Table23[[#This Row],[Seasonality]]</f>
        <v>0.98875628187282505</v>
      </c>
    </row>
    <row r="495" spans="1:8" x14ac:dyDescent="0.2">
      <c r="A495" s="1">
        <v>33270</v>
      </c>
      <c r="B495">
        <v>25.59</v>
      </c>
      <c r="C495" s="2">
        <f t="shared" ca="1" si="15"/>
        <v>22.876923076923081</v>
      </c>
      <c r="D495" s="2">
        <f ca="1">Table22[[#This Row],[y]]/Table22[[#This Row],[Trend]]</f>
        <v>1.1185944855413583</v>
      </c>
      <c r="E495" s="2" t="str">
        <f t="shared" si="14"/>
        <v>Feb</v>
      </c>
      <c r="F495" s="2">
        <f ca="1">AVERAGEIF($E$8:$E$727,Table23[[#This Row],[Monthly]],$D$8:$D$727)</f>
        <v>1.1279568119928638</v>
      </c>
      <c r="G495" s="2">
        <f ca="1">Table23[[#This Row],[Mul_Seasonality_Average]]-AVERAGE($F$2:$F$13)+1</f>
        <v>1.1274145570892327</v>
      </c>
      <c r="H495" s="2">
        <f ca="1">Table23[[#This Row],[Detrended Series]]/Table23[[#This Row],[Seasonality]]</f>
        <v>0.99217672728064987</v>
      </c>
    </row>
    <row r="496" spans="1:8" x14ac:dyDescent="0.2">
      <c r="A496" s="1">
        <v>33298</v>
      </c>
      <c r="B496">
        <v>26.31</v>
      </c>
      <c r="C496" s="2">
        <f t="shared" ca="1" si="15"/>
        <v>22.916923076923073</v>
      </c>
      <c r="D496" s="2">
        <f ca="1">Table22[[#This Row],[y]]/Table22[[#This Row],[Trend]]</f>
        <v>1.1480598818474759</v>
      </c>
      <c r="E496" s="2" t="str">
        <f t="shared" si="14"/>
        <v>Mar</v>
      </c>
      <c r="F496" s="2">
        <f ca="1">AVERAGEIF($E$8:$E$727,Table23[[#This Row],[Monthly]],$D$8:$D$727)</f>
        <v>1.1460954131131467</v>
      </c>
      <c r="G496" s="2">
        <f ca="1">Table23[[#This Row],[Mul_Seasonality_Average]]-AVERAGE($F$2:$F$13)+1</f>
        <v>1.1455531582095155</v>
      </c>
      <c r="H496" s="2">
        <f ca="1">Table23[[#This Row],[Detrended Series]]/Table23[[#This Row],[Seasonality]]</f>
        <v>1.0021882211401505</v>
      </c>
    </row>
    <row r="497" spans="1:8" x14ac:dyDescent="0.2">
      <c r="A497" s="1">
        <v>33329</v>
      </c>
      <c r="B497">
        <v>25.15</v>
      </c>
      <c r="C497" s="2">
        <f t="shared" ca="1" si="15"/>
        <v>23.028461538461539</v>
      </c>
      <c r="D497" s="2">
        <f ca="1">Table22[[#This Row],[y]]/Table22[[#This Row],[Trend]]</f>
        <v>1.0921267996125195</v>
      </c>
      <c r="E497" s="2" t="str">
        <f t="shared" si="14"/>
        <v>Apr</v>
      </c>
      <c r="F497" s="2">
        <f ca="1">AVERAGEIF($E$8:$E$727,Table23[[#This Row],[Monthly]],$D$8:$D$727)</f>
        <v>1.1076861608568953</v>
      </c>
      <c r="G497" s="2">
        <f ca="1">Table23[[#This Row],[Mul_Seasonality_Average]]-AVERAGE($F$2:$F$13)+1</f>
        <v>1.1071439059532642</v>
      </c>
      <c r="H497" s="2">
        <f ca="1">Table23[[#This Row],[Detrended Series]]/Table23[[#This Row],[Seasonality]]</f>
        <v>0.98643617486399404</v>
      </c>
    </row>
    <row r="498" spans="1:8" x14ac:dyDescent="0.2">
      <c r="A498" s="1">
        <v>33359</v>
      </c>
      <c r="B498">
        <v>24.44</v>
      </c>
      <c r="C498" s="2">
        <f t="shared" ca="1" si="15"/>
        <v>23.182307692307692</v>
      </c>
      <c r="D498" s="2">
        <f ca="1">Table22[[#This Row],[y]]/Table22[[#This Row],[Trend]]</f>
        <v>1.0542522480671601</v>
      </c>
      <c r="E498" s="2" t="str">
        <f t="shared" si="14"/>
        <v>May</v>
      </c>
      <c r="F498" s="2">
        <f ca="1">AVERAGEIF($E$8:$E$727,Table23[[#This Row],[Monthly]],$D$8:$D$727)</f>
        <v>1.0512716216930516</v>
      </c>
      <c r="G498" s="2">
        <f ca="1">Table23[[#This Row],[Mul_Seasonality_Average]]-AVERAGE($F$2:$F$13)+1</f>
        <v>1.0507293667894204</v>
      </c>
      <c r="H498" s="2">
        <f ca="1">Table23[[#This Row],[Detrended Series]]/Table23[[#This Row],[Seasonality]]</f>
        <v>1.0033527960568041</v>
      </c>
    </row>
    <row r="499" spans="1:8" x14ac:dyDescent="0.2">
      <c r="A499" s="1">
        <v>33390</v>
      </c>
      <c r="B499">
        <v>23.28</v>
      </c>
      <c r="C499" s="2">
        <f t="shared" ca="1" si="15"/>
        <v>23.379230769230766</v>
      </c>
      <c r="D499" s="2">
        <f ca="1">Table22[[#This Row],[y]]/Table22[[#This Row],[Trend]]</f>
        <v>0.99575560161879395</v>
      </c>
      <c r="E499" s="2" t="str">
        <f t="shared" si="14"/>
        <v>Jun</v>
      </c>
      <c r="F499" s="2">
        <f ca="1">AVERAGEIF($E$8:$E$727,Table23[[#This Row],[Monthly]],$D$8:$D$727)</f>
        <v>0.98970503057706927</v>
      </c>
      <c r="G499" s="2">
        <f ca="1">Table23[[#This Row],[Mul_Seasonality_Average]]-AVERAGE($F$2:$F$13)+1</f>
        <v>0.98916277567343813</v>
      </c>
      <c r="H499" s="2">
        <f ca="1">Table23[[#This Row],[Detrended Series]]/Table23[[#This Row],[Seasonality]]</f>
        <v>1.0066650566595243</v>
      </c>
    </row>
    <row r="500" spans="1:8" x14ac:dyDescent="0.2">
      <c r="A500" s="1">
        <v>33420</v>
      </c>
      <c r="B500">
        <v>22.39</v>
      </c>
      <c r="C500" s="2">
        <f t="shared" ca="1" si="15"/>
        <v>23.589230769230763</v>
      </c>
      <c r="D500" s="2">
        <f ca="1">Table22[[#This Row],[y]]/Table22[[#This Row],[Trend]]</f>
        <v>0.94916193830300688</v>
      </c>
      <c r="E500" s="2" t="str">
        <f t="shared" si="14"/>
        <v>Jul</v>
      </c>
      <c r="F500" s="2">
        <f ca="1">AVERAGEIF($E$8:$E$727,Table23[[#This Row],[Monthly]],$D$8:$D$727)</f>
        <v>0.93724386248424341</v>
      </c>
      <c r="G500" s="2">
        <f ca="1">Table23[[#This Row],[Mul_Seasonality_Average]]-AVERAGE($F$2:$F$13)+1</f>
        <v>0.93670160758061227</v>
      </c>
      <c r="H500" s="2">
        <f ca="1">Table23[[#This Row],[Detrended Series]]/Table23[[#This Row],[Seasonality]]</f>
        <v>1.0133023479639136</v>
      </c>
    </row>
    <row r="501" spans="1:8" x14ac:dyDescent="0.2">
      <c r="A501" s="1">
        <v>33451</v>
      </c>
      <c r="B501">
        <v>21.39</v>
      </c>
      <c r="C501" s="2">
        <f t="shared" ca="1" si="15"/>
        <v>23.791538461538458</v>
      </c>
      <c r="D501" s="2">
        <f ca="1">Table22[[#This Row],[y]]/Table22[[#This Row],[Trend]]</f>
        <v>0.89905913543923199</v>
      </c>
      <c r="E501" s="2" t="str">
        <f t="shared" si="14"/>
        <v>Aug</v>
      </c>
      <c r="F501" s="2">
        <f ca="1">AVERAGEIF($E$8:$E$727,Table23[[#This Row],[Monthly]],$D$8:$D$727)</f>
        <v>0.89460808669572078</v>
      </c>
      <c r="G501" s="2">
        <f ca="1">Table23[[#This Row],[Mul_Seasonality_Average]]-AVERAGE($F$2:$F$13)+1</f>
        <v>0.89406583179208965</v>
      </c>
      <c r="H501" s="2">
        <f ca="1">Table23[[#This Row],[Detrended Series]]/Table23[[#This Row],[Seasonality]]</f>
        <v>1.005584939575572</v>
      </c>
    </row>
    <row r="502" spans="1:8" x14ac:dyDescent="0.2">
      <c r="A502" s="1">
        <v>33482</v>
      </c>
      <c r="B502">
        <v>21.22</v>
      </c>
      <c r="C502" s="2">
        <f t="shared" ca="1" si="15"/>
        <v>23.955384615384613</v>
      </c>
      <c r="D502" s="2">
        <f ca="1">Table22[[#This Row],[y]]/Table22[[#This Row],[Trend]]</f>
        <v>0.88581337101021129</v>
      </c>
      <c r="E502" s="2" t="str">
        <f t="shared" si="14"/>
        <v>Sep</v>
      </c>
      <c r="F502" s="2">
        <f ca="1">AVERAGEIF($E$8:$E$727,Table23[[#This Row],[Monthly]],$D$8:$D$727)</f>
        <v>0.88237232635432461</v>
      </c>
      <c r="G502" s="2">
        <f ca="1">Table23[[#This Row],[Mul_Seasonality_Average]]-AVERAGE($F$2:$F$13)+1</f>
        <v>0.88183007145069348</v>
      </c>
      <c r="H502" s="2">
        <f ca="1">Table23[[#This Row],[Detrended Series]]/Table23[[#This Row],[Seasonality]]</f>
        <v>1.0045170829261525</v>
      </c>
    </row>
    <row r="503" spans="1:8" x14ac:dyDescent="0.2">
      <c r="A503" s="1">
        <v>33512</v>
      </c>
      <c r="B503">
        <v>21.73</v>
      </c>
      <c r="C503" s="2">
        <f t="shared" ca="1" si="15"/>
        <v>24.053076923076922</v>
      </c>
      <c r="D503" s="2">
        <f ca="1">Table22[[#This Row],[y]]/Table22[[#This Row],[Trend]]</f>
        <v>0.90341872141737833</v>
      </c>
      <c r="E503" s="2" t="str">
        <f t="shared" si="14"/>
        <v>Oct</v>
      </c>
      <c r="F503" s="2">
        <f ca="1">AVERAGEIF($E$8:$E$727,Table23[[#This Row],[Monthly]],$D$8:$D$727)</f>
        <v>0.89658670152882181</v>
      </c>
      <c r="G503" s="2">
        <f ca="1">Table23[[#This Row],[Mul_Seasonality_Average]]-AVERAGE($F$2:$F$13)+1</f>
        <v>0.89604444662519067</v>
      </c>
      <c r="H503" s="2">
        <f ca="1">Table23[[#This Row],[Detrended Series]]/Table23[[#This Row],[Seasonality]]</f>
        <v>1.0082298091573043</v>
      </c>
    </row>
    <row r="504" spans="1:8" x14ac:dyDescent="0.2">
      <c r="A504" s="1">
        <v>33543</v>
      </c>
      <c r="B504">
        <v>22.4</v>
      </c>
      <c r="C504" s="2">
        <f t="shared" ca="1" si="15"/>
        <v>24.152307692307694</v>
      </c>
      <c r="D504" s="2">
        <f ca="1">Table22[[#This Row],[y]]/Table22[[#This Row],[Trend]]</f>
        <v>0.92744760812790605</v>
      </c>
      <c r="E504" s="2" t="str">
        <f t="shared" si="14"/>
        <v>Nov</v>
      </c>
      <c r="F504" s="2">
        <f ca="1">AVERAGEIF($E$8:$E$727,Table23[[#This Row],[Monthly]],$D$8:$D$727)</f>
        <v>0.92868822447214805</v>
      </c>
      <c r="G504" s="2">
        <f ca="1">Table23[[#This Row],[Mul_Seasonality_Average]]-AVERAGE($F$2:$F$13)+1</f>
        <v>0.92814596956851692</v>
      </c>
      <c r="H504" s="2">
        <f ca="1">Table23[[#This Row],[Detrended Series]]/Table23[[#This Row],[Seasonality]]</f>
        <v>0.99924757369690942</v>
      </c>
    </row>
    <row r="505" spans="1:8" x14ac:dyDescent="0.2">
      <c r="A505" s="1">
        <v>33573</v>
      </c>
      <c r="B505">
        <v>23.75</v>
      </c>
      <c r="C505" s="2">
        <f t="shared" ca="1" si="15"/>
        <v>24.107692307692311</v>
      </c>
      <c r="D505" s="2">
        <f ca="1">Table22[[#This Row],[y]]/Table22[[#This Row],[Trend]]</f>
        <v>0.98516273133375865</v>
      </c>
      <c r="E505" s="2" t="str">
        <f t="shared" si="14"/>
        <v>Dec</v>
      </c>
      <c r="F505" s="2">
        <f ca="1">AVERAGEIF($E$8:$E$727,Table23[[#This Row],[Monthly]],$D$8:$D$727)</f>
        <v>0.98306369697572327</v>
      </c>
      <c r="G505" s="2">
        <f ca="1">Table23[[#This Row],[Mul_Seasonality_Average]]-AVERAGE($F$2:$F$13)+1</f>
        <v>0.98252144207209213</v>
      </c>
      <c r="H505" s="2">
        <f ca="1">Table23[[#This Row],[Detrended Series]]/Table23[[#This Row],[Seasonality]]</f>
        <v>1.0026882764574543</v>
      </c>
    </row>
    <row r="506" spans="1:8" x14ac:dyDescent="0.2">
      <c r="A506" s="1">
        <v>33604</v>
      </c>
      <c r="B506">
        <v>25.02</v>
      </c>
      <c r="C506" s="2">
        <f t="shared" ca="1" si="15"/>
        <v>23.996923076923075</v>
      </c>
      <c r="D506" s="2">
        <f ca="1">Table22[[#This Row],[y]]/Table22[[#This Row],[Trend]]</f>
        <v>1.0426336709834594</v>
      </c>
      <c r="E506" s="2" t="str">
        <f t="shared" si="14"/>
        <v>Jan</v>
      </c>
      <c r="F506" s="2">
        <f ca="1">AVERAGEIF($E$8:$E$727,Table23[[#This Row],[Monthly]],$D$8:$D$727)</f>
        <v>1.0612291220995622</v>
      </c>
      <c r="G506" s="2">
        <f ca="1">Table23[[#This Row],[Mul_Seasonality_Average]]-AVERAGE($F$2:$F$13)+1</f>
        <v>1.0606868671959311</v>
      </c>
      <c r="H506" s="2">
        <f ca="1">Table23[[#This Row],[Detrended Series]]/Table23[[#This Row],[Seasonality]]</f>
        <v>0.98297971175960941</v>
      </c>
    </row>
    <row r="507" spans="1:8" x14ac:dyDescent="0.2">
      <c r="A507" s="1">
        <v>33635</v>
      </c>
      <c r="B507">
        <v>26.62</v>
      </c>
      <c r="C507" s="2">
        <f t="shared" ca="1" si="15"/>
        <v>23.88</v>
      </c>
      <c r="D507" s="2">
        <f ca="1">Table22[[#This Row],[y]]/Table22[[#This Row],[Trend]]</f>
        <v>1.1147403685092128</v>
      </c>
      <c r="E507" s="2" t="str">
        <f t="shared" si="14"/>
        <v>Feb</v>
      </c>
      <c r="F507" s="2">
        <f ca="1">AVERAGEIF($E$8:$E$727,Table23[[#This Row],[Monthly]],$D$8:$D$727)</f>
        <v>1.1279568119928638</v>
      </c>
      <c r="G507" s="2">
        <f ca="1">Table23[[#This Row],[Mul_Seasonality_Average]]-AVERAGE($F$2:$F$13)+1</f>
        <v>1.1274145570892327</v>
      </c>
      <c r="H507" s="2">
        <f ca="1">Table23[[#This Row],[Detrended Series]]/Table23[[#This Row],[Seasonality]]</f>
        <v>0.98875818260432768</v>
      </c>
    </row>
    <row r="508" spans="1:8" x14ac:dyDescent="0.2">
      <c r="A508" s="1">
        <v>33664</v>
      </c>
      <c r="B508">
        <v>27.72</v>
      </c>
      <c r="C508" s="2">
        <f t="shared" ca="1" si="15"/>
        <v>23.838461538461537</v>
      </c>
      <c r="D508" s="2">
        <f ca="1">Table22[[#This Row],[y]]/Table22[[#This Row],[Trend]]</f>
        <v>1.1628267182962246</v>
      </c>
      <c r="E508" s="2" t="str">
        <f t="shared" si="14"/>
        <v>Mar</v>
      </c>
      <c r="F508" s="2">
        <f ca="1">AVERAGEIF($E$8:$E$727,Table23[[#This Row],[Monthly]],$D$8:$D$727)</f>
        <v>1.1460954131131467</v>
      </c>
      <c r="G508" s="2">
        <f ca="1">Table23[[#This Row],[Mul_Seasonality_Average]]-AVERAGE($F$2:$F$13)+1</f>
        <v>1.1455531582095155</v>
      </c>
      <c r="H508" s="2">
        <f ca="1">Table23[[#This Row],[Detrended Series]]/Table23[[#This Row],[Seasonality]]</f>
        <v>1.0150787939982702</v>
      </c>
    </row>
    <row r="509" spans="1:8" x14ac:dyDescent="0.2">
      <c r="A509" s="1">
        <v>33695</v>
      </c>
      <c r="B509">
        <v>27.58</v>
      </c>
      <c r="C509" s="2">
        <f t="shared" ca="1" si="15"/>
        <v>23.833076923076923</v>
      </c>
      <c r="D509" s="2">
        <f ca="1">Table22[[#This Row],[y]]/Table22[[#This Row],[Trend]]</f>
        <v>1.1572152470709742</v>
      </c>
      <c r="E509" s="2" t="str">
        <f t="shared" si="14"/>
        <v>Apr</v>
      </c>
      <c r="F509" s="2">
        <f ca="1">AVERAGEIF($E$8:$E$727,Table23[[#This Row],[Monthly]],$D$8:$D$727)</f>
        <v>1.1076861608568953</v>
      </c>
      <c r="G509" s="2">
        <f ca="1">Table23[[#This Row],[Mul_Seasonality_Average]]-AVERAGE($F$2:$F$13)+1</f>
        <v>1.1071439059532642</v>
      </c>
      <c r="H509" s="2">
        <f ca="1">Table23[[#This Row],[Detrended Series]]/Table23[[#This Row],[Seasonality]]</f>
        <v>1.0452256846182955</v>
      </c>
    </row>
    <row r="510" spans="1:8" x14ac:dyDescent="0.2">
      <c r="A510" s="1">
        <v>33725</v>
      </c>
      <c r="B510">
        <v>26.44</v>
      </c>
      <c r="C510" s="2">
        <f t="shared" ca="1" si="15"/>
        <v>23.841538461538455</v>
      </c>
      <c r="D510" s="2">
        <f ca="1">Table22[[#This Row],[y]]/Table22[[#This Row],[Trend]]</f>
        <v>1.1089888365490099</v>
      </c>
      <c r="E510" s="2" t="str">
        <f t="shared" si="14"/>
        <v>May</v>
      </c>
      <c r="F510" s="2">
        <f ca="1">AVERAGEIF($E$8:$E$727,Table23[[#This Row],[Monthly]],$D$8:$D$727)</f>
        <v>1.0512716216930516</v>
      </c>
      <c r="G510" s="2">
        <f ca="1">Table23[[#This Row],[Mul_Seasonality_Average]]-AVERAGE($F$2:$F$13)+1</f>
        <v>1.0507293667894204</v>
      </c>
      <c r="H510" s="2">
        <f ca="1">Table23[[#This Row],[Detrended Series]]/Table23[[#This Row],[Seasonality]]</f>
        <v>1.0554466940784244</v>
      </c>
    </row>
    <row r="511" spans="1:8" x14ac:dyDescent="0.2">
      <c r="A511" s="1">
        <v>33756</v>
      </c>
      <c r="B511">
        <v>23.86</v>
      </c>
      <c r="C511" s="2">
        <f t="shared" ca="1" si="15"/>
        <v>23.87153846153846</v>
      </c>
      <c r="D511" s="2">
        <f ca="1">Table22[[#This Row],[y]]/Table22[[#This Row],[Trend]]</f>
        <v>0.99951664357297076</v>
      </c>
      <c r="E511" s="2" t="str">
        <f t="shared" si="14"/>
        <v>Jun</v>
      </c>
      <c r="F511" s="2">
        <f ca="1">AVERAGEIF($E$8:$E$727,Table23[[#This Row],[Monthly]],$D$8:$D$727)</f>
        <v>0.98970503057706927</v>
      </c>
      <c r="G511" s="2">
        <f ca="1">Table23[[#This Row],[Mul_Seasonality_Average]]-AVERAGE($F$2:$F$13)+1</f>
        <v>0.98916277567343813</v>
      </c>
      <c r="H511" s="2">
        <f ca="1">Table23[[#This Row],[Detrended Series]]/Table23[[#This Row],[Seasonality]]</f>
        <v>1.0104673044256882</v>
      </c>
    </row>
    <row r="512" spans="1:8" x14ac:dyDescent="0.2">
      <c r="A512" s="1">
        <v>33786</v>
      </c>
      <c r="B512">
        <v>21.84</v>
      </c>
      <c r="C512" s="2">
        <f t="shared" ca="1" si="15"/>
        <v>23.943076923076926</v>
      </c>
      <c r="D512" s="2">
        <f ca="1">Table22[[#This Row],[y]]/Table22[[#This Row],[Trend]]</f>
        <v>0.91216346462764231</v>
      </c>
      <c r="E512" s="2" t="str">
        <f t="shared" si="14"/>
        <v>Jul</v>
      </c>
      <c r="F512" s="2">
        <f ca="1">AVERAGEIF($E$8:$E$727,Table23[[#This Row],[Monthly]],$D$8:$D$727)</f>
        <v>0.93724386248424341</v>
      </c>
      <c r="G512" s="2">
        <f ca="1">Table23[[#This Row],[Mul_Seasonality_Average]]-AVERAGE($F$2:$F$13)+1</f>
        <v>0.93670160758061227</v>
      </c>
      <c r="H512" s="2">
        <f ca="1">Table23[[#This Row],[Detrended Series]]/Table23[[#This Row],[Seasonality]]</f>
        <v>0.97380367157012893</v>
      </c>
    </row>
    <row r="513" spans="1:8" x14ac:dyDescent="0.2">
      <c r="A513" s="1">
        <v>33817</v>
      </c>
      <c r="B513">
        <v>20.87</v>
      </c>
      <c r="C513" s="2">
        <f t="shared" ca="1" si="15"/>
        <v>24.053846153846152</v>
      </c>
      <c r="D513" s="2">
        <f ca="1">Table22[[#This Row],[y]]/Table22[[#This Row],[Trend]]</f>
        <v>0.86763671250399754</v>
      </c>
      <c r="E513" s="2" t="str">
        <f t="shared" si="14"/>
        <v>Aug</v>
      </c>
      <c r="F513" s="2">
        <f ca="1">AVERAGEIF($E$8:$E$727,Table23[[#This Row],[Monthly]],$D$8:$D$727)</f>
        <v>0.89460808669572078</v>
      </c>
      <c r="G513" s="2">
        <f ca="1">Table23[[#This Row],[Mul_Seasonality_Average]]-AVERAGE($F$2:$F$13)+1</f>
        <v>0.89406583179208965</v>
      </c>
      <c r="H513" s="2">
        <f ca="1">Table23[[#This Row],[Detrended Series]]/Table23[[#This Row],[Seasonality]]</f>
        <v>0.97043940351112978</v>
      </c>
    </row>
    <row r="514" spans="1:8" x14ac:dyDescent="0.2">
      <c r="A514" s="1">
        <v>33848</v>
      </c>
      <c r="B514">
        <v>20.85</v>
      </c>
      <c r="C514" s="2">
        <f t="shared" ca="1" si="15"/>
        <v>24.088461538461537</v>
      </c>
      <c r="D514" s="2">
        <f ca="1">Table22[[#This Row],[y]]/Table22[[#This Row],[Trend]]</f>
        <v>0.86555963595720908</v>
      </c>
      <c r="E514" s="2" t="str">
        <f t="shared" ref="E514:E577" si="16">TEXT(A514,"mmm")</f>
        <v>Sep</v>
      </c>
      <c r="F514" s="2">
        <f ca="1">AVERAGEIF($E$8:$E$727,Table23[[#This Row],[Monthly]],$D$8:$D$727)</f>
        <v>0.88237232635432461</v>
      </c>
      <c r="G514" s="2">
        <f ca="1">Table23[[#This Row],[Mul_Seasonality_Average]]-AVERAGE($F$2:$F$13)+1</f>
        <v>0.88183007145069348</v>
      </c>
      <c r="H514" s="2">
        <f ca="1">Table23[[#This Row],[Detrended Series]]/Table23[[#This Row],[Seasonality]]</f>
        <v>0.9815492394507277</v>
      </c>
    </row>
    <row r="515" spans="1:8" x14ac:dyDescent="0.2">
      <c r="A515" s="1">
        <v>33878</v>
      </c>
      <c r="B515">
        <v>21.15</v>
      </c>
      <c r="C515" s="2">
        <f t="shared" ca="1" si="15"/>
        <v>24.020769230769229</v>
      </c>
      <c r="D515" s="2">
        <f ca="1">Table22[[#This Row],[y]]/Table22[[#This Row],[Trend]]</f>
        <v>0.88048803919684893</v>
      </c>
      <c r="E515" s="2" t="str">
        <f t="shared" si="16"/>
        <v>Oct</v>
      </c>
      <c r="F515" s="2">
        <f ca="1">AVERAGEIF($E$8:$E$727,Table23[[#This Row],[Monthly]],$D$8:$D$727)</f>
        <v>0.89658670152882181</v>
      </c>
      <c r="G515" s="2">
        <f ca="1">Table23[[#This Row],[Mul_Seasonality_Average]]-AVERAGE($F$2:$F$13)+1</f>
        <v>0.89604444662519067</v>
      </c>
      <c r="H515" s="2">
        <f ca="1">Table23[[#This Row],[Detrended Series]]/Table23[[#This Row],[Seasonality]]</f>
        <v>0.98263879935093346</v>
      </c>
    </row>
    <row r="516" spans="1:8" x14ac:dyDescent="0.2">
      <c r="A516" s="1">
        <v>33909</v>
      </c>
      <c r="B516">
        <v>21.84</v>
      </c>
      <c r="C516" s="2">
        <f t="shared" ca="1" si="15"/>
        <v>23.868461538461538</v>
      </c>
      <c r="D516" s="2">
        <f ca="1">Table22[[#This Row],[y]]/Table22[[#This Row],[Trend]]</f>
        <v>0.91501498598085662</v>
      </c>
      <c r="E516" s="2" t="str">
        <f t="shared" si="16"/>
        <v>Nov</v>
      </c>
      <c r="F516" s="2">
        <f ca="1">AVERAGEIF($E$8:$E$727,Table23[[#This Row],[Monthly]],$D$8:$D$727)</f>
        <v>0.92868822447214805</v>
      </c>
      <c r="G516" s="2">
        <f ca="1">Table23[[#This Row],[Mul_Seasonality_Average]]-AVERAGE($F$2:$F$13)+1</f>
        <v>0.92814596956851692</v>
      </c>
      <c r="H516" s="2">
        <f ca="1">Table23[[#This Row],[Detrended Series]]/Table23[[#This Row],[Seasonality]]</f>
        <v>0.98585245853756742</v>
      </c>
    </row>
    <row r="517" spans="1:8" x14ac:dyDescent="0.2">
      <c r="A517" s="1">
        <v>33939</v>
      </c>
      <c r="B517">
        <v>22.79</v>
      </c>
      <c r="C517" s="2">
        <f t="shared" ca="1" si="15"/>
        <v>23.689230769230772</v>
      </c>
      <c r="D517" s="2">
        <f ca="1">Table22[[#This Row],[y]]/Table22[[#This Row],[Trend]]</f>
        <v>0.96204052474347301</v>
      </c>
      <c r="E517" s="2" t="str">
        <f t="shared" si="16"/>
        <v>Dec</v>
      </c>
      <c r="F517" s="2">
        <f ca="1">AVERAGEIF($E$8:$E$727,Table23[[#This Row],[Monthly]],$D$8:$D$727)</f>
        <v>0.98306369697572327</v>
      </c>
      <c r="G517" s="2">
        <f ca="1">Table23[[#This Row],[Mul_Seasonality_Average]]-AVERAGE($F$2:$F$13)+1</f>
        <v>0.98252144207209213</v>
      </c>
      <c r="H517" s="2">
        <f ca="1">Table23[[#This Row],[Detrended Series]]/Table23[[#This Row],[Seasonality]]</f>
        <v>0.9791547375440216</v>
      </c>
    </row>
    <row r="518" spans="1:8" x14ac:dyDescent="0.2">
      <c r="A518" s="1">
        <v>33970</v>
      </c>
      <c r="B518">
        <v>24.68</v>
      </c>
      <c r="C518" s="2">
        <f t="shared" ca="1" si="15"/>
        <v>23.593076923076925</v>
      </c>
      <c r="D518" s="2">
        <f ca="1">Table22[[#This Row],[y]]/Table22[[#This Row],[Trend]]</f>
        <v>1.0460695771249713</v>
      </c>
      <c r="E518" s="2" t="str">
        <f t="shared" si="16"/>
        <v>Jan</v>
      </c>
      <c r="F518" s="2">
        <f ca="1">AVERAGEIF($E$8:$E$727,Table23[[#This Row],[Monthly]],$D$8:$D$727)</f>
        <v>1.0612291220995622</v>
      </c>
      <c r="G518" s="2">
        <f ca="1">Table23[[#This Row],[Mul_Seasonality_Average]]-AVERAGE($F$2:$F$13)+1</f>
        <v>1.0606868671959311</v>
      </c>
      <c r="H518" s="2">
        <f ca="1">Table23[[#This Row],[Detrended Series]]/Table23[[#This Row],[Seasonality]]</f>
        <v>0.98621903360640017</v>
      </c>
    </row>
    <row r="519" spans="1:8" x14ac:dyDescent="0.2">
      <c r="A519" s="1">
        <v>34001</v>
      </c>
      <c r="B519">
        <v>26.46</v>
      </c>
      <c r="C519" s="2">
        <f t="shared" ca="1" si="15"/>
        <v>23.578461538461536</v>
      </c>
      <c r="D519" s="2">
        <f ca="1">Table22[[#This Row],[y]]/Table22[[#This Row],[Trend]]</f>
        <v>1.1222106224716171</v>
      </c>
      <c r="E519" s="2" t="str">
        <f t="shared" si="16"/>
        <v>Feb</v>
      </c>
      <c r="F519" s="2">
        <f ca="1">AVERAGEIF($E$8:$E$727,Table23[[#This Row],[Monthly]],$D$8:$D$727)</f>
        <v>1.1279568119928638</v>
      </c>
      <c r="G519" s="2">
        <f ca="1">Table23[[#This Row],[Mul_Seasonality_Average]]-AVERAGE($F$2:$F$13)+1</f>
        <v>1.1274145570892327</v>
      </c>
      <c r="H519" s="2">
        <f ca="1">Table23[[#This Row],[Detrended Series]]/Table23[[#This Row],[Seasonality]]</f>
        <v>0.99538418713427723</v>
      </c>
    </row>
    <row r="520" spans="1:8" x14ac:dyDescent="0.2">
      <c r="A520" s="1">
        <v>34029</v>
      </c>
      <c r="B520">
        <v>27.07</v>
      </c>
      <c r="C520" s="2">
        <f t="shared" ca="1" si="15"/>
        <v>23.596923076923076</v>
      </c>
      <c r="D520" s="2">
        <f ca="1">Table22[[#This Row],[y]]/Table22[[#This Row],[Trend]]</f>
        <v>1.1471834659016822</v>
      </c>
      <c r="E520" s="2" t="str">
        <f t="shared" si="16"/>
        <v>Mar</v>
      </c>
      <c r="F520" s="2">
        <f ca="1">AVERAGEIF($E$8:$E$727,Table23[[#This Row],[Monthly]],$D$8:$D$727)</f>
        <v>1.1460954131131467</v>
      </c>
      <c r="G520" s="2">
        <f ca="1">Table23[[#This Row],[Mul_Seasonality_Average]]-AVERAGE($F$2:$F$13)+1</f>
        <v>1.1455531582095155</v>
      </c>
      <c r="H520" s="2">
        <f ca="1">Table23[[#This Row],[Detrended Series]]/Table23[[#This Row],[Seasonality]]</f>
        <v>1.001423161972435</v>
      </c>
    </row>
    <row r="521" spans="1:8" x14ac:dyDescent="0.2">
      <c r="A521" s="1">
        <v>34060</v>
      </c>
      <c r="B521">
        <v>26.84</v>
      </c>
      <c r="C521" s="2">
        <f t="shared" ref="C521:C584" ca="1" si="17">IFERROR(AVERAGE(OFFSET(B515,0,0,13,1)),"")</f>
        <v>23.663076923076922</v>
      </c>
      <c r="D521" s="2">
        <f ca="1">Table22[[#This Row],[y]]/Table22[[#This Row],[Trend]]</f>
        <v>1.134256550289318</v>
      </c>
      <c r="E521" s="2" t="str">
        <f t="shared" si="16"/>
        <v>Apr</v>
      </c>
      <c r="F521" s="2">
        <f ca="1">AVERAGEIF($E$8:$E$727,Table23[[#This Row],[Monthly]],$D$8:$D$727)</f>
        <v>1.1076861608568953</v>
      </c>
      <c r="G521" s="2">
        <f ca="1">Table23[[#This Row],[Mul_Seasonality_Average]]-AVERAGE($F$2:$F$13)+1</f>
        <v>1.1071439059532642</v>
      </c>
      <c r="H521" s="2">
        <f ca="1">Table23[[#This Row],[Detrended Series]]/Table23[[#This Row],[Seasonality]]</f>
        <v>1.0244888168469026</v>
      </c>
    </row>
    <row r="522" spans="1:8" x14ac:dyDescent="0.2">
      <c r="A522" s="1">
        <v>34090</v>
      </c>
      <c r="B522">
        <v>25.6</v>
      </c>
      <c r="C522" s="2">
        <f t="shared" ca="1" si="17"/>
        <v>23.733846153846152</v>
      </c>
      <c r="D522" s="2">
        <f ca="1">Table22[[#This Row],[y]]/Table22[[#This Row],[Trend]]</f>
        <v>1.0786283788163611</v>
      </c>
      <c r="E522" s="2" t="str">
        <f t="shared" si="16"/>
        <v>May</v>
      </c>
      <c r="F522" s="2">
        <f ca="1">AVERAGEIF($E$8:$E$727,Table23[[#This Row],[Monthly]],$D$8:$D$727)</f>
        <v>1.0512716216930516</v>
      </c>
      <c r="G522" s="2">
        <f ca="1">Table23[[#This Row],[Mul_Seasonality_Average]]-AVERAGE($F$2:$F$13)+1</f>
        <v>1.0507293667894204</v>
      </c>
      <c r="H522" s="2">
        <f ca="1">Table23[[#This Row],[Detrended Series]]/Table23[[#This Row],[Seasonality]]</f>
        <v>1.0265520436648574</v>
      </c>
    </row>
    <row r="523" spans="1:8" x14ac:dyDescent="0.2">
      <c r="A523" s="1">
        <v>34121</v>
      </c>
      <c r="B523">
        <v>24.11</v>
      </c>
      <c r="C523" s="2">
        <f t="shared" ca="1" si="17"/>
        <v>23.812307692307691</v>
      </c>
      <c r="D523" s="2">
        <f ca="1">Table22[[#This Row],[y]]/Table22[[#This Row],[Trend]]</f>
        <v>1.0125016151957618</v>
      </c>
      <c r="E523" s="2" t="str">
        <f t="shared" si="16"/>
        <v>Jun</v>
      </c>
      <c r="F523" s="2">
        <f ca="1">AVERAGEIF($E$8:$E$727,Table23[[#This Row],[Monthly]],$D$8:$D$727)</f>
        <v>0.98970503057706927</v>
      </c>
      <c r="G523" s="2">
        <f ca="1">Table23[[#This Row],[Mul_Seasonality_Average]]-AVERAGE($F$2:$F$13)+1</f>
        <v>0.98916277567343813</v>
      </c>
      <c r="H523" s="2">
        <f ca="1">Table23[[#This Row],[Detrended Series]]/Table23[[#This Row],[Seasonality]]</f>
        <v>1.0235945388325336</v>
      </c>
    </row>
    <row r="524" spans="1:8" x14ac:dyDescent="0.2">
      <c r="A524" s="1">
        <v>34151</v>
      </c>
      <c r="B524">
        <v>22.61</v>
      </c>
      <c r="C524" s="2">
        <f t="shared" ca="1" si="17"/>
        <v>23.94846153846154</v>
      </c>
      <c r="D524" s="2">
        <f ca="1">Table22[[#This Row],[y]]/Table22[[#This Row],[Trend]]</f>
        <v>0.94411075065043515</v>
      </c>
      <c r="E524" s="2" t="str">
        <f t="shared" si="16"/>
        <v>Jul</v>
      </c>
      <c r="F524" s="2">
        <f ca="1">AVERAGEIF($E$8:$E$727,Table23[[#This Row],[Monthly]],$D$8:$D$727)</f>
        <v>0.93724386248424341</v>
      </c>
      <c r="G524" s="2">
        <f ca="1">Table23[[#This Row],[Mul_Seasonality_Average]]-AVERAGE($F$2:$F$13)+1</f>
        <v>0.93670160758061227</v>
      </c>
      <c r="H524" s="2">
        <f ca="1">Table23[[#This Row],[Detrended Series]]/Table23[[#This Row],[Seasonality]]</f>
        <v>1.0079098220926084</v>
      </c>
    </row>
    <row r="525" spans="1:8" x14ac:dyDescent="0.2">
      <c r="A525" s="1">
        <v>34182</v>
      </c>
      <c r="B525">
        <v>21.65</v>
      </c>
      <c r="C525" s="2">
        <f t="shared" ca="1" si="17"/>
        <v>24.041538461538458</v>
      </c>
      <c r="D525" s="2">
        <f ca="1">Table22[[#This Row],[y]]/Table22[[#This Row],[Trend]]</f>
        <v>0.90052473283419732</v>
      </c>
      <c r="E525" s="2" t="str">
        <f t="shared" si="16"/>
        <v>Aug</v>
      </c>
      <c r="F525" s="2">
        <f ca="1">AVERAGEIF($E$8:$E$727,Table23[[#This Row],[Monthly]],$D$8:$D$727)</f>
        <v>0.89460808669572078</v>
      </c>
      <c r="G525" s="2">
        <f ca="1">Table23[[#This Row],[Mul_Seasonality_Average]]-AVERAGE($F$2:$F$13)+1</f>
        <v>0.89406583179208965</v>
      </c>
      <c r="H525" s="2">
        <f ca="1">Table23[[#This Row],[Detrended Series]]/Table23[[#This Row],[Seasonality]]</f>
        <v>1.0072241895534262</v>
      </c>
    </row>
    <row r="526" spans="1:8" x14ac:dyDescent="0.2">
      <c r="A526" s="1">
        <v>34213</v>
      </c>
      <c r="B526">
        <v>21.11</v>
      </c>
      <c r="C526" s="2">
        <f t="shared" ca="1" si="17"/>
        <v>23.986923076923077</v>
      </c>
      <c r="D526" s="2">
        <f ca="1">Table22[[#This Row],[y]]/Table22[[#This Row],[Trend]]</f>
        <v>0.88006285476060675</v>
      </c>
      <c r="E526" s="2" t="str">
        <f t="shared" si="16"/>
        <v>Sep</v>
      </c>
      <c r="F526" s="2">
        <f ca="1">AVERAGEIF($E$8:$E$727,Table23[[#This Row],[Monthly]],$D$8:$D$727)</f>
        <v>0.88237232635432461</v>
      </c>
      <c r="G526" s="2">
        <f ca="1">Table23[[#This Row],[Mul_Seasonality_Average]]-AVERAGE($F$2:$F$13)+1</f>
        <v>0.88183007145069348</v>
      </c>
      <c r="H526" s="2">
        <f ca="1">Table23[[#This Row],[Detrended Series]]/Table23[[#This Row],[Seasonality]]</f>
        <v>0.99799596685654024</v>
      </c>
    </row>
    <row r="527" spans="1:8" x14ac:dyDescent="0.2">
      <c r="A527" s="1">
        <v>34243</v>
      </c>
      <c r="B527">
        <v>21.71</v>
      </c>
      <c r="C527" s="2">
        <f t="shared" ca="1" si="17"/>
        <v>23.78846153846154</v>
      </c>
      <c r="D527" s="2">
        <f ca="1">Table22[[#This Row],[y]]/Table22[[#This Row],[Trend]]</f>
        <v>0.91262732417138237</v>
      </c>
      <c r="E527" s="2" t="str">
        <f t="shared" si="16"/>
        <v>Oct</v>
      </c>
      <c r="F527" s="2">
        <f ca="1">AVERAGEIF($E$8:$E$727,Table23[[#This Row],[Monthly]],$D$8:$D$727)</f>
        <v>0.89658670152882181</v>
      </c>
      <c r="G527" s="2">
        <f ca="1">Table23[[#This Row],[Mul_Seasonality_Average]]-AVERAGE($F$2:$F$13)+1</f>
        <v>0.89604444662519067</v>
      </c>
      <c r="H527" s="2">
        <f ca="1">Table23[[#This Row],[Detrended Series]]/Table23[[#This Row],[Seasonality]]</f>
        <v>1.018506757793822</v>
      </c>
    </row>
    <row r="528" spans="1:8" x14ac:dyDescent="0.2">
      <c r="A528" s="1">
        <v>34274</v>
      </c>
      <c r="B528">
        <v>22.07</v>
      </c>
      <c r="C528" s="2">
        <f t="shared" ca="1" si="17"/>
        <v>23.533076923076919</v>
      </c>
      <c r="D528" s="2">
        <f ca="1">Table22[[#This Row],[y]]/Table22[[#This Row],[Trend]]</f>
        <v>0.93782891511130018</v>
      </c>
      <c r="E528" s="2" t="str">
        <f t="shared" si="16"/>
        <v>Nov</v>
      </c>
      <c r="F528" s="2">
        <f ca="1">AVERAGEIF($E$8:$E$727,Table23[[#This Row],[Monthly]],$D$8:$D$727)</f>
        <v>0.92868822447214805</v>
      </c>
      <c r="G528" s="2">
        <f ca="1">Table23[[#This Row],[Mul_Seasonality_Average]]-AVERAGE($F$2:$F$13)+1</f>
        <v>0.92814596956851692</v>
      </c>
      <c r="H528" s="2">
        <f ca="1">Table23[[#This Row],[Detrended Series]]/Table23[[#This Row],[Seasonality]]</f>
        <v>1.0104325675704704</v>
      </c>
    </row>
    <row r="529" spans="1:8" x14ac:dyDescent="0.2">
      <c r="A529" s="1">
        <v>34304</v>
      </c>
      <c r="B529">
        <v>22.86</v>
      </c>
      <c r="C529" s="2">
        <f t="shared" ca="1" si="17"/>
        <v>23.279999999999998</v>
      </c>
      <c r="D529" s="2">
        <f ca="1">Table22[[#This Row],[y]]/Table22[[#This Row],[Trend]]</f>
        <v>0.981958762886598</v>
      </c>
      <c r="E529" s="2" t="str">
        <f t="shared" si="16"/>
        <v>Dec</v>
      </c>
      <c r="F529" s="2">
        <f ca="1">AVERAGEIF($E$8:$E$727,Table23[[#This Row],[Monthly]],$D$8:$D$727)</f>
        <v>0.98306369697572327</v>
      </c>
      <c r="G529" s="2">
        <f ca="1">Table23[[#This Row],[Mul_Seasonality_Average]]-AVERAGE($F$2:$F$13)+1</f>
        <v>0.98252144207209213</v>
      </c>
      <c r="H529" s="2">
        <f ca="1">Table23[[#This Row],[Detrended Series]]/Table23[[#This Row],[Seasonality]]</f>
        <v>0.99942731103729654</v>
      </c>
    </row>
    <row r="530" spans="1:8" x14ac:dyDescent="0.2">
      <c r="A530" s="1">
        <v>34335</v>
      </c>
      <c r="B530">
        <v>24.56</v>
      </c>
      <c r="C530" s="2">
        <f t="shared" ca="1" si="17"/>
        <v>23.053846153846152</v>
      </c>
      <c r="D530" s="2">
        <f ca="1">Table22[[#This Row],[y]]/Table22[[#This Row],[Trend]]</f>
        <v>1.065331998665332</v>
      </c>
      <c r="E530" s="2" t="str">
        <f t="shared" si="16"/>
        <v>Jan</v>
      </c>
      <c r="F530" s="2">
        <f ca="1">AVERAGEIF($E$8:$E$727,Table23[[#This Row],[Monthly]],$D$8:$D$727)</f>
        <v>1.0612291220995622</v>
      </c>
      <c r="G530" s="2">
        <f ca="1">Table23[[#This Row],[Mul_Seasonality_Average]]-AVERAGE($F$2:$F$13)+1</f>
        <v>1.0606868671959311</v>
      </c>
      <c r="H530" s="2">
        <f ca="1">Table23[[#This Row],[Detrended Series]]/Table23[[#This Row],[Seasonality]]</f>
        <v>1.004379361725936</v>
      </c>
    </row>
    <row r="531" spans="1:8" x14ac:dyDescent="0.2">
      <c r="A531" s="1">
        <v>34366</v>
      </c>
      <c r="B531">
        <v>25.89</v>
      </c>
      <c r="C531" s="2">
        <f t="shared" ca="1" si="17"/>
        <v>22.869999999999997</v>
      </c>
      <c r="D531" s="2">
        <f ca="1">Table22[[#This Row],[y]]/Table22[[#This Row],[Trend]]</f>
        <v>1.1320507214691737</v>
      </c>
      <c r="E531" s="2" t="str">
        <f t="shared" si="16"/>
        <v>Feb</v>
      </c>
      <c r="F531" s="2">
        <f ca="1">AVERAGEIF($E$8:$E$727,Table23[[#This Row],[Monthly]],$D$8:$D$727)</f>
        <v>1.1279568119928638</v>
      </c>
      <c r="G531" s="2">
        <f ca="1">Table23[[#This Row],[Mul_Seasonality_Average]]-AVERAGE($F$2:$F$13)+1</f>
        <v>1.1274145570892327</v>
      </c>
      <c r="H531" s="2">
        <f ca="1">Table23[[#This Row],[Detrended Series]]/Table23[[#This Row],[Seasonality]]</f>
        <v>1.0041122090812016</v>
      </c>
    </row>
    <row r="532" spans="1:8" x14ac:dyDescent="0.2">
      <c r="A532" s="1">
        <v>34394</v>
      </c>
      <c r="B532">
        <v>25.75</v>
      </c>
      <c r="C532" s="2">
        <f t="shared" ca="1" si="17"/>
        <v>22.793076923076917</v>
      </c>
      <c r="D532" s="2">
        <f ca="1">Table22[[#This Row],[y]]/Table22[[#This Row],[Trend]]</f>
        <v>1.1297290000337488</v>
      </c>
      <c r="E532" s="2" t="str">
        <f t="shared" si="16"/>
        <v>Mar</v>
      </c>
      <c r="F532" s="2">
        <f ca="1">AVERAGEIF($E$8:$E$727,Table23[[#This Row],[Monthly]],$D$8:$D$727)</f>
        <v>1.1460954131131467</v>
      </c>
      <c r="G532" s="2">
        <f ca="1">Table23[[#This Row],[Mul_Seasonality_Average]]-AVERAGE($F$2:$F$13)+1</f>
        <v>1.1455531582095155</v>
      </c>
      <c r="H532" s="2">
        <f ca="1">Table23[[#This Row],[Detrended Series]]/Table23[[#This Row],[Seasonality]]</f>
        <v>0.98618644795104948</v>
      </c>
    </row>
    <row r="533" spans="1:8" x14ac:dyDescent="0.2">
      <c r="A533" s="1">
        <v>34425</v>
      </c>
      <c r="B533">
        <v>24.49</v>
      </c>
      <c r="C533" s="2">
        <f t="shared" ca="1" si="17"/>
        <v>22.864615384615391</v>
      </c>
      <c r="D533" s="2">
        <f ca="1">Table22[[#This Row],[y]]/Table22[[#This Row],[Trend]]</f>
        <v>1.0710873368321892</v>
      </c>
      <c r="E533" s="2" t="str">
        <f t="shared" si="16"/>
        <v>Apr</v>
      </c>
      <c r="F533" s="2">
        <f ca="1">AVERAGEIF($E$8:$E$727,Table23[[#This Row],[Monthly]],$D$8:$D$727)</f>
        <v>1.1076861608568953</v>
      </c>
      <c r="G533" s="2">
        <f ca="1">Table23[[#This Row],[Mul_Seasonality_Average]]-AVERAGE($F$2:$F$13)+1</f>
        <v>1.1071439059532642</v>
      </c>
      <c r="H533" s="2">
        <f ca="1">Table23[[#This Row],[Detrended Series]]/Table23[[#This Row],[Seasonality]]</f>
        <v>0.96743280712905166</v>
      </c>
    </row>
    <row r="534" spans="1:8" x14ac:dyDescent="0.2">
      <c r="A534" s="1">
        <v>34455</v>
      </c>
      <c r="B534">
        <v>23.52</v>
      </c>
      <c r="C534" s="2">
        <f t="shared" ca="1" si="17"/>
        <v>22.907692307692308</v>
      </c>
      <c r="D534" s="2">
        <f ca="1">Table22[[#This Row],[y]]/Table22[[#This Row],[Trend]]</f>
        <v>1.0267293485560778</v>
      </c>
      <c r="E534" s="2" t="str">
        <f t="shared" si="16"/>
        <v>May</v>
      </c>
      <c r="F534" s="2">
        <f ca="1">AVERAGEIF($E$8:$E$727,Table23[[#This Row],[Monthly]],$D$8:$D$727)</f>
        <v>1.0512716216930516</v>
      </c>
      <c r="G534" s="2">
        <f ca="1">Table23[[#This Row],[Mul_Seasonality_Average]]-AVERAGE($F$2:$F$13)+1</f>
        <v>1.0507293667894204</v>
      </c>
      <c r="H534" s="2">
        <f ca="1">Table23[[#This Row],[Detrended Series]]/Table23[[#This Row],[Seasonality]]</f>
        <v>0.97715870614078637</v>
      </c>
    </row>
    <row r="535" spans="1:8" x14ac:dyDescent="0.2">
      <c r="A535" s="1">
        <v>34486</v>
      </c>
      <c r="B535">
        <v>22.31</v>
      </c>
      <c r="C535" s="2">
        <f t="shared" ca="1" si="17"/>
        <v>23.036923076923078</v>
      </c>
      <c r="D535" s="2">
        <f ca="1">Table22[[#This Row],[y]]/Table22[[#This Row],[Trend]]</f>
        <v>0.9684453051956724</v>
      </c>
      <c r="E535" s="2" t="str">
        <f t="shared" si="16"/>
        <v>Jun</v>
      </c>
      <c r="F535" s="2">
        <f ca="1">AVERAGEIF($E$8:$E$727,Table23[[#This Row],[Monthly]],$D$8:$D$727)</f>
        <v>0.98970503057706927</v>
      </c>
      <c r="G535" s="2">
        <f ca="1">Table23[[#This Row],[Mul_Seasonality_Average]]-AVERAGE($F$2:$F$13)+1</f>
        <v>0.98916277567343813</v>
      </c>
      <c r="H535" s="2">
        <f ca="1">Table23[[#This Row],[Detrended Series]]/Table23[[#This Row],[Seasonality]]</f>
        <v>0.97905554981720688</v>
      </c>
    </row>
    <row r="536" spans="1:8" x14ac:dyDescent="0.2">
      <c r="A536" s="1">
        <v>34516</v>
      </c>
      <c r="B536">
        <v>21.17</v>
      </c>
      <c r="C536" s="2">
        <f t="shared" ca="1" si="17"/>
        <v>23.238461538461539</v>
      </c>
      <c r="D536" s="2">
        <f ca="1">Table22[[#This Row],[y]]/Table22[[#This Row],[Trend]]</f>
        <v>0.91098973849718645</v>
      </c>
      <c r="E536" s="2" t="str">
        <f t="shared" si="16"/>
        <v>Jul</v>
      </c>
      <c r="F536" s="2">
        <f ca="1">AVERAGEIF($E$8:$E$727,Table23[[#This Row],[Monthly]],$D$8:$D$727)</f>
        <v>0.93724386248424341</v>
      </c>
      <c r="G536" s="2">
        <f ca="1">Table23[[#This Row],[Mul_Seasonality_Average]]-AVERAGE($F$2:$F$13)+1</f>
        <v>0.93670160758061227</v>
      </c>
      <c r="H536" s="2">
        <f ca="1">Table23[[#This Row],[Detrended Series]]/Table23[[#This Row],[Seasonality]]</f>
        <v>0.97255062991742214</v>
      </c>
    </row>
    <row r="537" spans="1:8" x14ac:dyDescent="0.2">
      <c r="A537" s="1">
        <v>34547</v>
      </c>
      <c r="B537">
        <v>20.22</v>
      </c>
      <c r="C537" s="2">
        <f t="shared" ca="1" si="17"/>
        <v>23.368461538461538</v>
      </c>
      <c r="D537" s="2">
        <f ca="1">Table22[[#This Row],[y]]/Table22[[#This Row],[Trend]]</f>
        <v>0.86526877119062506</v>
      </c>
      <c r="E537" s="2" t="str">
        <f t="shared" si="16"/>
        <v>Aug</v>
      </c>
      <c r="F537" s="2">
        <f ca="1">AVERAGEIF($E$8:$E$727,Table23[[#This Row],[Monthly]],$D$8:$D$727)</f>
        <v>0.89460808669572078</v>
      </c>
      <c r="G537" s="2">
        <f ca="1">Table23[[#This Row],[Mul_Seasonality_Average]]-AVERAGE($F$2:$F$13)+1</f>
        <v>0.89406583179208965</v>
      </c>
      <c r="H537" s="2">
        <f ca="1">Table23[[#This Row],[Detrended Series]]/Table23[[#This Row],[Seasonality]]</f>
        <v>0.96779089461036338</v>
      </c>
    </row>
    <row r="538" spans="1:8" x14ac:dyDescent="0.2">
      <c r="A538" s="1">
        <v>34578</v>
      </c>
      <c r="B538">
        <v>20.65</v>
      </c>
      <c r="C538" s="2">
        <f t="shared" ca="1" si="17"/>
        <v>23.38384615384615</v>
      </c>
      <c r="D538" s="2">
        <f ca="1">Table22[[#This Row],[y]]/Table22[[#This Row],[Trend]]</f>
        <v>0.88308825948221992</v>
      </c>
      <c r="E538" s="2" t="str">
        <f t="shared" si="16"/>
        <v>Sep</v>
      </c>
      <c r="F538" s="2">
        <f ca="1">AVERAGEIF($E$8:$E$727,Table23[[#This Row],[Monthly]],$D$8:$D$727)</f>
        <v>0.88237232635432461</v>
      </c>
      <c r="G538" s="2">
        <f ca="1">Table23[[#This Row],[Mul_Seasonality_Average]]-AVERAGE($F$2:$F$13)+1</f>
        <v>0.88183007145069348</v>
      </c>
      <c r="H538" s="2">
        <f ca="1">Table23[[#This Row],[Detrended Series]]/Table23[[#This Row],[Seasonality]]</f>
        <v>1.0014267919322104</v>
      </c>
    </row>
    <row r="539" spans="1:8" x14ac:dyDescent="0.2">
      <c r="A539" s="1">
        <v>34608</v>
      </c>
      <c r="B539">
        <v>22.04</v>
      </c>
      <c r="C539" s="2">
        <f t="shared" ca="1" si="17"/>
        <v>23.273846153846151</v>
      </c>
      <c r="D539" s="2">
        <f ca="1">Table22[[#This Row],[y]]/Table22[[#This Row],[Trend]]</f>
        <v>0.94698572184029628</v>
      </c>
      <c r="E539" s="2" t="str">
        <f t="shared" si="16"/>
        <v>Oct</v>
      </c>
      <c r="F539" s="2">
        <f ca="1">AVERAGEIF($E$8:$E$727,Table23[[#This Row],[Monthly]],$D$8:$D$727)</f>
        <v>0.89658670152882181</v>
      </c>
      <c r="G539" s="2">
        <f ca="1">Table23[[#This Row],[Mul_Seasonality_Average]]-AVERAGE($F$2:$F$13)+1</f>
        <v>0.89604444662519067</v>
      </c>
      <c r="H539" s="2">
        <f ca="1">Table23[[#This Row],[Detrended Series]]/Table23[[#This Row],[Seasonality]]</f>
        <v>1.0568512816601541</v>
      </c>
    </row>
    <row r="540" spans="1:8" x14ac:dyDescent="0.2">
      <c r="A540" s="1">
        <v>34639</v>
      </c>
      <c r="B540">
        <v>22.27</v>
      </c>
      <c r="C540" s="2">
        <f t="shared" ca="1" si="17"/>
        <v>23.187692307692309</v>
      </c>
      <c r="D540" s="2">
        <f ca="1">Table22[[#This Row],[y]]/Table22[[#This Row],[Trend]]</f>
        <v>0.96042330148619948</v>
      </c>
      <c r="E540" s="2" t="str">
        <f t="shared" si="16"/>
        <v>Nov</v>
      </c>
      <c r="F540" s="2">
        <f ca="1">AVERAGEIF($E$8:$E$727,Table23[[#This Row],[Monthly]],$D$8:$D$727)</f>
        <v>0.92868822447214805</v>
      </c>
      <c r="G540" s="2">
        <f ca="1">Table23[[#This Row],[Mul_Seasonality_Average]]-AVERAGE($F$2:$F$13)+1</f>
        <v>0.92814596956851692</v>
      </c>
      <c r="H540" s="2">
        <f ca="1">Table23[[#This Row],[Detrended Series]]/Table23[[#This Row],[Seasonality]]</f>
        <v>1.0347761375645341</v>
      </c>
    </row>
    <row r="541" spans="1:8" x14ac:dyDescent="0.2">
      <c r="A541" s="1">
        <v>34669</v>
      </c>
      <c r="B541">
        <v>23.75</v>
      </c>
      <c r="C541" s="2">
        <f t="shared" ca="1" si="17"/>
        <v>23.103846153846153</v>
      </c>
      <c r="D541" s="2">
        <f ca="1">Table22[[#This Row],[y]]/Table22[[#This Row],[Trend]]</f>
        <v>1.0279673714000332</v>
      </c>
      <c r="E541" s="2" t="str">
        <f t="shared" si="16"/>
        <v>Dec</v>
      </c>
      <c r="F541" s="2">
        <f ca="1">AVERAGEIF($E$8:$E$727,Table23[[#This Row],[Monthly]],$D$8:$D$727)</f>
        <v>0.98306369697572327</v>
      </c>
      <c r="G541" s="2">
        <f ca="1">Table23[[#This Row],[Mul_Seasonality_Average]]-AVERAGE($F$2:$F$13)+1</f>
        <v>0.98252144207209213</v>
      </c>
      <c r="H541" s="2">
        <f ca="1">Table23[[#This Row],[Detrended Series]]/Table23[[#This Row],[Seasonality]]</f>
        <v>1.0462543893516438</v>
      </c>
    </row>
    <row r="542" spans="1:8" x14ac:dyDescent="0.2">
      <c r="A542" s="1">
        <v>34700</v>
      </c>
      <c r="B542">
        <v>25.48</v>
      </c>
      <c r="C542" s="2">
        <f t="shared" ca="1" si="17"/>
        <v>23.035384615384615</v>
      </c>
      <c r="D542" s="2">
        <f ca="1">Table22[[#This Row],[y]]/Table22[[#This Row],[Trend]]</f>
        <v>1.1061243571762507</v>
      </c>
      <c r="E542" s="2" t="str">
        <f t="shared" si="16"/>
        <v>Jan</v>
      </c>
      <c r="F542" s="2">
        <f ca="1">AVERAGEIF($E$8:$E$727,Table23[[#This Row],[Monthly]],$D$8:$D$727)</f>
        <v>1.0612291220995622</v>
      </c>
      <c r="G542" s="2">
        <f ca="1">Table23[[#This Row],[Mul_Seasonality_Average]]-AVERAGE($F$2:$F$13)+1</f>
        <v>1.0606868671959311</v>
      </c>
      <c r="H542" s="2">
        <f ca="1">Table23[[#This Row],[Detrended Series]]/Table23[[#This Row],[Seasonality]]</f>
        <v>1.0428377982094186</v>
      </c>
    </row>
    <row r="543" spans="1:8" x14ac:dyDescent="0.2">
      <c r="A543" s="1">
        <v>34731</v>
      </c>
      <c r="B543">
        <v>26.25</v>
      </c>
      <c r="C543" s="2">
        <f t="shared" ca="1" si="17"/>
        <v>22.98076923076923</v>
      </c>
      <c r="D543" s="2">
        <f ca="1">Table22[[#This Row],[y]]/Table22[[#This Row],[Trend]]</f>
        <v>1.1422594142259415</v>
      </c>
      <c r="E543" s="2" t="str">
        <f t="shared" si="16"/>
        <v>Feb</v>
      </c>
      <c r="F543" s="2">
        <f ca="1">AVERAGEIF($E$8:$E$727,Table23[[#This Row],[Monthly]],$D$8:$D$727)</f>
        <v>1.1279568119928638</v>
      </c>
      <c r="G543" s="2">
        <f ca="1">Table23[[#This Row],[Mul_Seasonality_Average]]-AVERAGE($F$2:$F$13)+1</f>
        <v>1.1274145570892327</v>
      </c>
      <c r="H543" s="2">
        <f ca="1">Table23[[#This Row],[Detrended Series]]/Table23[[#This Row],[Seasonality]]</f>
        <v>1.0131671682287262</v>
      </c>
    </row>
    <row r="544" spans="1:8" x14ac:dyDescent="0.2">
      <c r="A544" s="1">
        <v>34759</v>
      </c>
      <c r="B544">
        <v>26.09</v>
      </c>
      <c r="C544" s="2">
        <f t="shared" ca="1" si="17"/>
        <v>23.002307692307689</v>
      </c>
      <c r="D544" s="2">
        <f ca="1">Table22[[#This Row],[y]]/Table22[[#This Row],[Trend]]</f>
        <v>1.1342340233421397</v>
      </c>
      <c r="E544" s="2" t="str">
        <f t="shared" si="16"/>
        <v>Mar</v>
      </c>
      <c r="F544" s="2">
        <f ca="1">AVERAGEIF($E$8:$E$727,Table23[[#This Row],[Monthly]],$D$8:$D$727)</f>
        <v>1.1460954131131467</v>
      </c>
      <c r="G544" s="2">
        <f ca="1">Table23[[#This Row],[Mul_Seasonality_Average]]-AVERAGE($F$2:$F$13)+1</f>
        <v>1.1455531582095155</v>
      </c>
      <c r="H544" s="2">
        <f ca="1">Table23[[#This Row],[Detrended Series]]/Table23[[#This Row],[Seasonality]]</f>
        <v>0.99011906624650448</v>
      </c>
    </row>
    <row r="545" spans="1:8" x14ac:dyDescent="0.2">
      <c r="A545" s="1">
        <v>34790</v>
      </c>
      <c r="B545">
        <v>24.32</v>
      </c>
      <c r="C545" s="2">
        <f t="shared" ca="1" si="17"/>
        <v>23</v>
      </c>
      <c r="D545" s="2">
        <f ca="1">Table22[[#This Row],[y]]/Table22[[#This Row],[Trend]]</f>
        <v>1.057391304347826</v>
      </c>
      <c r="E545" s="2" t="str">
        <f t="shared" si="16"/>
        <v>Apr</v>
      </c>
      <c r="F545" s="2">
        <f ca="1">AVERAGEIF($E$8:$E$727,Table23[[#This Row],[Monthly]],$D$8:$D$727)</f>
        <v>1.1076861608568953</v>
      </c>
      <c r="G545" s="2">
        <f ca="1">Table23[[#This Row],[Mul_Seasonality_Average]]-AVERAGE($F$2:$F$13)+1</f>
        <v>1.1071439059532642</v>
      </c>
      <c r="H545" s="2">
        <f ca="1">Table23[[#This Row],[Detrended Series]]/Table23[[#This Row],[Seasonality]]</f>
        <v>0.95506220886199922</v>
      </c>
    </row>
    <row r="546" spans="1:8" x14ac:dyDescent="0.2">
      <c r="A546" s="1">
        <v>34820</v>
      </c>
      <c r="B546">
        <v>23.37</v>
      </c>
      <c r="C546" s="2">
        <f t="shared" ca="1" si="17"/>
        <v>22.957692307692312</v>
      </c>
      <c r="D546" s="2">
        <f ca="1">Table22[[#This Row],[y]]/Table22[[#This Row],[Trend]]</f>
        <v>1.01795945719551</v>
      </c>
      <c r="E546" s="2" t="str">
        <f t="shared" si="16"/>
        <v>May</v>
      </c>
      <c r="F546" s="2">
        <f ca="1">AVERAGEIF($E$8:$E$727,Table23[[#This Row],[Monthly]],$D$8:$D$727)</f>
        <v>1.0512716216930516</v>
      </c>
      <c r="G546" s="2">
        <f ca="1">Table23[[#This Row],[Mul_Seasonality_Average]]-AVERAGE($F$2:$F$13)+1</f>
        <v>1.0507293667894204</v>
      </c>
      <c r="H546" s="2">
        <f ca="1">Table23[[#This Row],[Detrended Series]]/Table23[[#This Row],[Seasonality]]</f>
        <v>0.96881222641179121</v>
      </c>
    </row>
    <row r="547" spans="1:8" x14ac:dyDescent="0.2">
      <c r="A547" s="1">
        <v>34851</v>
      </c>
      <c r="B547">
        <v>22.43</v>
      </c>
      <c r="C547" s="2">
        <f t="shared" ca="1" si="17"/>
        <v>22.939230769230772</v>
      </c>
      <c r="D547" s="2">
        <f ca="1">Table22[[#This Row],[y]]/Table22[[#This Row],[Trend]]</f>
        <v>0.97780087857550035</v>
      </c>
      <c r="E547" s="2" t="str">
        <f t="shared" si="16"/>
        <v>Jun</v>
      </c>
      <c r="F547" s="2">
        <f ca="1">AVERAGEIF($E$8:$E$727,Table23[[#This Row],[Monthly]],$D$8:$D$727)</f>
        <v>0.98970503057706927</v>
      </c>
      <c r="G547" s="2">
        <f ca="1">Table23[[#This Row],[Mul_Seasonality_Average]]-AVERAGE($F$2:$F$13)+1</f>
        <v>0.98916277567343813</v>
      </c>
      <c r="H547" s="2">
        <f ca="1">Table23[[#This Row],[Detrended Series]]/Table23[[#This Row],[Seasonality]]</f>
        <v>0.98851362245187357</v>
      </c>
    </row>
    <row r="548" spans="1:8" x14ac:dyDescent="0.2">
      <c r="A548" s="1">
        <v>34881</v>
      </c>
      <c r="B548">
        <v>21.42</v>
      </c>
      <c r="C548" s="2">
        <f t="shared" ca="1" si="17"/>
        <v>22.943846153846156</v>
      </c>
      <c r="D548" s="2">
        <f ca="1">Table22[[#This Row],[y]]/Table22[[#This Row],[Trend]]</f>
        <v>0.93358366580614882</v>
      </c>
      <c r="E548" s="2" t="str">
        <f t="shared" si="16"/>
        <v>Jul</v>
      </c>
      <c r="F548" s="2">
        <f ca="1">AVERAGEIF($E$8:$E$727,Table23[[#This Row],[Monthly]],$D$8:$D$727)</f>
        <v>0.93724386248424341</v>
      </c>
      <c r="G548" s="2">
        <f ca="1">Table23[[#This Row],[Mul_Seasonality_Average]]-AVERAGE($F$2:$F$13)+1</f>
        <v>0.93670160758061227</v>
      </c>
      <c r="H548" s="2">
        <f ca="1">Table23[[#This Row],[Detrended Series]]/Table23[[#This Row],[Seasonality]]</f>
        <v>0.99667136070950413</v>
      </c>
    </row>
    <row r="549" spans="1:8" x14ac:dyDescent="0.2">
      <c r="A549" s="1">
        <v>34912</v>
      </c>
      <c r="B549">
        <v>20.46</v>
      </c>
      <c r="C549" s="2">
        <f t="shared" ca="1" si="17"/>
        <v>22.946923076923078</v>
      </c>
      <c r="D549" s="2">
        <f ca="1">Table22[[#This Row],[y]]/Table22[[#This Row],[Trend]]</f>
        <v>0.89162280848781472</v>
      </c>
      <c r="E549" s="2" t="str">
        <f t="shared" si="16"/>
        <v>Aug</v>
      </c>
      <c r="F549" s="2">
        <f ca="1">AVERAGEIF($E$8:$E$727,Table23[[#This Row],[Monthly]],$D$8:$D$727)</f>
        <v>0.89460808669572078</v>
      </c>
      <c r="G549" s="2">
        <f ca="1">Table23[[#This Row],[Mul_Seasonality_Average]]-AVERAGE($F$2:$F$13)+1</f>
        <v>0.89406583179208965</v>
      </c>
      <c r="H549" s="2">
        <f ca="1">Table23[[#This Row],[Detrended Series]]/Table23[[#This Row],[Seasonality]]</f>
        <v>0.9972675129532933</v>
      </c>
    </row>
    <row r="550" spans="1:8" x14ac:dyDescent="0.2">
      <c r="A550" s="1">
        <v>34943</v>
      </c>
      <c r="B550">
        <v>20.5</v>
      </c>
      <c r="C550" s="2">
        <f t="shared" ca="1" si="17"/>
        <v>22.949230769230773</v>
      </c>
      <c r="D550" s="2">
        <f ca="1">Table22[[#This Row],[y]]/Table22[[#This Row],[Trend]]</f>
        <v>0.89327612790775612</v>
      </c>
      <c r="E550" s="2" t="str">
        <f t="shared" si="16"/>
        <v>Sep</v>
      </c>
      <c r="F550" s="2">
        <f ca="1">AVERAGEIF($E$8:$E$727,Table23[[#This Row],[Monthly]],$D$8:$D$727)</f>
        <v>0.88237232635432461</v>
      </c>
      <c r="G550" s="2">
        <f ca="1">Table23[[#This Row],[Mul_Seasonality_Average]]-AVERAGE($F$2:$F$13)+1</f>
        <v>0.88183007145069348</v>
      </c>
      <c r="H550" s="2">
        <f ca="1">Table23[[#This Row],[Detrended Series]]/Table23[[#This Row],[Seasonality]]</f>
        <v>1.0129798890144819</v>
      </c>
    </row>
    <row r="551" spans="1:8" x14ac:dyDescent="0.2">
      <c r="A551" s="1">
        <v>34973</v>
      </c>
      <c r="B551">
        <v>20.62</v>
      </c>
      <c r="C551" s="2">
        <f t="shared" ca="1" si="17"/>
        <v>22.78846153846154</v>
      </c>
      <c r="D551" s="2">
        <f ca="1">Table22[[#This Row],[y]]/Table22[[#This Row],[Trend]]</f>
        <v>0.90484388185654008</v>
      </c>
      <c r="E551" s="2" t="str">
        <f t="shared" si="16"/>
        <v>Oct</v>
      </c>
      <c r="F551" s="2">
        <f ca="1">AVERAGEIF($E$8:$E$727,Table23[[#This Row],[Monthly]],$D$8:$D$727)</f>
        <v>0.89658670152882181</v>
      </c>
      <c r="G551" s="2">
        <f ca="1">Table23[[#This Row],[Mul_Seasonality_Average]]-AVERAGE($F$2:$F$13)+1</f>
        <v>0.89604444662519067</v>
      </c>
      <c r="H551" s="2">
        <f ca="1">Table23[[#This Row],[Detrended Series]]/Table23[[#This Row],[Seasonality]]</f>
        <v>1.0098203111067661</v>
      </c>
    </row>
    <row r="552" spans="1:8" x14ac:dyDescent="0.2">
      <c r="A552" s="1">
        <v>35004</v>
      </c>
      <c r="B552">
        <v>21.49</v>
      </c>
      <c r="C552" s="2">
        <f t="shared" ca="1" si="17"/>
        <v>22.695384615384622</v>
      </c>
      <c r="D552" s="2">
        <f ca="1">Table22[[#This Row],[y]]/Table22[[#This Row],[Trend]]</f>
        <v>0.94688855748373069</v>
      </c>
      <c r="E552" s="2" t="str">
        <f t="shared" si="16"/>
        <v>Nov</v>
      </c>
      <c r="F552" s="2">
        <f ca="1">AVERAGEIF($E$8:$E$727,Table23[[#This Row],[Monthly]],$D$8:$D$727)</f>
        <v>0.92868822447214805</v>
      </c>
      <c r="G552" s="2">
        <f ca="1">Table23[[#This Row],[Mul_Seasonality_Average]]-AVERAGE($F$2:$F$13)+1</f>
        <v>0.92814596956851692</v>
      </c>
      <c r="H552" s="2">
        <f ca="1">Table23[[#This Row],[Detrended Series]]/Table23[[#This Row],[Seasonality]]</f>
        <v>1.0201935778743154</v>
      </c>
    </row>
    <row r="553" spans="1:8" x14ac:dyDescent="0.2">
      <c r="A553" s="1">
        <v>35034</v>
      </c>
      <c r="B553">
        <v>22.03</v>
      </c>
      <c r="C553" s="2">
        <f t="shared" ca="1" si="17"/>
        <v>22.563846153846157</v>
      </c>
      <c r="D553" s="2">
        <f ca="1">Table22[[#This Row],[y]]/Table22[[#This Row],[Trend]]</f>
        <v>0.97634064023454803</v>
      </c>
      <c r="E553" s="2" t="str">
        <f t="shared" si="16"/>
        <v>Dec</v>
      </c>
      <c r="F553" s="2">
        <f ca="1">AVERAGEIF($E$8:$E$727,Table23[[#This Row],[Monthly]],$D$8:$D$727)</f>
        <v>0.98306369697572327</v>
      </c>
      <c r="G553" s="2">
        <f ca="1">Table23[[#This Row],[Mul_Seasonality_Average]]-AVERAGE($F$2:$F$13)+1</f>
        <v>0.98252144207209213</v>
      </c>
      <c r="H553" s="2">
        <f ca="1">Table23[[#This Row],[Detrended Series]]/Table23[[#This Row],[Seasonality]]</f>
        <v>0.99370924483387446</v>
      </c>
    </row>
    <row r="554" spans="1:8" x14ac:dyDescent="0.2">
      <c r="A554" s="1">
        <v>35065</v>
      </c>
      <c r="B554">
        <v>23.81</v>
      </c>
      <c r="C554" s="2">
        <f t="shared" ca="1" si="17"/>
        <v>22.432307692307692</v>
      </c>
      <c r="D554" s="2">
        <f ca="1">Table22[[#This Row],[y]]/Table22[[#This Row],[Trend]]</f>
        <v>1.0614155407722379</v>
      </c>
      <c r="E554" s="2" t="str">
        <f t="shared" si="16"/>
        <v>Jan</v>
      </c>
      <c r="F554" s="2">
        <f ca="1">AVERAGEIF($E$8:$E$727,Table23[[#This Row],[Monthly]],$D$8:$D$727)</f>
        <v>1.0612291220995622</v>
      </c>
      <c r="G554" s="2">
        <f ca="1">Table23[[#This Row],[Mul_Seasonality_Average]]-AVERAGE($F$2:$F$13)+1</f>
        <v>1.0606868671959311</v>
      </c>
      <c r="H554" s="2">
        <f ca="1">Table23[[#This Row],[Detrended Series]]/Table23[[#This Row],[Seasonality]]</f>
        <v>1.0006869827456553</v>
      </c>
    </row>
    <row r="555" spans="1:8" x14ac:dyDescent="0.2">
      <c r="A555" s="1">
        <v>35096</v>
      </c>
      <c r="B555">
        <v>25.52</v>
      </c>
      <c r="C555" s="2">
        <f t="shared" ca="1" si="17"/>
        <v>22.340769230769233</v>
      </c>
      <c r="D555" s="2">
        <f ca="1">Table22[[#This Row],[y]]/Table22[[#This Row],[Trend]]</f>
        <v>1.1423062355817235</v>
      </c>
      <c r="E555" s="2" t="str">
        <f t="shared" si="16"/>
        <v>Feb</v>
      </c>
      <c r="F555" s="2">
        <f ca="1">AVERAGEIF($E$8:$E$727,Table23[[#This Row],[Monthly]],$D$8:$D$727)</f>
        <v>1.1279568119928638</v>
      </c>
      <c r="G555" s="2">
        <f ca="1">Table23[[#This Row],[Mul_Seasonality_Average]]-AVERAGE($F$2:$F$13)+1</f>
        <v>1.1274145570892327</v>
      </c>
      <c r="H555" s="2">
        <f ca="1">Table23[[#This Row],[Detrended Series]]/Table23[[#This Row],[Seasonality]]</f>
        <v>1.0132086980772523</v>
      </c>
    </row>
    <row r="556" spans="1:8" x14ac:dyDescent="0.2">
      <c r="A556" s="1">
        <v>35125</v>
      </c>
      <c r="B556">
        <v>26.28</v>
      </c>
      <c r="C556" s="2">
        <f t="shared" ca="1" si="17"/>
        <v>22.338461538461541</v>
      </c>
      <c r="D556" s="2">
        <f ca="1">Table22[[#This Row],[y]]/Table22[[#This Row],[Trend]]</f>
        <v>1.1764462809917355</v>
      </c>
      <c r="E556" s="2" t="str">
        <f t="shared" si="16"/>
        <v>Mar</v>
      </c>
      <c r="F556" s="2">
        <f ca="1">AVERAGEIF($E$8:$E$727,Table23[[#This Row],[Monthly]],$D$8:$D$727)</f>
        <v>1.1460954131131467</v>
      </c>
      <c r="G556" s="2">
        <f ca="1">Table23[[#This Row],[Mul_Seasonality_Average]]-AVERAGE($F$2:$F$13)+1</f>
        <v>1.1455531582095155</v>
      </c>
      <c r="H556" s="2">
        <f ca="1">Table23[[#This Row],[Detrended Series]]/Table23[[#This Row],[Seasonality]]</f>
        <v>1.0269678648789251</v>
      </c>
    </row>
    <row r="557" spans="1:8" x14ac:dyDescent="0.2">
      <c r="A557" s="1">
        <v>35156</v>
      </c>
      <c r="B557">
        <v>24</v>
      </c>
      <c r="C557" s="2">
        <f t="shared" ca="1" si="17"/>
        <v>22.339999999999996</v>
      </c>
      <c r="D557" s="2">
        <f ca="1">Table22[[#This Row],[y]]/Table22[[#This Row],[Trend]]</f>
        <v>1.0743061772605194</v>
      </c>
      <c r="E557" s="2" t="str">
        <f t="shared" si="16"/>
        <v>Apr</v>
      </c>
      <c r="F557" s="2">
        <f ca="1">AVERAGEIF($E$8:$E$727,Table23[[#This Row],[Monthly]],$D$8:$D$727)</f>
        <v>1.1076861608568953</v>
      </c>
      <c r="G557" s="2">
        <f ca="1">Table23[[#This Row],[Mul_Seasonality_Average]]-AVERAGE($F$2:$F$13)+1</f>
        <v>1.1071439059532642</v>
      </c>
      <c r="H557" s="2">
        <f ca="1">Table23[[#This Row],[Detrended Series]]/Table23[[#This Row],[Seasonality]]</f>
        <v>0.97034014411661229</v>
      </c>
    </row>
    <row r="558" spans="1:8" x14ac:dyDescent="0.2">
      <c r="A558" s="1">
        <v>35186</v>
      </c>
      <c r="B558">
        <v>23.11</v>
      </c>
      <c r="C558" s="2">
        <f t="shared" ca="1" si="17"/>
        <v>22.35153846153846</v>
      </c>
      <c r="D558" s="2">
        <f ca="1">Table22[[#This Row],[y]]/Table22[[#This Row],[Trend]]</f>
        <v>1.0339333035069003</v>
      </c>
      <c r="E558" s="2" t="str">
        <f t="shared" si="16"/>
        <v>May</v>
      </c>
      <c r="F558" s="2">
        <f ca="1">AVERAGEIF($E$8:$E$727,Table23[[#This Row],[Monthly]],$D$8:$D$727)</f>
        <v>1.0512716216930516</v>
      </c>
      <c r="G558" s="2">
        <f ca="1">Table23[[#This Row],[Mul_Seasonality_Average]]-AVERAGE($F$2:$F$13)+1</f>
        <v>1.0507293667894204</v>
      </c>
      <c r="H558" s="2">
        <f ca="1">Table23[[#This Row],[Detrended Series]]/Table23[[#This Row],[Seasonality]]</f>
        <v>0.98401485309786119</v>
      </c>
    </row>
    <row r="559" spans="1:8" x14ac:dyDescent="0.2">
      <c r="A559" s="1">
        <v>35217</v>
      </c>
      <c r="B559">
        <v>21.66</v>
      </c>
      <c r="C559" s="2">
        <f t="shared" ca="1" si="17"/>
        <v>22.366153846153846</v>
      </c>
      <c r="D559" s="2">
        <f ca="1">Table22[[#This Row],[y]]/Table22[[#This Row],[Trend]]</f>
        <v>0.96842756912917871</v>
      </c>
      <c r="E559" s="2" t="str">
        <f t="shared" si="16"/>
        <v>Jun</v>
      </c>
      <c r="F559" s="2">
        <f ca="1">AVERAGEIF($E$8:$E$727,Table23[[#This Row],[Monthly]],$D$8:$D$727)</f>
        <v>0.98970503057706927</v>
      </c>
      <c r="G559" s="2">
        <f ca="1">Table23[[#This Row],[Mul_Seasonality_Average]]-AVERAGE($F$2:$F$13)+1</f>
        <v>0.98916277567343813</v>
      </c>
      <c r="H559" s="2">
        <f ca="1">Table23[[#This Row],[Detrended Series]]/Table23[[#This Row],[Seasonality]]</f>
        <v>0.97903761943514045</v>
      </c>
    </row>
    <row r="560" spans="1:8" x14ac:dyDescent="0.2">
      <c r="A560" s="1">
        <v>35247</v>
      </c>
      <c r="B560">
        <v>20.72</v>
      </c>
      <c r="C560" s="2">
        <f t="shared" ca="1" si="17"/>
        <v>22.494615384615386</v>
      </c>
      <c r="D560" s="2">
        <f ca="1">Table22[[#This Row],[y]]/Table22[[#This Row],[Trend]]</f>
        <v>0.92110932530862077</v>
      </c>
      <c r="E560" s="2" t="str">
        <f t="shared" si="16"/>
        <v>Jul</v>
      </c>
      <c r="F560" s="2">
        <f ca="1">AVERAGEIF($E$8:$E$727,Table23[[#This Row],[Monthly]],$D$8:$D$727)</f>
        <v>0.93724386248424341</v>
      </c>
      <c r="G560" s="2">
        <f ca="1">Table23[[#This Row],[Mul_Seasonality_Average]]-AVERAGE($F$2:$F$13)+1</f>
        <v>0.93670160758061227</v>
      </c>
      <c r="H560" s="2">
        <f ca="1">Table23[[#This Row],[Detrended Series]]/Table23[[#This Row],[Seasonality]]</f>
        <v>0.98335405624821715</v>
      </c>
    </row>
    <row r="561" spans="1:8" x14ac:dyDescent="0.2">
      <c r="A561" s="1">
        <v>35278</v>
      </c>
      <c r="B561">
        <v>20.23</v>
      </c>
      <c r="C561" s="2">
        <f t="shared" ca="1" si="17"/>
        <v>22.669230769230769</v>
      </c>
      <c r="D561" s="2">
        <f ca="1">Table22[[#This Row],[y]]/Table22[[#This Row],[Trend]]</f>
        <v>0.8923990498812352</v>
      </c>
      <c r="E561" s="2" t="str">
        <f t="shared" si="16"/>
        <v>Aug</v>
      </c>
      <c r="F561" s="2">
        <f ca="1">AVERAGEIF($E$8:$E$727,Table23[[#This Row],[Monthly]],$D$8:$D$727)</f>
        <v>0.89460808669572078</v>
      </c>
      <c r="G561" s="2">
        <f ca="1">Table23[[#This Row],[Mul_Seasonality_Average]]-AVERAGE($F$2:$F$13)+1</f>
        <v>0.89406583179208965</v>
      </c>
      <c r="H561" s="2">
        <f ca="1">Table23[[#This Row],[Detrended Series]]/Table23[[#This Row],[Seasonality]]</f>
        <v>0.99813572798379568</v>
      </c>
    </row>
    <row r="562" spans="1:8" x14ac:dyDescent="0.2">
      <c r="A562" s="1">
        <v>35309</v>
      </c>
      <c r="B562">
        <v>20.43</v>
      </c>
      <c r="C562" s="2">
        <f t="shared" ca="1" si="17"/>
        <v>22.79615384615385</v>
      </c>
      <c r="D562" s="2">
        <f ca="1">Table22[[#This Row],[y]]/Table22[[#This Row],[Trend]]</f>
        <v>0.89620381305888297</v>
      </c>
      <c r="E562" s="2" t="str">
        <f t="shared" si="16"/>
        <v>Sep</v>
      </c>
      <c r="F562" s="2">
        <f ca="1">AVERAGEIF($E$8:$E$727,Table23[[#This Row],[Monthly]],$D$8:$D$727)</f>
        <v>0.88237232635432461</v>
      </c>
      <c r="G562" s="2">
        <f ca="1">Table23[[#This Row],[Mul_Seasonality_Average]]-AVERAGE($F$2:$F$13)+1</f>
        <v>0.88183007145069348</v>
      </c>
      <c r="H562" s="2">
        <f ca="1">Table23[[#This Row],[Detrended Series]]/Table23[[#This Row],[Seasonality]]</f>
        <v>1.016299899576506</v>
      </c>
    </row>
    <row r="563" spans="1:8" x14ac:dyDescent="0.2">
      <c r="A563" s="1">
        <v>35339</v>
      </c>
      <c r="B563">
        <v>20.52</v>
      </c>
      <c r="C563" s="2">
        <f t="shared" ca="1" si="17"/>
        <v>22.831538461538464</v>
      </c>
      <c r="D563" s="2">
        <f ca="1">Table22[[#This Row],[y]]/Table22[[#This Row],[Trend]]</f>
        <v>0.89875678043192597</v>
      </c>
      <c r="E563" s="2" t="str">
        <f t="shared" si="16"/>
        <v>Oct</v>
      </c>
      <c r="F563" s="2">
        <f ca="1">AVERAGEIF($E$8:$E$727,Table23[[#This Row],[Monthly]],$D$8:$D$727)</f>
        <v>0.89658670152882181</v>
      </c>
      <c r="G563" s="2">
        <f ca="1">Table23[[#This Row],[Mul_Seasonality_Average]]-AVERAGE($F$2:$F$13)+1</f>
        <v>0.89604444662519067</v>
      </c>
      <c r="H563" s="2">
        <f ca="1">Table23[[#This Row],[Detrended Series]]/Table23[[#This Row],[Seasonality]]</f>
        <v>1.0030270081098664</v>
      </c>
    </row>
    <row r="564" spans="1:8" x14ac:dyDescent="0.2">
      <c r="A564" s="1">
        <v>35370</v>
      </c>
      <c r="B564">
        <v>20.77</v>
      </c>
      <c r="C564" s="2">
        <f t="shared" ca="1" si="17"/>
        <v>23.044615384615383</v>
      </c>
      <c r="D564" s="2">
        <f ca="1">Table22[[#This Row],[y]]/Table22[[#This Row],[Trend]]</f>
        <v>0.90129514653848719</v>
      </c>
      <c r="E564" s="2" t="str">
        <f t="shared" si="16"/>
        <v>Nov</v>
      </c>
      <c r="F564" s="2">
        <f ca="1">AVERAGEIF($E$8:$E$727,Table23[[#This Row],[Monthly]],$D$8:$D$727)</f>
        <v>0.92868822447214805</v>
      </c>
      <c r="G564" s="2">
        <f ca="1">Table23[[#This Row],[Mul_Seasonality_Average]]-AVERAGE($F$2:$F$13)+1</f>
        <v>0.92814596956851692</v>
      </c>
      <c r="H564" s="2">
        <f ca="1">Table23[[#This Row],[Detrended Series]]/Table23[[#This Row],[Seasonality]]</f>
        <v>0.97107047392285473</v>
      </c>
    </row>
    <row r="565" spans="1:8" x14ac:dyDescent="0.2">
      <c r="A565" s="1">
        <v>35400</v>
      </c>
      <c r="B565">
        <v>21.68</v>
      </c>
      <c r="C565" s="2">
        <f t="shared" ca="1" si="17"/>
        <v>23.278461538461535</v>
      </c>
      <c r="D565" s="2">
        <f ca="1">Table22[[#This Row],[y]]/Table22[[#This Row],[Trend]]</f>
        <v>0.931333024915736</v>
      </c>
      <c r="E565" s="2" t="str">
        <f t="shared" si="16"/>
        <v>Dec</v>
      </c>
      <c r="F565" s="2">
        <f ca="1">AVERAGEIF($E$8:$E$727,Table23[[#This Row],[Monthly]],$D$8:$D$727)</f>
        <v>0.98306369697572327</v>
      </c>
      <c r="G565" s="2">
        <f ca="1">Table23[[#This Row],[Mul_Seasonality_Average]]-AVERAGE($F$2:$F$13)+1</f>
        <v>0.98252144207209213</v>
      </c>
      <c r="H565" s="2">
        <f ca="1">Table23[[#This Row],[Detrended Series]]/Table23[[#This Row],[Seasonality]]</f>
        <v>0.94790096687518377</v>
      </c>
    </row>
    <row r="566" spans="1:8" x14ac:dyDescent="0.2">
      <c r="A566" s="1">
        <v>35431</v>
      </c>
      <c r="B566">
        <v>23.7</v>
      </c>
      <c r="C566" s="2">
        <f t="shared" ca="1" si="17"/>
        <v>23.580769230769231</v>
      </c>
      <c r="D566" s="2">
        <f ca="1">Table22[[#This Row],[y]]/Table22[[#This Row],[Trend]]</f>
        <v>1.0050562714076006</v>
      </c>
      <c r="E566" s="2" t="str">
        <f t="shared" si="16"/>
        <v>Jan</v>
      </c>
      <c r="F566" s="2">
        <f ca="1">AVERAGEIF($E$8:$E$727,Table23[[#This Row],[Monthly]],$D$8:$D$727)</f>
        <v>1.0612291220995622</v>
      </c>
      <c r="G566" s="2">
        <f ca="1">Table23[[#This Row],[Mul_Seasonality_Average]]-AVERAGE($F$2:$F$13)+1</f>
        <v>1.0606868671959311</v>
      </c>
      <c r="H566" s="2">
        <f ca="1">Table23[[#This Row],[Detrended Series]]/Table23[[#This Row],[Seasonality]]</f>
        <v>0.9475522913417439</v>
      </c>
    </row>
    <row r="567" spans="1:8" x14ac:dyDescent="0.2">
      <c r="A567" s="1">
        <v>35462</v>
      </c>
      <c r="B567">
        <v>26.08</v>
      </c>
      <c r="C567" s="2">
        <f t="shared" ca="1" si="17"/>
        <v>23.906153846153845</v>
      </c>
      <c r="D567" s="2">
        <f ca="1">Table22[[#This Row],[y]]/Table22[[#This Row],[Trend]]</f>
        <v>1.0909324924383808</v>
      </c>
      <c r="E567" s="2" t="str">
        <f t="shared" si="16"/>
        <v>Feb</v>
      </c>
      <c r="F567" s="2">
        <f ca="1">AVERAGEIF($E$8:$E$727,Table23[[#This Row],[Monthly]],$D$8:$D$727)</f>
        <v>1.1279568119928638</v>
      </c>
      <c r="G567" s="2">
        <f ca="1">Table23[[#This Row],[Mul_Seasonality_Average]]-AVERAGE($F$2:$F$13)+1</f>
        <v>1.1274145570892327</v>
      </c>
      <c r="H567" s="2">
        <f ca="1">Table23[[#This Row],[Detrended Series]]/Table23[[#This Row],[Seasonality]]</f>
        <v>0.96764094944361767</v>
      </c>
    </row>
    <row r="568" spans="1:8" x14ac:dyDescent="0.2">
      <c r="A568" s="1">
        <v>35490</v>
      </c>
      <c r="B568">
        <v>27.17</v>
      </c>
      <c r="C568" s="2">
        <f t="shared" ca="1" si="17"/>
        <v>24.24923076923077</v>
      </c>
      <c r="D568" s="2">
        <f ca="1">Table22[[#This Row],[y]]/Table22[[#This Row],[Trend]]</f>
        <v>1.1204479127014337</v>
      </c>
      <c r="E568" s="2" t="str">
        <f t="shared" si="16"/>
        <v>Mar</v>
      </c>
      <c r="F568" s="2">
        <f ca="1">AVERAGEIF($E$8:$E$727,Table23[[#This Row],[Monthly]],$D$8:$D$727)</f>
        <v>1.1460954131131467</v>
      </c>
      <c r="G568" s="2">
        <f ca="1">Table23[[#This Row],[Mul_Seasonality_Average]]-AVERAGE($F$2:$F$13)+1</f>
        <v>1.1455531582095155</v>
      </c>
      <c r="H568" s="2">
        <f ca="1">Table23[[#This Row],[Detrended Series]]/Table23[[#This Row],[Seasonality]]</f>
        <v>0.97808460888247128</v>
      </c>
    </row>
    <row r="569" spans="1:8" x14ac:dyDescent="0.2">
      <c r="A569" s="1">
        <v>35521</v>
      </c>
      <c r="B569">
        <v>26.74</v>
      </c>
      <c r="C569" s="2">
        <f t="shared" ca="1" si="17"/>
        <v>24.573076923076925</v>
      </c>
      <c r="D569" s="2">
        <f ca="1">Table22[[#This Row],[y]]/Table22[[#This Row],[Trend]]</f>
        <v>1.0881828142119265</v>
      </c>
      <c r="E569" s="2" t="str">
        <f t="shared" si="16"/>
        <v>Apr</v>
      </c>
      <c r="F569" s="2">
        <f ca="1">AVERAGEIF($E$8:$E$727,Table23[[#This Row],[Monthly]],$D$8:$D$727)</f>
        <v>1.1076861608568953</v>
      </c>
      <c r="G569" s="2">
        <f ca="1">Table23[[#This Row],[Mul_Seasonality_Average]]-AVERAGE($F$2:$F$13)+1</f>
        <v>1.1071439059532642</v>
      </c>
      <c r="H569" s="2">
        <f ca="1">Table23[[#This Row],[Detrended Series]]/Table23[[#This Row],[Seasonality]]</f>
        <v>0.98287386884452754</v>
      </c>
    </row>
    <row r="570" spans="1:8" x14ac:dyDescent="0.2">
      <c r="A570" s="1">
        <v>35551</v>
      </c>
      <c r="B570">
        <v>26.77</v>
      </c>
      <c r="C570" s="2">
        <f t="shared" ca="1" si="17"/>
        <v>24.983076923076926</v>
      </c>
      <c r="D570" s="2">
        <f ca="1">Table22[[#This Row],[y]]/Table22[[#This Row],[Trend]]</f>
        <v>1.0715253402303095</v>
      </c>
      <c r="E570" s="2" t="str">
        <f t="shared" si="16"/>
        <v>May</v>
      </c>
      <c r="F570" s="2">
        <f ca="1">AVERAGEIF($E$8:$E$727,Table23[[#This Row],[Monthly]],$D$8:$D$727)</f>
        <v>1.0512716216930516</v>
      </c>
      <c r="G570" s="2">
        <f ca="1">Table23[[#This Row],[Mul_Seasonality_Average]]-AVERAGE($F$2:$F$13)+1</f>
        <v>1.0507293667894204</v>
      </c>
      <c r="H570" s="2">
        <f ca="1">Table23[[#This Row],[Detrended Series]]/Table23[[#This Row],[Seasonality]]</f>
        <v>1.0197919408157714</v>
      </c>
    </row>
    <row r="571" spans="1:8" x14ac:dyDescent="0.2">
      <c r="A571" s="1">
        <v>35582</v>
      </c>
      <c r="B571">
        <v>26.15</v>
      </c>
      <c r="C571" s="2">
        <f t="shared" ca="1" si="17"/>
        <v>25.468461538461536</v>
      </c>
      <c r="D571" s="2">
        <f ca="1">Table22[[#This Row],[y]]/Table22[[#This Row],[Trend]]</f>
        <v>1.0267600954423268</v>
      </c>
      <c r="E571" s="2" t="str">
        <f t="shared" si="16"/>
        <v>Jun</v>
      </c>
      <c r="F571" s="2">
        <f ca="1">AVERAGEIF($E$8:$E$727,Table23[[#This Row],[Monthly]],$D$8:$D$727)</f>
        <v>0.98970503057706927</v>
      </c>
      <c r="G571" s="2">
        <f ca="1">Table23[[#This Row],[Mul_Seasonality_Average]]-AVERAGE($F$2:$F$13)+1</f>
        <v>0.98916277567343813</v>
      </c>
      <c r="H571" s="2">
        <f ca="1">Table23[[#This Row],[Detrended Series]]/Table23[[#This Row],[Seasonality]]</f>
        <v>1.0380092343682179</v>
      </c>
    </row>
    <row r="572" spans="1:8" x14ac:dyDescent="0.2">
      <c r="A572" s="1">
        <v>35612</v>
      </c>
      <c r="B572">
        <v>25.59</v>
      </c>
      <c r="C572" s="2">
        <f t="shared" ca="1" si="17"/>
        <v>25.963846153846156</v>
      </c>
      <c r="D572" s="2">
        <f ca="1">Table22[[#This Row],[y]]/Table22[[#This Row],[Trend]]</f>
        <v>0.98560127988623225</v>
      </c>
      <c r="E572" s="2" t="str">
        <f t="shared" si="16"/>
        <v>Jul</v>
      </c>
      <c r="F572" s="2">
        <f ca="1">AVERAGEIF($E$8:$E$727,Table23[[#This Row],[Monthly]],$D$8:$D$727)</f>
        <v>0.93724386248424341</v>
      </c>
      <c r="G572" s="2">
        <f ca="1">Table23[[#This Row],[Mul_Seasonality_Average]]-AVERAGE($F$2:$F$13)+1</f>
        <v>0.93670160758061227</v>
      </c>
      <c r="H572" s="2">
        <f ca="1">Table23[[#This Row],[Detrended Series]]/Table23[[#This Row],[Seasonality]]</f>
        <v>1.0522041084480702</v>
      </c>
    </row>
    <row r="573" spans="1:8" x14ac:dyDescent="0.2">
      <c r="A573" s="1">
        <v>35643</v>
      </c>
      <c r="B573">
        <v>24.95</v>
      </c>
      <c r="C573" s="2">
        <f t="shared" ca="1" si="17"/>
        <v>26.357692307692307</v>
      </c>
      <c r="D573" s="2">
        <f ca="1">Table22[[#This Row],[y]]/Table22[[#This Row],[Trend]]</f>
        <v>0.94659273310958703</v>
      </c>
      <c r="E573" s="2" t="str">
        <f t="shared" si="16"/>
        <v>Aug</v>
      </c>
      <c r="F573" s="2">
        <f ca="1">AVERAGEIF($E$8:$E$727,Table23[[#This Row],[Monthly]],$D$8:$D$727)</f>
        <v>0.89460808669572078</v>
      </c>
      <c r="G573" s="2">
        <f ca="1">Table23[[#This Row],[Mul_Seasonality_Average]]-AVERAGE($F$2:$F$13)+1</f>
        <v>0.89406583179208965</v>
      </c>
      <c r="H573" s="2">
        <f ca="1">Table23[[#This Row],[Detrended Series]]/Table23[[#This Row],[Seasonality]]</f>
        <v>1.058750596935587</v>
      </c>
    </row>
    <row r="574" spans="1:8" x14ac:dyDescent="0.2">
      <c r="A574" s="1">
        <v>35674</v>
      </c>
      <c r="B574">
        <v>24.69</v>
      </c>
      <c r="C574" s="2">
        <f t="shared" ca="1" si="17"/>
        <v>26.600769230769231</v>
      </c>
      <c r="D574" s="2">
        <f ca="1">Table22[[#This Row],[y]]/Table22[[#This Row],[Trend]]</f>
        <v>0.92816864752320638</v>
      </c>
      <c r="E574" s="2" t="str">
        <f t="shared" si="16"/>
        <v>Sep</v>
      </c>
      <c r="F574" s="2">
        <f ca="1">AVERAGEIF($E$8:$E$727,Table23[[#This Row],[Monthly]],$D$8:$D$727)</f>
        <v>0.88237232635432461</v>
      </c>
      <c r="G574" s="2">
        <f ca="1">Table23[[#This Row],[Mul_Seasonality_Average]]-AVERAGE($F$2:$F$13)+1</f>
        <v>0.88183007145069348</v>
      </c>
      <c r="H574" s="2">
        <f ca="1">Table23[[#This Row],[Detrended Series]]/Table23[[#This Row],[Seasonality]]</f>
        <v>1.0525481921888664</v>
      </c>
    </row>
    <row r="575" spans="1:8" x14ac:dyDescent="0.2">
      <c r="A575" s="1">
        <v>35704</v>
      </c>
      <c r="B575">
        <v>24.64</v>
      </c>
      <c r="C575" s="2">
        <f t="shared" ca="1" si="17"/>
        <v>26.699230769230766</v>
      </c>
      <c r="D575" s="2">
        <f ca="1">Table22[[#This Row],[y]]/Table22[[#This Row],[Trend]]</f>
        <v>0.92287303004984311</v>
      </c>
      <c r="E575" s="2" t="str">
        <f t="shared" si="16"/>
        <v>Oct</v>
      </c>
      <c r="F575" s="2">
        <f ca="1">AVERAGEIF($E$8:$E$727,Table23[[#This Row],[Monthly]],$D$8:$D$727)</f>
        <v>0.89658670152882181</v>
      </c>
      <c r="G575" s="2">
        <f ca="1">Table23[[#This Row],[Mul_Seasonality_Average]]-AVERAGE($F$2:$F$13)+1</f>
        <v>0.89604444662519067</v>
      </c>
      <c r="H575" s="2">
        <f ca="1">Table23[[#This Row],[Detrended Series]]/Table23[[#This Row],[Seasonality]]</f>
        <v>1.0299411301813186</v>
      </c>
    </row>
    <row r="576" spans="1:8" x14ac:dyDescent="0.2">
      <c r="A576" s="1">
        <v>35735</v>
      </c>
      <c r="B576">
        <v>25.85</v>
      </c>
      <c r="C576" s="2">
        <f t="shared" ca="1" si="17"/>
        <v>26.746923076923078</v>
      </c>
      <c r="D576" s="2">
        <f ca="1">Table22[[#This Row],[y]]/Table22[[#This Row],[Trend]]</f>
        <v>0.96646630813033851</v>
      </c>
      <c r="E576" s="2" t="str">
        <f t="shared" si="16"/>
        <v>Nov</v>
      </c>
      <c r="F576" s="2">
        <f ca="1">AVERAGEIF($E$8:$E$727,Table23[[#This Row],[Monthly]],$D$8:$D$727)</f>
        <v>0.92868822447214805</v>
      </c>
      <c r="G576" s="2">
        <f ca="1">Table23[[#This Row],[Mul_Seasonality_Average]]-AVERAGE($F$2:$F$13)+1</f>
        <v>0.92814596956851692</v>
      </c>
      <c r="H576" s="2">
        <f ca="1">Table23[[#This Row],[Detrended Series]]/Table23[[#This Row],[Seasonality]]</f>
        <v>1.0412869740517607</v>
      </c>
    </row>
    <row r="577" spans="1:8" x14ac:dyDescent="0.2">
      <c r="A577" s="1">
        <v>35765</v>
      </c>
      <c r="B577">
        <v>27.08</v>
      </c>
      <c r="C577" s="2">
        <f t="shared" ca="1" si="17"/>
        <v>26.625384615384615</v>
      </c>
      <c r="D577" s="2">
        <f ca="1">Table22[[#This Row],[y]]/Table22[[#This Row],[Trend]]</f>
        <v>1.0170745095773264</v>
      </c>
      <c r="E577" s="2" t="str">
        <f t="shared" si="16"/>
        <v>Dec</v>
      </c>
      <c r="F577" s="2">
        <f ca="1">AVERAGEIF($E$8:$E$727,Table23[[#This Row],[Monthly]],$D$8:$D$727)</f>
        <v>0.98306369697572327</v>
      </c>
      <c r="G577" s="2">
        <f ca="1">Table23[[#This Row],[Mul_Seasonality_Average]]-AVERAGE($F$2:$F$13)+1</f>
        <v>0.98252144207209213</v>
      </c>
      <c r="H577" s="2">
        <f ca="1">Table23[[#This Row],[Detrended Series]]/Table23[[#This Row],[Seasonality]]</f>
        <v>1.0351677490440956</v>
      </c>
    </row>
    <row r="578" spans="1:8" x14ac:dyDescent="0.2">
      <c r="A578" s="1">
        <v>35796</v>
      </c>
      <c r="B578">
        <v>28.12</v>
      </c>
      <c r="C578" s="2">
        <f t="shared" ca="1" si="17"/>
        <v>26.430000000000003</v>
      </c>
      <c r="D578" s="2">
        <f ca="1">Table22[[#This Row],[y]]/Table22[[#This Row],[Trend]]</f>
        <v>1.063942489595157</v>
      </c>
      <c r="E578" s="2" t="str">
        <f t="shared" ref="E578:E641" si="18">TEXT(A578,"mmm")</f>
        <v>Jan</v>
      </c>
      <c r="F578" s="2">
        <f ca="1">AVERAGEIF($E$8:$E$727,Table23[[#This Row],[Monthly]],$D$8:$D$727)</f>
        <v>1.0612291220995622</v>
      </c>
      <c r="G578" s="2">
        <f ca="1">Table23[[#This Row],[Mul_Seasonality_Average]]-AVERAGE($F$2:$F$13)+1</f>
        <v>1.0606868671959311</v>
      </c>
      <c r="H578" s="2">
        <f ca="1">Table23[[#This Row],[Detrended Series]]/Table23[[#This Row],[Seasonality]]</f>
        <v>1.0030693529824053</v>
      </c>
    </row>
    <row r="579" spans="1:8" x14ac:dyDescent="0.2">
      <c r="A579" s="1">
        <v>35827</v>
      </c>
      <c r="B579">
        <v>28.82</v>
      </c>
      <c r="C579" s="2">
        <f t="shared" ca="1" si="17"/>
        <v>26.174615384615382</v>
      </c>
      <c r="D579" s="2">
        <f ca="1">Table22[[#This Row],[y]]/Table22[[#This Row],[Trend]]</f>
        <v>1.1010667998942019</v>
      </c>
      <c r="E579" s="2" t="str">
        <f t="shared" si="18"/>
        <v>Feb</v>
      </c>
      <c r="F579" s="2">
        <f ca="1">AVERAGEIF($E$8:$E$727,Table23[[#This Row],[Monthly]],$D$8:$D$727)</f>
        <v>1.1279568119928638</v>
      </c>
      <c r="G579" s="2">
        <f ca="1">Table23[[#This Row],[Mul_Seasonality_Average]]-AVERAGE($F$2:$F$13)+1</f>
        <v>1.1274145570892327</v>
      </c>
      <c r="H579" s="2">
        <f ca="1">Table23[[#This Row],[Detrended Series]]/Table23[[#This Row],[Seasonality]]</f>
        <v>0.97662992993184727</v>
      </c>
    </row>
    <row r="580" spans="1:8" x14ac:dyDescent="0.2">
      <c r="A580" s="1">
        <v>35855</v>
      </c>
      <c r="B580">
        <v>29.24</v>
      </c>
      <c r="C580" s="2">
        <f t="shared" ca="1" si="17"/>
        <v>25.894615384615385</v>
      </c>
      <c r="D580" s="2">
        <f ca="1">Table22[[#This Row],[y]]/Table22[[#This Row],[Trend]]</f>
        <v>1.1291922882690193</v>
      </c>
      <c r="E580" s="2" t="str">
        <f t="shared" si="18"/>
        <v>Mar</v>
      </c>
      <c r="F580" s="2">
        <f ca="1">AVERAGEIF($E$8:$E$727,Table23[[#This Row],[Monthly]],$D$8:$D$727)</f>
        <v>1.1460954131131467</v>
      </c>
      <c r="G580" s="2">
        <f ca="1">Table23[[#This Row],[Mul_Seasonality_Average]]-AVERAGE($F$2:$F$13)+1</f>
        <v>1.1455531582095155</v>
      </c>
      <c r="H580" s="2">
        <f ca="1">Table23[[#This Row],[Detrended Series]]/Table23[[#This Row],[Seasonality]]</f>
        <v>0.9857179303961171</v>
      </c>
    </row>
    <row r="581" spans="1:8" x14ac:dyDescent="0.2">
      <c r="A581" s="1">
        <v>35886</v>
      </c>
      <c r="B581">
        <v>28.45</v>
      </c>
      <c r="C581" s="2">
        <f t="shared" ca="1" si="17"/>
        <v>25.639230769230771</v>
      </c>
      <c r="D581" s="2">
        <f ca="1">Table22[[#This Row],[y]]/Table22[[#This Row],[Trend]]</f>
        <v>1.1096276739371755</v>
      </c>
      <c r="E581" s="2" t="str">
        <f t="shared" si="18"/>
        <v>Apr</v>
      </c>
      <c r="F581" s="2">
        <f ca="1">AVERAGEIF($E$8:$E$727,Table23[[#This Row],[Monthly]],$D$8:$D$727)</f>
        <v>1.1076861608568953</v>
      </c>
      <c r="G581" s="2">
        <f ca="1">Table23[[#This Row],[Mul_Seasonality_Average]]-AVERAGE($F$2:$F$13)+1</f>
        <v>1.1071439059532642</v>
      </c>
      <c r="H581" s="2">
        <f ca="1">Table23[[#This Row],[Detrended Series]]/Table23[[#This Row],[Seasonality]]</f>
        <v>1.0022434012151047</v>
      </c>
    </row>
    <row r="582" spans="1:8" x14ac:dyDescent="0.2">
      <c r="A582" s="1">
        <v>35916</v>
      </c>
      <c r="B582">
        <v>27.36</v>
      </c>
      <c r="C582" s="2">
        <f t="shared" ca="1" si="17"/>
        <v>25.405384615384619</v>
      </c>
      <c r="D582" s="2">
        <f ca="1">Table22[[#This Row],[y]]/Table22[[#This Row],[Trend]]</f>
        <v>1.0769370515033152</v>
      </c>
      <c r="E582" s="2" t="str">
        <f t="shared" si="18"/>
        <v>May</v>
      </c>
      <c r="F582" s="2">
        <f ca="1">AVERAGEIF($E$8:$E$727,Table23[[#This Row],[Monthly]],$D$8:$D$727)</f>
        <v>1.0512716216930516</v>
      </c>
      <c r="G582" s="2">
        <f ca="1">Table23[[#This Row],[Mul_Seasonality_Average]]-AVERAGE($F$2:$F$13)+1</f>
        <v>1.0507293667894204</v>
      </c>
      <c r="H582" s="2">
        <f ca="1">Table23[[#This Row],[Detrended Series]]/Table23[[#This Row],[Seasonality]]</f>
        <v>1.0249423738807018</v>
      </c>
    </row>
    <row r="583" spans="1:8" x14ac:dyDescent="0.2">
      <c r="A583" s="1">
        <v>35947</v>
      </c>
      <c r="B583">
        <v>25.19</v>
      </c>
      <c r="C583" s="2">
        <f t="shared" ca="1" si="17"/>
        <v>25.171538461538464</v>
      </c>
      <c r="D583" s="2">
        <f ca="1">Table22[[#This Row],[y]]/Table22[[#This Row],[Trend]]</f>
        <v>1.000733429086575</v>
      </c>
      <c r="E583" s="2" t="str">
        <f t="shared" si="18"/>
        <v>Jun</v>
      </c>
      <c r="F583" s="2">
        <f ca="1">AVERAGEIF($E$8:$E$727,Table23[[#This Row],[Monthly]],$D$8:$D$727)</f>
        <v>0.98970503057706927</v>
      </c>
      <c r="G583" s="2">
        <f ca="1">Table23[[#This Row],[Mul_Seasonality_Average]]-AVERAGE($F$2:$F$13)+1</f>
        <v>0.98916277567343813</v>
      </c>
      <c r="H583" s="2">
        <f ca="1">Table23[[#This Row],[Detrended Series]]/Table23[[#This Row],[Seasonality]]</f>
        <v>1.0116974209884309</v>
      </c>
    </row>
    <row r="584" spans="1:8" x14ac:dyDescent="0.2">
      <c r="A584" s="1">
        <v>35977</v>
      </c>
      <c r="B584">
        <v>23.61</v>
      </c>
      <c r="C584" s="2">
        <f t="shared" ca="1" si="17"/>
        <v>24.952307692307695</v>
      </c>
      <c r="D584" s="2">
        <f ca="1">Table22[[#This Row],[y]]/Table22[[#This Row],[Trend]]</f>
        <v>0.94620506812997085</v>
      </c>
      <c r="E584" s="2" t="str">
        <f t="shared" si="18"/>
        <v>Jul</v>
      </c>
      <c r="F584" s="2">
        <f ca="1">AVERAGEIF($E$8:$E$727,Table23[[#This Row],[Monthly]],$D$8:$D$727)</f>
        <v>0.93724386248424341</v>
      </c>
      <c r="G584" s="2">
        <f ca="1">Table23[[#This Row],[Mul_Seasonality_Average]]-AVERAGE($F$2:$F$13)+1</f>
        <v>0.93670160758061227</v>
      </c>
      <c r="H584" s="2">
        <f ca="1">Table23[[#This Row],[Detrended Series]]/Table23[[#This Row],[Seasonality]]</f>
        <v>1.0101456648226588</v>
      </c>
    </row>
    <row r="585" spans="1:8" x14ac:dyDescent="0.2">
      <c r="A585" s="1">
        <v>36008</v>
      </c>
      <c r="B585">
        <v>22.27</v>
      </c>
      <c r="C585" s="2">
        <f t="shared" ref="C585:C648" ca="1" si="19">IFERROR(AVERAGE(OFFSET(B579,0,0,13,1)),"")</f>
        <v>24.768461538461544</v>
      </c>
      <c r="D585" s="2">
        <f ca="1">Table22[[#This Row],[y]]/Table22[[#This Row],[Trend]]</f>
        <v>0.89912730209012681</v>
      </c>
      <c r="E585" s="2" t="str">
        <f t="shared" si="18"/>
        <v>Aug</v>
      </c>
      <c r="F585" s="2">
        <f ca="1">AVERAGEIF($E$8:$E$727,Table23[[#This Row],[Monthly]],$D$8:$D$727)</f>
        <v>0.89460808669572078</v>
      </c>
      <c r="G585" s="2">
        <f ca="1">Table23[[#This Row],[Mul_Seasonality_Average]]-AVERAGE($F$2:$F$13)+1</f>
        <v>0.89406583179208965</v>
      </c>
      <c r="H585" s="2">
        <f ca="1">Table23[[#This Row],[Detrended Series]]/Table23[[#This Row],[Seasonality]]</f>
        <v>1.0056611830114253</v>
      </c>
    </row>
    <row r="586" spans="1:8" x14ac:dyDescent="0.2">
      <c r="A586" s="1">
        <v>36039</v>
      </c>
      <c r="B586">
        <v>21.31</v>
      </c>
      <c r="C586" s="2">
        <f t="shared" ca="1" si="19"/>
        <v>24.587692307692308</v>
      </c>
      <c r="D586" s="2">
        <f ca="1">Table22[[#This Row],[y]]/Table22[[#This Row],[Trend]]</f>
        <v>0.86669378050306589</v>
      </c>
      <c r="E586" s="2" t="str">
        <f t="shared" si="18"/>
        <v>Sep</v>
      </c>
      <c r="F586" s="2">
        <f ca="1">AVERAGEIF($E$8:$E$727,Table23[[#This Row],[Monthly]],$D$8:$D$727)</f>
        <v>0.88237232635432461</v>
      </c>
      <c r="G586" s="2">
        <f ca="1">Table23[[#This Row],[Mul_Seasonality_Average]]-AVERAGE($F$2:$F$13)+1</f>
        <v>0.88183007145069348</v>
      </c>
      <c r="H586" s="2">
        <f ca="1">Table23[[#This Row],[Detrended Series]]/Table23[[#This Row],[Seasonality]]</f>
        <v>0.98283536540920302</v>
      </c>
    </row>
    <row r="587" spans="1:8" x14ac:dyDescent="0.2">
      <c r="A587" s="1">
        <v>36069</v>
      </c>
      <c r="B587">
        <v>21.37</v>
      </c>
      <c r="C587" s="2">
        <f t="shared" ca="1" si="19"/>
        <v>24.225384615384613</v>
      </c>
      <c r="D587" s="2">
        <f ca="1">Table22[[#This Row],[y]]/Table22[[#This Row],[Trend]]</f>
        <v>0.88213253738926123</v>
      </c>
      <c r="E587" s="2" t="str">
        <f t="shared" si="18"/>
        <v>Oct</v>
      </c>
      <c r="F587" s="2">
        <f ca="1">AVERAGEIF($E$8:$E$727,Table23[[#This Row],[Monthly]],$D$8:$D$727)</f>
        <v>0.89658670152882181</v>
      </c>
      <c r="G587" s="2">
        <f ca="1">Table23[[#This Row],[Mul_Seasonality_Average]]-AVERAGE($F$2:$F$13)+1</f>
        <v>0.89604444662519067</v>
      </c>
      <c r="H587" s="2">
        <f ca="1">Table23[[#This Row],[Detrended Series]]/Table23[[#This Row],[Seasonality]]</f>
        <v>0.98447408575732331</v>
      </c>
    </row>
    <row r="588" spans="1:8" x14ac:dyDescent="0.2">
      <c r="A588" s="1">
        <v>36100</v>
      </c>
      <c r="B588">
        <v>21.6</v>
      </c>
      <c r="C588" s="2">
        <f t="shared" ca="1" si="19"/>
        <v>23.855384615384608</v>
      </c>
      <c r="D588" s="2">
        <f ca="1">Table22[[#This Row],[y]]/Table22[[#This Row],[Trend]]</f>
        <v>0.90545595253450306</v>
      </c>
      <c r="E588" s="2" t="str">
        <f t="shared" si="18"/>
        <v>Nov</v>
      </c>
      <c r="F588" s="2">
        <f ca="1">AVERAGEIF($E$8:$E$727,Table23[[#This Row],[Monthly]],$D$8:$D$727)</f>
        <v>0.92868822447214805</v>
      </c>
      <c r="G588" s="2">
        <f ca="1">Table23[[#This Row],[Mul_Seasonality_Average]]-AVERAGE($F$2:$F$13)+1</f>
        <v>0.92814596956851692</v>
      </c>
      <c r="H588" s="2">
        <f ca="1">Table23[[#This Row],[Detrended Series]]/Table23[[#This Row],[Seasonality]]</f>
        <v>0.97555339593344126</v>
      </c>
    </row>
    <row r="589" spans="1:8" x14ac:dyDescent="0.2">
      <c r="A589" s="1">
        <v>36130</v>
      </c>
      <c r="B589">
        <v>22.81</v>
      </c>
      <c r="C589" s="2">
        <f t="shared" ca="1" si="19"/>
        <v>23.449999999999996</v>
      </c>
      <c r="D589" s="2">
        <f ca="1">Table22[[#This Row],[y]]/Table22[[#This Row],[Trend]]</f>
        <v>0.97270788912579964</v>
      </c>
      <c r="E589" s="2" t="str">
        <f t="shared" si="18"/>
        <v>Dec</v>
      </c>
      <c r="F589" s="2">
        <f ca="1">AVERAGEIF($E$8:$E$727,Table23[[#This Row],[Monthly]],$D$8:$D$727)</f>
        <v>0.98306369697572327</v>
      </c>
      <c r="G589" s="2">
        <f ca="1">Table23[[#This Row],[Mul_Seasonality_Average]]-AVERAGE($F$2:$F$13)+1</f>
        <v>0.98252144207209213</v>
      </c>
      <c r="H589" s="2">
        <f ca="1">Table23[[#This Row],[Detrended Series]]/Table23[[#This Row],[Seasonality]]</f>
        <v>0.99001186892614157</v>
      </c>
    </row>
    <row r="590" spans="1:8" x14ac:dyDescent="0.2">
      <c r="A590" s="1">
        <v>36161</v>
      </c>
      <c r="B590">
        <v>24.23</v>
      </c>
      <c r="C590" s="2">
        <f t="shared" ca="1" si="19"/>
        <v>23.155384615384612</v>
      </c>
      <c r="D590" s="2">
        <f ca="1">Table22[[#This Row],[y]]/Table22[[#This Row],[Trend]]</f>
        <v>1.0464088764866124</v>
      </c>
      <c r="E590" s="2" t="str">
        <f t="shared" si="18"/>
        <v>Jan</v>
      </c>
      <c r="F590" s="2">
        <f ca="1">AVERAGEIF($E$8:$E$727,Table23[[#This Row],[Monthly]],$D$8:$D$727)</f>
        <v>1.0612291220995622</v>
      </c>
      <c r="G590" s="2">
        <f ca="1">Table23[[#This Row],[Mul_Seasonality_Average]]-AVERAGE($F$2:$F$13)+1</f>
        <v>1.0606868671959311</v>
      </c>
      <c r="H590" s="2">
        <f ca="1">Table23[[#This Row],[Detrended Series]]/Table23[[#This Row],[Seasonality]]</f>
        <v>0.98653892006123878</v>
      </c>
    </row>
    <row r="591" spans="1:8" x14ac:dyDescent="0.2">
      <c r="A591" s="1">
        <v>36192</v>
      </c>
      <c r="B591">
        <v>25.73</v>
      </c>
      <c r="C591" s="2">
        <f t="shared" ca="1" si="19"/>
        <v>22.929230769230767</v>
      </c>
      <c r="D591" s="2">
        <f ca="1">Table22[[#This Row],[y]]/Table22[[#This Row],[Trend]]</f>
        <v>1.1221484165324747</v>
      </c>
      <c r="E591" s="2" t="str">
        <f t="shared" si="18"/>
        <v>Feb</v>
      </c>
      <c r="F591" s="2">
        <f ca="1">AVERAGEIF($E$8:$E$727,Table23[[#This Row],[Monthly]],$D$8:$D$727)</f>
        <v>1.1279568119928638</v>
      </c>
      <c r="G591" s="2">
        <f ca="1">Table23[[#This Row],[Mul_Seasonality_Average]]-AVERAGE($F$2:$F$13)+1</f>
        <v>1.1274145570892327</v>
      </c>
      <c r="H591" s="2">
        <f ca="1">Table23[[#This Row],[Detrended Series]]/Table23[[#This Row],[Seasonality]]</f>
        <v>0.99532901138836261</v>
      </c>
    </row>
    <row r="592" spans="1:8" x14ac:dyDescent="0.2">
      <c r="A592" s="1">
        <v>36220</v>
      </c>
      <c r="B592">
        <v>26.47</v>
      </c>
      <c r="C592" s="2">
        <f t="shared" ca="1" si="19"/>
        <v>22.760769230769231</v>
      </c>
      <c r="D592" s="2">
        <f ca="1">Table22[[#This Row],[y]]/Table22[[#This Row],[Trend]]</f>
        <v>1.1629659670823616</v>
      </c>
      <c r="E592" s="2" t="str">
        <f t="shared" si="18"/>
        <v>Mar</v>
      </c>
      <c r="F592" s="2">
        <f ca="1">AVERAGEIF($E$8:$E$727,Table23[[#This Row],[Monthly]],$D$8:$D$727)</f>
        <v>1.1460954131131467</v>
      </c>
      <c r="G592" s="2">
        <f ca="1">Table23[[#This Row],[Mul_Seasonality_Average]]-AVERAGE($F$2:$F$13)+1</f>
        <v>1.1455531582095155</v>
      </c>
      <c r="H592" s="2">
        <f ca="1">Table23[[#This Row],[Detrended Series]]/Table23[[#This Row],[Seasonality]]</f>
        <v>1.0152003499340545</v>
      </c>
    </row>
    <row r="593" spans="1:8" x14ac:dyDescent="0.2">
      <c r="A593" s="1">
        <v>36251</v>
      </c>
      <c r="B593">
        <v>24.53</v>
      </c>
      <c r="C593" s="2">
        <f t="shared" ca="1" si="19"/>
        <v>22.695384615384611</v>
      </c>
      <c r="D593" s="2">
        <f ca="1">Table22[[#This Row],[y]]/Table22[[#This Row],[Trend]]</f>
        <v>1.0808364967462041</v>
      </c>
      <c r="E593" s="2" t="str">
        <f t="shared" si="18"/>
        <v>Apr</v>
      </c>
      <c r="F593" s="2">
        <f ca="1">AVERAGEIF($E$8:$E$727,Table23[[#This Row],[Monthly]],$D$8:$D$727)</f>
        <v>1.1076861608568953</v>
      </c>
      <c r="G593" s="2">
        <f ca="1">Table23[[#This Row],[Mul_Seasonality_Average]]-AVERAGE($F$2:$F$13)+1</f>
        <v>1.1071439059532642</v>
      </c>
      <c r="H593" s="2">
        <f ca="1">Table23[[#This Row],[Detrended Series]]/Table23[[#This Row],[Seasonality]]</f>
        <v>0.97623849161287746</v>
      </c>
    </row>
    <row r="594" spans="1:8" x14ac:dyDescent="0.2">
      <c r="A594" s="1">
        <v>36281</v>
      </c>
      <c r="B594">
        <v>23.64</v>
      </c>
      <c r="C594" s="2">
        <f t="shared" ca="1" si="19"/>
        <v>22.637692307692305</v>
      </c>
      <c r="D594" s="2">
        <f ca="1">Table22[[#This Row],[y]]/Table22[[#This Row],[Trend]]</f>
        <v>1.04427605423222</v>
      </c>
      <c r="E594" s="2" t="str">
        <f t="shared" si="18"/>
        <v>May</v>
      </c>
      <c r="F594" s="2">
        <f ca="1">AVERAGEIF($E$8:$E$727,Table23[[#This Row],[Monthly]],$D$8:$D$727)</f>
        <v>1.0512716216930516</v>
      </c>
      <c r="G594" s="2">
        <f ca="1">Table23[[#This Row],[Mul_Seasonality_Average]]-AVERAGE($F$2:$F$13)+1</f>
        <v>1.0507293667894204</v>
      </c>
      <c r="H594" s="2">
        <f ca="1">Table23[[#This Row],[Detrended Series]]/Table23[[#This Row],[Seasonality]]</f>
        <v>0.99385825431250774</v>
      </c>
    </row>
    <row r="595" spans="1:8" x14ac:dyDescent="0.2">
      <c r="A595" s="1">
        <v>36312</v>
      </c>
      <c r="B595">
        <v>22.09</v>
      </c>
      <c r="C595" s="2">
        <f t="shared" ca="1" si="19"/>
        <v>22.700769230769232</v>
      </c>
      <c r="D595" s="2">
        <f ca="1">Table22[[#This Row],[y]]/Table22[[#This Row],[Trend]]</f>
        <v>0.97309477821829138</v>
      </c>
      <c r="E595" s="2" t="str">
        <f t="shared" si="18"/>
        <v>Jun</v>
      </c>
      <c r="F595" s="2">
        <f ca="1">AVERAGEIF($E$8:$E$727,Table23[[#This Row],[Monthly]],$D$8:$D$727)</f>
        <v>0.98970503057706927</v>
      </c>
      <c r="G595" s="2">
        <f ca="1">Table23[[#This Row],[Mul_Seasonality_Average]]-AVERAGE($F$2:$F$13)+1</f>
        <v>0.98916277567343813</v>
      </c>
      <c r="H595" s="2">
        <f ca="1">Table23[[#This Row],[Detrended Series]]/Table23[[#This Row],[Seasonality]]</f>
        <v>0.98375596226393835</v>
      </c>
    </row>
    <row r="596" spans="1:8" x14ac:dyDescent="0.2">
      <c r="A596" s="1">
        <v>36342</v>
      </c>
      <c r="B596">
        <v>21.36</v>
      </c>
      <c r="C596" s="2">
        <f t="shared" ca="1" si="19"/>
        <v>22.793076923076924</v>
      </c>
      <c r="D596" s="2">
        <f ca="1">Table22[[#This Row],[y]]/Table22[[#This Row],[Trend]]</f>
        <v>0.93712665789207239</v>
      </c>
      <c r="E596" s="2" t="str">
        <f t="shared" si="18"/>
        <v>Jul</v>
      </c>
      <c r="F596" s="2">
        <f ca="1">AVERAGEIF($E$8:$E$727,Table23[[#This Row],[Monthly]],$D$8:$D$727)</f>
        <v>0.93724386248424341</v>
      </c>
      <c r="G596" s="2">
        <f ca="1">Table23[[#This Row],[Mul_Seasonality_Average]]-AVERAGE($F$2:$F$13)+1</f>
        <v>0.93670160758061227</v>
      </c>
      <c r="H596" s="2">
        <f ca="1">Table23[[#This Row],[Detrended Series]]/Table23[[#This Row],[Seasonality]]</f>
        <v>1.0004537734407843</v>
      </c>
    </row>
    <row r="597" spans="1:8" x14ac:dyDescent="0.2">
      <c r="A597" s="1">
        <v>36373</v>
      </c>
      <c r="B597">
        <v>20.67</v>
      </c>
      <c r="C597" s="2">
        <f t="shared" ca="1" si="19"/>
        <v>22.881538461538462</v>
      </c>
      <c r="D597" s="2">
        <f ca="1">Table22[[#This Row],[y]]/Table22[[#This Row],[Trend]]</f>
        <v>0.90334834935789698</v>
      </c>
      <c r="E597" s="2" t="str">
        <f t="shared" si="18"/>
        <v>Aug</v>
      </c>
      <c r="F597" s="2">
        <f ca="1">AVERAGEIF($E$8:$E$727,Table23[[#This Row],[Monthly]],$D$8:$D$727)</f>
        <v>0.89460808669572078</v>
      </c>
      <c r="G597" s="2">
        <f ca="1">Table23[[#This Row],[Mul_Seasonality_Average]]-AVERAGE($F$2:$F$13)+1</f>
        <v>0.89406583179208965</v>
      </c>
      <c r="H597" s="2">
        <f ca="1">Table23[[#This Row],[Detrended Series]]/Table23[[#This Row],[Seasonality]]</f>
        <v>1.0103823647384009</v>
      </c>
    </row>
    <row r="598" spans="1:8" x14ac:dyDescent="0.2">
      <c r="A598" s="1">
        <v>36404</v>
      </c>
      <c r="B598">
        <v>20.079999999999998</v>
      </c>
      <c r="C598" s="2">
        <f t="shared" ca="1" si="19"/>
        <v>22.876923076923074</v>
      </c>
      <c r="D598" s="2">
        <f ca="1">Table22[[#This Row],[y]]/Table22[[#This Row],[Trend]]</f>
        <v>0.87774041694687299</v>
      </c>
      <c r="E598" s="2" t="str">
        <f t="shared" si="18"/>
        <v>Sep</v>
      </c>
      <c r="F598" s="2">
        <f ca="1">AVERAGEIF($E$8:$E$727,Table23[[#This Row],[Monthly]],$D$8:$D$727)</f>
        <v>0.88237232635432461</v>
      </c>
      <c r="G598" s="2">
        <f ca="1">Table23[[#This Row],[Mul_Seasonality_Average]]-AVERAGE($F$2:$F$13)+1</f>
        <v>0.88183007145069348</v>
      </c>
      <c r="H598" s="2">
        <f ca="1">Table23[[#This Row],[Detrended Series]]/Table23[[#This Row],[Seasonality]]</f>
        <v>0.99536231000027864</v>
      </c>
    </row>
    <row r="599" spans="1:8" x14ac:dyDescent="0.2">
      <c r="A599" s="1">
        <v>36434</v>
      </c>
      <c r="B599">
        <v>20.46</v>
      </c>
      <c r="C599" s="2">
        <f t="shared" ca="1" si="19"/>
        <v>22.804615384615389</v>
      </c>
      <c r="D599" s="2">
        <f ca="1">Table22[[#This Row],[y]]/Table22[[#This Row],[Trend]]</f>
        <v>0.89718680429062936</v>
      </c>
      <c r="E599" s="2" t="str">
        <f t="shared" si="18"/>
        <v>Oct</v>
      </c>
      <c r="F599" s="2">
        <f ca="1">AVERAGEIF($E$8:$E$727,Table23[[#This Row],[Monthly]],$D$8:$D$727)</f>
        <v>0.89658670152882181</v>
      </c>
      <c r="G599" s="2">
        <f ca="1">Table23[[#This Row],[Mul_Seasonality_Average]]-AVERAGE($F$2:$F$13)+1</f>
        <v>0.89604444662519067</v>
      </c>
      <c r="H599" s="2">
        <f ca="1">Table23[[#This Row],[Detrended Series]]/Table23[[#This Row],[Seasonality]]</f>
        <v>1.0012748895099357</v>
      </c>
    </row>
    <row r="600" spans="1:8" x14ac:dyDescent="0.2">
      <c r="A600" s="1">
        <v>36465</v>
      </c>
      <c r="B600">
        <v>20.62</v>
      </c>
      <c r="C600" s="2">
        <f t="shared" ca="1" si="19"/>
        <v>22.784615384615389</v>
      </c>
      <c r="D600" s="2">
        <f ca="1">Table22[[#This Row],[y]]/Table22[[#This Row],[Trend]]</f>
        <v>0.90499662390276825</v>
      </c>
      <c r="E600" s="2" t="str">
        <f t="shared" si="18"/>
        <v>Nov</v>
      </c>
      <c r="F600" s="2">
        <f ca="1">AVERAGEIF($E$8:$E$727,Table23[[#This Row],[Monthly]],$D$8:$D$727)</f>
        <v>0.92868822447214805</v>
      </c>
      <c r="G600" s="2">
        <f ca="1">Table23[[#This Row],[Mul_Seasonality_Average]]-AVERAGE($F$2:$F$13)+1</f>
        <v>0.92814596956851692</v>
      </c>
      <c r="H600" s="2">
        <f ca="1">Table23[[#This Row],[Detrended Series]]/Table23[[#This Row],[Seasonality]]</f>
        <v>0.97505850757881274</v>
      </c>
    </row>
    <row r="601" spans="1:8" x14ac:dyDescent="0.2">
      <c r="A601" s="1">
        <v>36495</v>
      </c>
      <c r="B601">
        <v>22.42</v>
      </c>
      <c r="C601" s="2">
        <f t="shared" ca="1" si="19"/>
        <v>22.73</v>
      </c>
      <c r="D601" s="2">
        <f ca="1">Table22[[#This Row],[y]]/Table22[[#This Row],[Trend]]</f>
        <v>0.98636163660360765</v>
      </c>
      <c r="E601" s="2" t="str">
        <f t="shared" si="18"/>
        <v>Dec</v>
      </c>
      <c r="F601" s="2">
        <f ca="1">AVERAGEIF($E$8:$E$727,Table23[[#This Row],[Monthly]],$D$8:$D$727)</f>
        <v>0.98306369697572327</v>
      </c>
      <c r="G601" s="2">
        <f ca="1">Table23[[#This Row],[Mul_Seasonality_Average]]-AVERAGE($F$2:$F$13)+1</f>
        <v>0.98252144207209213</v>
      </c>
      <c r="H601" s="2">
        <f ca="1">Table23[[#This Row],[Detrended Series]]/Table23[[#This Row],[Seasonality]]</f>
        <v>1.0039085096437352</v>
      </c>
    </row>
    <row r="602" spans="1:8" x14ac:dyDescent="0.2">
      <c r="A602" s="1">
        <v>36526</v>
      </c>
      <c r="B602">
        <v>24.01</v>
      </c>
      <c r="C602" s="2">
        <f t="shared" ca="1" si="19"/>
        <v>22.682307692307692</v>
      </c>
      <c r="D602" s="2">
        <f ca="1">Table22[[#This Row],[y]]/Table22[[#This Row],[Trend]]</f>
        <v>1.0585342693390309</v>
      </c>
      <c r="E602" s="2" t="str">
        <f t="shared" si="18"/>
        <v>Jan</v>
      </c>
      <c r="F602" s="2">
        <f ca="1">AVERAGEIF($E$8:$E$727,Table23[[#This Row],[Monthly]],$D$8:$D$727)</f>
        <v>1.0612291220995622</v>
      </c>
      <c r="G602" s="2">
        <f ca="1">Table23[[#This Row],[Mul_Seasonality_Average]]-AVERAGE($F$2:$F$13)+1</f>
        <v>1.0606868671959311</v>
      </c>
      <c r="H602" s="2">
        <f ca="1">Table23[[#This Row],[Detrended Series]]/Table23[[#This Row],[Seasonality]]</f>
        <v>0.99797056235589032</v>
      </c>
    </row>
    <row r="603" spans="1:8" x14ac:dyDescent="0.2">
      <c r="A603" s="1">
        <v>36557</v>
      </c>
      <c r="B603">
        <v>25.38</v>
      </c>
      <c r="C603" s="2">
        <f t="shared" ca="1" si="19"/>
        <v>22.583076923076923</v>
      </c>
      <c r="D603" s="2">
        <f ca="1">Table22[[#This Row],[y]]/Table22[[#This Row],[Trend]]</f>
        <v>1.12385039852851</v>
      </c>
      <c r="E603" s="2" t="str">
        <f t="shared" si="18"/>
        <v>Feb</v>
      </c>
      <c r="F603" s="2">
        <f ca="1">AVERAGEIF($E$8:$E$727,Table23[[#This Row],[Monthly]],$D$8:$D$727)</f>
        <v>1.1279568119928638</v>
      </c>
      <c r="G603" s="2">
        <f ca="1">Table23[[#This Row],[Mul_Seasonality_Average]]-AVERAGE($F$2:$F$13)+1</f>
        <v>1.1274145570892327</v>
      </c>
      <c r="H603" s="2">
        <f ca="1">Table23[[#This Row],[Detrended Series]]/Table23[[#This Row],[Seasonality]]</f>
        <v>0.99683864418965407</v>
      </c>
    </row>
    <row r="604" spans="1:8" x14ac:dyDescent="0.2">
      <c r="A604" s="1">
        <v>36586</v>
      </c>
      <c r="B604">
        <v>25.67</v>
      </c>
      <c r="C604" s="2">
        <f t="shared" ca="1" si="19"/>
        <v>22.580769230769231</v>
      </c>
      <c r="D604" s="2">
        <f ca="1">Table22[[#This Row],[y]]/Table22[[#This Row],[Trend]]</f>
        <v>1.1368080395162665</v>
      </c>
      <c r="E604" s="2" t="str">
        <f t="shared" si="18"/>
        <v>Mar</v>
      </c>
      <c r="F604" s="2">
        <f ca="1">AVERAGEIF($E$8:$E$727,Table23[[#This Row],[Monthly]],$D$8:$D$727)</f>
        <v>1.1460954131131467</v>
      </c>
      <c r="G604" s="2">
        <f ca="1">Table23[[#This Row],[Mul_Seasonality_Average]]-AVERAGE($F$2:$F$13)+1</f>
        <v>1.1455531582095155</v>
      </c>
      <c r="H604" s="2">
        <f ca="1">Table23[[#This Row],[Detrended Series]]/Table23[[#This Row],[Seasonality]]</f>
        <v>0.99236602978170174</v>
      </c>
    </row>
    <row r="605" spans="1:8" x14ac:dyDescent="0.2">
      <c r="A605" s="1">
        <v>36617</v>
      </c>
      <c r="B605">
        <v>25.53</v>
      </c>
      <c r="C605" s="2">
        <f t="shared" ca="1" si="19"/>
        <v>22.643846153846155</v>
      </c>
      <c r="D605" s="2">
        <f ca="1">Table22[[#This Row],[y]]/Table22[[#This Row],[Trend]]</f>
        <v>1.1274586404864626</v>
      </c>
      <c r="E605" s="2" t="str">
        <f t="shared" si="18"/>
        <v>Apr</v>
      </c>
      <c r="F605" s="2">
        <f ca="1">AVERAGEIF($E$8:$E$727,Table23[[#This Row],[Monthly]],$D$8:$D$727)</f>
        <v>1.1076861608568953</v>
      </c>
      <c r="G605" s="2">
        <f ca="1">Table23[[#This Row],[Mul_Seasonality_Average]]-AVERAGE($F$2:$F$13)+1</f>
        <v>1.1071439059532642</v>
      </c>
      <c r="H605" s="2">
        <f ca="1">Table23[[#This Row],[Detrended Series]]/Table23[[#This Row],[Seasonality]]</f>
        <v>1.0183487750995723</v>
      </c>
    </row>
    <row r="606" spans="1:8" x14ac:dyDescent="0.2">
      <c r="A606" s="1">
        <v>36647</v>
      </c>
      <c r="B606">
        <v>24.27</v>
      </c>
      <c r="C606" s="2">
        <f t="shared" ca="1" si="19"/>
        <v>22.66</v>
      </c>
      <c r="D606" s="2">
        <f ca="1">Table22[[#This Row],[y]]/Table22[[#This Row],[Trend]]</f>
        <v>1.0710503089143866</v>
      </c>
      <c r="E606" s="2" t="str">
        <f t="shared" si="18"/>
        <v>May</v>
      </c>
      <c r="F606" s="2">
        <f ca="1">AVERAGEIF($E$8:$E$727,Table23[[#This Row],[Monthly]],$D$8:$D$727)</f>
        <v>1.0512716216930516</v>
      </c>
      <c r="G606" s="2">
        <f ca="1">Table23[[#This Row],[Mul_Seasonality_Average]]-AVERAGE($F$2:$F$13)+1</f>
        <v>1.0507293667894204</v>
      </c>
      <c r="H606" s="2">
        <f ca="1">Table23[[#This Row],[Detrended Series]]/Table23[[#This Row],[Seasonality]]</f>
        <v>1.0193398440809343</v>
      </c>
    </row>
    <row r="607" spans="1:8" x14ac:dyDescent="0.2">
      <c r="A607" s="1">
        <v>36678</v>
      </c>
      <c r="B607">
        <v>22.93</v>
      </c>
      <c r="C607" s="2">
        <f t="shared" ca="1" si="19"/>
        <v>22.772307692307688</v>
      </c>
      <c r="D607" s="2">
        <f ca="1">Table22[[#This Row],[y]]/Table22[[#This Row],[Trend]]</f>
        <v>1.0069247399000136</v>
      </c>
      <c r="E607" s="2" t="str">
        <f t="shared" si="18"/>
        <v>Jun</v>
      </c>
      <c r="F607" s="2">
        <f ca="1">AVERAGEIF($E$8:$E$727,Table23[[#This Row],[Monthly]],$D$8:$D$727)</f>
        <v>0.98970503057706927</v>
      </c>
      <c r="G607" s="2">
        <f ca="1">Table23[[#This Row],[Mul_Seasonality_Average]]-AVERAGE($F$2:$F$13)+1</f>
        <v>0.98916277567343813</v>
      </c>
      <c r="H607" s="2">
        <f ca="1">Table23[[#This Row],[Detrended Series]]/Table23[[#This Row],[Seasonality]]</f>
        <v>1.0179565635337247</v>
      </c>
    </row>
    <row r="608" spans="1:8" x14ac:dyDescent="0.2">
      <c r="A608" s="1">
        <v>36708</v>
      </c>
      <c r="B608">
        <v>21.47</v>
      </c>
      <c r="C608" s="2">
        <f t="shared" ca="1" si="19"/>
        <v>22.912307692307689</v>
      </c>
      <c r="D608" s="2">
        <f ca="1">Table22[[#This Row],[y]]/Table22[[#This Row],[Trend]]</f>
        <v>0.93705096353991812</v>
      </c>
      <c r="E608" s="2" t="str">
        <f t="shared" si="18"/>
        <v>Jul</v>
      </c>
      <c r="F608" s="2">
        <f ca="1">AVERAGEIF($E$8:$E$727,Table23[[#This Row],[Monthly]],$D$8:$D$727)</f>
        <v>0.93724386248424341</v>
      </c>
      <c r="G608" s="2">
        <f ca="1">Table23[[#This Row],[Mul_Seasonality_Average]]-AVERAGE($F$2:$F$13)+1</f>
        <v>0.93670160758061227</v>
      </c>
      <c r="H608" s="2">
        <f ca="1">Table23[[#This Row],[Detrended Series]]/Table23[[#This Row],[Seasonality]]</f>
        <v>1.0003729639796479</v>
      </c>
    </row>
    <row r="609" spans="1:8" x14ac:dyDescent="0.2">
      <c r="A609" s="1">
        <v>36739</v>
      </c>
      <c r="B609">
        <v>20.07</v>
      </c>
      <c r="C609" s="2">
        <f t="shared" ca="1" si="19"/>
        <v>23.073846153846151</v>
      </c>
      <c r="D609" s="2">
        <f ca="1">Table22[[#This Row],[y]]/Table22[[#This Row],[Trend]]</f>
        <v>0.86981597546339517</v>
      </c>
      <c r="E609" s="2" t="str">
        <f t="shared" si="18"/>
        <v>Aug</v>
      </c>
      <c r="F609" s="2">
        <f ca="1">AVERAGEIF($E$8:$E$727,Table23[[#This Row],[Monthly]],$D$8:$D$727)</f>
        <v>0.89460808669572078</v>
      </c>
      <c r="G609" s="2">
        <f ca="1">Table23[[#This Row],[Mul_Seasonality_Average]]-AVERAGE($F$2:$F$13)+1</f>
        <v>0.89406583179208965</v>
      </c>
      <c r="H609" s="2">
        <f ca="1">Table23[[#This Row],[Detrended Series]]/Table23[[#This Row],[Seasonality]]</f>
        <v>0.9728768783389391</v>
      </c>
    </row>
    <row r="610" spans="1:8" x14ac:dyDescent="0.2">
      <c r="A610" s="1">
        <v>36770</v>
      </c>
      <c r="B610">
        <v>20.64</v>
      </c>
      <c r="C610" s="2">
        <f t="shared" ca="1" si="19"/>
        <v>23.189999999999998</v>
      </c>
      <c r="D610" s="2">
        <f ca="1">Table22[[#This Row],[y]]/Table22[[#This Row],[Trend]]</f>
        <v>0.89003880983182415</v>
      </c>
      <c r="E610" s="2" t="str">
        <f t="shared" si="18"/>
        <v>Sep</v>
      </c>
      <c r="F610" s="2">
        <f ca="1">AVERAGEIF($E$8:$E$727,Table23[[#This Row],[Monthly]],$D$8:$D$727)</f>
        <v>0.88237232635432461</v>
      </c>
      <c r="G610" s="2">
        <f ca="1">Table23[[#This Row],[Mul_Seasonality_Average]]-AVERAGE($F$2:$F$13)+1</f>
        <v>0.88183007145069348</v>
      </c>
      <c r="H610" s="2">
        <f ca="1">Table23[[#This Row],[Detrended Series]]/Table23[[#This Row],[Seasonality]]</f>
        <v>1.0093087530657994</v>
      </c>
    </row>
    <row r="611" spans="1:8" x14ac:dyDescent="0.2">
      <c r="A611" s="1">
        <v>36800</v>
      </c>
      <c r="B611">
        <v>20.9</v>
      </c>
      <c r="C611" s="2">
        <f t="shared" ca="1" si="19"/>
        <v>23.214615384615382</v>
      </c>
      <c r="D611" s="2">
        <f ca="1">Table22[[#This Row],[y]]/Table22[[#This Row],[Trend]]</f>
        <v>0.90029490705457438</v>
      </c>
      <c r="E611" s="2" t="str">
        <f t="shared" si="18"/>
        <v>Oct</v>
      </c>
      <c r="F611" s="2">
        <f ca="1">AVERAGEIF($E$8:$E$727,Table23[[#This Row],[Monthly]],$D$8:$D$727)</f>
        <v>0.89658670152882181</v>
      </c>
      <c r="G611" s="2">
        <f ca="1">Table23[[#This Row],[Mul_Seasonality_Average]]-AVERAGE($F$2:$F$13)+1</f>
        <v>0.89604444662519067</v>
      </c>
      <c r="H611" s="2">
        <f ca="1">Table23[[#This Row],[Detrended Series]]/Table23[[#This Row],[Seasonality]]</f>
        <v>1.0047435821352304</v>
      </c>
    </row>
    <row r="612" spans="1:8" x14ac:dyDescent="0.2">
      <c r="A612" s="1">
        <v>36831</v>
      </c>
      <c r="B612">
        <v>20.67</v>
      </c>
      <c r="C612" s="2">
        <f t="shared" ca="1" si="19"/>
        <v>23.095384615384617</v>
      </c>
      <c r="D612" s="2">
        <f ca="1">Table22[[#This Row],[y]]/Table22[[#This Row],[Trend]]</f>
        <v>0.89498401278976814</v>
      </c>
      <c r="E612" s="2" t="str">
        <f t="shared" si="18"/>
        <v>Nov</v>
      </c>
      <c r="F612" s="2">
        <f ca="1">AVERAGEIF($E$8:$E$727,Table23[[#This Row],[Monthly]],$D$8:$D$727)</f>
        <v>0.92868822447214805</v>
      </c>
      <c r="G612" s="2">
        <f ca="1">Table23[[#This Row],[Mul_Seasonality_Average]]-AVERAGE($F$2:$F$13)+1</f>
        <v>0.92814596956851692</v>
      </c>
      <c r="H612" s="2">
        <f ca="1">Table23[[#This Row],[Detrended Series]]/Table23[[#This Row],[Seasonality]]</f>
        <v>0.96427075280608576</v>
      </c>
    </row>
    <row r="613" spans="1:8" x14ac:dyDescent="0.2">
      <c r="A613" s="1">
        <v>36861</v>
      </c>
      <c r="B613">
        <v>22.08</v>
      </c>
      <c r="C613" s="2">
        <f t="shared" ca="1" si="19"/>
        <v>22.975384615384616</v>
      </c>
      <c r="D613" s="2">
        <f ca="1">Table22[[#This Row],[y]]/Table22[[#This Row],[Trend]]</f>
        <v>0.96102852551225382</v>
      </c>
      <c r="E613" s="2" t="str">
        <f t="shared" si="18"/>
        <v>Dec</v>
      </c>
      <c r="F613" s="2">
        <f ca="1">AVERAGEIF($E$8:$E$727,Table23[[#This Row],[Monthly]],$D$8:$D$727)</f>
        <v>0.98306369697572327</v>
      </c>
      <c r="G613" s="2">
        <f ca="1">Table23[[#This Row],[Mul_Seasonality_Average]]-AVERAGE($F$2:$F$13)+1</f>
        <v>0.98252144207209213</v>
      </c>
      <c r="H613" s="2">
        <f ca="1">Table23[[#This Row],[Detrended Series]]/Table23[[#This Row],[Seasonality]]</f>
        <v>0.97812473535996247</v>
      </c>
    </row>
    <row r="614" spans="1:8" x14ac:dyDescent="0.2">
      <c r="A614" s="1">
        <v>36892</v>
      </c>
      <c r="B614">
        <v>24.24</v>
      </c>
      <c r="C614" s="2">
        <f t="shared" ca="1" si="19"/>
        <v>22.863846153846154</v>
      </c>
      <c r="D614" s="2">
        <f ca="1">Table22[[#This Row],[y]]/Table22[[#This Row],[Trend]]</f>
        <v>1.0601890791642834</v>
      </c>
      <c r="E614" s="2" t="str">
        <f t="shared" si="18"/>
        <v>Jan</v>
      </c>
      <c r="F614" s="2">
        <f ca="1">AVERAGEIF($E$8:$E$727,Table23[[#This Row],[Monthly]],$D$8:$D$727)</f>
        <v>1.0612291220995622</v>
      </c>
      <c r="G614" s="2">
        <f ca="1">Table23[[#This Row],[Mul_Seasonality_Average]]-AVERAGE($F$2:$F$13)+1</f>
        <v>1.0606868671959311</v>
      </c>
      <c r="H614" s="2">
        <f ca="1">Table23[[#This Row],[Detrended Series]]/Table23[[#This Row],[Seasonality]]</f>
        <v>0.99953069275481499</v>
      </c>
    </row>
    <row r="615" spans="1:8" x14ac:dyDescent="0.2">
      <c r="A615" s="1">
        <v>36923</v>
      </c>
      <c r="B615">
        <v>26.11</v>
      </c>
      <c r="C615" s="2">
        <f t="shared" ca="1" si="19"/>
        <v>22.76923076923077</v>
      </c>
      <c r="D615" s="2">
        <f ca="1">Table22[[#This Row],[y]]/Table22[[#This Row],[Trend]]</f>
        <v>1.1467229729729729</v>
      </c>
      <c r="E615" s="2" t="str">
        <f t="shared" si="18"/>
        <v>Feb</v>
      </c>
      <c r="F615" s="2">
        <f ca="1">AVERAGEIF($E$8:$E$727,Table23[[#This Row],[Monthly]],$D$8:$D$727)</f>
        <v>1.1279568119928638</v>
      </c>
      <c r="G615" s="2">
        <f ca="1">Table23[[#This Row],[Mul_Seasonality_Average]]-AVERAGE($F$2:$F$13)+1</f>
        <v>1.1274145570892327</v>
      </c>
      <c r="H615" s="2">
        <f ca="1">Table23[[#This Row],[Detrended Series]]/Table23[[#This Row],[Seasonality]]</f>
        <v>1.0171262786721424</v>
      </c>
    </row>
    <row r="616" spans="1:8" x14ac:dyDescent="0.2">
      <c r="A616" s="1">
        <v>36951</v>
      </c>
      <c r="B616">
        <v>26.89</v>
      </c>
      <c r="C616" s="2">
        <f t="shared" ca="1" si="19"/>
        <v>22.74307692307692</v>
      </c>
      <c r="D616" s="2">
        <f ca="1">Table22[[#This Row],[y]]/Table22[[#This Row],[Trend]]</f>
        <v>1.1823378204694583</v>
      </c>
      <c r="E616" s="2" t="str">
        <f t="shared" si="18"/>
        <v>Mar</v>
      </c>
      <c r="F616" s="2">
        <f ca="1">AVERAGEIF($E$8:$E$727,Table23[[#This Row],[Monthly]],$D$8:$D$727)</f>
        <v>1.1460954131131467</v>
      </c>
      <c r="G616" s="2">
        <f ca="1">Table23[[#This Row],[Mul_Seasonality_Average]]-AVERAGE($F$2:$F$13)+1</f>
        <v>1.1455531582095155</v>
      </c>
      <c r="H616" s="2">
        <f ca="1">Table23[[#This Row],[Detrended Series]]/Table23[[#This Row],[Seasonality]]</f>
        <v>1.0321108295990704</v>
      </c>
    </row>
    <row r="617" spans="1:8" x14ac:dyDescent="0.2">
      <c r="A617" s="1">
        <v>36982</v>
      </c>
      <c r="B617">
        <v>25.99</v>
      </c>
      <c r="C617" s="2">
        <f t="shared" ca="1" si="19"/>
        <v>22.704615384615384</v>
      </c>
      <c r="D617" s="2">
        <f ca="1">Table22[[#This Row],[y]]/Table22[[#This Row],[Trend]]</f>
        <v>1.1447011790215476</v>
      </c>
      <c r="E617" s="2" t="str">
        <f t="shared" si="18"/>
        <v>Apr</v>
      </c>
      <c r="F617" s="2">
        <f ca="1">AVERAGEIF($E$8:$E$727,Table23[[#This Row],[Monthly]],$D$8:$D$727)</f>
        <v>1.1076861608568953</v>
      </c>
      <c r="G617" s="2">
        <f ca="1">Table23[[#This Row],[Mul_Seasonality_Average]]-AVERAGE($F$2:$F$13)+1</f>
        <v>1.1071439059532642</v>
      </c>
      <c r="H617" s="2">
        <f ca="1">Table23[[#This Row],[Detrended Series]]/Table23[[#This Row],[Seasonality]]</f>
        <v>1.0339226661198537</v>
      </c>
    </row>
    <row r="618" spans="1:8" x14ac:dyDescent="0.2">
      <c r="A618" s="1">
        <v>37012</v>
      </c>
      <c r="B618">
        <v>23.98</v>
      </c>
      <c r="C618" s="2">
        <f t="shared" ca="1" si="19"/>
        <v>22.687692307692309</v>
      </c>
      <c r="D618" s="2">
        <f ca="1">Table22[[#This Row],[y]]/Table22[[#This Row],[Trend]]</f>
        <v>1.056960737777175</v>
      </c>
      <c r="E618" s="2" t="str">
        <f t="shared" si="18"/>
        <v>May</v>
      </c>
      <c r="F618" s="2">
        <f ca="1">AVERAGEIF($E$8:$E$727,Table23[[#This Row],[Monthly]],$D$8:$D$727)</f>
        <v>1.0512716216930516</v>
      </c>
      <c r="G618" s="2">
        <f ca="1">Table23[[#This Row],[Mul_Seasonality_Average]]-AVERAGE($F$2:$F$13)+1</f>
        <v>1.0507293667894204</v>
      </c>
      <c r="H618" s="2">
        <f ca="1">Table23[[#This Row],[Detrended Series]]/Table23[[#This Row],[Seasonality]]</f>
        <v>1.0059305194893287</v>
      </c>
    </row>
    <row r="619" spans="1:8" x14ac:dyDescent="0.2">
      <c r="A619" s="1">
        <v>37043</v>
      </c>
      <c r="B619">
        <v>22.71</v>
      </c>
      <c r="C619" s="2">
        <f t="shared" ca="1" si="19"/>
        <v>22.76923076923077</v>
      </c>
      <c r="D619" s="2">
        <f ca="1">Table22[[#This Row],[y]]/Table22[[#This Row],[Trend]]</f>
        <v>0.99739864864864869</v>
      </c>
      <c r="E619" s="2" t="str">
        <f t="shared" si="18"/>
        <v>Jun</v>
      </c>
      <c r="F619" s="2">
        <f ca="1">AVERAGEIF($E$8:$E$727,Table23[[#This Row],[Monthly]],$D$8:$D$727)</f>
        <v>0.98970503057706927</v>
      </c>
      <c r="G619" s="2">
        <f ca="1">Table23[[#This Row],[Mul_Seasonality_Average]]-AVERAGE($F$2:$F$13)+1</f>
        <v>0.98916277567343813</v>
      </c>
      <c r="H619" s="2">
        <f ca="1">Table23[[#This Row],[Detrended Series]]/Table23[[#This Row],[Seasonality]]</f>
        <v>1.0083261048411405</v>
      </c>
    </row>
    <row r="620" spans="1:8" x14ac:dyDescent="0.2">
      <c r="A620" s="1">
        <v>37073</v>
      </c>
      <c r="B620">
        <v>21.48</v>
      </c>
      <c r="C620" s="2">
        <f t="shared" ca="1" si="19"/>
        <v>22.923846153846153</v>
      </c>
      <c r="D620" s="2">
        <f ca="1">Table22[[#This Row],[y]]/Table22[[#This Row],[Trend]]</f>
        <v>0.93701553639139634</v>
      </c>
      <c r="E620" s="2" t="str">
        <f t="shared" si="18"/>
        <v>Jul</v>
      </c>
      <c r="F620" s="2">
        <f ca="1">AVERAGEIF($E$8:$E$727,Table23[[#This Row],[Monthly]],$D$8:$D$727)</f>
        <v>0.93724386248424341</v>
      </c>
      <c r="G620" s="2">
        <f ca="1">Table23[[#This Row],[Mul_Seasonality_Average]]-AVERAGE($F$2:$F$13)+1</f>
        <v>0.93670160758061227</v>
      </c>
      <c r="H620" s="2">
        <f ca="1">Table23[[#This Row],[Detrended Series]]/Table23[[#This Row],[Seasonality]]</f>
        <v>1.0003351428120155</v>
      </c>
    </row>
    <row r="621" spans="1:8" x14ac:dyDescent="0.2">
      <c r="A621" s="1">
        <v>37104</v>
      </c>
      <c r="B621">
        <v>20.239999999999998</v>
      </c>
      <c r="C621" s="2">
        <f t="shared" ca="1" si="19"/>
        <v>23.076923076923077</v>
      </c>
      <c r="D621" s="2">
        <f ca="1">Table22[[#This Row],[y]]/Table22[[#This Row],[Trend]]</f>
        <v>0.87706666666666666</v>
      </c>
      <c r="E621" s="2" t="str">
        <f t="shared" si="18"/>
        <v>Aug</v>
      </c>
      <c r="F621" s="2">
        <f ca="1">AVERAGEIF($E$8:$E$727,Table23[[#This Row],[Monthly]],$D$8:$D$727)</f>
        <v>0.89460808669572078</v>
      </c>
      <c r="G621" s="2">
        <f ca="1">Table23[[#This Row],[Mul_Seasonality_Average]]-AVERAGE($F$2:$F$13)+1</f>
        <v>0.89406583179208965</v>
      </c>
      <c r="H621" s="2">
        <f ca="1">Table23[[#This Row],[Detrended Series]]/Table23[[#This Row],[Seasonality]]</f>
        <v>0.98098667399988948</v>
      </c>
    </row>
    <row r="622" spans="1:8" x14ac:dyDescent="0.2">
      <c r="A622" s="1">
        <v>37135</v>
      </c>
      <c r="B622">
        <v>19.73</v>
      </c>
      <c r="C622" s="2">
        <f t="shared" ca="1" si="19"/>
        <v>23.175384615384612</v>
      </c>
      <c r="D622" s="2">
        <f ca="1">Table22[[#This Row],[y]]/Table22[[#This Row],[Trend]]</f>
        <v>0.85133430695698364</v>
      </c>
      <c r="E622" s="2" t="str">
        <f t="shared" si="18"/>
        <v>Sep</v>
      </c>
      <c r="F622" s="2">
        <f ca="1">AVERAGEIF($E$8:$E$727,Table23[[#This Row],[Monthly]],$D$8:$D$727)</f>
        <v>0.88237232635432461</v>
      </c>
      <c r="G622" s="2">
        <f ca="1">Table23[[#This Row],[Mul_Seasonality_Average]]-AVERAGE($F$2:$F$13)+1</f>
        <v>0.88183007145069348</v>
      </c>
      <c r="H622" s="2">
        <f ca="1">Table23[[#This Row],[Detrended Series]]/Table23[[#This Row],[Seasonality]]</f>
        <v>0.96541764056249357</v>
      </c>
    </row>
    <row r="623" spans="1:8" x14ac:dyDescent="0.2">
      <c r="A623" s="1">
        <v>37165</v>
      </c>
      <c r="B623">
        <v>20.14</v>
      </c>
      <c r="C623" s="2">
        <f t="shared" ca="1" si="19"/>
        <v>23.14076923076923</v>
      </c>
      <c r="D623" s="2">
        <f ca="1">Table22[[#This Row],[y]]/Table22[[#This Row],[Trend]]</f>
        <v>0.87032543296878639</v>
      </c>
      <c r="E623" s="2" t="str">
        <f t="shared" si="18"/>
        <v>Oct</v>
      </c>
      <c r="F623" s="2">
        <f ca="1">AVERAGEIF($E$8:$E$727,Table23[[#This Row],[Monthly]],$D$8:$D$727)</f>
        <v>0.89658670152882181</v>
      </c>
      <c r="G623" s="2">
        <f ca="1">Table23[[#This Row],[Mul_Seasonality_Average]]-AVERAGE($F$2:$F$13)+1</f>
        <v>0.89604444662519067</v>
      </c>
      <c r="H623" s="2">
        <f ca="1">Table23[[#This Row],[Detrended Series]]/Table23[[#This Row],[Seasonality]]</f>
        <v>0.97129716750851935</v>
      </c>
    </row>
    <row r="624" spans="1:8" x14ac:dyDescent="0.2">
      <c r="A624" s="1">
        <v>37196</v>
      </c>
      <c r="B624">
        <v>20.68</v>
      </c>
      <c r="C624" s="2">
        <f t="shared" ca="1" si="19"/>
        <v>23.086923076923078</v>
      </c>
      <c r="D624" s="2">
        <f ca="1">Table22[[#This Row],[y]]/Table22[[#This Row],[Trend]]</f>
        <v>0.89574517708992762</v>
      </c>
      <c r="E624" s="2" t="str">
        <f t="shared" si="18"/>
        <v>Nov</v>
      </c>
      <c r="F624" s="2">
        <f ca="1">AVERAGEIF($E$8:$E$727,Table23[[#This Row],[Monthly]],$D$8:$D$727)</f>
        <v>0.92868822447214805</v>
      </c>
      <c r="G624" s="2">
        <f ca="1">Table23[[#This Row],[Mul_Seasonality_Average]]-AVERAGE($F$2:$F$13)+1</f>
        <v>0.92814596956851692</v>
      </c>
      <c r="H624" s="2">
        <f ca="1">Table23[[#This Row],[Detrended Series]]/Table23[[#This Row],[Seasonality]]</f>
        <v>0.9650908439610506</v>
      </c>
    </row>
    <row r="625" spans="1:8" x14ac:dyDescent="0.2">
      <c r="A625" s="1">
        <v>37226</v>
      </c>
      <c r="B625">
        <v>21.73</v>
      </c>
      <c r="C625" s="2">
        <f t="shared" ca="1" si="19"/>
        <v>23.033076923076919</v>
      </c>
      <c r="D625" s="2">
        <f ca="1">Table22[[#This Row],[y]]/Table22[[#This Row],[Trend]]</f>
        <v>0.943425842433958</v>
      </c>
      <c r="E625" s="2" t="str">
        <f t="shared" si="18"/>
        <v>Dec</v>
      </c>
      <c r="F625" s="2">
        <f ca="1">AVERAGEIF($E$8:$E$727,Table23[[#This Row],[Monthly]],$D$8:$D$727)</f>
        <v>0.98306369697572327</v>
      </c>
      <c r="G625" s="2">
        <f ca="1">Table23[[#This Row],[Mul_Seasonality_Average]]-AVERAGE($F$2:$F$13)+1</f>
        <v>0.98252144207209213</v>
      </c>
      <c r="H625" s="2">
        <f ca="1">Table23[[#This Row],[Detrended Series]]/Table23[[#This Row],[Seasonality]]</f>
        <v>0.96020890948121873</v>
      </c>
    </row>
    <row r="626" spans="1:8" x14ac:dyDescent="0.2">
      <c r="A626" s="1">
        <v>37257</v>
      </c>
      <c r="B626">
        <v>24.09</v>
      </c>
      <c r="C626" s="2">
        <f t="shared" ca="1" si="19"/>
        <v>22.950769230769229</v>
      </c>
      <c r="D626" s="2">
        <f ca="1">Table22[[#This Row],[y]]/Table22[[#This Row],[Trend]]</f>
        <v>1.0496380211824643</v>
      </c>
      <c r="E626" s="2" t="str">
        <f t="shared" si="18"/>
        <v>Jan</v>
      </c>
      <c r="F626" s="2">
        <f ca="1">AVERAGEIF($E$8:$E$727,Table23[[#This Row],[Monthly]],$D$8:$D$727)</f>
        <v>1.0612291220995622</v>
      </c>
      <c r="G626" s="2">
        <f ca="1">Table23[[#This Row],[Mul_Seasonality_Average]]-AVERAGE($F$2:$F$13)+1</f>
        <v>1.0606868671959311</v>
      </c>
      <c r="H626" s="2">
        <f ca="1">Table23[[#This Row],[Detrended Series]]/Table23[[#This Row],[Seasonality]]</f>
        <v>0.9895833102537831</v>
      </c>
    </row>
    <row r="627" spans="1:8" x14ac:dyDescent="0.2">
      <c r="A627" s="1">
        <v>37288</v>
      </c>
      <c r="B627">
        <v>26.23</v>
      </c>
      <c r="C627" s="2">
        <f t="shared" ca="1" si="19"/>
        <v>22.938461538461539</v>
      </c>
      <c r="D627" s="2">
        <f ca="1">Table22[[#This Row],[y]]/Table22[[#This Row],[Trend]]</f>
        <v>1.1434942991281019</v>
      </c>
      <c r="E627" s="2" t="str">
        <f t="shared" si="18"/>
        <v>Feb</v>
      </c>
      <c r="F627" s="2">
        <f ca="1">AVERAGEIF($E$8:$E$727,Table23[[#This Row],[Monthly]],$D$8:$D$727)</f>
        <v>1.1279568119928638</v>
      </c>
      <c r="G627" s="2">
        <f ca="1">Table23[[#This Row],[Mul_Seasonality_Average]]-AVERAGE($F$2:$F$13)+1</f>
        <v>1.1274145570892327</v>
      </c>
      <c r="H627" s="2">
        <f ca="1">Table23[[#This Row],[Detrended Series]]/Table23[[#This Row],[Seasonality]]</f>
        <v>1.0142624928317263</v>
      </c>
    </row>
    <row r="628" spans="1:8" x14ac:dyDescent="0.2">
      <c r="A628" s="1">
        <v>37316</v>
      </c>
      <c r="B628">
        <v>27.39</v>
      </c>
      <c r="C628" s="2">
        <f t="shared" ca="1" si="19"/>
        <v>23.029230769230768</v>
      </c>
      <c r="D628" s="2">
        <f ca="1">Table22[[#This Row],[y]]/Table22[[#This Row],[Trend]]</f>
        <v>1.1893580065468636</v>
      </c>
      <c r="E628" s="2" t="str">
        <f t="shared" si="18"/>
        <v>Mar</v>
      </c>
      <c r="F628" s="2">
        <f ca="1">AVERAGEIF($E$8:$E$727,Table23[[#This Row],[Monthly]],$D$8:$D$727)</f>
        <v>1.1460954131131467</v>
      </c>
      <c r="G628" s="2">
        <f ca="1">Table23[[#This Row],[Mul_Seasonality_Average]]-AVERAGE($F$2:$F$13)+1</f>
        <v>1.1455531582095155</v>
      </c>
      <c r="H628" s="2">
        <f ca="1">Table23[[#This Row],[Detrended Series]]/Table23[[#This Row],[Seasonality]]</f>
        <v>1.038239035895824</v>
      </c>
    </row>
    <row r="629" spans="1:8" x14ac:dyDescent="0.2">
      <c r="A629" s="1">
        <v>37347</v>
      </c>
      <c r="B629">
        <v>26.44</v>
      </c>
      <c r="C629" s="2">
        <f t="shared" ca="1" si="19"/>
        <v>23.192307692307693</v>
      </c>
      <c r="D629" s="2">
        <f ca="1">Table22[[#This Row],[y]]/Table22[[#This Row],[Trend]]</f>
        <v>1.1400331674958541</v>
      </c>
      <c r="E629" s="2" t="str">
        <f t="shared" si="18"/>
        <v>Apr</v>
      </c>
      <c r="F629" s="2">
        <f ca="1">AVERAGEIF($E$8:$E$727,Table23[[#This Row],[Monthly]],$D$8:$D$727)</f>
        <v>1.1076861608568953</v>
      </c>
      <c r="G629" s="2">
        <f ca="1">Table23[[#This Row],[Mul_Seasonality_Average]]-AVERAGE($F$2:$F$13)+1</f>
        <v>1.1071439059532642</v>
      </c>
      <c r="H629" s="2">
        <f ca="1">Table23[[#This Row],[Detrended Series]]/Table23[[#This Row],[Seasonality]]</f>
        <v>1.0297064016391546</v>
      </c>
    </row>
    <row r="630" spans="1:8" x14ac:dyDescent="0.2">
      <c r="A630" s="1">
        <v>37377</v>
      </c>
      <c r="B630">
        <v>25.29</v>
      </c>
      <c r="C630" s="2">
        <f t="shared" ca="1" si="19"/>
        <v>23.400769230769235</v>
      </c>
      <c r="D630" s="2">
        <f ca="1">Table22[[#This Row],[y]]/Table22[[#This Row],[Trend]]</f>
        <v>1.0807337036915285</v>
      </c>
      <c r="E630" s="2" t="str">
        <f t="shared" si="18"/>
        <v>May</v>
      </c>
      <c r="F630" s="2">
        <f ca="1">AVERAGEIF($E$8:$E$727,Table23[[#This Row],[Monthly]],$D$8:$D$727)</f>
        <v>1.0512716216930516</v>
      </c>
      <c r="G630" s="2">
        <f ca="1">Table23[[#This Row],[Mul_Seasonality_Average]]-AVERAGE($F$2:$F$13)+1</f>
        <v>1.0507293667894204</v>
      </c>
      <c r="H630" s="2">
        <f ca="1">Table23[[#This Row],[Detrended Series]]/Table23[[#This Row],[Seasonality]]</f>
        <v>1.0285557231485674</v>
      </c>
    </row>
    <row r="631" spans="1:8" x14ac:dyDescent="0.2">
      <c r="A631" s="1">
        <v>37408</v>
      </c>
      <c r="B631">
        <v>23.28</v>
      </c>
      <c r="C631" s="2">
        <f t="shared" ca="1" si="19"/>
        <v>23.660000000000004</v>
      </c>
      <c r="D631" s="2">
        <f ca="1">Table22[[#This Row],[y]]/Table22[[#This Row],[Trend]]</f>
        <v>0.98393913778529152</v>
      </c>
      <c r="E631" s="2" t="str">
        <f t="shared" si="18"/>
        <v>Jun</v>
      </c>
      <c r="F631" s="2">
        <f ca="1">AVERAGEIF($E$8:$E$727,Table23[[#This Row],[Monthly]],$D$8:$D$727)</f>
        <v>0.98970503057706927</v>
      </c>
      <c r="G631" s="2">
        <f ca="1">Table23[[#This Row],[Mul_Seasonality_Average]]-AVERAGE($F$2:$F$13)+1</f>
        <v>0.98916277567343813</v>
      </c>
      <c r="H631" s="2">
        <f ca="1">Table23[[#This Row],[Detrended Series]]/Table23[[#This Row],[Seasonality]]</f>
        <v>0.994719132162459</v>
      </c>
    </row>
    <row r="632" spans="1:8" x14ac:dyDescent="0.2">
      <c r="A632" s="1">
        <v>37438</v>
      </c>
      <c r="B632">
        <v>21.64</v>
      </c>
      <c r="C632" s="2">
        <f t="shared" ca="1" si="19"/>
        <v>23.912307692307692</v>
      </c>
      <c r="D632" s="2">
        <f ca="1">Table22[[#This Row],[y]]/Table22[[#This Row],[Trend]]</f>
        <v>0.90497329987775854</v>
      </c>
      <c r="E632" s="2" t="str">
        <f t="shared" si="18"/>
        <v>Jul</v>
      </c>
      <c r="F632" s="2">
        <f ca="1">AVERAGEIF($E$8:$E$727,Table23[[#This Row],[Monthly]],$D$8:$D$727)</f>
        <v>0.93724386248424341</v>
      </c>
      <c r="G632" s="2">
        <f ca="1">Table23[[#This Row],[Mul_Seasonality_Average]]-AVERAGE($F$2:$F$13)+1</f>
        <v>0.93670160758061227</v>
      </c>
      <c r="H632" s="2">
        <f ca="1">Table23[[#This Row],[Detrended Series]]/Table23[[#This Row],[Seasonality]]</f>
        <v>0.96612762544007569</v>
      </c>
    </row>
    <row r="633" spans="1:8" x14ac:dyDescent="0.2">
      <c r="A633" s="1">
        <v>37469</v>
      </c>
      <c r="B633">
        <v>21.32</v>
      </c>
      <c r="C633" s="2">
        <f t="shared" ca="1" si="19"/>
        <v>24.08</v>
      </c>
      <c r="D633" s="2">
        <f ca="1">Table22[[#This Row],[y]]/Table22[[#This Row],[Trend]]</f>
        <v>0.88538205980066453</v>
      </c>
      <c r="E633" s="2" t="str">
        <f t="shared" si="18"/>
        <v>Aug</v>
      </c>
      <c r="F633" s="2">
        <f ca="1">AVERAGEIF($E$8:$E$727,Table23[[#This Row],[Monthly]],$D$8:$D$727)</f>
        <v>0.89460808669572078</v>
      </c>
      <c r="G633" s="2">
        <f ca="1">Table23[[#This Row],[Mul_Seasonality_Average]]-AVERAGE($F$2:$F$13)+1</f>
        <v>0.89406583179208965</v>
      </c>
      <c r="H633" s="2">
        <f ca="1">Table23[[#This Row],[Detrended Series]]/Table23[[#This Row],[Seasonality]]</f>
        <v>0.99028732372646533</v>
      </c>
    </row>
    <row r="634" spans="1:8" x14ac:dyDescent="0.2">
      <c r="A634" s="1">
        <v>37500</v>
      </c>
      <c r="B634">
        <v>21.42</v>
      </c>
      <c r="C634" s="2">
        <f t="shared" ca="1" si="19"/>
        <v>24.132307692307695</v>
      </c>
      <c r="D634" s="2">
        <f ca="1">Table22[[#This Row],[y]]/Table22[[#This Row],[Trend]]</f>
        <v>0.88760678311870456</v>
      </c>
      <c r="E634" s="2" t="str">
        <f t="shared" si="18"/>
        <v>Sep</v>
      </c>
      <c r="F634" s="2">
        <f ca="1">AVERAGEIF($E$8:$E$727,Table23[[#This Row],[Monthly]],$D$8:$D$727)</f>
        <v>0.88237232635432461</v>
      </c>
      <c r="G634" s="2">
        <f ca="1">Table23[[#This Row],[Mul_Seasonality_Average]]-AVERAGE($F$2:$F$13)+1</f>
        <v>0.88183007145069348</v>
      </c>
      <c r="H634" s="2">
        <f ca="1">Table23[[#This Row],[Detrended Series]]/Table23[[#This Row],[Seasonality]]</f>
        <v>1.0065508218136718</v>
      </c>
    </row>
    <row r="635" spans="1:8" x14ac:dyDescent="0.2">
      <c r="A635" s="1">
        <v>37530</v>
      </c>
      <c r="B635">
        <v>21.85</v>
      </c>
      <c r="C635" s="2">
        <f t="shared" ca="1" si="19"/>
        <v>23.98</v>
      </c>
      <c r="D635" s="2">
        <f ca="1">Table22[[#This Row],[y]]/Table22[[#This Row],[Trend]]</f>
        <v>0.91117597998331945</v>
      </c>
      <c r="E635" s="2" t="str">
        <f t="shared" si="18"/>
        <v>Oct</v>
      </c>
      <c r="F635" s="2">
        <f ca="1">AVERAGEIF($E$8:$E$727,Table23[[#This Row],[Monthly]],$D$8:$D$727)</f>
        <v>0.89658670152882181</v>
      </c>
      <c r="G635" s="2">
        <f ca="1">Table23[[#This Row],[Mul_Seasonality_Average]]-AVERAGE($F$2:$F$13)+1</f>
        <v>0.89604444662519067</v>
      </c>
      <c r="H635" s="2">
        <f ca="1">Table23[[#This Row],[Detrended Series]]/Table23[[#This Row],[Seasonality]]</f>
        <v>1.0168870343598684</v>
      </c>
    </row>
    <row r="636" spans="1:8" x14ac:dyDescent="0.2">
      <c r="A636" s="1">
        <v>37561</v>
      </c>
      <c r="B636">
        <v>22.85</v>
      </c>
      <c r="C636" s="2">
        <f t="shared" ca="1" si="19"/>
        <v>23.733846153846159</v>
      </c>
      <c r="D636" s="2">
        <f ca="1">Table22[[#This Row],[y]]/Table22[[#This Row],[Trend]]</f>
        <v>0.962760095935697</v>
      </c>
      <c r="E636" s="2" t="str">
        <f t="shared" si="18"/>
        <v>Nov</v>
      </c>
      <c r="F636" s="2">
        <f ca="1">AVERAGEIF($E$8:$E$727,Table23[[#This Row],[Monthly]],$D$8:$D$727)</f>
        <v>0.92868822447214805</v>
      </c>
      <c r="G636" s="2">
        <f ca="1">Table23[[#This Row],[Mul_Seasonality_Average]]-AVERAGE($F$2:$F$13)+1</f>
        <v>0.92814596956851692</v>
      </c>
      <c r="H636" s="2">
        <f ca="1">Table23[[#This Row],[Detrended Series]]/Table23[[#This Row],[Seasonality]]</f>
        <v>1.0372938390103357</v>
      </c>
    </row>
    <row r="637" spans="1:8" x14ac:dyDescent="0.2">
      <c r="A637" s="1">
        <v>37591</v>
      </c>
      <c r="B637">
        <v>24.05</v>
      </c>
      <c r="C637" s="2">
        <f t="shared" ca="1" si="19"/>
        <v>23.492307692307694</v>
      </c>
      <c r="D637" s="2">
        <f ca="1">Table22[[#This Row],[y]]/Table22[[#This Row],[Trend]]</f>
        <v>1.0237393582187295</v>
      </c>
      <c r="E637" s="2" t="str">
        <f t="shared" si="18"/>
        <v>Dec</v>
      </c>
      <c r="F637" s="2">
        <f ca="1">AVERAGEIF($E$8:$E$727,Table23[[#This Row],[Monthly]],$D$8:$D$727)</f>
        <v>0.98306369697572327</v>
      </c>
      <c r="G637" s="2">
        <f ca="1">Table23[[#This Row],[Mul_Seasonality_Average]]-AVERAGE($F$2:$F$13)+1</f>
        <v>0.98252144207209213</v>
      </c>
      <c r="H637" s="2">
        <f ca="1">Table23[[#This Row],[Detrended Series]]/Table23[[#This Row],[Seasonality]]</f>
        <v>1.0419511619611179</v>
      </c>
    </row>
    <row r="638" spans="1:8" x14ac:dyDescent="0.2">
      <c r="A638" s="1">
        <v>37622</v>
      </c>
      <c r="B638">
        <v>25.01</v>
      </c>
      <c r="C638" s="2">
        <f t="shared" ca="1" si="19"/>
        <v>23.355384615384612</v>
      </c>
      <c r="D638" s="2">
        <f ca="1">Table22[[#This Row],[y]]/Table22[[#This Row],[Trend]]</f>
        <v>1.0708451353665769</v>
      </c>
      <c r="E638" s="2" t="str">
        <f t="shared" si="18"/>
        <v>Jan</v>
      </c>
      <c r="F638" s="2">
        <f ca="1">AVERAGEIF($E$8:$E$727,Table23[[#This Row],[Monthly]],$D$8:$D$727)</f>
        <v>1.0612291220995622</v>
      </c>
      <c r="G638" s="2">
        <f ca="1">Table23[[#This Row],[Mul_Seasonality_Average]]-AVERAGE($F$2:$F$13)+1</f>
        <v>1.0606868671959311</v>
      </c>
      <c r="H638" s="2">
        <f ca="1">Table23[[#This Row],[Detrended Series]]/Table23[[#This Row],[Seasonality]]</f>
        <v>1.0095770660359928</v>
      </c>
    </row>
    <row r="639" spans="1:8" x14ac:dyDescent="0.2">
      <c r="A639" s="1">
        <v>37653</v>
      </c>
      <c r="B639">
        <v>26.27</v>
      </c>
      <c r="C639" s="2">
        <f t="shared" ca="1" si="19"/>
        <v>23.325384615384618</v>
      </c>
      <c r="D639" s="2">
        <f ca="1">Table22[[#This Row],[y]]/Table22[[#This Row],[Trend]]</f>
        <v>1.1262408073079839</v>
      </c>
      <c r="E639" s="2" t="str">
        <f t="shared" si="18"/>
        <v>Feb</v>
      </c>
      <c r="F639" s="2">
        <f ca="1">AVERAGEIF($E$8:$E$727,Table23[[#This Row],[Monthly]],$D$8:$D$727)</f>
        <v>1.1279568119928638</v>
      </c>
      <c r="G639" s="2">
        <f ca="1">Table23[[#This Row],[Mul_Seasonality_Average]]-AVERAGE($F$2:$F$13)+1</f>
        <v>1.1274145570892327</v>
      </c>
      <c r="H639" s="2">
        <f ca="1">Table23[[#This Row],[Detrended Series]]/Table23[[#This Row],[Seasonality]]</f>
        <v>0.9989589013430169</v>
      </c>
    </row>
    <row r="640" spans="1:8" x14ac:dyDescent="0.2">
      <c r="A640" s="1">
        <v>37681</v>
      </c>
      <c r="B640">
        <v>26.91</v>
      </c>
      <c r="C640" s="2">
        <f t="shared" ca="1" si="19"/>
        <v>23.281538461538464</v>
      </c>
      <c r="D640" s="2">
        <f ca="1">Table22[[#This Row],[y]]/Table22[[#This Row],[Trend]]</f>
        <v>1.1558514504724773</v>
      </c>
      <c r="E640" s="2" t="str">
        <f t="shared" si="18"/>
        <v>Mar</v>
      </c>
      <c r="F640" s="2">
        <f ca="1">AVERAGEIF($E$8:$E$727,Table23[[#This Row],[Monthly]],$D$8:$D$727)</f>
        <v>1.1460954131131467</v>
      </c>
      <c r="G640" s="2">
        <f ca="1">Table23[[#This Row],[Mul_Seasonality_Average]]-AVERAGE($F$2:$F$13)+1</f>
        <v>1.1455531582095155</v>
      </c>
      <c r="H640" s="2">
        <f ca="1">Table23[[#This Row],[Detrended Series]]/Table23[[#This Row],[Seasonality]]</f>
        <v>1.008989798674256</v>
      </c>
    </row>
    <row r="641" spans="1:8" x14ac:dyDescent="0.2">
      <c r="A641" s="1">
        <v>37712</v>
      </c>
      <c r="B641">
        <v>25.41</v>
      </c>
      <c r="C641" s="2">
        <f t="shared" ca="1" si="19"/>
        <v>23.303076923076922</v>
      </c>
      <c r="D641" s="2">
        <f ca="1">Table22[[#This Row],[y]]/Table22[[#This Row],[Trend]]</f>
        <v>1.0904139433551199</v>
      </c>
      <c r="E641" s="2" t="str">
        <f t="shared" si="18"/>
        <v>Apr</v>
      </c>
      <c r="F641" s="2">
        <f ca="1">AVERAGEIF($E$8:$E$727,Table23[[#This Row],[Monthly]],$D$8:$D$727)</f>
        <v>1.1076861608568953</v>
      </c>
      <c r="G641" s="2">
        <f ca="1">Table23[[#This Row],[Mul_Seasonality_Average]]-AVERAGE($F$2:$F$13)+1</f>
        <v>1.1071439059532642</v>
      </c>
      <c r="H641" s="2">
        <f ca="1">Table23[[#This Row],[Detrended Series]]/Table23[[#This Row],[Seasonality]]</f>
        <v>0.98488908035515077</v>
      </c>
    </row>
    <row r="642" spans="1:8" x14ac:dyDescent="0.2">
      <c r="A642" s="1">
        <v>37742</v>
      </c>
      <c r="B642">
        <v>23.24</v>
      </c>
      <c r="C642" s="2">
        <f t="shared" ca="1" si="19"/>
        <v>23.339999999999996</v>
      </c>
      <c r="D642" s="2">
        <f ca="1">Table22[[#This Row],[y]]/Table22[[#This Row],[Trend]]</f>
        <v>0.99571550985432744</v>
      </c>
      <c r="E642" s="2" t="str">
        <f t="shared" ref="E642:E705" si="20">TEXT(A642,"mmm")</f>
        <v>May</v>
      </c>
      <c r="F642" s="2">
        <f ca="1">AVERAGEIF($E$8:$E$727,Table23[[#This Row],[Monthly]],$D$8:$D$727)</f>
        <v>1.0512716216930516</v>
      </c>
      <c r="G642" s="2">
        <f ca="1">Table23[[#This Row],[Mul_Seasonality_Average]]-AVERAGE($F$2:$F$13)+1</f>
        <v>1.0507293667894204</v>
      </c>
      <c r="H642" s="2">
        <f ca="1">Table23[[#This Row],[Detrended Series]]/Table23[[#This Row],[Seasonality]]</f>
        <v>0.94764222008642263</v>
      </c>
    </row>
    <row r="643" spans="1:8" x14ac:dyDescent="0.2">
      <c r="A643" s="1">
        <v>37773</v>
      </c>
      <c r="B643">
        <v>22.15</v>
      </c>
      <c r="C643" s="2">
        <f t="shared" ca="1" si="19"/>
        <v>23.39769230769231</v>
      </c>
      <c r="D643" s="2">
        <f ca="1">Table22[[#This Row],[y]]/Table22[[#This Row],[Trend]]</f>
        <v>0.9466745569911561</v>
      </c>
      <c r="E643" s="2" t="str">
        <f t="shared" si="20"/>
        <v>Jun</v>
      </c>
      <c r="F643" s="2">
        <f ca="1">AVERAGEIF($E$8:$E$727,Table23[[#This Row],[Monthly]],$D$8:$D$727)</f>
        <v>0.98970503057706927</v>
      </c>
      <c r="G643" s="2">
        <f ca="1">Table23[[#This Row],[Mul_Seasonality_Average]]-AVERAGE($F$2:$F$13)+1</f>
        <v>0.98916277567343813</v>
      </c>
      <c r="H643" s="2">
        <f ca="1">Table23[[#This Row],[Detrended Series]]/Table23[[#This Row],[Seasonality]]</f>
        <v>0.95704628224272248</v>
      </c>
    </row>
    <row r="644" spans="1:8" x14ac:dyDescent="0.2">
      <c r="A644" s="1">
        <v>37803</v>
      </c>
      <c r="B644">
        <v>21.5</v>
      </c>
      <c r="C644" s="2">
        <f t="shared" ca="1" si="19"/>
        <v>23.477692307692305</v>
      </c>
      <c r="D644" s="2">
        <f ca="1">Table22[[#This Row],[y]]/Table22[[#This Row],[Trend]]</f>
        <v>0.91576291733560511</v>
      </c>
      <c r="E644" s="2" t="str">
        <f t="shared" si="20"/>
        <v>Jul</v>
      </c>
      <c r="F644" s="2">
        <f ca="1">AVERAGEIF($E$8:$E$727,Table23[[#This Row],[Monthly]],$D$8:$D$727)</f>
        <v>0.93724386248424341</v>
      </c>
      <c r="G644" s="2">
        <f ca="1">Table23[[#This Row],[Mul_Seasonality_Average]]-AVERAGE($F$2:$F$13)+1</f>
        <v>0.93670160758061227</v>
      </c>
      <c r="H644" s="2">
        <f ca="1">Table23[[#This Row],[Detrended Series]]/Table23[[#This Row],[Seasonality]]</f>
        <v>0.97764636029707552</v>
      </c>
    </row>
    <row r="645" spans="1:8" x14ac:dyDescent="0.2">
      <c r="A645" s="1">
        <v>37834</v>
      </c>
      <c r="B645">
        <v>21.25</v>
      </c>
      <c r="C645" s="2">
        <f t="shared" ca="1" si="19"/>
        <v>23.589999999999996</v>
      </c>
      <c r="D645" s="2">
        <f ca="1">Table22[[#This Row],[y]]/Table22[[#This Row],[Trend]]</f>
        <v>0.90080542602797808</v>
      </c>
      <c r="E645" s="2" t="str">
        <f t="shared" si="20"/>
        <v>Aug</v>
      </c>
      <c r="F645" s="2">
        <f ca="1">AVERAGEIF($E$8:$E$727,Table23[[#This Row],[Monthly]],$D$8:$D$727)</f>
        <v>0.89460808669572078</v>
      </c>
      <c r="G645" s="2">
        <f ca="1">Table23[[#This Row],[Mul_Seasonality_Average]]-AVERAGE($F$2:$F$13)+1</f>
        <v>0.89406583179208965</v>
      </c>
      <c r="H645" s="2">
        <f ca="1">Table23[[#This Row],[Detrended Series]]/Table23[[#This Row],[Seasonality]]</f>
        <v>1.0075381409245663</v>
      </c>
    </row>
    <row r="646" spans="1:8" x14ac:dyDescent="0.2">
      <c r="A646" s="1">
        <v>37865</v>
      </c>
      <c r="B646">
        <v>20.75</v>
      </c>
      <c r="C646" s="2">
        <f t="shared" ca="1" si="19"/>
        <v>23.578461538461536</v>
      </c>
      <c r="D646" s="2">
        <f ca="1">Table22[[#This Row],[y]]/Table22[[#This Row],[Trend]]</f>
        <v>0.88004045413023635</v>
      </c>
      <c r="E646" s="2" t="str">
        <f t="shared" si="20"/>
        <v>Sep</v>
      </c>
      <c r="F646" s="2">
        <f ca="1">AVERAGEIF($E$8:$E$727,Table23[[#This Row],[Monthly]],$D$8:$D$727)</f>
        <v>0.88237232635432461</v>
      </c>
      <c r="G646" s="2">
        <f ca="1">Table23[[#This Row],[Mul_Seasonality_Average]]-AVERAGE($F$2:$F$13)+1</f>
        <v>0.88183007145069348</v>
      </c>
      <c r="H646" s="2">
        <f ca="1">Table23[[#This Row],[Detrended Series]]/Table23[[#This Row],[Seasonality]]</f>
        <v>0.99797056442233478</v>
      </c>
    </row>
    <row r="647" spans="1:8" x14ac:dyDescent="0.2">
      <c r="A647" s="1">
        <v>37895</v>
      </c>
      <c r="B647">
        <v>21.7</v>
      </c>
      <c r="C647" s="2">
        <f t="shared" ca="1" si="19"/>
        <v>23.452307692307688</v>
      </c>
      <c r="D647" s="2">
        <f ca="1">Table22[[#This Row],[y]]/Table22[[#This Row],[Trend]]</f>
        <v>0.92528207819469965</v>
      </c>
      <c r="E647" s="2" t="str">
        <f t="shared" si="20"/>
        <v>Oct</v>
      </c>
      <c r="F647" s="2">
        <f ca="1">AVERAGEIF($E$8:$E$727,Table23[[#This Row],[Monthly]],$D$8:$D$727)</f>
        <v>0.89658670152882181</v>
      </c>
      <c r="G647" s="2">
        <f ca="1">Table23[[#This Row],[Mul_Seasonality_Average]]-AVERAGE($F$2:$F$13)+1</f>
        <v>0.89604444662519067</v>
      </c>
      <c r="H647" s="2">
        <f ca="1">Table23[[#This Row],[Detrended Series]]/Table23[[#This Row],[Seasonality]]</f>
        <v>1.0326296666193602</v>
      </c>
    </row>
    <row r="648" spans="1:8" x14ac:dyDescent="0.2">
      <c r="A648" s="1">
        <v>37926</v>
      </c>
      <c r="B648">
        <v>22.33</v>
      </c>
      <c r="C648" s="2">
        <f t="shared" ca="1" si="19"/>
        <v>23.300769230769234</v>
      </c>
      <c r="D648" s="2">
        <f ca="1">Table22[[#This Row],[y]]/Table22[[#This Row],[Trend]]</f>
        <v>0.95833745997160857</v>
      </c>
      <c r="E648" s="2" t="str">
        <f t="shared" si="20"/>
        <v>Nov</v>
      </c>
      <c r="F648" s="2">
        <f ca="1">AVERAGEIF($E$8:$E$727,Table23[[#This Row],[Monthly]],$D$8:$D$727)</f>
        <v>0.92868822447214805</v>
      </c>
      <c r="G648" s="2">
        <f ca="1">Table23[[#This Row],[Mul_Seasonality_Average]]-AVERAGE($F$2:$F$13)+1</f>
        <v>0.92814596956851692</v>
      </c>
      <c r="H648" s="2">
        <f ca="1">Table23[[#This Row],[Detrended Series]]/Table23[[#This Row],[Seasonality]]</f>
        <v>1.0325288170104614</v>
      </c>
    </row>
    <row r="649" spans="1:8" x14ac:dyDescent="0.2">
      <c r="A649" s="1">
        <v>37956</v>
      </c>
      <c r="B649">
        <v>23.6</v>
      </c>
      <c r="C649" s="2">
        <f t="shared" ref="C649:C712" ca="1" si="21">IFERROR(AVERAGE(OFFSET(B643,0,0,13,1)),"")</f>
        <v>23.246923076923078</v>
      </c>
      <c r="D649" s="2">
        <f ca="1">Table22[[#This Row],[y]]/Table22[[#This Row],[Trend]]</f>
        <v>1.0151881142252077</v>
      </c>
      <c r="E649" s="2" t="str">
        <f t="shared" si="20"/>
        <v>Dec</v>
      </c>
      <c r="F649" s="2">
        <f ca="1">AVERAGEIF($E$8:$E$727,Table23[[#This Row],[Monthly]],$D$8:$D$727)</f>
        <v>0.98306369697572327</v>
      </c>
      <c r="G649" s="2">
        <f ca="1">Table23[[#This Row],[Mul_Seasonality_Average]]-AVERAGE($F$2:$F$13)+1</f>
        <v>0.98252144207209213</v>
      </c>
      <c r="H649" s="2">
        <f ca="1">Table23[[#This Row],[Detrended Series]]/Table23[[#This Row],[Seasonality]]</f>
        <v>1.0332477956758104</v>
      </c>
    </row>
    <row r="650" spans="1:8" x14ac:dyDescent="0.2">
      <c r="A650" s="1">
        <v>37987</v>
      </c>
      <c r="B650">
        <v>25.09</v>
      </c>
      <c r="C650" s="2">
        <f t="shared" ca="1" si="21"/>
        <v>23.178461538461541</v>
      </c>
      <c r="D650" s="2">
        <f ca="1">Table22[[#This Row],[y]]/Table22[[#This Row],[Trend]]</f>
        <v>1.0824704632948359</v>
      </c>
      <c r="E650" s="2" t="str">
        <f t="shared" si="20"/>
        <v>Jan</v>
      </c>
      <c r="F650" s="2">
        <f ca="1">AVERAGEIF($E$8:$E$727,Table23[[#This Row],[Monthly]],$D$8:$D$727)</f>
        <v>1.0612291220995622</v>
      </c>
      <c r="G650" s="2">
        <f ca="1">Table23[[#This Row],[Mul_Seasonality_Average]]-AVERAGE($F$2:$F$13)+1</f>
        <v>1.0606868671959311</v>
      </c>
      <c r="H650" s="2">
        <f ca="1">Table23[[#This Row],[Detrended Series]]/Table23[[#This Row],[Seasonality]]</f>
        <v>1.0205372544646401</v>
      </c>
    </row>
    <row r="651" spans="1:8" x14ac:dyDescent="0.2">
      <c r="A651" s="1">
        <v>38018</v>
      </c>
      <c r="B651">
        <v>26.47</v>
      </c>
      <c r="C651" s="2">
        <f t="shared" ca="1" si="21"/>
        <v>23.123846153846156</v>
      </c>
      <c r="D651" s="2">
        <f ca="1">Table22[[#This Row],[y]]/Table22[[#This Row],[Trend]]</f>
        <v>1.1447057649446124</v>
      </c>
      <c r="E651" s="2" t="str">
        <f t="shared" si="20"/>
        <v>Feb</v>
      </c>
      <c r="F651" s="2">
        <f ca="1">AVERAGEIF($E$8:$E$727,Table23[[#This Row],[Monthly]],$D$8:$D$727)</f>
        <v>1.1279568119928638</v>
      </c>
      <c r="G651" s="2">
        <f ca="1">Table23[[#This Row],[Mul_Seasonality_Average]]-AVERAGE($F$2:$F$13)+1</f>
        <v>1.1274145570892327</v>
      </c>
      <c r="H651" s="2">
        <f ca="1">Table23[[#This Row],[Detrended Series]]/Table23[[#This Row],[Seasonality]]</f>
        <v>1.015337045052906</v>
      </c>
    </row>
    <row r="652" spans="1:8" x14ac:dyDescent="0.2">
      <c r="A652" s="1">
        <v>38047</v>
      </c>
      <c r="B652">
        <v>26.12</v>
      </c>
      <c r="C652" s="2">
        <f t="shared" ca="1" si="21"/>
        <v>23.091538461538462</v>
      </c>
      <c r="D652" s="2">
        <f ca="1">Table22[[#This Row],[y]]/Table22[[#This Row],[Trend]]</f>
        <v>1.1311502714947199</v>
      </c>
      <c r="E652" s="2" t="str">
        <f t="shared" si="20"/>
        <v>Mar</v>
      </c>
      <c r="F652" s="2">
        <f ca="1">AVERAGEIF($E$8:$E$727,Table23[[#This Row],[Monthly]],$D$8:$D$727)</f>
        <v>1.1460954131131467</v>
      </c>
      <c r="G652" s="2">
        <f ca="1">Table23[[#This Row],[Mul_Seasonality_Average]]-AVERAGE($F$2:$F$13)+1</f>
        <v>1.1455531582095155</v>
      </c>
      <c r="H652" s="2">
        <f ca="1">Table23[[#This Row],[Detrended Series]]/Table23[[#This Row],[Seasonality]]</f>
        <v>0.98742713368508617</v>
      </c>
    </row>
    <row r="653" spans="1:8" x14ac:dyDescent="0.2">
      <c r="A653" s="1">
        <v>38078</v>
      </c>
      <c r="B653">
        <v>25.27</v>
      </c>
      <c r="C653" s="2">
        <f t="shared" ca="1" si="21"/>
        <v>23.153846153846153</v>
      </c>
      <c r="D653" s="2">
        <f ca="1">Table22[[#This Row],[y]]/Table22[[#This Row],[Trend]]</f>
        <v>1.0913953488372092</v>
      </c>
      <c r="E653" s="2" t="str">
        <f t="shared" si="20"/>
        <v>Apr</v>
      </c>
      <c r="F653" s="2">
        <f ca="1">AVERAGEIF($E$8:$E$727,Table23[[#This Row],[Monthly]],$D$8:$D$727)</f>
        <v>1.1076861608568953</v>
      </c>
      <c r="G653" s="2">
        <f ca="1">Table23[[#This Row],[Mul_Seasonality_Average]]-AVERAGE($F$2:$F$13)+1</f>
        <v>1.1071439059532642</v>
      </c>
      <c r="H653" s="2">
        <f ca="1">Table23[[#This Row],[Detrended Series]]/Table23[[#This Row],[Seasonality]]</f>
        <v>0.98577551027344068</v>
      </c>
    </row>
    <row r="654" spans="1:8" x14ac:dyDescent="0.2">
      <c r="A654" s="1">
        <v>38108</v>
      </c>
      <c r="B654">
        <v>23.44</v>
      </c>
      <c r="C654" s="2">
        <f t="shared" ca="1" si="21"/>
        <v>23.244615384615379</v>
      </c>
      <c r="D654" s="2">
        <f ca="1">Table22[[#This Row],[y]]/Table22[[#This Row],[Trend]]</f>
        <v>1.0084055860745254</v>
      </c>
      <c r="E654" s="2" t="str">
        <f t="shared" si="20"/>
        <v>May</v>
      </c>
      <c r="F654" s="2">
        <f ca="1">AVERAGEIF($E$8:$E$727,Table23[[#This Row],[Monthly]],$D$8:$D$727)</f>
        <v>1.0512716216930516</v>
      </c>
      <c r="G654" s="2">
        <f ca="1">Table23[[#This Row],[Mul_Seasonality_Average]]-AVERAGE($F$2:$F$13)+1</f>
        <v>1.0507293667894204</v>
      </c>
      <c r="H654" s="2">
        <f ca="1">Table23[[#This Row],[Detrended Series]]/Table23[[#This Row],[Seasonality]]</f>
        <v>0.95971961757934066</v>
      </c>
    </row>
    <row r="655" spans="1:8" x14ac:dyDescent="0.2">
      <c r="A655" s="1">
        <v>38139</v>
      </c>
      <c r="B655">
        <v>22.54</v>
      </c>
      <c r="C655" s="2">
        <f t="shared" ca="1" si="21"/>
        <v>23.326153846153844</v>
      </c>
      <c r="D655" s="2">
        <f ca="1">Table22[[#This Row],[y]]/Table22[[#This Row],[Trend]]</f>
        <v>0.96629732225300102</v>
      </c>
      <c r="E655" s="2" t="str">
        <f t="shared" si="20"/>
        <v>Jun</v>
      </c>
      <c r="F655" s="2">
        <f ca="1">AVERAGEIF($E$8:$E$727,Table23[[#This Row],[Monthly]],$D$8:$D$727)</f>
        <v>0.98970503057706927</v>
      </c>
      <c r="G655" s="2">
        <f ca="1">Table23[[#This Row],[Mul_Seasonality_Average]]-AVERAGE($F$2:$F$13)+1</f>
        <v>0.98916277567343813</v>
      </c>
      <c r="H655" s="2">
        <f ca="1">Table23[[#This Row],[Detrended Series]]/Table23[[#This Row],[Seasonality]]</f>
        <v>0.9768840336668857</v>
      </c>
    </row>
    <row r="656" spans="1:8" x14ac:dyDescent="0.2">
      <c r="A656" s="1">
        <v>38169</v>
      </c>
      <c r="B656">
        <v>21.26</v>
      </c>
      <c r="C656" s="2">
        <f t="shared" ca="1" si="21"/>
        <v>23.403846153846153</v>
      </c>
      <c r="D656" s="2">
        <f ca="1">Table22[[#This Row],[y]]/Table22[[#This Row],[Trend]]</f>
        <v>0.90839769926047664</v>
      </c>
      <c r="E656" s="2" t="str">
        <f t="shared" si="20"/>
        <v>Jul</v>
      </c>
      <c r="F656" s="2">
        <f ca="1">AVERAGEIF($E$8:$E$727,Table23[[#This Row],[Monthly]],$D$8:$D$727)</f>
        <v>0.93724386248424341</v>
      </c>
      <c r="G656" s="2">
        <f ca="1">Table23[[#This Row],[Mul_Seasonality_Average]]-AVERAGE($F$2:$F$13)+1</f>
        <v>0.93670160758061227</v>
      </c>
      <c r="H656" s="2">
        <f ca="1">Table23[[#This Row],[Detrended Series]]/Table23[[#This Row],[Seasonality]]</f>
        <v>0.96978343146731516</v>
      </c>
    </row>
    <row r="657" spans="1:8" x14ac:dyDescent="0.2">
      <c r="A657" s="1">
        <v>38200</v>
      </c>
      <c r="B657">
        <v>20.79</v>
      </c>
      <c r="C657" s="2">
        <f t="shared" ca="1" si="21"/>
        <v>23.40384615384615</v>
      </c>
      <c r="D657" s="2">
        <f ca="1">Table22[[#This Row],[y]]/Table22[[#This Row],[Trend]]</f>
        <v>0.8883155299917832</v>
      </c>
      <c r="E657" s="2" t="str">
        <f t="shared" si="20"/>
        <v>Aug</v>
      </c>
      <c r="F657" s="2">
        <f ca="1">AVERAGEIF($E$8:$E$727,Table23[[#This Row],[Monthly]],$D$8:$D$727)</f>
        <v>0.89460808669572078</v>
      </c>
      <c r="G657" s="2">
        <f ca="1">Table23[[#This Row],[Mul_Seasonality_Average]]-AVERAGE($F$2:$F$13)+1</f>
        <v>0.89406583179208965</v>
      </c>
      <c r="H657" s="2">
        <f ca="1">Table23[[#This Row],[Detrended Series]]/Table23[[#This Row],[Seasonality]]</f>
        <v>0.99356836868625165</v>
      </c>
    </row>
    <row r="658" spans="1:8" x14ac:dyDescent="0.2">
      <c r="A658" s="1">
        <v>38231</v>
      </c>
      <c r="B658">
        <v>20.83</v>
      </c>
      <c r="C658" s="2">
        <f t="shared" ca="1" si="21"/>
        <v>23.308461538461536</v>
      </c>
      <c r="D658" s="2">
        <f ca="1">Table22[[#This Row],[y]]/Table22[[#This Row],[Trend]]</f>
        <v>0.8936668756806706</v>
      </c>
      <c r="E658" s="2" t="str">
        <f t="shared" si="20"/>
        <v>Sep</v>
      </c>
      <c r="F658" s="2">
        <f ca="1">AVERAGEIF($E$8:$E$727,Table23[[#This Row],[Monthly]],$D$8:$D$727)</f>
        <v>0.88237232635432461</v>
      </c>
      <c r="G658" s="2">
        <f ca="1">Table23[[#This Row],[Mul_Seasonality_Average]]-AVERAGE($F$2:$F$13)+1</f>
        <v>0.88183007145069348</v>
      </c>
      <c r="H658" s="2">
        <f ca="1">Table23[[#This Row],[Detrended Series]]/Table23[[#This Row],[Seasonality]]</f>
        <v>1.0134229990711299</v>
      </c>
    </row>
    <row r="659" spans="1:8" x14ac:dyDescent="0.2">
      <c r="A659" s="1">
        <v>38261</v>
      </c>
      <c r="B659">
        <v>21.56</v>
      </c>
      <c r="C659" s="2">
        <f t="shared" ca="1" si="21"/>
        <v>23.238461538461536</v>
      </c>
      <c r="D659" s="2">
        <f ca="1">Table22[[#This Row],[y]]/Table22[[#This Row],[Trend]]</f>
        <v>0.92777226084078124</v>
      </c>
      <c r="E659" s="2" t="str">
        <f t="shared" si="20"/>
        <v>Oct</v>
      </c>
      <c r="F659" s="2">
        <f ca="1">AVERAGEIF($E$8:$E$727,Table23[[#This Row],[Monthly]],$D$8:$D$727)</f>
        <v>0.89658670152882181</v>
      </c>
      <c r="G659" s="2">
        <f ca="1">Table23[[#This Row],[Mul_Seasonality_Average]]-AVERAGE($F$2:$F$13)+1</f>
        <v>0.89604444662519067</v>
      </c>
      <c r="H659" s="2">
        <f ca="1">Table23[[#This Row],[Detrended Series]]/Table23[[#This Row],[Seasonality]]</f>
        <v>1.0354087504644309</v>
      </c>
    </row>
    <row r="660" spans="1:8" x14ac:dyDescent="0.2">
      <c r="A660" s="1">
        <v>38292</v>
      </c>
      <c r="B660">
        <v>22.88</v>
      </c>
      <c r="C660" s="2">
        <f t="shared" ca="1" si="21"/>
        <v>23.164615384615384</v>
      </c>
      <c r="D660" s="2">
        <f ca="1">Table22[[#This Row],[y]]/Table22[[#This Row],[Trend]]</f>
        <v>0.98771335591419274</v>
      </c>
      <c r="E660" s="2" t="str">
        <f t="shared" si="20"/>
        <v>Nov</v>
      </c>
      <c r="F660" s="2">
        <f ca="1">AVERAGEIF($E$8:$E$727,Table23[[#This Row],[Monthly]],$D$8:$D$727)</f>
        <v>0.92868822447214805</v>
      </c>
      <c r="G660" s="2">
        <f ca="1">Table23[[#This Row],[Mul_Seasonality_Average]]-AVERAGE($F$2:$F$13)+1</f>
        <v>0.92814596956851692</v>
      </c>
      <c r="H660" s="2">
        <f ca="1">Table23[[#This Row],[Detrended Series]]/Table23[[#This Row],[Seasonality]]</f>
        <v>1.0641788989003185</v>
      </c>
    </row>
    <row r="661" spans="1:8" x14ac:dyDescent="0.2">
      <c r="A661" s="1">
        <v>38322</v>
      </c>
      <c r="B661">
        <v>23.39</v>
      </c>
      <c r="C661" s="2">
        <f t="shared" ca="1" si="21"/>
        <v>23.1</v>
      </c>
      <c r="D661" s="2">
        <f ca="1">Table22[[#This Row],[y]]/Table22[[#This Row],[Trend]]</f>
        <v>1.0125541125541124</v>
      </c>
      <c r="E661" s="2" t="str">
        <f t="shared" si="20"/>
        <v>Dec</v>
      </c>
      <c r="F661" s="2">
        <f ca="1">AVERAGEIF($E$8:$E$727,Table23[[#This Row],[Monthly]],$D$8:$D$727)</f>
        <v>0.98306369697572327</v>
      </c>
      <c r="G661" s="2">
        <f ca="1">Table23[[#This Row],[Mul_Seasonality_Average]]-AVERAGE($F$2:$F$13)+1</f>
        <v>0.98252144207209213</v>
      </c>
      <c r="H661" s="2">
        <f ca="1">Table23[[#This Row],[Detrended Series]]/Table23[[#This Row],[Seasonality]]</f>
        <v>1.030566936451466</v>
      </c>
    </row>
    <row r="662" spans="1:8" x14ac:dyDescent="0.2">
      <c r="A662" s="1">
        <v>38353</v>
      </c>
      <c r="B662">
        <v>24.61</v>
      </c>
      <c r="C662" s="2">
        <f t="shared" ca="1" si="21"/>
        <v>23.028461538461539</v>
      </c>
      <c r="D662" s="2">
        <f ca="1">Table22[[#This Row],[y]]/Table22[[#This Row],[Trend]]</f>
        <v>1.0686775562013562</v>
      </c>
      <c r="E662" s="2" t="str">
        <f t="shared" si="20"/>
        <v>Jan</v>
      </c>
      <c r="F662" s="2">
        <f ca="1">AVERAGEIF($E$8:$E$727,Table23[[#This Row],[Monthly]],$D$8:$D$727)</f>
        <v>1.0612291220995622</v>
      </c>
      <c r="G662" s="2">
        <f ca="1">Table23[[#This Row],[Mul_Seasonality_Average]]-AVERAGE($F$2:$F$13)+1</f>
        <v>1.0606868671959311</v>
      </c>
      <c r="H662" s="2">
        <f ca="1">Table23[[#This Row],[Detrended Series]]/Table23[[#This Row],[Seasonality]]</f>
        <v>1.0075335042344302</v>
      </c>
    </row>
    <row r="663" spans="1:8" x14ac:dyDescent="0.2">
      <c r="A663" s="1">
        <v>38384</v>
      </c>
      <c r="B663">
        <v>25.09</v>
      </c>
      <c r="C663" s="2">
        <f t="shared" ca="1" si="21"/>
        <v>22.96769230769231</v>
      </c>
      <c r="D663" s="2">
        <f ca="1">Table22[[#This Row],[y]]/Table22[[#This Row],[Trend]]</f>
        <v>1.0924040458168665</v>
      </c>
      <c r="E663" s="2" t="str">
        <f t="shared" si="20"/>
        <v>Feb</v>
      </c>
      <c r="F663" s="2">
        <f ca="1">AVERAGEIF($E$8:$E$727,Table23[[#This Row],[Monthly]],$D$8:$D$727)</f>
        <v>1.1279568119928638</v>
      </c>
      <c r="G663" s="2">
        <f ca="1">Table23[[#This Row],[Mul_Seasonality_Average]]-AVERAGE($F$2:$F$13)+1</f>
        <v>1.1274145570892327</v>
      </c>
      <c r="H663" s="2">
        <f ca="1">Table23[[#This Row],[Detrended Series]]/Table23[[#This Row],[Seasonality]]</f>
        <v>0.96894619547688243</v>
      </c>
    </row>
    <row r="664" spans="1:8" x14ac:dyDescent="0.2">
      <c r="A664" s="1">
        <v>38412</v>
      </c>
      <c r="B664">
        <v>25.23</v>
      </c>
      <c r="C664" s="2">
        <f t="shared" ca="1" si="21"/>
        <v>22.906923076923075</v>
      </c>
      <c r="D664" s="2">
        <f ca="1">Table22[[#This Row],[y]]/Table22[[#This Row],[Trend]]</f>
        <v>1.1014137479431816</v>
      </c>
      <c r="E664" s="2" t="str">
        <f t="shared" si="20"/>
        <v>Mar</v>
      </c>
      <c r="F664" s="2">
        <f ca="1">AVERAGEIF($E$8:$E$727,Table23[[#This Row],[Monthly]],$D$8:$D$727)</f>
        <v>1.1460954131131467</v>
      </c>
      <c r="G664" s="2">
        <f ca="1">Table23[[#This Row],[Mul_Seasonality_Average]]-AVERAGE($F$2:$F$13)+1</f>
        <v>1.1455531582095155</v>
      </c>
      <c r="H664" s="2">
        <f ca="1">Table23[[#This Row],[Detrended Series]]/Table23[[#This Row],[Seasonality]]</f>
        <v>0.96146891137263046</v>
      </c>
    </row>
    <row r="665" spans="1:8" x14ac:dyDescent="0.2">
      <c r="A665" s="1">
        <v>38443</v>
      </c>
      <c r="B665">
        <v>25.21</v>
      </c>
      <c r="C665" s="2">
        <f t="shared" ca="1" si="21"/>
        <v>22.834615384615386</v>
      </c>
      <c r="D665" s="2">
        <f ca="1">Table22[[#This Row],[y]]/Table22[[#This Row],[Trend]]</f>
        <v>1.1040256021559709</v>
      </c>
      <c r="E665" s="2" t="str">
        <f t="shared" si="20"/>
        <v>Apr</v>
      </c>
      <c r="F665" s="2">
        <f ca="1">AVERAGEIF($E$8:$E$727,Table23[[#This Row],[Monthly]],$D$8:$D$727)</f>
        <v>1.1076861608568953</v>
      </c>
      <c r="G665" s="2">
        <f ca="1">Table23[[#This Row],[Mul_Seasonality_Average]]-AVERAGE($F$2:$F$13)+1</f>
        <v>1.1071439059532642</v>
      </c>
      <c r="H665" s="2">
        <f ca="1">Table23[[#This Row],[Detrended Series]]/Table23[[#This Row],[Seasonality]]</f>
        <v>0.99718347020606291</v>
      </c>
    </row>
    <row r="666" spans="1:8" x14ac:dyDescent="0.2">
      <c r="A666" s="1">
        <v>38473</v>
      </c>
      <c r="B666">
        <v>24.31</v>
      </c>
      <c r="C666" s="2">
        <f t="shared" ca="1" si="21"/>
        <v>22.761538461538464</v>
      </c>
      <c r="D666" s="2">
        <f ca="1">Table22[[#This Row],[y]]/Table22[[#This Row],[Trend]]</f>
        <v>1.0680297397769516</v>
      </c>
      <c r="E666" s="2" t="str">
        <f t="shared" si="20"/>
        <v>May</v>
      </c>
      <c r="F666" s="2">
        <f ca="1">AVERAGEIF($E$8:$E$727,Table23[[#This Row],[Monthly]],$D$8:$D$727)</f>
        <v>1.0512716216930516</v>
      </c>
      <c r="G666" s="2">
        <f ca="1">Table23[[#This Row],[Mul_Seasonality_Average]]-AVERAGE($F$2:$F$13)+1</f>
        <v>1.0507293667894204</v>
      </c>
      <c r="H666" s="2">
        <f ca="1">Table23[[#This Row],[Detrended Series]]/Table23[[#This Row],[Seasonality]]</f>
        <v>1.0164651084611767</v>
      </c>
    </row>
    <row r="667" spans="1:8" x14ac:dyDescent="0.2">
      <c r="A667" s="1">
        <v>38504</v>
      </c>
      <c r="B667">
        <v>22.6</v>
      </c>
      <c r="C667" s="2">
        <f t="shared" ca="1" si="21"/>
        <v>22.709230769230771</v>
      </c>
      <c r="D667" s="2">
        <f ca="1">Table22[[#This Row],[y]]/Table22[[#This Row],[Trend]]</f>
        <v>0.99519002777589594</v>
      </c>
      <c r="E667" s="2" t="str">
        <f t="shared" si="20"/>
        <v>Jun</v>
      </c>
      <c r="F667" s="2">
        <f ca="1">AVERAGEIF($E$8:$E$727,Table23[[#This Row],[Monthly]],$D$8:$D$727)</f>
        <v>0.98970503057706927</v>
      </c>
      <c r="G667" s="2">
        <f ca="1">Table23[[#This Row],[Mul_Seasonality_Average]]-AVERAGE($F$2:$F$13)+1</f>
        <v>0.98916277567343813</v>
      </c>
      <c r="H667" s="2">
        <f ca="1">Table23[[#This Row],[Detrended Series]]/Table23[[#This Row],[Seasonality]]</f>
        <v>1.0060932864142147</v>
      </c>
    </row>
    <row r="668" spans="1:8" x14ac:dyDescent="0.2">
      <c r="A668" s="1">
        <v>38534</v>
      </c>
      <c r="B668">
        <v>21.61</v>
      </c>
      <c r="C668" s="2">
        <f t="shared" ca="1" si="21"/>
        <v>22.814615384615387</v>
      </c>
      <c r="D668" s="2">
        <f ca="1">Table22[[#This Row],[y]]/Table22[[#This Row],[Trend]]</f>
        <v>0.94719983816042341</v>
      </c>
      <c r="E668" s="2" t="str">
        <f t="shared" si="20"/>
        <v>Jul</v>
      </c>
      <c r="F668" s="2">
        <f ca="1">AVERAGEIF($E$8:$E$727,Table23[[#This Row],[Monthly]],$D$8:$D$727)</f>
        <v>0.93724386248424341</v>
      </c>
      <c r="G668" s="2">
        <f ca="1">Table23[[#This Row],[Mul_Seasonality_Average]]-AVERAGE($F$2:$F$13)+1</f>
        <v>0.93670160758061227</v>
      </c>
      <c r="H668" s="2">
        <f ca="1">Table23[[#This Row],[Detrended Series]]/Table23[[#This Row],[Seasonality]]</f>
        <v>1.0112076572676403</v>
      </c>
    </row>
    <row r="669" spans="1:8" x14ac:dyDescent="0.2">
      <c r="A669" s="1">
        <v>38565</v>
      </c>
      <c r="B669">
        <v>20.47</v>
      </c>
      <c r="C669" s="2">
        <f t="shared" ca="1" si="21"/>
        <v>22.96153846153846</v>
      </c>
      <c r="D669" s="2">
        <f ca="1">Table22[[#This Row],[y]]/Table22[[#This Row],[Trend]]</f>
        <v>0.89149078726968178</v>
      </c>
      <c r="E669" s="2" t="str">
        <f t="shared" si="20"/>
        <v>Aug</v>
      </c>
      <c r="F669" s="2">
        <f ca="1">AVERAGEIF($E$8:$E$727,Table23[[#This Row],[Monthly]],$D$8:$D$727)</f>
        <v>0.89460808669572078</v>
      </c>
      <c r="G669" s="2">
        <f ca="1">Table23[[#This Row],[Mul_Seasonality_Average]]-AVERAGE($F$2:$F$13)+1</f>
        <v>0.89406583179208965</v>
      </c>
      <c r="H669" s="2">
        <f ca="1">Table23[[#This Row],[Detrended Series]]/Table23[[#This Row],[Seasonality]]</f>
        <v>0.99711984908622853</v>
      </c>
    </row>
    <row r="670" spans="1:8" x14ac:dyDescent="0.2">
      <c r="A670" s="1">
        <v>38596</v>
      </c>
      <c r="B670">
        <v>20</v>
      </c>
      <c r="C670" s="2">
        <f t="shared" ca="1" si="21"/>
        <v>23.048461538461538</v>
      </c>
      <c r="D670" s="2">
        <f ca="1">Table22[[#This Row],[y]]/Table22[[#This Row],[Trend]]</f>
        <v>0.86773687547975842</v>
      </c>
      <c r="E670" s="2" t="str">
        <f t="shared" si="20"/>
        <v>Sep</v>
      </c>
      <c r="F670" s="2">
        <f ca="1">AVERAGEIF($E$8:$E$727,Table23[[#This Row],[Monthly]],$D$8:$D$727)</f>
        <v>0.88237232635432461</v>
      </c>
      <c r="G670" s="2">
        <f ca="1">Table23[[#This Row],[Mul_Seasonality_Average]]-AVERAGE($F$2:$F$13)+1</f>
        <v>0.88183007145069348</v>
      </c>
      <c r="H670" s="2">
        <f ca="1">Table23[[#This Row],[Detrended Series]]/Table23[[#This Row],[Seasonality]]</f>
        <v>0.98401824067107346</v>
      </c>
    </row>
    <row r="671" spans="1:8" x14ac:dyDescent="0.2">
      <c r="A671" s="1">
        <v>38626</v>
      </c>
      <c r="B671">
        <v>19.89</v>
      </c>
      <c r="C671" s="2">
        <f t="shared" ca="1" si="21"/>
        <v>22.976153846153846</v>
      </c>
      <c r="D671" s="2">
        <f ca="1">Table22[[#This Row],[y]]/Table22[[#This Row],[Trend]]</f>
        <v>0.86568013659647125</v>
      </c>
      <c r="E671" s="2" t="str">
        <f t="shared" si="20"/>
        <v>Oct</v>
      </c>
      <c r="F671" s="2">
        <f ca="1">AVERAGEIF($E$8:$E$727,Table23[[#This Row],[Monthly]],$D$8:$D$727)</f>
        <v>0.89658670152882181</v>
      </c>
      <c r="G671" s="2">
        <f ca="1">Table23[[#This Row],[Mul_Seasonality_Average]]-AVERAGE($F$2:$F$13)+1</f>
        <v>0.89604444662519067</v>
      </c>
      <c r="H671" s="2">
        <f ca="1">Table23[[#This Row],[Detrended Series]]/Table23[[#This Row],[Seasonality]]</f>
        <v>0.966112942116787</v>
      </c>
    </row>
    <row r="672" spans="1:8" x14ac:dyDescent="0.2">
      <c r="A672" s="1">
        <v>38657</v>
      </c>
      <c r="B672">
        <v>20.61</v>
      </c>
      <c r="C672" s="2">
        <f t="shared" ca="1" si="21"/>
        <v>22.870769230769231</v>
      </c>
      <c r="D672" s="2">
        <f ca="1">Table22[[#This Row],[y]]/Table22[[#This Row],[Trend]]</f>
        <v>0.90115027579712093</v>
      </c>
      <c r="E672" s="2" t="str">
        <f t="shared" si="20"/>
        <v>Nov</v>
      </c>
      <c r="F672" s="2">
        <f ca="1">AVERAGEIF($E$8:$E$727,Table23[[#This Row],[Monthly]],$D$8:$D$727)</f>
        <v>0.92868822447214805</v>
      </c>
      <c r="G672" s="2">
        <f ca="1">Table23[[#This Row],[Mul_Seasonality_Average]]-AVERAGE($F$2:$F$13)+1</f>
        <v>0.92814596956851692</v>
      </c>
      <c r="H672" s="2">
        <f ca="1">Table23[[#This Row],[Detrended Series]]/Table23[[#This Row],[Seasonality]]</f>
        <v>0.97091438776171601</v>
      </c>
    </row>
    <row r="673" spans="1:8" x14ac:dyDescent="0.2">
      <c r="A673" s="1">
        <v>38687</v>
      </c>
      <c r="B673">
        <v>22.2</v>
      </c>
      <c r="C673" s="2">
        <f t="shared" ca="1" si="21"/>
        <v>22.756153846153843</v>
      </c>
      <c r="D673" s="2">
        <f ca="1">Table22[[#This Row],[y]]/Table22[[#This Row],[Trend]]</f>
        <v>0.97556028800324524</v>
      </c>
      <c r="E673" s="2" t="str">
        <f t="shared" si="20"/>
        <v>Dec</v>
      </c>
      <c r="F673" s="2">
        <f ca="1">AVERAGEIF($E$8:$E$727,Table23[[#This Row],[Monthly]],$D$8:$D$727)</f>
        <v>0.98306369697572327</v>
      </c>
      <c r="G673" s="2">
        <f ca="1">Table23[[#This Row],[Mul_Seasonality_Average]]-AVERAGE($F$2:$F$13)+1</f>
        <v>0.98252144207209213</v>
      </c>
      <c r="H673" s="2">
        <f ca="1">Table23[[#This Row],[Detrended Series]]/Table23[[#This Row],[Seasonality]]</f>
        <v>0.99291501053232367</v>
      </c>
    </row>
    <row r="674" spans="1:8" x14ac:dyDescent="0.2">
      <c r="A674" s="1">
        <v>38718</v>
      </c>
      <c r="B674">
        <v>24.76</v>
      </c>
      <c r="C674" s="2">
        <f t="shared" ca="1" si="21"/>
        <v>22.725384615384616</v>
      </c>
      <c r="D674" s="2">
        <f ca="1">Table22[[#This Row],[y]]/Table22[[#This Row],[Trend]]</f>
        <v>1.0895305148427716</v>
      </c>
      <c r="E674" s="2" t="str">
        <f t="shared" si="20"/>
        <v>Jan</v>
      </c>
      <c r="F674" s="2">
        <f ca="1">AVERAGEIF($E$8:$E$727,Table23[[#This Row],[Monthly]],$D$8:$D$727)</f>
        <v>1.0612291220995622</v>
      </c>
      <c r="G674" s="2">
        <f ca="1">Table23[[#This Row],[Mul_Seasonality_Average]]-AVERAGE($F$2:$F$13)+1</f>
        <v>1.0606868671959311</v>
      </c>
      <c r="H674" s="2">
        <f ca="1">Table23[[#This Row],[Detrended Series]]/Table23[[#This Row],[Seasonality]]</f>
        <v>1.0271933673724958</v>
      </c>
    </row>
    <row r="675" spans="1:8" x14ac:dyDescent="0.2">
      <c r="A675" s="1">
        <v>38749</v>
      </c>
      <c r="B675">
        <v>26.52</v>
      </c>
      <c r="C675" s="2">
        <f t="shared" ca="1" si="21"/>
        <v>22.746923076923075</v>
      </c>
      <c r="D675" s="2">
        <f ca="1">Table22[[#This Row],[y]]/Table22[[#This Row],[Trend]]</f>
        <v>1.1658719691589734</v>
      </c>
      <c r="E675" s="2" t="str">
        <f t="shared" si="20"/>
        <v>Feb</v>
      </c>
      <c r="F675" s="2">
        <f ca="1">AVERAGEIF($E$8:$E$727,Table23[[#This Row],[Monthly]],$D$8:$D$727)</f>
        <v>1.1279568119928638</v>
      </c>
      <c r="G675" s="2">
        <f ca="1">Table23[[#This Row],[Mul_Seasonality_Average]]-AVERAGE($F$2:$F$13)+1</f>
        <v>1.1274145570892327</v>
      </c>
      <c r="H675" s="2">
        <f ca="1">Table23[[#This Row],[Detrended Series]]/Table23[[#This Row],[Seasonality]]</f>
        <v>1.0341111544355346</v>
      </c>
    </row>
    <row r="676" spans="1:8" x14ac:dyDescent="0.2">
      <c r="A676" s="1">
        <v>38777</v>
      </c>
      <c r="B676">
        <v>26.22</v>
      </c>
      <c r="C676" s="2">
        <f t="shared" ca="1" si="21"/>
        <v>22.85923076923077</v>
      </c>
      <c r="D676" s="2">
        <f ca="1">Table22[[#This Row],[y]]/Table22[[#This Row],[Trend]]</f>
        <v>1.1470202241141434</v>
      </c>
      <c r="E676" s="2" t="str">
        <f t="shared" si="20"/>
        <v>Mar</v>
      </c>
      <c r="F676" s="2">
        <f ca="1">AVERAGEIF($E$8:$E$727,Table23[[#This Row],[Monthly]],$D$8:$D$727)</f>
        <v>1.1460954131131467</v>
      </c>
      <c r="G676" s="2">
        <f ca="1">Table23[[#This Row],[Mul_Seasonality_Average]]-AVERAGE($F$2:$F$13)+1</f>
        <v>1.1455531582095155</v>
      </c>
      <c r="H676" s="2">
        <f ca="1">Table23[[#This Row],[Detrended Series]]/Table23[[#This Row],[Seasonality]]</f>
        <v>1.0012806615687053</v>
      </c>
    </row>
    <row r="677" spans="1:8" x14ac:dyDescent="0.2">
      <c r="A677" s="1">
        <v>38808</v>
      </c>
      <c r="B677">
        <v>24.29</v>
      </c>
      <c r="C677" s="2">
        <f t="shared" ca="1" si="21"/>
        <v>23.048461538461535</v>
      </c>
      <c r="D677" s="2">
        <f ca="1">Table22[[#This Row],[y]]/Table22[[#This Row],[Trend]]</f>
        <v>1.0538664352701668</v>
      </c>
      <c r="E677" s="2" t="str">
        <f t="shared" si="20"/>
        <v>Apr</v>
      </c>
      <c r="F677" s="2">
        <f ca="1">AVERAGEIF($E$8:$E$727,Table23[[#This Row],[Monthly]],$D$8:$D$727)</f>
        <v>1.1076861608568953</v>
      </c>
      <c r="G677" s="2">
        <f ca="1">Table23[[#This Row],[Mul_Seasonality_Average]]-AVERAGE($F$2:$F$13)+1</f>
        <v>1.1071439059532642</v>
      </c>
      <c r="H677" s="2">
        <f ca="1">Table23[[#This Row],[Detrended Series]]/Table23[[#This Row],[Seasonality]]</f>
        <v>0.95187845916270042</v>
      </c>
    </row>
    <row r="678" spans="1:8" x14ac:dyDescent="0.2">
      <c r="A678" s="1">
        <v>38838</v>
      </c>
      <c r="B678">
        <v>23.84</v>
      </c>
      <c r="C678" s="2">
        <f t="shared" ca="1" si="21"/>
        <v>23.257692307692306</v>
      </c>
      <c r="D678" s="2">
        <f ca="1">Table22[[#This Row],[y]]/Table22[[#This Row],[Trend]]</f>
        <v>1.0250372085331569</v>
      </c>
      <c r="E678" s="2" t="str">
        <f t="shared" si="20"/>
        <v>May</v>
      </c>
      <c r="F678" s="2">
        <f ca="1">AVERAGEIF($E$8:$E$727,Table23[[#This Row],[Monthly]],$D$8:$D$727)</f>
        <v>1.0512716216930516</v>
      </c>
      <c r="G678" s="2">
        <f ca="1">Table23[[#This Row],[Mul_Seasonality_Average]]-AVERAGE($F$2:$F$13)+1</f>
        <v>1.0507293667894204</v>
      </c>
      <c r="H678" s="2">
        <f ca="1">Table23[[#This Row],[Detrended Series]]/Table23[[#This Row],[Seasonality]]</f>
        <v>0.97554826288450691</v>
      </c>
    </row>
    <row r="679" spans="1:8" x14ac:dyDescent="0.2">
      <c r="A679" s="1">
        <v>38869</v>
      </c>
      <c r="B679">
        <v>22.82</v>
      </c>
      <c r="C679" s="2">
        <f t="shared" ca="1" si="21"/>
        <v>23.529999999999998</v>
      </c>
      <c r="D679" s="2">
        <f ca="1">Table22[[#This Row],[y]]/Table22[[#This Row],[Trend]]</f>
        <v>0.96982575435614116</v>
      </c>
      <c r="E679" s="2" t="str">
        <f t="shared" si="20"/>
        <v>Jun</v>
      </c>
      <c r="F679" s="2">
        <f ca="1">AVERAGEIF($E$8:$E$727,Table23[[#This Row],[Monthly]],$D$8:$D$727)</f>
        <v>0.98970503057706927</v>
      </c>
      <c r="G679" s="2">
        <f ca="1">Table23[[#This Row],[Mul_Seasonality_Average]]-AVERAGE($F$2:$F$13)+1</f>
        <v>0.98916277567343813</v>
      </c>
      <c r="H679" s="2">
        <f ca="1">Table23[[#This Row],[Detrended Series]]/Table23[[#This Row],[Seasonality]]</f>
        <v>0.98045112311860705</v>
      </c>
    </row>
    <row r="680" spans="1:8" x14ac:dyDescent="0.2">
      <c r="A680" s="1">
        <v>38899</v>
      </c>
      <c r="B680">
        <v>22.2</v>
      </c>
      <c r="C680" s="2">
        <f t="shared" ca="1" si="21"/>
        <v>23.808461538461533</v>
      </c>
      <c r="D680" s="2">
        <f ca="1">Table22[[#This Row],[y]]/Table22[[#This Row],[Trend]]</f>
        <v>0.93244160124067099</v>
      </c>
      <c r="E680" s="2" t="str">
        <f t="shared" si="20"/>
        <v>Jul</v>
      </c>
      <c r="F680" s="2">
        <f ca="1">AVERAGEIF($E$8:$E$727,Table23[[#This Row],[Monthly]],$D$8:$D$727)</f>
        <v>0.93724386248424341</v>
      </c>
      <c r="G680" s="2">
        <f ca="1">Table23[[#This Row],[Mul_Seasonality_Average]]-AVERAGE($F$2:$F$13)+1</f>
        <v>0.93670160758061227</v>
      </c>
      <c r="H680" s="2">
        <f ca="1">Table23[[#This Row],[Detrended Series]]/Table23[[#This Row],[Seasonality]]</f>
        <v>0.99545212017843721</v>
      </c>
    </row>
    <row r="681" spans="1:8" x14ac:dyDescent="0.2">
      <c r="A681" s="1">
        <v>38930</v>
      </c>
      <c r="B681">
        <v>21.89</v>
      </c>
      <c r="C681" s="2">
        <f t="shared" ca="1" si="21"/>
        <v>23.966153846153841</v>
      </c>
      <c r="D681" s="2">
        <f ca="1">Table22[[#This Row],[y]]/Table22[[#This Row],[Trend]]</f>
        <v>0.91337142123507531</v>
      </c>
      <c r="E681" s="2" t="str">
        <f t="shared" si="20"/>
        <v>Aug</v>
      </c>
      <c r="F681" s="2">
        <f ca="1">AVERAGEIF($E$8:$E$727,Table23[[#This Row],[Monthly]],$D$8:$D$727)</f>
        <v>0.89460808669572078</v>
      </c>
      <c r="G681" s="2">
        <f ca="1">Table23[[#This Row],[Mul_Seasonality_Average]]-AVERAGE($F$2:$F$13)+1</f>
        <v>0.89406583179208965</v>
      </c>
      <c r="H681" s="2">
        <f ca="1">Table23[[#This Row],[Detrended Series]]/Table23[[#This Row],[Seasonality]]</f>
        <v>1.0215930290102788</v>
      </c>
    </row>
    <row r="682" spans="1:8" x14ac:dyDescent="0.2">
      <c r="A682" s="1">
        <v>38961</v>
      </c>
      <c r="B682">
        <v>21.93</v>
      </c>
      <c r="C682" s="2">
        <f t="shared" ca="1" si="21"/>
        <v>23.957692307692312</v>
      </c>
      <c r="D682" s="2">
        <f ca="1">Table22[[#This Row],[y]]/Table22[[#This Row],[Trend]]</f>
        <v>0.9153636217691441</v>
      </c>
      <c r="E682" s="2" t="str">
        <f t="shared" si="20"/>
        <v>Sep</v>
      </c>
      <c r="F682" s="2">
        <f ca="1">AVERAGEIF($E$8:$E$727,Table23[[#This Row],[Monthly]],$D$8:$D$727)</f>
        <v>0.88237232635432461</v>
      </c>
      <c r="G682" s="2">
        <f ca="1">Table23[[#This Row],[Mul_Seasonality_Average]]-AVERAGE($F$2:$F$13)+1</f>
        <v>0.88183007145069348</v>
      </c>
      <c r="H682" s="2">
        <f ca="1">Table23[[#This Row],[Detrended Series]]/Table23[[#This Row],[Seasonality]]</f>
        <v>1.0380272247500981</v>
      </c>
    </row>
    <row r="683" spans="1:8" x14ac:dyDescent="0.2">
      <c r="A683" s="1">
        <v>38991</v>
      </c>
      <c r="B683">
        <v>22.46</v>
      </c>
      <c r="C683" s="2">
        <f t="shared" ca="1" si="21"/>
        <v>23.860769230769229</v>
      </c>
      <c r="D683" s="2">
        <f ca="1">Table22[[#This Row],[y]]/Table22[[#This Row],[Trend]]</f>
        <v>0.94129404558496421</v>
      </c>
      <c r="E683" s="2" t="str">
        <f t="shared" si="20"/>
        <v>Oct</v>
      </c>
      <c r="F683" s="2">
        <f ca="1">AVERAGEIF($E$8:$E$727,Table23[[#This Row],[Monthly]],$D$8:$D$727)</f>
        <v>0.89658670152882181</v>
      </c>
      <c r="G683" s="2">
        <f ca="1">Table23[[#This Row],[Mul_Seasonality_Average]]-AVERAGE($F$2:$F$13)+1</f>
        <v>0.89604444662519067</v>
      </c>
      <c r="H683" s="2">
        <f ca="1">Table23[[#This Row],[Detrended Series]]/Table23[[#This Row],[Seasonality]]</f>
        <v>1.0504992795058314</v>
      </c>
    </row>
    <row r="684" spans="1:8" x14ac:dyDescent="0.2">
      <c r="A684" s="1">
        <v>39022</v>
      </c>
      <c r="B684">
        <v>22.61</v>
      </c>
      <c r="C684" s="2">
        <f t="shared" ca="1" si="21"/>
        <v>23.765384615384615</v>
      </c>
      <c r="D684" s="2">
        <f ca="1">Table22[[#This Row],[y]]/Table22[[#This Row],[Trend]]</f>
        <v>0.9513837190483897</v>
      </c>
      <c r="E684" s="2" t="str">
        <f t="shared" si="20"/>
        <v>Nov</v>
      </c>
      <c r="F684" s="2">
        <f ca="1">AVERAGEIF($E$8:$E$727,Table23[[#This Row],[Monthly]],$D$8:$D$727)</f>
        <v>0.92868822447214805</v>
      </c>
      <c r="G684" s="2">
        <f ca="1">Table23[[#This Row],[Mul_Seasonality_Average]]-AVERAGE($F$2:$F$13)+1</f>
        <v>0.92814596956851692</v>
      </c>
      <c r="H684" s="2">
        <f ca="1">Table23[[#This Row],[Detrended Series]]/Table23[[#This Row],[Seasonality]]</f>
        <v>1.0250367401699494</v>
      </c>
    </row>
    <row r="685" spans="1:8" x14ac:dyDescent="0.2">
      <c r="A685" s="1">
        <v>39052</v>
      </c>
      <c r="B685">
        <v>24.15</v>
      </c>
      <c r="C685" s="2">
        <f t="shared" ca="1" si="21"/>
        <v>23.593846153846155</v>
      </c>
      <c r="D685" s="2">
        <f ca="1">Table22[[#This Row],[y]]/Table22[[#This Row],[Trend]]</f>
        <v>1.0235719874804381</v>
      </c>
      <c r="E685" s="2" t="str">
        <f t="shared" si="20"/>
        <v>Dec</v>
      </c>
      <c r="F685" s="2">
        <f ca="1">AVERAGEIF($E$8:$E$727,Table23[[#This Row],[Monthly]],$D$8:$D$727)</f>
        <v>0.98306369697572327</v>
      </c>
      <c r="G685" s="2">
        <f ca="1">Table23[[#This Row],[Mul_Seasonality_Average]]-AVERAGE($F$2:$F$13)+1</f>
        <v>0.98252144207209213</v>
      </c>
      <c r="H685" s="2">
        <f ca="1">Table23[[#This Row],[Detrended Series]]/Table23[[#This Row],[Seasonality]]</f>
        <v>1.0417808137823152</v>
      </c>
    </row>
    <row r="686" spans="1:8" x14ac:dyDescent="0.2">
      <c r="A686" s="1">
        <v>39083</v>
      </c>
      <c r="B686">
        <v>25.82</v>
      </c>
      <c r="C686" s="2">
        <f t="shared" ca="1" si="21"/>
        <v>23.457692307692312</v>
      </c>
      <c r="D686" s="2">
        <f ca="1">Table22[[#This Row],[y]]/Table22[[#This Row],[Trend]]</f>
        <v>1.1007050336120674</v>
      </c>
      <c r="E686" s="2" t="str">
        <f t="shared" si="20"/>
        <v>Jan</v>
      </c>
      <c r="F686" s="2">
        <f ca="1">AVERAGEIF($E$8:$E$727,Table23[[#This Row],[Monthly]],$D$8:$D$727)</f>
        <v>1.0612291220995622</v>
      </c>
      <c r="G686" s="2">
        <f ca="1">Table23[[#This Row],[Mul_Seasonality_Average]]-AVERAGE($F$2:$F$13)+1</f>
        <v>1.0606868671959311</v>
      </c>
      <c r="H686" s="2">
        <f ca="1">Table23[[#This Row],[Detrended Series]]/Table23[[#This Row],[Seasonality]]</f>
        <v>1.0377285395471425</v>
      </c>
    </row>
    <row r="687" spans="1:8" x14ac:dyDescent="0.2">
      <c r="A687" s="1">
        <v>39114</v>
      </c>
      <c r="B687">
        <v>26.81</v>
      </c>
      <c r="C687" s="2">
        <f t="shared" ca="1" si="21"/>
        <v>23.284615384615385</v>
      </c>
      <c r="D687" s="2">
        <f ca="1">Table22[[#This Row],[y]]/Table22[[#This Row],[Trend]]</f>
        <v>1.1514040303931283</v>
      </c>
      <c r="E687" s="2" t="str">
        <f t="shared" si="20"/>
        <v>Feb</v>
      </c>
      <c r="F687" s="2">
        <f ca="1">AVERAGEIF($E$8:$E$727,Table23[[#This Row],[Monthly]],$D$8:$D$727)</f>
        <v>1.1279568119928638</v>
      </c>
      <c r="G687" s="2">
        <f ca="1">Table23[[#This Row],[Mul_Seasonality_Average]]-AVERAGE($F$2:$F$13)+1</f>
        <v>1.1274145570892327</v>
      </c>
      <c r="H687" s="2">
        <f ca="1">Table23[[#This Row],[Detrended Series]]/Table23[[#This Row],[Seasonality]]</f>
        <v>1.0212783072145457</v>
      </c>
    </row>
    <row r="688" spans="1:8" x14ac:dyDescent="0.2">
      <c r="A688" s="1">
        <v>39142</v>
      </c>
      <c r="B688">
        <v>26.41</v>
      </c>
      <c r="C688" s="2">
        <f t="shared" ca="1" si="21"/>
        <v>23.12769230769231</v>
      </c>
      <c r="D688" s="2">
        <f ca="1">Table22[[#This Row],[y]]/Table22[[#This Row],[Trend]]</f>
        <v>1.1419211068981572</v>
      </c>
      <c r="E688" s="2" t="str">
        <f t="shared" si="20"/>
        <v>Mar</v>
      </c>
      <c r="F688" s="2">
        <f ca="1">AVERAGEIF($E$8:$E$727,Table23[[#This Row],[Monthly]],$D$8:$D$727)</f>
        <v>1.1460954131131467</v>
      </c>
      <c r="G688" s="2">
        <f ca="1">Table23[[#This Row],[Mul_Seasonality_Average]]-AVERAGE($F$2:$F$13)+1</f>
        <v>1.1455531582095155</v>
      </c>
      <c r="H688" s="2">
        <f ca="1">Table23[[#This Row],[Detrended Series]]/Table23[[#This Row],[Seasonality]]</f>
        <v>0.99682943450914563</v>
      </c>
    </row>
    <row r="689" spans="1:8" x14ac:dyDescent="0.2">
      <c r="A689" s="1">
        <v>39173</v>
      </c>
      <c r="B689">
        <v>24.96</v>
      </c>
      <c r="C689" s="2">
        <f t="shared" ca="1" si="21"/>
        <v>22.926153846153849</v>
      </c>
      <c r="D689" s="2">
        <f ca="1">Table22[[#This Row],[y]]/Table22[[#This Row],[Trend]]</f>
        <v>1.0887129244396725</v>
      </c>
      <c r="E689" s="2" t="str">
        <f t="shared" si="20"/>
        <v>Apr</v>
      </c>
      <c r="F689" s="2">
        <f ca="1">AVERAGEIF($E$8:$E$727,Table23[[#This Row],[Monthly]],$D$8:$D$727)</f>
        <v>1.1076861608568953</v>
      </c>
      <c r="G689" s="2">
        <f ca="1">Table23[[#This Row],[Mul_Seasonality_Average]]-AVERAGE($F$2:$F$13)+1</f>
        <v>1.1071439059532642</v>
      </c>
      <c r="H689" s="2">
        <f ca="1">Table23[[#This Row],[Detrended Series]]/Table23[[#This Row],[Seasonality]]</f>
        <v>0.9833526776289101</v>
      </c>
    </row>
    <row r="690" spans="1:8" x14ac:dyDescent="0.2">
      <c r="A690" s="1">
        <v>39203</v>
      </c>
      <c r="B690">
        <v>23.05</v>
      </c>
      <c r="C690" s="2">
        <f t="shared" ca="1" si="21"/>
        <v>22.723076923076924</v>
      </c>
      <c r="D690" s="2">
        <f ca="1">Table22[[#This Row],[y]]/Table22[[#This Row],[Trend]]</f>
        <v>1.0143872714962763</v>
      </c>
      <c r="E690" s="2" t="str">
        <f t="shared" si="20"/>
        <v>May</v>
      </c>
      <c r="F690" s="2">
        <f ca="1">AVERAGEIF($E$8:$E$727,Table23[[#This Row],[Monthly]],$D$8:$D$727)</f>
        <v>1.0512716216930516</v>
      </c>
      <c r="G690" s="2">
        <f ca="1">Table23[[#This Row],[Mul_Seasonality_Average]]-AVERAGE($F$2:$F$13)+1</f>
        <v>1.0507293667894204</v>
      </c>
      <c r="H690" s="2">
        <f ca="1">Table23[[#This Row],[Detrended Series]]/Table23[[#This Row],[Seasonality]]</f>
        <v>0.96541250635814047</v>
      </c>
    </row>
    <row r="691" spans="1:8" x14ac:dyDescent="0.2">
      <c r="A691" s="1">
        <v>39234</v>
      </c>
      <c r="B691">
        <v>21.61</v>
      </c>
      <c r="C691" s="2">
        <f t="shared" ca="1" si="21"/>
        <v>22.610769230769229</v>
      </c>
      <c r="D691" s="2">
        <f ca="1">Table22[[#This Row],[y]]/Table22[[#This Row],[Trend]]</f>
        <v>0.95573926651697627</v>
      </c>
      <c r="E691" s="2" t="str">
        <f t="shared" si="20"/>
        <v>Jun</v>
      </c>
      <c r="F691" s="2">
        <f ca="1">AVERAGEIF($E$8:$E$727,Table23[[#This Row],[Monthly]],$D$8:$D$727)</f>
        <v>0.98970503057706927</v>
      </c>
      <c r="G691" s="2">
        <f ca="1">Table23[[#This Row],[Mul_Seasonality_Average]]-AVERAGE($F$2:$F$13)+1</f>
        <v>0.98916277567343813</v>
      </c>
      <c r="H691" s="2">
        <f ca="1">Table23[[#This Row],[Detrended Series]]/Table23[[#This Row],[Seasonality]]</f>
        <v>0.966210304331654</v>
      </c>
    </row>
    <row r="692" spans="1:8" x14ac:dyDescent="0.2">
      <c r="A692" s="1">
        <v>39264</v>
      </c>
      <c r="B692">
        <v>21.05</v>
      </c>
      <c r="C692" s="2">
        <f t="shared" ca="1" si="21"/>
        <v>22.617692307692305</v>
      </c>
      <c r="D692" s="2">
        <f ca="1">Table22[[#This Row],[y]]/Table22[[#This Row],[Trend]]</f>
        <v>0.93068734482875914</v>
      </c>
      <c r="E692" s="2" t="str">
        <f t="shared" si="20"/>
        <v>Jul</v>
      </c>
      <c r="F692" s="2">
        <f ca="1">AVERAGEIF($E$8:$E$727,Table23[[#This Row],[Monthly]],$D$8:$D$727)</f>
        <v>0.93724386248424341</v>
      </c>
      <c r="G692" s="2">
        <f ca="1">Table23[[#This Row],[Mul_Seasonality_Average]]-AVERAGE($F$2:$F$13)+1</f>
        <v>0.93670160758061227</v>
      </c>
      <c r="H692" s="2">
        <f ca="1">Table23[[#This Row],[Detrended Series]]/Table23[[#This Row],[Seasonality]]</f>
        <v>0.99357931842629454</v>
      </c>
    </row>
    <row r="693" spans="1:8" x14ac:dyDescent="0.2">
      <c r="A693" s="1">
        <v>39295</v>
      </c>
      <c r="B693">
        <v>19.95</v>
      </c>
      <c r="C693" s="2">
        <f t="shared" ca="1" si="21"/>
        <v>22.661538461538459</v>
      </c>
      <c r="D693" s="2">
        <f ca="1">Table22[[#This Row],[y]]/Table22[[#This Row],[Trend]]</f>
        <v>0.88034623217922614</v>
      </c>
      <c r="E693" s="2" t="str">
        <f t="shared" si="20"/>
        <v>Aug</v>
      </c>
      <c r="F693" s="2">
        <f ca="1">AVERAGEIF($E$8:$E$727,Table23[[#This Row],[Monthly]],$D$8:$D$727)</f>
        <v>0.89460808669572078</v>
      </c>
      <c r="G693" s="2">
        <f ca="1">Table23[[#This Row],[Mul_Seasonality_Average]]-AVERAGE($F$2:$F$13)+1</f>
        <v>0.89406583179208965</v>
      </c>
      <c r="H693" s="2">
        <f ca="1">Table23[[#This Row],[Detrended Series]]/Table23[[#This Row],[Seasonality]]</f>
        <v>0.9846548216864931</v>
      </c>
    </row>
    <row r="694" spans="1:8" x14ac:dyDescent="0.2">
      <c r="A694" s="1">
        <v>39326</v>
      </c>
      <c r="B694">
        <v>19.850000000000001</v>
      </c>
      <c r="C694" s="2">
        <f t="shared" ca="1" si="21"/>
        <v>22.669230769230772</v>
      </c>
      <c r="D694" s="2">
        <f ca="1">Table22[[#This Row],[y]]/Table22[[#This Row],[Trend]]</f>
        <v>0.87563624024431619</v>
      </c>
      <c r="E694" s="2" t="str">
        <f t="shared" si="20"/>
        <v>Sep</v>
      </c>
      <c r="F694" s="2">
        <f ca="1">AVERAGEIF($E$8:$E$727,Table23[[#This Row],[Monthly]],$D$8:$D$727)</f>
        <v>0.88237232635432461</v>
      </c>
      <c r="G694" s="2">
        <f ca="1">Table23[[#This Row],[Mul_Seasonality_Average]]-AVERAGE($F$2:$F$13)+1</f>
        <v>0.88183007145069348</v>
      </c>
      <c r="H694" s="2">
        <f ca="1">Table23[[#This Row],[Detrended Series]]/Table23[[#This Row],[Seasonality]]</f>
        <v>0.99297616240713149</v>
      </c>
    </row>
    <row r="695" spans="1:8" x14ac:dyDescent="0.2">
      <c r="A695" s="1">
        <v>39356</v>
      </c>
      <c r="B695">
        <v>19.309999999999999</v>
      </c>
      <c r="C695" s="2">
        <f t="shared" ca="1" si="21"/>
        <v>22.613076923076925</v>
      </c>
      <c r="D695" s="2">
        <f ca="1">Table22[[#This Row],[y]]/Table22[[#This Row],[Trend]]</f>
        <v>0.85393067319794524</v>
      </c>
      <c r="E695" s="2" t="str">
        <f t="shared" si="20"/>
        <v>Oct</v>
      </c>
      <c r="F695" s="2">
        <f ca="1">AVERAGEIF($E$8:$E$727,Table23[[#This Row],[Monthly]],$D$8:$D$727)</f>
        <v>0.89658670152882181</v>
      </c>
      <c r="G695" s="2">
        <f ca="1">Table23[[#This Row],[Mul_Seasonality_Average]]-AVERAGE($F$2:$F$13)+1</f>
        <v>0.89604444662519067</v>
      </c>
      <c r="H695" s="2">
        <f ca="1">Table23[[#This Row],[Detrended Series]]/Table23[[#This Row],[Seasonality]]</f>
        <v>0.95300035217464907</v>
      </c>
    </row>
    <row r="696" spans="1:8" x14ac:dyDescent="0.2">
      <c r="A696" s="1">
        <v>39387</v>
      </c>
      <c r="B696">
        <v>19.82</v>
      </c>
      <c r="C696" s="2">
        <f t="shared" ca="1" si="21"/>
        <v>22.572307692307692</v>
      </c>
      <c r="D696" s="2">
        <f ca="1">Table22[[#This Row],[y]]/Table22[[#This Row],[Trend]]</f>
        <v>0.87806706652126498</v>
      </c>
      <c r="E696" s="2" t="str">
        <f t="shared" si="20"/>
        <v>Nov</v>
      </c>
      <c r="F696" s="2">
        <f ca="1">AVERAGEIF($E$8:$E$727,Table23[[#This Row],[Monthly]],$D$8:$D$727)</f>
        <v>0.92868822447214805</v>
      </c>
      <c r="G696" s="2">
        <f ca="1">Table23[[#This Row],[Mul_Seasonality_Average]]-AVERAGE($F$2:$F$13)+1</f>
        <v>0.92814596956851692</v>
      </c>
      <c r="H696" s="2">
        <f ca="1">Table23[[#This Row],[Detrended Series]]/Table23[[#This Row],[Seasonality]]</f>
        <v>0.94604415179378198</v>
      </c>
    </row>
    <row r="697" spans="1:8" x14ac:dyDescent="0.2">
      <c r="A697" s="1">
        <v>39417</v>
      </c>
      <c r="B697">
        <v>21.15</v>
      </c>
      <c r="C697" s="2">
        <f t="shared" ca="1" si="21"/>
        <v>22.583076923076923</v>
      </c>
      <c r="D697" s="2">
        <f ca="1">Table22[[#This Row],[y]]/Table22[[#This Row],[Trend]]</f>
        <v>0.93654199877375832</v>
      </c>
      <c r="E697" s="2" t="str">
        <f t="shared" si="20"/>
        <v>Dec</v>
      </c>
      <c r="F697" s="2">
        <f ca="1">AVERAGEIF($E$8:$E$727,Table23[[#This Row],[Monthly]],$D$8:$D$727)</f>
        <v>0.98306369697572327</v>
      </c>
      <c r="G697" s="2">
        <f ca="1">Table23[[#This Row],[Mul_Seasonality_Average]]-AVERAGE($F$2:$F$13)+1</f>
        <v>0.98252144207209213</v>
      </c>
      <c r="H697" s="2">
        <f ca="1">Table23[[#This Row],[Detrended Series]]/Table23[[#This Row],[Seasonality]]</f>
        <v>0.9532026057351326</v>
      </c>
    </row>
    <row r="698" spans="1:8" x14ac:dyDescent="0.2">
      <c r="A698" s="1">
        <v>39448</v>
      </c>
      <c r="B698">
        <v>24.24</v>
      </c>
      <c r="C698" s="2">
        <f t="shared" ca="1" si="21"/>
        <v>22.691538461538464</v>
      </c>
      <c r="D698" s="2">
        <f ca="1">Table22[[#This Row],[y]]/Table22[[#This Row],[Trend]]</f>
        <v>1.0682396013424182</v>
      </c>
      <c r="E698" s="2" t="str">
        <f t="shared" si="20"/>
        <v>Jan</v>
      </c>
      <c r="F698" s="2">
        <f ca="1">AVERAGEIF($E$8:$E$727,Table23[[#This Row],[Monthly]],$D$8:$D$727)</f>
        <v>1.0612291220995622</v>
      </c>
      <c r="G698" s="2">
        <f ca="1">Table23[[#This Row],[Mul_Seasonality_Average]]-AVERAGE($F$2:$F$13)+1</f>
        <v>1.0606868671959311</v>
      </c>
      <c r="H698" s="2">
        <f ca="1">Table23[[#This Row],[Detrended Series]]/Table23[[#This Row],[Seasonality]]</f>
        <v>1.0071206068257015</v>
      </c>
    </row>
    <row r="699" spans="1:8" x14ac:dyDescent="0.2">
      <c r="A699" s="1">
        <v>39479</v>
      </c>
      <c r="B699">
        <v>26.39</v>
      </c>
      <c r="C699" s="2">
        <f t="shared" ca="1" si="21"/>
        <v>22.775384615384613</v>
      </c>
      <c r="D699" s="2">
        <f ca="1">Table22[[#This Row],[y]]/Table22[[#This Row],[Trend]]</f>
        <v>1.1587071061875169</v>
      </c>
      <c r="E699" s="2" t="str">
        <f t="shared" si="20"/>
        <v>Feb</v>
      </c>
      <c r="F699" s="2">
        <f ca="1">AVERAGEIF($E$8:$E$727,Table23[[#This Row],[Monthly]],$D$8:$D$727)</f>
        <v>1.1279568119928638</v>
      </c>
      <c r="G699" s="2">
        <f ca="1">Table23[[#This Row],[Mul_Seasonality_Average]]-AVERAGE($F$2:$F$13)+1</f>
        <v>1.1274145570892327</v>
      </c>
      <c r="H699" s="2">
        <f ca="1">Table23[[#This Row],[Detrended Series]]/Table23[[#This Row],[Seasonality]]</f>
        <v>1.0277560271876174</v>
      </c>
    </row>
    <row r="700" spans="1:8" x14ac:dyDescent="0.2">
      <c r="A700" s="1">
        <v>39508</v>
      </c>
      <c r="B700">
        <v>26.91</v>
      </c>
      <c r="C700" s="2">
        <f t="shared" ca="1" si="21"/>
        <v>22.902307692307694</v>
      </c>
      <c r="D700" s="2">
        <f ca="1">Table22[[#This Row],[y]]/Table22[[#This Row],[Trend]]</f>
        <v>1.1749907634433883</v>
      </c>
      <c r="E700" s="2" t="str">
        <f t="shared" si="20"/>
        <v>Mar</v>
      </c>
      <c r="F700" s="2">
        <f ca="1">AVERAGEIF($E$8:$E$727,Table23[[#This Row],[Monthly]],$D$8:$D$727)</f>
        <v>1.1460954131131467</v>
      </c>
      <c r="G700" s="2">
        <f ca="1">Table23[[#This Row],[Mul_Seasonality_Average]]-AVERAGE($F$2:$F$13)+1</f>
        <v>1.1455531582095155</v>
      </c>
      <c r="H700" s="2">
        <f ca="1">Table23[[#This Row],[Detrended Series]]/Table23[[#This Row],[Seasonality]]</f>
        <v>1.0256972843406791</v>
      </c>
    </row>
    <row r="701" spans="1:8" x14ac:dyDescent="0.2">
      <c r="A701" s="1">
        <v>39539</v>
      </c>
      <c r="B701">
        <v>25.68</v>
      </c>
      <c r="C701" s="2">
        <f t="shared" ca="1" si="21"/>
        <v>23.020769230769233</v>
      </c>
      <c r="D701" s="2">
        <f ca="1">Table22[[#This Row],[y]]/Table22[[#This Row],[Trend]]</f>
        <v>1.1155144184181507</v>
      </c>
      <c r="E701" s="2" t="str">
        <f t="shared" si="20"/>
        <v>Apr</v>
      </c>
      <c r="F701" s="2">
        <f ca="1">AVERAGEIF($E$8:$E$727,Table23[[#This Row],[Monthly]],$D$8:$D$727)</f>
        <v>1.1076861608568953</v>
      </c>
      <c r="G701" s="2">
        <f ca="1">Table23[[#This Row],[Mul_Seasonality_Average]]-AVERAGE($F$2:$F$13)+1</f>
        <v>1.1071439059532642</v>
      </c>
      <c r="H701" s="2">
        <f ca="1">Table23[[#This Row],[Detrended Series]]/Table23[[#This Row],[Seasonality]]</f>
        <v>1.0075604557093953</v>
      </c>
    </row>
    <row r="702" spans="1:8" x14ac:dyDescent="0.2">
      <c r="A702" s="1">
        <v>39569</v>
      </c>
      <c r="B702">
        <v>24.43</v>
      </c>
      <c r="C702" s="2">
        <f t="shared" ca="1" si="21"/>
        <v>23.192307692307697</v>
      </c>
      <c r="D702" s="2">
        <f ca="1">Table22[[#This Row],[y]]/Table22[[#This Row],[Trend]]</f>
        <v>1.0533665008291873</v>
      </c>
      <c r="E702" s="2" t="str">
        <f t="shared" si="20"/>
        <v>May</v>
      </c>
      <c r="F702" s="2">
        <f ca="1">AVERAGEIF($E$8:$E$727,Table23[[#This Row],[Monthly]],$D$8:$D$727)</f>
        <v>1.0512716216930516</v>
      </c>
      <c r="G702" s="2">
        <f ca="1">Table23[[#This Row],[Mul_Seasonality_Average]]-AVERAGE($F$2:$F$13)+1</f>
        <v>1.0507293667894204</v>
      </c>
      <c r="H702" s="2">
        <f ca="1">Table23[[#This Row],[Detrended Series]]/Table23[[#This Row],[Seasonality]]</f>
        <v>1.0025098128244239</v>
      </c>
    </row>
    <row r="703" spans="1:8" x14ac:dyDescent="0.2">
      <c r="A703" s="1">
        <v>39600</v>
      </c>
      <c r="B703">
        <v>23.19</v>
      </c>
      <c r="C703" s="2">
        <f t="shared" ca="1" si="21"/>
        <v>23.416153846153854</v>
      </c>
      <c r="D703" s="2">
        <f ca="1">Table22[[#This Row],[y]]/Table22[[#This Row],[Trend]]</f>
        <v>0.9903419729969446</v>
      </c>
      <c r="E703" s="2" t="str">
        <f t="shared" si="20"/>
        <v>Jun</v>
      </c>
      <c r="F703" s="2">
        <f ca="1">AVERAGEIF($E$8:$E$727,Table23[[#This Row],[Monthly]],$D$8:$D$727)</f>
        <v>0.98970503057706927</v>
      </c>
      <c r="G703" s="2">
        <f ca="1">Table23[[#This Row],[Mul_Seasonality_Average]]-AVERAGE($F$2:$F$13)+1</f>
        <v>0.98916277567343813</v>
      </c>
      <c r="H703" s="2">
        <f ca="1">Table23[[#This Row],[Detrended Series]]/Table23[[#This Row],[Seasonality]]</f>
        <v>1.0011921165580697</v>
      </c>
    </row>
    <row r="704" spans="1:8" x14ac:dyDescent="0.2">
      <c r="A704" s="1">
        <v>39630</v>
      </c>
      <c r="B704">
        <v>23.02</v>
      </c>
      <c r="C704" s="2">
        <f t="shared" ca="1" si="21"/>
        <v>23.665384615384617</v>
      </c>
      <c r="D704" s="2">
        <f ca="1">Table22[[#This Row],[y]]/Table22[[#This Row],[Trend]]</f>
        <v>0.97272875020315286</v>
      </c>
      <c r="E704" s="2" t="str">
        <f t="shared" si="20"/>
        <v>Jul</v>
      </c>
      <c r="F704" s="2">
        <f ca="1">AVERAGEIF($E$8:$E$727,Table23[[#This Row],[Monthly]],$D$8:$D$727)</f>
        <v>0.93724386248424341</v>
      </c>
      <c r="G704" s="2">
        <f ca="1">Table23[[#This Row],[Mul_Seasonality_Average]]-AVERAGE($F$2:$F$13)+1</f>
        <v>0.93670160758061227</v>
      </c>
      <c r="H704" s="2">
        <f ca="1">Table23[[#This Row],[Detrended Series]]/Table23[[#This Row],[Seasonality]]</f>
        <v>1.0384617068348951</v>
      </c>
    </row>
    <row r="705" spans="1:8" x14ac:dyDescent="0.2">
      <c r="A705" s="1">
        <v>39661</v>
      </c>
      <c r="B705">
        <v>22.14</v>
      </c>
      <c r="C705" s="2">
        <f t="shared" ca="1" si="21"/>
        <v>23.764615384615379</v>
      </c>
      <c r="D705" s="2">
        <f ca="1">Table22[[#This Row],[y]]/Table22[[#This Row],[Trend]]</f>
        <v>0.93163721110895348</v>
      </c>
      <c r="E705" s="2" t="str">
        <f t="shared" si="20"/>
        <v>Aug</v>
      </c>
      <c r="F705" s="2">
        <f ca="1">AVERAGEIF($E$8:$E$727,Table23[[#This Row],[Monthly]],$D$8:$D$727)</f>
        <v>0.89460808669572078</v>
      </c>
      <c r="G705" s="2">
        <f ca="1">Table23[[#This Row],[Mul_Seasonality_Average]]-AVERAGE($F$2:$F$13)+1</f>
        <v>0.89406583179208965</v>
      </c>
      <c r="H705" s="2">
        <f ca="1">Table23[[#This Row],[Detrended Series]]/Table23[[#This Row],[Seasonality]]</f>
        <v>1.0420230568945408</v>
      </c>
    </row>
    <row r="706" spans="1:8" x14ac:dyDescent="0.2">
      <c r="A706" s="1">
        <v>39692</v>
      </c>
      <c r="B706">
        <v>21.6</v>
      </c>
      <c r="C706" s="2">
        <f t="shared" ca="1" si="21"/>
        <v>23.694615384615382</v>
      </c>
      <c r="D706" s="2">
        <f ca="1">Table22[[#This Row],[y]]/Table22[[#This Row],[Trend]]</f>
        <v>0.91159951952731888</v>
      </c>
      <c r="E706" s="2" t="str">
        <f t="shared" ref="E706:E733" si="22">TEXT(A706,"mmm")</f>
        <v>Sep</v>
      </c>
      <c r="F706" s="2">
        <f ca="1">AVERAGEIF($E$8:$E$727,Table23[[#This Row],[Monthly]],$D$8:$D$727)</f>
        <v>0.88237232635432461</v>
      </c>
      <c r="G706" s="2">
        <f ca="1">Table23[[#This Row],[Mul_Seasonality_Average]]-AVERAGE($F$2:$F$13)+1</f>
        <v>0.88183007145069348</v>
      </c>
      <c r="H706" s="2">
        <f ca="1">Table23[[#This Row],[Detrended Series]]/Table23[[#This Row],[Seasonality]]</f>
        <v>1.0337587127502375</v>
      </c>
    </row>
    <row r="707" spans="1:8" x14ac:dyDescent="0.2">
      <c r="A707" s="1">
        <v>39722</v>
      </c>
      <c r="B707">
        <v>21.39</v>
      </c>
      <c r="C707" s="2">
        <f t="shared" ca="1" si="21"/>
        <v>23.612307692307688</v>
      </c>
      <c r="D707" s="2">
        <f ca="1">Table22[[#This Row],[y]]/Table22[[#This Row],[Trend]]</f>
        <v>0.90588350273651308</v>
      </c>
      <c r="E707" s="2" t="str">
        <f t="shared" si="22"/>
        <v>Oct</v>
      </c>
      <c r="F707" s="2">
        <f ca="1">AVERAGEIF($E$8:$E$727,Table23[[#This Row],[Monthly]],$D$8:$D$727)</f>
        <v>0.89658670152882181</v>
      </c>
      <c r="G707" s="2">
        <f ca="1">Table23[[#This Row],[Mul_Seasonality_Average]]-AVERAGE($F$2:$F$13)+1</f>
        <v>0.89604444662519067</v>
      </c>
      <c r="H707" s="2">
        <f ca="1">Table23[[#This Row],[Detrended Series]]/Table23[[#This Row],[Seasonality]]</f>
        <v>1.0109805447133562</v>
      </c>
    </row>
    <row r="708" spans="1:8" x14ac:dyDescent="0.2">
      <c r="A708" s="1">
        <v>39753</v>
      </c>
      <c r="B708">
        <v>21.54</v>
      </c>
      <c r="C708" s="2">
        <f t="shared" ca="1" si="21"/>
        <v>23.55615384615384</v>
      </c>
      <c r="D708" s="2">
        <f ca="1">Table22[[#This Row],[y]]/Table22[[#This Row],[Trend]]</f>
        <v>0.91441073702772446</v>
      </c>
      <c r="E708" s="2" t="str">
        <f t="shared" si="22"/>
        <v>Nov</v>
      </c>
      <c r="F708" s="2">
        <f ca="1">AVERAGEIF($E$8:$E$727,Table23[[#This Row],[Monthly]],$D$8:$D$727)</f>
        <v>0.92868822447214805</v>
      </c>
      <c r="G708" s="2">
        <f ca="1">Table23[[#This Row],[Mul_Seasonality_Average]]-AVERAGE($F$2:$F$13)+1</f>
        <v>0.92814596956851692</v>
      </c>
      <c r="H708" s="2">
        <f ca="1">Table23[[#This Row],[Detrended Series]]/Table23[[#This Row],[Seasonality]]</f>
        <v>0.98520143060344512</v>
      </c>
    </row>
    <row r="709" spans="1:8" x14ac:dyDescent="0.2">
      <c r="A709" s="1">
        <v>39783</v>
      </c>
      <c r="B709">
        <v>22.73</v>
      </c>
      <c r="C709" s="2">
        <f t="shared" ca="1" si="21"/>
        <v>23.529999999999994</v>
      </c>
      <c r="D709" s="2">
        <f ca="1">Table22[[#This Row],[y]]/Table22[[#This Row],[Trend]]</f>
        <v>0.9660008499787508</v>
      </c>
      <c r="E709" s="2" t="str">
        <f t="shared" si="22"/>
        <v>Dec</v>
      </c>
      <c r="F709" s="2">
        <f ca="1">AVERAGEIF($E$8:$E$727,Table23[[#This Row],[Monthly]],$D$8:$D$727)</f>
        <v>0.98306369697572327</v>
      </c>
      <c r="G709" s="2">
        <f ca="1">Table23[[#This Row],[Mul_Seasonality_Average]]-AVERAGE($F$2:$F$13)+1</f>
        <v>0.98252144207209213</v>
      </c>
      <c r="H709" s="2">
        <f ca="1">Table23[[#This Row],[Detrended Series]]/Table23[[#This Row],[Seasonality]]</f>
        <v>0.98318551495578543</v>
      </c>
    </row>
    <row r="710" spans="1:8" x14ac:dyDescent="0.2">
      <c r="A710" s="1">
        <v>39814</v>
      </c>
      <c r="B710">
        <v>24.39</v>
      </c>
      <c r="C710" s="2">
        <f t="shared" ca="1" si="21"/>
        <v>23.522307692307688</v>
      </c>
      <c r="D710" s="2">
        <f ca="1">Table22[[#This Row],[y]]/Table22[[#This Row],[Trend]]</f>
        <v>1.036888060433631</v>
      </c>
      <c r="E710" s="2" t="str">
        <f t="shared" si="22"/>
        <v>Jan</v>
      </c>
      <c r="F710" s="2">
        <f ca="1">AVERAGEIF($E$8:$E$727,Table23[[#This Row],[Monthly]],$D$8:$D$727)</f>
        <v>1.0612291220995622</v>
      </c>
      <c r="G710" s="2">
        <f ca="1">Table23[[#This Row],[Mul_Seasonality_Average]]-AVERAGE($F$2:$F$13)+1</f>
        <v>1.0606868671959311</v>
      </c>
      <c r="H710" s="2">
        <f ca="1">Table23[[#This Row],[Detrended Series]]/Table23[[#This Row],[Seasonality]]</f>
        <v>0.97756283451947001</v>
      </c>
    </row>
    <row r="711" spans="1:8" x14ac:dyDescent="0.2">
      <c r="A711" s="1">
        <v>39845</v>
      </c>
      <c r="B711">
        <v>25.53</v>
      </c>
      <c r="C711" s="2">
        <f t="shared" ca="1" si="21"/>
        <v>23.446153846153841</v>
      </c>
      <c r="D711" s="2">
        <f ca="1">Table22[[#This Row],[y]]/Table22[[#This Row],[Trend]]</f>
        <v>1.0888779527559058</v>
      </c>
      <c r="E711" s="2" t="str">
        <f t="shared" si="22"/>
        <v>Feb</v>
      </c>
      <c r="F711" s="2">
        <f ca="1">AVERAGEIF($E$8:$E$727,Table23[[#This Row],[Monthly]],$D$8:$D$727)</f>
        <v>1.1279568119928638</v>
      </c>
      <c r="G711" s="2">
        <f ca="1">Table23[[#This Row],[Mul_Seasonality_Average]]-AVERAGE($F$2:$F$13)+1</f>
        <v>1.1274145570892327</v>
      </c>
      <c r="H711" s="2">
        <f ca="1">Table23[[#This Row],[Detrended Series]]/Table23[[#This Row],[Seasonality]]</f>
        <v>0.96581860320056456</v>
      </c>
    </row>
    <row r="712" spans="1:8" x14ac:dyDescent="0.2">
      <c r="A712" s="1">
        <v>39873</v>
      </c>
      <c r="B712">
        <v>25.48</v>
      </c>
      <c r="C712" s="2">
        <f t="shared" ca="1" si="21"/>
        <v>23.395384615384614</v>
      </c>
      <c r="D712" s="2">
        <f ca="1">Table22[[#This Row],[y]]/Table22[[#This Row],[Trend]]</f>
        <v>1.0891037022423884</v>
      </c>
      <c r="E712" s="2" t="str">
        <f t="shared" si="22"/>
        <v>Mar</v>
      </c>
      <c r="F712" s="2">
        <f ca="1">AVERAGEIF($E$8:$E$727,Table23[[#This Row],[Monthly]],$D$8:$D$727)</f>
        <v>1.1460954131131467</v>
      </c>
      <c r="G712" s="2">
        <f ca="1">Table23[[#This Row],[Mul_Seasonality_Average]]-AVERAGE($F$2:$F$13)+1</f>
        <v>1.1455531582095155</v>
      </c>
      <c r="H712" s="2">
        <f ca="1">Table23[[#This Row],[Detrended Series]]/Table23[[#This Row],[Seasonality]]</f>
        <v>0.9507229712016535</v>
      </c>
    </row>
    <row r="713" spans="1:8" x14ac:dyDescent="0.2">
      <c r="A713" s="1">
        <v>39904</v>
      </c>
      <c r="B713">
        <v>25.84</v>
      </c>
      <c r="C713" s="2">
        <f t="shared" ref="C713:C727" ca="1" si="23">IFERROR(AVERAGE(OFFSET(B707,0,0,13,1)),"")</f>
        <v>23.39846153846154</v>
      </c>
      <c r="D713" s="2">
        <f ca="1">Table22[[#This Row],[y]]/Table22[[#This Row],[Trend]]</f>
        <v>1.1043461108554145</v>
      </c>
      <c r="E713" s="2" t="str">
        <f t="shared" si="22"/>
        <v>Apr</v>
      </c>
      <c r="F713" s="2">
        <f ca="1">AVERAGEIF($E$8:$E$727,Table23[[#This Row],[Monthly]],$D$8:$D$727)</f>
        <v>1.1076861608568953</v>
      </c>
      <c r="G713" s="2">
        <f ca="1">Table23[[#This Row],[Mul_Seasonality_Average]]-AVERAGE($F$2:$F$13)+1</f>
        <v>1.1071439059532642</v>
      </c>
      <c r="H713" s="2">
        <f ca="1">Table23[[#This Row],[Detrended Series]]/Table23[[#This Row],[Seasonality]]</f>
        <v>0.9974729616603536</v>
      </c>
    </row>
    <row r="714" spans="1:8" x14ac:dyDescent="0.2">
      <c r="A714" s="1">
        <v>39934</v>
      </c>
      <c r="B714">
        <v>24.95</v>
      </c>
      <c r="C714" s="2">
        <f t="shared" ca="1" si="23"/>
        <v>23.444615384615382</v>
      </c>
      <c r="D714" s="2">
        <f ca="1">Table22[[#This Row],[y]]/Table22[[#This Row],[Trend]]</f>
        <v>1.0642102500164055</v>
      </c>
      <c r="E714" s="2" t="str">
        <f t="shared" si="22"/>
        <v>May</v>
      </c>
      <c r="F714" s="2">
        <f ca="1">AVERAGEIF($E$8:$E$727,Table23[[#This Row],[Monthly]],$D$8:$D$727)</f>
        <v>1.0512716216930516</v>
      </c>
      <c r="G714" s="2">
        <f ca="1">Table23[[#This Row],[Mul_Seasonality_Average]]-AVERAGE($F$2:$F$13)+1</f>
        <v>1.0507293667894204</v>
      </c>
      <c r="H714" s="2">
        <f ca="1">Table23[[#This Row],[Detrended Series]]/Table23[[#This Row],[Seasonality]]</f>
        <v>1.0128300242222952</v>
      </c>
    </row>
    <row r="715" spans="1:8" x14ac:dyDescent="0.2">
      <c r="A715" s="1">
        <v>39965</v>
      </c>
      <c r="B715">
        <v>24.09</v>
      </c>
      <c r="C715" s="2">
        <f t="shared" ca="1" si="23"/>
        <v>23.573076923076922</v>
      </c>
      <c r="D715" s="2">
        <f ca="1">Table22[[#This Row],[y]]/Table22[[#This Row],[Trend]]</f>
        <v>1.0219285364659814</v>
      </c>
      <c r="E715" s="2" t="str">
        <f t="shared" si="22"/>
        <v>Jun</v>
      </c>
      <c r="F715" s="2">
        <f ca="1">AVERAGEIF($E$8:$E$727,Table23[[#This Row],[Monthly]],$D$8:$D$727)</f>
        <v>0.98970503057706927</v>
      </c>
      <c r="G715" s="2">
        <f ca="1">Table23[[#This Row],[Mul_Seasonality_Average]]-AVERAGE($F$2:$F$13)+1</f>
        <v>0.98916277567343813</v>
      </c>
      <c r="H715" s="2">
        <f ca="1">Table23[[#This Row],[Detrended Series]]/Table23[[#This Row],[Seasonality]]</f>
        <v>1.0331247410419744</v>
      </c>
    </row>
    <row r="716" spans="1:8" x14ac:dyDescent="0.2">
      <c r="A716" s="1">
        <v>39995</v>
      </c>
      <c r="B716">
        <v>23.09</v>
      </c>
      <c r="C716" s="2">
        <f t="shared" ca="1" si="23"/>
        <v>23.724615384615383</v>
      </c>
      <c r="D716" s="2">
        <f ca="1">Table22[[#This Row],[y]]/Table22[[#This Row],[Trend]]</f>
        <v>0.97325076194799309</v>
      </c>
      <c r="E716" s="2" t="str">
        <f t="shared" si="22"/>
        <v>Jul</v>
      </c>
      <c r="F716" s="2">
        <f ca="1">AVERAGEIF($E$8:$E$727,Table23[[#This Row],[Monthly]],$D$8:$D$727)</f>
        <v>0.93724386248424341</v>
      </c>
      <c r="G716" s="2">
        <f ca="1">Table23[[#This Row],[Mul_Seasonality_Average]]-AVERAGE($F$2:$F$13)+1</f>
        <v>0.93670160758061227</v>
      </c>
      <c r="H716" s="2">
        <f ca="1">Table23[[#This Row],[Detrended Series]]/Table23[[#This Row],[Seasonality]]</f>
        <v>1.0390189939587944</v>
      </c>
    </row>
    <row r="717" spans="1:8" x14ac:dyDescent="0.2">
      <c r="A717" s="1">
        <v>40026</v>
      </c>
      <c r="B717">
        <v>22.03</v>
      </c>
      <c r="C717" s="2">
        <f t="shared" ca="1" si="23"/>
        <v>23.860769230769229</v>
      </c>
      <c r="D717" s="2">
        <f ca="1">Table22[[#This Row],[y]]/Table22[[#This Row],[Trend]]</f>
        <v>0.92327283277990924</v>
      </c>
      <c r="E717" s="2" t="str">
        <f t="shared" si="22"/>
        <v>Aug</v>
      </c>
      <c r="F717" s="2">
        <f ca="1">AVERAGEIF($E$8:$E$727,Table23[[#This Row],[Monthly]],$D$8:$D$727)</f>
        <v>0.89460808669572078</v>
      </c>
      <c r="G717" s="2">
        <f ca="1">Table23[[#This Row],[Mul_Seasonality_Average]]-AVERAGE($F$2:$F$13)+1</f>
        <v>0.89406583179208965</v>
      </c>
      <c r="H717" s="2">
        <f ca="1">Table23[[#This Row],[Detrended Series]]/Table23[[#This Row],[Seasonality]]</f>
        <v>1.0326676179194505</v>
      </c>
    </row>
    <row r="718" spans="1:8" x14ac:dyDescent="0.2">
      <c r="A718" s="1">
        <v>40057</v>
      </c>
      <c r="B718">
        <v>21.48</v>
      </c>
      <c r="C718" s="2">
        <f t="shared" ca="1" si="23"/>
        <v>23.938461538461546</v>
      </c>
      <c r="D718" s="2">
        <f ca="1">Table22[[#This Row],[y]]/Table22[[#This Row],[Trend]]</f>
        <v>0.89730077120822593</v>
      </c>
      <c r="E718" s="2" t="str">
        <f t="shared" si="22"/>
        <v>Sep</v>
      </c>
      <c r="F718" s="2">
        <f ca="1">AVERAGEIF($E$8:$E$727,Table23[[#This Row],[Monthly]],$D$8:$D$727)</f>
        <v>0.88237232635432461</v>
      </c>
      <c r="G718" s="2">
        <f ca="1">Table23[[#This Row],[Mul_Seasonality_Average]]-AVERAGE($F$2:$F$13)+1</f>
        <v>0.88183007145069348</v>
      </c>
      <c r="H718" s="2">
        <f ca="1">Table23[[#This Row],[Detrended Series]]/Table23[[#This Row],[Seasonality]]</f>
        <v>1.0175438559631809</v>
      </c>
    </row>
    <row r="719" spans="1:8" x14ac:dyDescent="0.2">
      <c r="A719" s="1">
        <v>40087</v>
      </c>
      <c r="B719">
        <v>21.64</v>
      </c>
      <c r="C719" s="2">
        <f t="shared" ca="1" si="23"/>
        <v>23.981538461538467</v>
      </c>
      <c r="D719" s="2">
        <f ca="1">Table22[[#This Row],[y]]/Table22[[#This Row],[Trend]]</f>
        <v>0.90236079035155226</v>
      </c>
      <c r="E719" s="2" t="str">
        <f t="shared" si="22"/>
        <v>Oct</v>
      </c>
      <c r="F719" s="2">
        <f ca="1">AVERAGEIF($E$8:$E$727,Table23[[#This Row],[Monthly]],$D$8:$D$727)</f>
        <v>0.89658670152882181</v>
      </c>
      <c r="G719" s="2">
        <f ca="1">Table23[[#This Row],[Mul_Seasonality_Average]]-AVERAGE($F$2:$F$13)+1</f>
        <v>0.89604444662519067</v>
      </c>
      <c r="H719" s="2">
        <f ca="1">Table23[[#This Row],[Detrended Series]]/Table23[[#This Row],[Seasonality]]</f>
        <v>1.0070491410890956</v>
      </c>
    </row>
    <row r="720" spans="1:8" x14ac:dyDescent="0.2">
      <c r="A720" s="1">
        <v>40118</v>
      </c>
      <c r="B720">
        <v>21.99</v>
      </c>
      <c r="C720" s="2">
        <f t="shared" ca="1" si="23"/>
        <v>23.89769230769231</v>
      </c>
      <c r="D720" s="2">
        <f ca="1">Table22[[#This Row],[y]]/Table22[[#This Row],[Trend]]</f>
        <v>0.92017253033765711</v>
      </c>
      <c r="E720" s="2" t="str">
        <f t="shared" si="22"/>
        <v>Nov</v>
      </c>
      <c r="F720" s="2">
        <f ca="1">AVERAGEIF($E$8:$E$727,Table23[[#This Row],[Monthly]],$D$8:$D$727)</f>
        <v>0.92868822447214805</v>
      </c>
      <c r="G720" s="2">
        <f ca="1">Table23[[#This Row],[Mul_Seasonality_Average]]-AVERAGE($F$2:$F$13)+1</f>
        <v>0.92814596956851692</v>
      </c>
      <c r="H720" s="2">
        <f ca="1">Table23[[#This Row],[Detrended Series]]/Table23[[#This Row],[Seasonality]]</f>
        <v>0.99140928313833376</v>
      </c>
    </row>
    <row r="721" spans="1:8" x14ac:dyDescent="0.2">
      <c r="A721" s="1">
        <v>40148</v>
      </c>
      <c r="B721">
        <v>23.21</v>
      </c>
      <c r="C721" s="2">
        <f t="shared" ca="1" si="23"/>
        <v>23.767692307692307</v>
      </c>
      <c r="D721" s="2">
        <f ca="1">Table22[[#This Row],[y]]/Table22[[#This Row],[Trend]]</f>
        <v>0.97653569810343721</v>
      </c>
      <c r="E721" s="2" t="str">
        <f t="shared" si="22"/>
        <v>Dec</v>
      </c>
      <c r="F721" s="2">
        <f ca="1">AVERAGEIF($E$8:$E$727,Table23[[#This Row],[Monthly]],$D$8:$D$727)</f>
        <v>0.98306369697572327</v>
      </c>
      <c r="G721" s="2">
        <f ca="1">Table23[[#This Row],[Mul_Seasonality_Average]]-AVERAGE($F$2:$F$13)+1</f>
        <v>0.98252144207209213</v>
      </c>
      <c r="H721" s="2">
        <f ca="1">Table23[[#This Row],[Detrended Series]]/Table23[[#This Row],[Seasonality]]</f>
        <v>0.99390777268327979</v>
      </c>
    </row>
    <row r="722" spans="1:8" x14ac:dyDescent="0.2">
      <c r="A722" s="1">
        <v>40179</v>
      </c>
      <c r="B722">
        <v>24.7</v>
      </c>
      <c r="C722" s="2">
        <f t="shared" ca="1" si="23"/>
        <v>23.53846153846154</v>
      </c>
      <c r="D722" s="2">
        <f ca="1">Table22[[#This Row],[y]]/Table22[[#This Row],[Trend]]</f>
        <v>1.049346405228758</v>
      </c>
      <c r="E722" s="2" t="str">
        <f t="shared" si="22"/>
        <v>Jan</v>
      </c>
      <c r="F722" s="2">
        <f ca="1">AVERAGEIF($E$8:$E$727,Table23[[#This Row],[Monthly]],$D$8:$D$727)</f>
        <v>1.0612291220995622</v>
      </c>
      <c r="G722" s="2">
        <f ca="1">Table23[[#This Row],[Mul_Seasonality_Average]]-AVERAGE($F$2:$F$13)+1</f>
        <v>1.0606868671959311</v>
      </c>
      <c r="H722" s="2">
        <f ca="1">Table23[[#This Row],[Detrended Series]]/Table23[[#This Row],[Seasonality]]</f>
        <v>0.98930837901561552</v>
      </c>
    </row>
    <row r="723" spans="1:8" x14ac:dyDescent="0.2">
      <c r="A723" s="1">
        <v>40210</v>
      </c>
      <c r="B723">
        <v>26.16</v>
      </c>
      <c r="C723" s="2">
        <f t="shared" ca="1" si="23"/>
        <v>23.261538461538461</v>
      </c>
      <c r="D723" s="2">
        <f ca="1">Table22[[#This Row],[y]]/Table22[[#This Row],[Trend]]</f>
        <v>1.1246031746031746</v>
      </c>
      <c r="E723" s="2" t="str">
        <f t="shared" si="22"/>
        <v>Feb</v>
      </c>
      <c r="F723" s="2">
        <f ca="1">AVERAGEIF($E$8:$E$727,Table23[[#This Row],[Monthly]],$D$8:$D$727)</f>
        <v>1.1279568119928638</v>
      </c>
      <c r="G723" s="2">
        <f ca="1">Table23[[#This Row],[Mul_Seasonality_Average]]-AVERAGE($F$2:$F$13)+1</f>
        <v>1.1274145570892327</v>
      </c>
      <c r="H723" s="2">
        <f ca="1">Table23[[#This Row],[Detrended Series]]/Table23[[#This Row],[Seasonality]]</f>
        <v>0.99750634540916649</v>
      </c>
    </row>
    <row r="724" spans="1:8" x14ac:dyDescent="0.2">
      <c r="A724" s="1">
        <v>40238</v>
      </c>
      <c r="B724">
        <v>26.54</v>
      </c>
      <c r="C724" s="2">
        <f t="shared" ca="1" si="23"/>
        <v>23.049999999999997</v>
      </c>
      <c r="D724" s="2">
        <f ca="1">Table22[[#This Row],[y]]/Table22[[#This Row],[Trend]]</f>
        <v>1.151409978308026</v>
      </c>
      <c r="E724" s="2" t="str">
        <f t="shared" si="22"/>
        <v>Mar</v>
      </c>
      <c r="F724" s="2">
        <f ca="1">AVERAGEIF($E$8:$E$727,Table23[[#This Row],[Monthly]],$D$8:$D$727)</f>
        <v>1.1460954131131467</v>
      </c>
      <c r="G724" s="2">
        <f ca="1">Table23[[#This Row],[Mul_Seasonality_Average]]-AVERAGE($F$2:$F$13)+1</f>
        <v>1.1455531582095155</v>
      </c>
      <c r="H724" s="2">
        <f ca="1">Table23[[#This Row],[Detrended Series]]/Table23[[#This Row],[Seasonality]]</f>
        <v>1.0051126567602193</v>
      </c>
    </row>
    <row r="725" spans="1:8" x14ac:dyDescent="0.2">
      <c r="A725" s="1">
        <v>40269</v>
      </c>
      <c r="B725">
        <v>26.04</v>
      </c>
      <c r="C725" s="2">
        <f t="shared" ca="1" si="23"/>
        <v>22.915384615384614</v>
      </c>
      <c r="D725" s="2">
        <f ca="1">Table22[[#This Row],[y]]/Table22[[#This Row],[Trend]]</f>
        <v>1.1363544813695872</v>
      </c>
      <c r="E725" s="2" t="str">
        <f t="shared" si="22"/>
        <v>Apr</v>
      </c>
      <c r="F725" s="2">
        <f ca="1">AVERAGEIF($E$8:$E$727,Table23[[#This Row],[Monthly]],$D$8:$D$727)</f>
        <v>1.1076861608568953</v>
      </c>
      <c r="G725" s="2">
        <f ca="1">Table23[[#This Row],[Mul_Seasonality_Average]]-AVERAGE($F$2:$F$13)+1</f>
        <v>1.1071439059532642</v>
      </c>
      <c r="H725" s="2">
        <f ca="1">Table23[[#This Row],[Detrended Series]]/Table23[[#This Row],[Seasonality]]</f>
        <v>1.0263837205436923</v>
      </c>
    </row>
    <row r="726" spans="1:8" x14ac:dyDescent="0.2">
      <c r="A726" s="1">
        <v>40299</v>
      </c>
      <c r="B726">
        <v>24.75</v>
      </c>
      <c r="C726" s="2">
        <f t="shared" ca="1" si="23"/>
        <v>22.823076923076922</v>
      </c>
      <c r="D726" s="2">
        <f ca="1">Table22[[#This Row],[y]]/Table22[[#This Row],[Trend]]</f>
        <v>1.0844287158746209</v>
      </c>
      <c r="E726" s="2" t="str">
        <f t="shared" si="22"/>
        <v>May</v>
      </c>
      <c r="F726" s="2">
        <f ca="1">AVERAGEIF($E$8:$E$727,Table23[[#This Row],[Monthly]],$D$8:$D$727)</f>
        <v>1.0512716216930516</v>
      </c>
      <c r="G726" s="2">
        <f ca="1">Table23[[#This Row],[Mul_Seasonality_Average]]-AVERAGE($F$2:$F$13)+1</f>
        <v>1.0507293667894204</v>
      </c>
      <c r="H726" s="2">
        <f ca="1">Table23[[#This Row],[Detrended Series]]/Table23[[#This Row],[Seasonality]]</f>
        <v>1.0320723396055553</v>
      </c>
    </row>
    <row r="727" spans="1:8" x14ac:dyDescent="0.2">
      <c r="A727" s="1">
        <v>40330</v>
      </c>
      <c r="B727">
        <v>23.26</v>
      </c>
      <c r="C727" s="2">
        <f t="shared" ca="1" si="23"/>
        <v>22.829230769230769</v>
      </c>
      <c r="D727" s="2">
        <f ca="1">Table22[[#This Row],[y]]/Table22[[#This Row],[Trend]]</f>
        <v>1.0188691960374689</v>
      </c>
      <c r="E727" s="2" t="str">
        <f t="shared" si="22"/>
        <v>Jun</v>
      </c>
      <c r="F727" s="2">
        <f ca="1">AVERAGEIF($E$8:$E$727,Table23[[#This Row],[Monthly]],$D$8:$D$727)</f>
        <v>0.98970503057706927</v>
      </c>
      <c r="G727" s="2">
        <f ca="1">Table23[[#This Row],[Mul_Seasonality_Average]]-AVERAGE($F$2:$F$13)+1</f>
        <v>0.98916277567343813</v>
      </c>
      <c r="H727" s="2">
        <f ca="1">Table23[[#This Row],[Detrended Series]]/Table23[[#This Row],[Seasonality]]</f>
        <v>1.0300318826128554</v>
      </c>
    </row>
    <row r="728" spans="1:8" x14ac:dyDescent="0.2">
      <c r="A728" s="1">
        <v>40360</v>
      </c>
      <c r="B728">
        <v>21.11</v>
      </c>
      <c r="C728" s="2">
        <v>0</v>
      </c>
      <c r="E728" s="2" t="str">
        <f t="shared" si="22"/>
        <v>Jul</v>
      </c>
      <c r="F728" s="2">
        <f ca="1">AVERAGEIF($E$8:$E$727,Table23[[#This Row],[Monthly]],$D$8:$D$727)</f>
        <v>0.93724386248424341</v>
      </c>
      <c r="G728" s="2">
        <f ca="1">Table23[[#This Row],[Mul_Seasonality_Average]]-AVERAGE($F$2:$F$13)+1</f>
        <v>0.93670160758061227</v>
      </c>
      <c r="H728" s="2"/>
    </row>
    <row r="729" spans="1:8" x14ac:dyDescent="0.2">
      <c r="A729" s="1">
        <v>40391</v>
      </c>
      <c r="B729">
        <v>19.489999999999998</v>
      </c>
      <c r="C729" s="2">
        <v>0</v>
      </c>
      <c r="E729" s="2" t="str">
        <f t="shared" si="22"/>
        <v>Aug</v>
      </c>
      <c r="F729" s="2">
        <f ca="1">AVERAGEIF($E$8:$E$727,Table23[[#This Row],[Monthly]],$D$8:$D$727)</f>
        <v>0.89460808669572078</v>
      </c>
      <c r="G729" s="2">
        <f ca="1">Table23[[#This Row],[Mul_Seasonality_Average]]-AVERAGE($F$2:$F$13)+1</f>
        <v>0.89406583179208965</v>
      </c>
      <c r="H729" s="2"/>
    </row>
    <row r="730" spans="1:8" x14ac:dyDescent="0.2">
      <c r="A730" s="1">
        <v>40422</v>
      </c>
      <c r="B730">
        <v>19.28</v>
      </c>
      <c r="C730" s="2">
        <v>0</v>
      </c>
      <c r="E730" s="2" t="str">
        <f t="shared" si="22"/>
        <v>Sep</v>
      </c>
      <c r="F730" s="2">
        <f ca="1">AVERAGEIF($E$8:$E$727,Table23[[#This Row],[Monthly]],$D$8:$D$727)</f>
        <v>0.88237232635432461</v>
      </c>
      <c r="G730" s="2">
        <f ca="1">Table23[[#This Row],[Mul_Seasonality_Average]]-AVERAGE($F$2:$F$13)+1</f>
        <v>0.88183007145069348</v>
      </c>
      <c r="H730" s="2"/>
    </row>
    <row r="731" spans="1:8" x14ac:dyDescent="0.2">
      <c r="A731" s="1">
        <v>40452</v>
      </c>
      <c r="B731">
        <v>19.73</v>
      </c>
      <c r="C731" s="2">
        <v>0</v>
      </c>
      <c r="E731" s="2" t="str">
        <f t="shared" si="22"/>
        <v>Oct</v>
      </c>
      <c r="F731" s="2">
        <f ca="1">AVERAGEIF($E$8:$E$727,Table23[[#This Row],[Monthly]],$D$8:$D$727)</f>
        <v>0.89658670152882181</v>
      </c>
      <c r="G731" s="2">
        <f ca="1">Table23[[#This Row],[Mul_Seasonality_Average]]-AVERAGE($F$2:$F$13)+1</f>
        <v>0.89604444662519067</v>
      </c>
      <c r="H731" s="2"/>
    </row>
    <row r="732" spans="1:8" x14ac:dyDescent="0.2">
      <c r="A732" s="1">
        <v>40483</v>
      </c>
      <c r="B732">
        <v>20.440000000000001</v>
      </c>
      <c r="C732" s="2">
        <v>0</v>
      </c>
      <c r="E732" s="2" t="str">
        <f t="shared" si="22"/>
        <v>Nov</v>
      </c>
      <c r="F732" s="2">
        <f ca="1">AVERAGEIF($E$8:$E$727,Table23[[#This Row],[Monthly]],$D$8:$D$727)</f>
        <v>0.92868822447214805</v>
      </c>
      <c r="G732" s="2">
        <f ca="1">Table23[[#This Row],[Mul_Seasonality_Average]]-AVERAGE($F$2:$F$13)+1</f>
        <v>0.92814596956851692</v>
      </c>
      <c r="H732" s="2"/>
    </row>
    <row r="733" spans="1:8" x14ac:dyDescent="0.2">
      <c r="A733" s="1">
        <v>40513</v>
      </c>
      <c r="B733">
        <v>22.07</v>
      </c>
      <c r="C733" s="2">
        <v>0</v>
      </c>
      <c r="E733" s="2" t="str">
        <f t="shared" si="22"/>
        <v>Dec</v>
      </c>
      <c r="F733" s="2">
        <f ca="1">AVERAGEIF($E$8:$E$727,Table23[[#This Row],[Monthly]],$D$8:$D$727)</f>
        <v>0.98306369697572327</v>
      </c>
      <c r="G733" s="2">
        <f ca="1">Table23[[#This Row],[Mul_Seasonality_Average]]-AVERAGE($F$2:$F$13)+1</f>
        <v>0.98252144207209213</v>
      </c>
      <c r="H733" s="2"/>
    </row>
  </sheetData>
  <phoneticPr fontId="21" type="noConversion"/>
  <pageMargins left="0.75" right="0.75" top="1" bottom="1" header="0.5" footer="0.5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98F3-CC4C-9D42-8608-35FBDAB5A766}">
  <sheetPr>
    <tabColor theme="3" tint="9.9978637043366805E-2"/>
  </sheetPr>
  <dimension ref="A1:V733"/>
  <sheetViews>
    <sheetView tabSelected="1" topLeftCell="K1" workbookViewId="0">
      <selection activeCell="P9" sqref="P9"/>
    </sheetView>
  </sheetViews>
  <sheetFormatPr baseColWidth="10" defaultRowHeight="16" x14ac:dyDescent="0.2"/>
  <cols>
    <col min="1" max="1" width="10.6640625" customWidth="1"/>
    <col min="3" max="3" width="14.1640625" customWidth="1"/>
    <col min="4" max="4" width="23.5" customWidth="1"/>
    <col min="5" max="5" width="27.33203125" style="2" customWidth="1"/>
    <col min="6" max="6" width="31" customWidth="1"/>
    <col min="7" max="7" width="20.1640625" customWidth="1"/>
    <col min="8" max="8" width="26.6640625" customWidth="1"/>
    <col min="9" max="9" width="16.83203125" customWidth="1"/>
    <col min="10" max="10" width="15.6640625" customWidth="1"/>
    <col min="11" max="11" width="17.1640625" customWidth="1"/>
    <col min="12" max="12" width="16.5" customWidth="1"/>
    <col min="13" max="13" width="23.1640625" customWidth="1"/>
    <col min="14" max="14" width="14" customWidth="1"/>
    <col min="15" max="15" width="12.1640625" customWidth="1"/>
    <col min="16" max="16" width="13.6640625" customWidth="1"/>
    <col min="19" max="19" width="17.5" customWidth="1"/>
    <col min="20" max="20" width="18.83203125" customWidth="1"/>
  </cols>
  <sheetData>
    <row r="1" spans="1:16" x14ac:dyDescent="0.2">
      <c r="A1" s="3" t="s">
        <v>0</v>
      </c>
      <c r="B1" s="3" t="s">
        <v>1</v>
      </c>
      <c r="C1" s="3" t="s">
        <v>5</v>
      </c>
      <c r="D1" s="3" t="s">
        <v>6</v>
      </c>
      <c r="E1" s="4" t="s">
        <v>4</v>
      </c>
      <c r="F1" s="4" t="s">
        <v>11</v>
      </c>
      <c r="G1" s="4" t="s">
        <v>3</v>
      </c>
      <c r="H1" s="4" t="s">
        <v>12</v>
      </c>
      <c r="I1" s="4" t="s">
        <v>13</v>
      </c>
      <c r="J1" s="4" t="s">
        <v>14</v>
      </c>
      <c r="K1" s="4" t="s">
        <v>7</v>
      </c>
      <c r="L1" s="4" t="s">
        <v>8</v>
      </c>
      <c r="M1" s="4" t="s">
        <v>9</v>
      </c>
      <c r="N1" s="4" t="s">
        <v>10</v>
      </c>
      <c r="P1" s="3"/>
    </row>
    <row r="2" spans="1:16" x14ac:dyDescent="0.2">
      <c r="A2" s="5">
        <v>18264</v>
      </c>
      <c r="B2" s="3">
        <v>23.11</v>
      </c>
      <c r="C2" s="3" t="str">
        <f>TEXT(A2,"MMM")</f>
        <v>Jan</v>
      </c>
      <c r="D2" s="4">
        <f>0</f>
        <v>0</v>
      </c>
      <c r="E2" s="6">
        <v>0</v>
      </c>
      <c r="F2" s="4">
        <f ca="1">AVERAGEIF($C$8:$C$727, Table1[[#This Row],[Monthly]], $E$8:$E$727)</f>
        <v>1.4054358974358971</v>
      </c>
      <c r="G2" s="4">
        <f ca="1">Table1[[#This Row],[Add_Seasonality_Average (Additive)]]-AVERAGE($F$2:$F$13)</f>
        <v>1.4013493589743586</v>
      </c>
      <c r="H2" s="4"/>
      <c r="I2" s="4"/>
      <c r="J2" s="4"/>
      <c r="K2" s="4"/>
      <c r="L2" s="4"/>
      <c r="M2" s="4"/>
      <c r="N2" s="4"/>
    </row>
    <row r="3" spans="1:16" x14ac:dyDescent="0.2">
      <c r="A3" s="5">
        <v>18295</v>
      </c>
      <c r="B3" s="3">
        <v>24.2</v>
      </c>
      <c r="C3" s="3" t="str">
        <f t="shared" ref="C3:C66" si="0">TEXT(A3,"MMM")</f>
        <v>Feb</v>
      </c>
      <c r="D3" s="4">
        <v>0</v>
      </c>
      <c r="E3" s="6">
        <v>0</v>
      </c>
      <c r="F3" s="4">
        <f ca="1">AVERAGEIF($C$8:$C$727, Table1[[#This Row],[Monthly]], $E$8:$E$727)</f>
        <v>2.9278461538461542</v>
      </c>
      <c r="G3" s="4">
        <f ca="1">Table1[[#This Row],[Add_Seasonality_Average (Additive)]]-AVERAGE($F$2:$F$13)</f>
        <v>2.9237596153846157</v>
      </c>
      <c r="H3" s="4"/>
      <c r="I3" s="4"/>
      <c r="J3" s="4"/>
      <c r="K3" s="4"/>
      <c r="L3" s="4"/>
      <c r="M3" s="4"/>
      <c r="N3" s="4"/>
    </row>
    <row r="4" spans="1:16" x14ac:dyDescent="0.2">
      <c r="A4" s="5">
        <v>18323</v>
      </c>
      <c r="B4" s="3">
        <v>25.37</v>
      </c>
      <c r="C4" s="3" t="str">
        <f t="shared" si="0"/>
        <v>Mar</v>
      </c>
      <c r="D4" s="4">
        <v>0</v>
      </c>
      <c r="E4" s="6">
        <v>0</v>
      </c>
      <c r="F4" s="4">
        <f ca="1">AVERAGEIF($C$8:$C$727, Table1[[#This Row],[Monthly]], $E$8:$E$727)</f>
        <v>3.3439999999999999</v>
      </c>
      <c r="G4" s="4">
        <f ca="1">Table1[[#This Row],[Add_Seasonality_Average (Additive)]]-AVERAGE($F$2:$F$13)</f>
        <v>3.3399134615384614</v>
      </c>
      <c r="H4" s="4"/>
      <c r="I4" s="4"/>
      <c r="J4" s="4"/>
      <c r="K4" s="4"/>
      <c r="L4" s="4"/>
      <c r="M4" s="4"/>
      <c r="N4" s="4"/>
    </row>
    <row r="5" spans="1:16" x14ac:dyDescent="0.2">
      <c r="A5" s="5">
        <v>18354</v>
      </c>
      <c r="B5" s="3">
        <v>23.86</v>
      </c>
      <c r="C5" s="3" t="str">
        <f t="shared" si="0"/>
        <v>Apr</v>
      </c>
      <c r="D5" s="4">
        <v>0</v>
      </c>
      <c r="E5" s="6">
        <v>0</v>
      </c>
      <c r="F5" s="4">
        <f ca="1">AVERAGEIF($C$8:$C$727, Table1[[#This Row],[Monthly]], $E$8:$E$727)</f>
        <v>2.4728461538461546</v>
      </c>
      <c r="G5" s="4">
        <f ca="1">Table1[[#This Row],[Add_Seasonality_Average (Additive)]]-AVERAGE($F$2:$F$13)</f>
        <v>2.4687596153846161</v>
      </c>
      <c r="H5" s="4"/>
      <c r="I5" s="4"/>
      <c r="J5" s="4"/>
      <c r="K5" s="4"/>
      <c r="L5" s="4"/>
      <c r="M5" s="4"/>
      <c r="N5" s="4"/>
    </row>
    <row r="6" spans="1:16" x14ac:dyDescent="0.2">
      <c r="A6" s="5">
        <v>18384</v>
      </c>
      <c r="B6" s="3">
        <v>23.03</v>
      </c>
      <c r="C6" s="3" t="str">
        <f t="shared" si="0"/>
        <v>May</v>
      </c>
      <c r="D6" s="4">
        <v>0</v>
      </c>
      <c r="E6" s="6">
        <v>0</v>
      </c>
      <c r="F6" s="4">
        <f ca="1">AVERAGEIF($C$8:$C$727, Table1[[#This Row],[Monthly]], $E$8:$E$727)</f>
        <v>1.190307692307693</v>
      </c>
      <c r="G6" s="4">
        <f ca="1">Table1[[#This Row],[Add_Seasonality_Average (Additive)]]-AVERAGE($F$2:$F$13)</f>
        <v>1.1862211538461545</v>
      </c>
      <c r="H6" s="4"/>
      <c r="I6" s="4"/>
      <c r="J6" s="4"/>
      <c r="K6" s="4"/>
      <c r="L6" s="4"/>
      <c r="M6" s="4"/>
      <c r="N6" s="4"/>
    </row>
    <row r="7" spans="1:16" x14ac:dyDescent="0.2">
      <c r="A7" s="5">
        <v>18415</v>
      </c>
      <c r="B7" s="3">
        <v>21.57</v>
      </c>
      <c r="C7" s="3" t="str">
        <f t="shared" si="0"/>
        <v>Jun</v>
      </c>
      <c r="D7" s="4">
        <f>0</f>
        <v>0</v>
      </c>
      <c r="E7" s="6">
        <v>0</v>
      </c>
      <c r="F7" s="4">
        <f ca="1">AVERAGEIF($C$8:$C$727, Table1[[#This Row],[Monthly]], $E$8:$E$727)</f>
        <v>-0.22521794871794854</v>
      </c>
      <c r="G7" s="4">
        <f ca="1">Table1[[#This Row],[Add_Seasonality_Average (Additive)]]-AVERAGE($F$2:$F$13)</f>
        <v>-0.22930448717948707</v>
      </c>
      <c r="H7" s="4"/>
      <c r="I7" s="4"/>
      <c r="J7" s="4"/>
      <c r="K7" s="4"/>
      <c r="L7" s="4"/>
      <c r="M7" s="4"/>
      <c r="N7" s="4"/>
    </row>
    <row r="8" spans="1:16" x14ac:dyDescent="0.2">
      <c r="A8" s="5">
        <v>18445</v>
      </c>
      <c r="B8" s="3">
        <v>20.63</v>
      </c>
      <c r="C8" s="3" t="str">
        <f t="shared" si="0"/>
        <v>Jul</v>
      </c>
      <c r="D8" s="3">
        <f ca="1">IFERROR(AVERAGE(OFFSET(B2, 0, 0, 13, 1)), "")</f>
        <v>22.125384615384618</v>
      </c>
      <c r="E8" s="4">
        <f ca="1">Table1[[#This Row],[y]]-Table1[[#This Row],[Trend (window size 13)]]</f>
        <v>-1.4953846153846193</v>
      </c>
      <c r="F8" s="4">
        <f ca="1">AVERAGEIF($C$8:$C$727, Table1[[#This Row],[Monthly]], $E$8:$E$727)</f>
        <v>-1.4442692307692311</v>
      </c>
      <c r="G8" s="4">
        <f ca="1">Table1[[#This Row],[Add_Seasonality_Average (Additive)]]-AVERAGE($F$2:$F$13)</f>
        <v>-1.4483557692307696</v>
      </c>
      <c r="H8" s="4">
        <f ca="1">Table1[[#This Row],[y]]-Table1[[#This Row],[Seasonality]]</f>
        <v>22.078355769230768</v>
      </c>
      <c r="I8" s="4">
        <f ca="1">Table1[[#This Row],[Seasonally_Adjusted_Data]]</f>
        <v>22.078355769230768</v>
      </c>
      <c r="J8" s="4"/>
      <c r="K8" s="4"/>
      <c r="L8" s="4"/>
      <c r="M8" s="4"/>
      <c r="N8" s="4"/>
    </row>
    <row r="9" spans="1:16" x14ac:dyDescent="0.2">
      <c r="A9" s="5">
        <v>18476</v>
      </c>
      <c r="B9" s="3">
        <v>20.149999999999999</v>
      </c>
      <c r="C9" s="3" t="str">
        <f t="shared" si="0"/>
        <v>Aug</v>
      </c>
      <c r="D9" s="3">
        <f t="shared" ref="D9:D72" ca="1" si="1">IFERROR(AVERAGE(OFFSET(B3, 0, 0, 13, 1)), "")</f>
        <v>22.292307692307698</v>
      </c>
      <c r="E9" s="4">
        <f ca="1">Table1[[#This Row],[y]]-Table1[[#This Row],[Trend (window size 13)]]</f>
        <v>-2.1423076923076998</v>
      </c>
      <c r="F9" s="4">
        <f ca="1">AVERAGEIF($C$8:$C$727, Table1[[#This Row],[Monthly]], $E$8:$E$727)</f>
        <v>-2.4472564102564101</v>
      </c>
      <c r="G9" s="4">
        <f ca="1">Table1[[#This Row],[Add_Seasonality_Average (Additive)]]-AVERAGE($F$2:$F$13)</f>
        <v>-2.4513429487179486</v>
      </c>
      <c r="H9" s="4">
        <f ca="1">Table1[[#This Row],[y]]-Table1[[#This Row],[Seasonality]]</f>
        <v>22.601342948717946</v>
      </c>
      <c r="I9" s="4">
        <f ca="1">Table1[[#This Row],[Seasonally_Adjusted_Data]]</f>
        <v>22.601342948717946</v>
      </c>
      <c r="J9" s="4"/>
      <c r="K9" s="4"/>
      <c r="L9" s="4"/>
      <c r="M9" s="4"/>
      <c r="N9" s="4"/>
    </row>
    <row r="10" spans="1:16" x14ac:dyDescent="0.2">
      <c r="A10" s="5">
        <v>18507</v>
      </c>
      <c r="B10" s="3">
        <v>19.670000000000002</v>
      </c>
      <c r="C10" s="3" t="str">
        <f t="shared" si="0"/>
        <v>Sep</v>
      </c>
      <c r="D10" s="3">
        <f t="shared" ca="1" si="1"/>
        <v>22.400000000000002</v>
      </c>
      <c r="E10" s="4">
        <f ca="1">Table1[[#This Row],[y]]-Table1[[#This Row],[Trend (window size 13)]]</f>
        <v>-2.7300000000000004</v>
      </c>
      <c r="F10" s="4">
        <f ca="1">AVERAGEIF($C$8:$C$727, Table1[[#This Row],[Monthly]], $E$8:$E$727)</f>
        <v>-2.7400384615384614</v>
      </c>
      <c r="G10" s="4">
        <f ca="1">Table1[[#This Row],[Add_Seasonality_Average (Additive)]]-AVERAGE($F$2:$F$13)</f>
        <v>-2.7441249999999999</v>
      </c>
      <c r="H10" s="4">
        <f ca="1">Table1[[#This Row],[y]]-Table1[[#This Row],[Seasonality]]</f>
        <v>22.414125000000002</v>
      </c>
      <c r="I10" s="4">
        <f ca="1">Table1[[#This Row],[Seasonally_Adjusted_Data]]</f>
        <v>22.414125000000002</v>
      </c>
      <c r="J10" s="4"/>
      <c r="K10" s="4"/>
      <c r="L10" s="4"/>
      <c r="M10" s="4"/>
      <c r="N10" s="4"/>
    </row>
    <row r="11" spans="1:16" x14ac:dyDescent="0.2">
      <c r="A11" s="5">
        <v>18537</v>
      </c>
      <c r="B11" s="3">
        <v>20.03</v>
      </c>
      <c r="C11" s="3" t="str">
        <f t="shared" si="0"/>
        <v>Oct</v>
      </c>
      <c r="D11" s="3">
        <f t="shared" ca="1" si="1"/>
        <v>22.400000000000002</v>
      </c>
      <c r="E11" s="4">
        <f ca="1">Table1[[#This Row],[y]]-Table1[[#This Row],[Trend (window size 13)]]</f>
        <v>-2.370000000000001</v>
      </c>
      <c r="F11" s="4">
        <f ca="1">AVERAGEIF($C$8:$C$727, Table1[[#This Row],[Monthly]], $E$8:$E$727)</f>
        <v>-2.4004615384615375</v>
      </c>
      <c r="G11" s="4">
        <f ca="1">Table1[[#This Row],[Add_Seasonality_Average (Additive)]]-AVERAGE($F$2:$F$13)</f>
        <v>-2.404548076923076</v>
      </c>
      <c r="H11" s="4">
        <f ca="1">Table1[[#This Row],[y]]-Table1[[#This Row],[Seasonality]]</f>
        <v>22.434548076923079</v>
      </c>
      <c r="I11" s="4">
        <f ca="1">Table1[[#This Row],[Seasonally_Adjusted_Data]]</f>
        <v>22.434548076923079</v>
      </c>
      <c r="J11" s="4"/>
      <c r="K11" s="4"/>
      <c r="L11" s="4"/>
      <c r="M11" s="4"/>
      <c r="N11" s="4"/>
    </row>
    <row r="12" spans="1:16" x14ac:dyDescent="0.2">
      <c r="A12" s="5">
        <v>18568</v>
      </c>
      <c r="B12" s="3">
        <v>20.02</v>
      </c>
      <c r="C12" s="3" t="str">
        <f t="shared" si="0"/>
        <v>Nov</v>
      </c>
      <c r="D12" s="3">
        <f t="shared" ca="1" si="1"/>
        <v>22.471538461538461</v>
      </c>
      <c r="E12" s="4">
        <f ca="1">Table1[[#This Row],[y]]-Table1[[#This Row],[Trend (window size 13)]]</f>
        <v>-2.4515384615384619</v>
      </c>
      <c r="F12" s="4">
        <f ca="1">AVERAGEIF($C$8:$C$727, Table1[[#This Row],[Monthly]], $E$8:$E$727)</f>
        <v>-1.6477179487179485</v>
      </c>
      <c r="G12" s="4">
        <f ca="1">Table1[[#This Row],[Add_Seasonality_Average (Additive)]]-AVERAGE($F$2:$F$13)</f>
        <v>-1.651804487179487</v>
      </c>
      <c r="H12" s="4">
        <f ca="1">Table1[[#This Row],[y]]-Table1[[#This Row],[Seasonality]]</f>
        <v>21.671804487179486</v>
      </c>
      <c r="I12" s="4">
        <f ca="1">Table1[[#This Row],[Seasonally_Adjusted_Data]]</f>
        <v>21.671804487179486</v>
      </c>
      <c r="J12" s="4"/>
      <c r="K12" s="4"/>
      <c r="L12" s="4"/>
      <c r="M12" s="4"/>
      <c r="N12" s="4"/>
    </row>
    <row r="13" spans="1:16" x14ac:dyDescent="0.2">
      <c r="A13" s="5">
        <v>18598</v>
      </c>
      <c r="B13" s="3">
        <v>21.8</v>
      </c>
      <c r="C13" s="3" t="str">
        <f t="shared" si="0"/>
        <v>Dec</v>
      </c>
      <c r="D13" s="3">
        <f t="shared" ca="1" si="1"/>
        <v>22.599230769230772</v>
      </c>
      <c r="E13" s="4">
        <f ca="1">Table1[[#This Row],[y]]-Table1[[#This Row],[Trend (window size 13)]]</f>
        <v>-0.79923076923077119</v>
      </c>
      <c r="F13" s="4">
        <f ca="1">AVERAGEIF($C$8:$C$727, Table1[[#This Row],[Monthly]], $E$8:$E$727)</f>
        <v>-0.38643589743589757</v>
      </c>
      <c r="G13" s="4">
        <f ca="1">Table1[[#This Row],[Add_Seasonality_Average (Additive)]]-AVERAGE($F$2:$F$13)</f>
        <v>-0.39052243589743607</v>
      </c>
      <c r="H13" s="4">
        <f ca="1">Table1[[#This Row],[y]]-Table1[[#This Row],[Seasonality]]</f>
        <v>22.190522435897435</v>
      </c>
      <c r="I13" s="4">
        <f ca="1">Table1[[#This Row],[Seasonally_Adjusted_Data]]</f>
        <v>22.190522435897435</v>
      </c>
      <c r="J13" s="4"/>
      <c r="K13" s="4"/>
      <c r="L13" s="4"/>
      <c r="M13" s="4"/>
      <c r="N13" s="4"/>
    </row>
    <row r="14" spans="1:16" x14ac:dyDescent="0.2">
      <c r="A14" s="5">
        <v>18629</v>
      </c>
      <c r="B14" s="3">
        <v>24.19</v>
      </c>
      <c r="C14" s="3" t="str">
        <f t="shared" si="0"/>
        <v>Jan</v>
      </c>
      <c r="D14" s="3">
        <f t="shared" ca="1" si="1"/>
        <v>22.775384615384617</v>
      </c>
      <c r="E14" s="4">
        <f ca="1">Table1[[#This Row],[y]]-Table1[[#This Row],[Trend (window size 13)]]</f>
        <v>1.4146153846153844</v>
      </c>
      <c r="F14" s="4">
        <f ca="1">AVERAGEIF($C$8:$C$727, Table1[[#This Row],[Monthly]], $E$8:$E$727)</f>
        <v>1.4054358974358971</v>
      </c>
      <c r="G14" s="4">
        <f ca="1">Table1[[#This Row],[Add_Seasonality_Average (Additive)]]-AVERAGE($F$2:$F$13)</f>
        <v>1.4013493589743586</v>
      </c>
      <c r="H14" s="4">
        <f ca="1">Table1[[#This Row],[y]]-Table1[[#This Row],[Seasonality]]</f>
        <v>22.788650641025644</v>
      </c>
      <c r="I14" s="4">
        <f ca="1">Table1[[#This Row],[Seasonally_Adjusted_Data]]</f>
        <v>22.788650641025644</v>
      </c>
      <c r="J14" s="4"/>
      <c r="K14" s="4"/>
      <c r="L14" s="4"/>
      <c r="M14" s="4"/>
      <c r="N14" s="4"/>
    </row>
    <row r="15" spans="1:16" x14ac:dyDescent="0.2">
      <c r="A15" s="5">
        <v>18660</v>
      </c>
      <c r="B15" s="3">
        <v>25.28</v>
      </c>
      <c r="C15" s="3" t="str">
        <f t="shared" si="0"/>
        <v>Feb</v>
      </c>
      <c r="D15" s="3">
        <f t="shared" ca="1" si="1"/>
        <v>22.905384615384612</v>
      </c>
      <c r="E15" s="4">
        <f ca="1">Table1[[#This Row],[y]]-Table1[[#This Row],[Trend (window size 13)]]</f>
        <v>2.3746153846153888</v>
      </c>
      <c r="F15" s="4">
        <f ca="1">AVERAGEIF($C$8:$C$727, Table1[[#This Row],[Monthly]], $E$8:$E$727)</f>
        <v>2.9278461538461542</v>
      </c>
      <c r="G15" s="4">
        <f ca="1">Table1[[#This Row],[Add_Seasonality_Average (Additive)]]-AVERAGE($F$2:$F$13)</f>
        <v>2.9237596153846157</v>
      </c>
      <c r="H15" s="4">
        <f ca="1">Table1[[#This Row],[y]]-Table1[[#This Row],[Seasonality]]</f>
        <v>22.356240384615386</v>
      </c>
      <c r="I15" s="4">
        <f ca="1">Table1[[#This Row],[Seasonally_Adjusted_Data]]</f>
        <v>22.356240384615386</v>
      </c>
      <c r="J15" s="4"/>
      <c r="K15" s="4"/>
      <c r="L15" s="4"/>
      <c r="M15" s="4"/>
      <c r="N15" s="4"/>
    </row>
    <row r="16" spans="1:16" x14ac:dyDescent="0.2">
      <c r="A16" s="5">
        <v>18688</v>
      </c>
      <c r="B16" s="3">
        <v>25.6</v>
      </c>
      <c r="C16" s="3" t="str">
        <f t="shared" si="0"/>
        <v>Mar</v>
      </c>
      <c r="D16" s="3">
        <f t="shared" ca="1" si="1"/>
        <v>23.004615384615384</v>
      </c>
      <c r="E16" s="4">
        <f ca="1">Table1[[#This Row],[y]]-Table1[[#This Row],[Trend (window size 13)]]</f>
        <v>2.5953846153846172</v>
      </c>
      <c r="F16" s="4">
        <f ca="1">AVERAGEIF($C$8:$C$727, Table1[[#This Row],[Monthly]], $E$8:$E$727)</f>
        <v>3.3439999999999999</v>
      </c>
      <c r="G16" s="4">
        <f ca="1">Table1[[#This Row],[Add_Seasonality_Average (Additive)]]-AVERAGE($F$2:$F$13)</f>
        <v>3.3399134615384614</v>
      </c>
      <c r="H16" s="4">
        <f ca="1">Table1[[#This Row],[y]]-Table1[[#This Row],[Seasonality]]</f>
        <v>22.26008653846154</v>
      </c>
      <c r="I16" s="4">
        <f ca="1">Table1[[#This Row],[Seasonally_Adjusted_Data]]</f>
        <v>22.26008653846154</v>
      </c>
      <c r="J16" s="4"/>
      <c r="K16" s="4"/>
      <c r="L16" s="4"/>
      <c r="M16" s="4"/>
      <c r="N16" s="4"/>
    </row>
    <row r="17" spans="1:14" x14ac:dyDescent="0.2">
      <c r="A17" s="5">
        <v>18719</v>
      </c>
      <c r="B17" s="3">
        <v>25.37</v>
      </c>
      <c r="C17" s="3" t="str">
        <f t="shared" si="0"/>
        <v>Apr</v>
      </c>
      <c r="D17" s="3">
        <f t="shared" ca="1" si="1"/>
        <v>23.166153846153843</v>
      </c>
      <c r="E17" s="4">
        <f ca="1">Table1[[#This Row],[y]]-Table1[[#This Row],[Trend (window size 13)]]</f>
        <v>2.2038461538461576</v>
      </c>
      <c r="F17" s="4">
        <f ca="1">AVERAGEIF($C$8:$C$727, Table1[[#This Row],[Monthly]], $E$8:$E$727)</f>
        <v>2.4728461538461546</v>
      </c>
      <c r="G17" s="4">
        <f ca="1">Table1[[#This Row],[Add_Seasonality_Average (Additive)]]-AVERAGE($F$2:$F$13)</f>
        <v>2.4687596153846161</v>
      </c>
      <c r="H17" s="4">
        <f ca="1">Table1[[#This Row],[y]]-Table1[[#This Row],[Seasonality]]</f>
        <v>22.901240384615384</v>
      </c>
      <c r="I17" s="4">
        <f ca="1">Table1[[#This Row],[Seasonally_Adjusted_Data]]</f>
        <v>22.901240384615384</v>
      </c>
      <c r="J17" s="4"/>
      <c r="K17" s="4"/>
      <c r="L17" s="4"/>
      <c r="M17" s="4"/>
      <c r="N17" s="4"/>
    </row>
    <row r="18" spans="1:14" x14ac:dyDescent="0.2">
      <c r="A18" s="5">
        <v>18749</v>
      </c>
      <c r="B18" s="3">
        <v>24.79</v>
      </c>
      <c r="C18" s="3" t="str">
        <f t="shared" si="0"/>
        <v>May</v>
      </c>
      <c r="D18" s="3">
        <f t="shared" ca="1" si="1"/>
        <v>23.343076923076922</v>
      </c>
      <c r="E18" s="4">
        <f ca="1">Table1[[#This Row],[y]]-Table1[[#This Row],[Trend (window size 13)]]</f>
        <v>1.4469230769230776</v>
      </c>
      <c r="F18" s="4">
        <f ca="1">AVERAGEIF($C$8:$C$727, Table1[[#This Row],[Monthly]], $E$8:$E$727)</f>
        <v>1.190307692307693</v>
      </c>
      <c r="G18" s="4">
        <f ca="1">Table1[[#This Row],[Add_Seasonality_Average (Additive)]]-AVERAGE($F$2:$F$13)</f>
        <v>1.1862211538461545</v>
      </c>
      <c r="H18" s="4">
        <f ca="1">Table1[[#This Row],[y]]-Table1[[#This Row],[Seasonality]]</f>
        <v>23.603778846153844</v>
      </c>
      <c r="I18" s="4">
        <f ca="1">Table1[[#This Row],[Seasonally_Adjusted_Data]]</f>
        <v>23.603778846153844</v>
      </c>
      <c r="J18" s="4"/>
      <c r="K18" s="4"/>
      <c r="L18" s="4"/>
      <c r="M18" s="4"/>
      <c r="N18" s="4"/>
    </row>
    <row r="19" spans="1:14" x14ac:dyDescent="0.2">
      <c r="A19" s="5">
        <v>18780</v>
      </c>
      <c r="B19" s="3">
        <v>24.69</v>
      </c>
      <c r="C19" s="3" t="str">
        <f t="shared" si="0"/>
        <v>Jun</v>
      </c>
      <c r="D19" s="3">
        <f t="shared" ca="1" si="1"/>
        <v>23.56384615384615</v>
      </c>
      <c r="E19" s="4">
        <f ca="1">Table1[[#This Row],[y]]-Table1[[#This Row],[Trend (window size 13)]]</f>
        <v>1.1261538461538514</v>
      </c>
      <c r="F19" s="4">
        <f ca="1">AVERAGEIF($C$8:$C$727, Table1[[#This Row],[Monthly]], $E$8:$E$727)</f>
        <v>-0.22521794871794854</v>
      </c>
      <c r="G19" s="4">
        <f ca="1">Table1[[#This Row],[Add_Seasonality_Average (Additive)]]-AVERAGE($F$2:$F$13)</f>
        <v>-0.22930448717948707</v>
      </c>
      <c r="H19" s="4">
        <f ca="1">Table1[[#This Row],[y]]-Table1[[#This Row],[Seasonality]]</f>
        <v>24.919304487179488</v>
      </c>
      <c r="I19" s="4">
        <f ca="1">Table1[[#This Row],[Seasonally_Adjusted_Data]]</f>
        <v>24.919304487179488</v>
      </c>
      <c r="J19" s="4"/>
      <c r="K19" s="4"/>
      <c r="L19" s="4"/>
      <c r="M19" s="4"/>
      <c r="N19" s="4"/>
    </row>
    <row r="20" spans="1:14" x14ac:dyDescent="0.2">
      <c r="A20" s="5">
        <v>18810</v>
      </c>
      <c r="B20" s="3">
        <v>23.86</v>
      </c>
      <c r="C20" s="3" t="str">
        <f t="shared" si="0"/>
        <v>Jul</v>
      </c>
      <c r="D20" s="3">
        <f t="shared" ca="1" si="1"/>
        <v>23.773076923076921</v>
      </c>
      <c r="E20" s="4">
        <f ca="1">Table1[[#This Row],[y]]-Table1[[#This Row],[Trend (window size 13)]]</f>
        <v>8.6923076923078213E-2</v>
      </c>
      <c r="F20" s="4">
        <f ca="1">AVERAGEIF($C$8:$C$727, Table1[[#This Row],[Monthly]], $E$8:$E$727)</f>
        <v>-1.4442692307692311</v>
      </c>
      <c r="G20" s="4">
        <f ca="1">Table1[[#This Row],[Add_Seasonality_Average (Additive)]]-AVERAGE($F$2:$F$13)</f>
        <v>-1.4483557692307696</v>
      </c>
      <c r="H20" s="4">
        <f ca="1">Table1[[#This Row],[y]]-Table1[[#This Row],[Seasonality]]</f>
        <v>25.308355769230769</v>
      </c>
      <c r="I20" s="4">
        <f ca="1">Table1[[#This Row],[Seasonally_Adjusted_Data]]</f>
        <v>25.308355769230769</v>
      </c>
      <c r="J20" s="4"/>
      <c r="K20" s="4"/>
      <c r="L20" s="4"/>
      <c r="M20" s="4"/>
      <c r="N20" s="4"/>
    </row>
    <row r="21" spans="1:14" x14ac:dyDescent="0.2">
      <c r="A21" s="5">
        <v>18841</v>
      </c>
      <c r="B21" s="3">
        <v>22.32</v>
      </c>
      <c r="C21" s="3" t="str">
        <f t="shared" si="0"/>
        <v>Aug</v>
      </c>
      <c r="D21" s="3">
        <f t="shared" ca="1" si="1"/>
        <v>23.928461538461534</v>
      </c>
      <c r="E21" s="4">
        <f ca="1">Table1[[#This Row],[y]]-Table1[[#This Row],[Trend (window size 13)]]</f>
        <v>-1.6084615384615333</v>
      </c>
      <c r="F21" s="4">
        <f ca="1">AVERAGEIF($C$8:$C$727, Table1[[#This Row],[Monthly]], $E$8:$E$727)</f>
        <v>-2.4472564102564101</v>
      </c>
      <c r="G21" s="4">
        <f ca="1">Table1[[#This Row],[Add_Seasonality_Average (Additive)]]-AVERAGE($F$2:$F$13)</f>
        <v>-2.4513429487179486</v>
      </c>
      <c r="H21" s="4">
        <f ca="1">Table1[[#This Row],[y]]-Table1[[#This Row],[Seasonality]]</f>
        <v>24.771342948717948</v>
      </c>
      <c r="I21" s="4">
        <f ca="1">Table1[[#This Row],[Seasonally_Adjusted_Data]]</f>
        <v>24.771342948717948</v>
      </c>
      <c r="J21" s="4"/>
      <c r="K21" s="4"/>
      <c r="L21" s="4"/>
      <c r="M21" s="4"/>
      <c r="N21" s="4"/>
    </row>
    <row r="22" spans="1:14" x14ac:dyDescent="0.2">
      <c r="A22" s="5">
        <v>18872</v>
      </c>
      <c r="B22" s="3">
        <v>21.44</v>
      </c>
      <c r="C22" s="3" t="str">
        <f t="shared" si="0"/>
        <v>Sep</v>
      </c>
      <c r="D22" s="3">
        <f t="shared" ca="1" si="1"/>
        <v>24.01230769230769</v>
      </c>
      <c r="E22" s="4">
        <f ca="1">Table1[[#This Row],[y]]-Table1[[#This Row],[Trend (window size 13)]]</f>
        <v>-2.5723076923076889</v>
      </c>
      <c r="F22" s="4">
        <f ca="1">AVERAGEIF($C$8:$C$727, Table1[[#This Row],[Monthly]], $E$8:$E$727)</f>
        <v>-2.7400384615384614</v>
      </c>
      <c r="G22" s="4">
        <f ca="1">Table1[[#This Row],[Add_Seasonality_Average (Additive)]]-AVERAGE($F$2:$F$13)</f>
        <v>-2.7441249999999999</v>
      </c>
      <c r="H22" s="4">
        <f ca="1">Table1[[#This Row],[y]]-Table1[[#This Row],[Seasonality]]</f>
        <v>24.184125000000002</v>
      </c>
      <c r="I22" s="4">
        <f ca="1">Table1[[#This Row],[Seasonally_Adjusted_Data]]</f>
        <v>24.184125000000002</v>
      </c>
      <c r="J22" s="4"/>
      <c r="K22" s="4"/>
      <c r="L22" s="4"/>
      <c r="M22" s="4"/>
      <c r="N22" s="4"/>
    </row>
    <row r="23" spans="1:14" x14ac:dyDescent="0.2">
      <c r="A23" s="5">
        <v>18902</v>
      </c>
      <c r="B23" s="3">
        <v>21.77</v>
      </c>
      <c r="C23" s="3" t="str">
        <f t="shared" si="0"/>
        <v>Oct</v>
      </c>
      <c r="D23" s="3">
        <f t="shared" ca="1" si="1"/>
        <v>23.945384615384619</v>
      </c>
      <c r="E23" s="4">
        <f ca="1">Table1[[#This Row],[y]]-Table1[[#This Row],[Trend (window size 13)]]</f>
        <v>-2.175384615384619</v>
      </c>
      <c r="F23" s="4">
        <f ca="1">AVERAGEIF($C$8:$C$727, Table1[[#This Row],[Monthly]], $E$8:$E$727)</f>
        <v>-2.4004615384615375</v>
      </c>
      <c r="G23" s="4">
        <f ca="1">Table1[[#This Row],[Add_Seasonality_Average (Additive)]]-AVERAGE($F$2:$F$13)</f>
        <v>-2.404548076923076</v>
      </c>
      <c r="H23" s="4">
        <f ca="1">Table1[[#This Row],[y]]-Table1[[#This Row],[Seasonality]]</f>
        <v>24.174548076923074</v>
      </c>
      <c r="I23" s="4">
        <f ca="1">Table1[[#This Row],[Seasonally_Adjusted_Data]]</f>
        <v>24.174548076923074</v>
      </c>
      <c r="J23" s="4"/>
      <c r="K23" s="4"/>
      <c r="L23" s="4"/>
      <c r="M23" s="4"/>
      <c r="N23" s="4"/>
    </row>
    <row r="24" spans="1:14" x14ac:dyDescent="0.2">
      <c r="A24" s="5">
        <v>18933</v>
      </c>
      <c r="B24" s="3">
        <v>22.33</v>
      </c>
      <c r="C24" s="3" t="str">
        <f t="shared" si="0"/>
        <v>Nov</v>
      </c>
      <c r="D24" s="3">
        <f t="shared" ca="1" si="1"/>
        <v>23.817692307692308</v>
      </c>
      <c r="E24" s="4">
        <f ca="1">Table1[[#This Row],[y]]-Table1[[#This Row],[Trend (window size 13)]]</f>
        <v>-1.4876923076923099</v>
      </c>
      <c r="F24" s="4">
        <f ca="1">AVERAGEIF($C$8:$C$727, Table1[[#This Row],[Monthly]], $E$8:$E$727)</f>
        <v>-1.6477179487179485</v>
      </c>
      <c r="G24" s="4">
        <f ca="1">Table1[[#This Row],[Add_Seasonality_Average (Additive)]]-AVERAGE($F$2:$F$13)</f>
        <v>-1.651804487179487</v>
      </c>
      <c r="H24" s="4">
        <f ca="1">Table1[[#This Row],[y]]-Table1[[#This Row],[Seasonality]]</f>
        <v>23.981804487179485</v>
      </c>
      <c r="I24" s="4">
        <f ca="1">Table1[[#This Row],[Seasonally_Adjusted_Data]]</f>
        <v>23.981804487179485</v>
      </c>
      <c r="J24" s="4"/>
      <c r="K24" s="4"/>
      <c r="L24" s="4"/>
      <c r="M24" s="4"/>
      <c r="N24" s="4"/>
    </row>
    <row r="25" spans="1:14" x14ac:dyDescent="0.2">
      <c r="A25" s="5">
        <v>18963</v>
      </c>
      <c r="B25" s="3">
        <v>22.89</v>
      </c>
      <c r="C25" s="3" t="str">
        <f t="shared" si="0"/>
        <v>Dec</v>
      </c>
      <c r="D25" s="3">
        <f t="shared" ca="1" si="1"/>
        <v>23.629230769230769</v>
      </c>
      <c r="E25" s="4">
        <f ca="1">Table1[[#This Row],[y]]-Table1[[#This Row],[Trend (window size 13)]]</f>
        <v>-0.73923076923076891</v>
      </c>
      <c r="F25" s="4">
        <f ca="1">AVERAGEIF($C$8:$C$727, Table1[[#This Row],[Monthly]], $E$8:$E$727)</f>
        <v>-0.38643589743589757</v>
      </c>
      <c r="G25" s="4">
        <f ca="1">Table1[[#This Row],[Add_Seasonality_Average (Additive)]]-AVERAGE($F$2:$F$13)</f>
        <v>-0.39052243589743607</v>
      </c>
      <c r="H25" s="4">
        <f ca="1">Table1[[#This Row],[y]]-Table1[[#This Row],[Seasonality]]</f>
        <v>23.280522435897435</v>
      </c>
      <c r="I25" s="4">
        <f ca="1">Table1[[#This Row],[Seasonally_Adjusted_Data]]</f>
        <v>23.280522435897435</v>
      </c>
      <c r="J25" s="4"/>
      <c r="K25" s="4"/>
      <c r="L25" s="4"/>
      <c r="M25" s="4"/>
      <c r="N25" s="4"/>
    </row>
    <row r="26" spans="1:14" x14ac:dyDescent="0.2">
      <c r="A26" s="5">
        <v>18994</v>
      </c>
      <c r="B26" s="3">
        <v>24.52</v>
      </c>
      <c r="C26" s="3" t="str">
        <f t="shared" si="0"/>
        <v>Jan</v>
      </c>
      <c r="D26" s="3">
        <f t="shared" ca="1" si="1"/>
        <v>23.336923076923078</v>
      </c>
      <c r="E26" s="4">
        <f ca="1">Table1[[#This Row],[y]]-Table1[[#This Row],[Trend (window size 13)]]</f>
        <v>1.1830769230769214</v>
      </c>
      <c r="F26" s="4">
        <f ca="1">AVERAGEIF($C$8:$C$727, Table1[[#This Row],[Monthly]], $E$8:$E$727)</f>
        <v>1.4054358974358971</v>
      </c>
      <c r="G26" s="4">
        <f ca="1">Table1[[#This Row],[Add_Seasonality_Average (Additive)]]-AVERAGE($F$2:$F$13)</f>
        <v>1.4013493589743586</v>
      </c>
      <c r="H26" s="4">
        <f ca="1">Table1[[#This Row],[y]]-Table1[[#This Row],[Seasonality]]</f>
        <v>23.118650641025642</v>
      </c>
      <c r="I26" s="4">
        <f ca="1">Table1[[#This Row],[Seasonally_Adjusted_Data]]</f>
        <v>23.118650641025642</v>
      </c>
      <c r="J26" s="4"/>
      <c r="K26" s="4"/>
      <c r="L26" s="4"/>
      <c r="M26" s="4"/>
      <c r="N26" s="4"/>
    </row>
    <row r="27" spans="1:14" x14ac:dyDescent="0.2">
      <c r="A27" s="5">
        <v>19025</v>
      </c>
      <c r="B27" s="3">
        <v>26.21</v>
      </c>
      <c r="C27" s="3" t="str">
        <f t="shared" si="0"/>
        <v>Feb</v>
      </c>
      <c r="D27" s="3">
        <f t="shared" ca="1" si="1"/>
        <v>23.041538461538458</v>
      </c>
      <c r="E27" s="4">
        <f ca="1">Table1[[#This Row],[y]]-Table1[[#This Row],[Trend (window size 13)]]</f>
        <v>3.1684615384615427</v>
      </c>
      <c r="F27" s="4">
        <f ca="1">AVERAGEIF($C$8:$C$727, Table1[[#This Row],[Monthly]], $E$8:$E$727)</f>
        <v>2.9278461538461542</v>
      </c>
      <c r="G27" s="4">
        <f ca="1">Table1[[#This Row],[Add_Seasonality_Average (Additive)]]-AVERAGE($F$2:$F$13)</f>
        <v>2.9237596153846157</v>
      </c>
      <c r="H27" s="4">
        <f ca="1">Table1[[#This Row],[y]]-Table1[[#This Row],[Seasonality]]</f>
        <v>23.286240384615386</v>
      </c>
      <c r="I27" s="4">
        <f ca="1">Table1[[#This Row],[Seasonally_Adjusted_Data]]</f>
        <v>23.286240384615386</v>
      </c>
      <c r="J27" s="4"/>
      <c r="K27" s="4"/>
      <c r="L27" s="4"/>
      <c r="M27" s="4"/>
      <c r="N27" s="4"/>
    </row>
    <row r="28" spans="1:14" x14ac:dyDescent="0.2">
      <c r="A28" s="5">
        <v>19054</v>
      </c>
      <c r="B28" s="3">
        <v>26.37</v>
      </c>
      <c r="C28" s="3" t="str">
        <f t="shared" si="0"/>
        <v>Mar</v>
      </c>
      <c r="D28" s="3">
        <f t="shared" ca="1" si="1"/>
        <v>22.834615384615383</v>
      </c>
      <c r="E28" s="4">
        <f ca="1">Table1[[#This Row],[y]]-Table1[[#This Row],[Trend (window size 13)]]</f>
        <v>3.5353846153846185</v>
      </c>
      <c r="F28" s="4">
        <f ca="1">AVERAGEIF($C$8:$C$727, Table1[[#This Row],[Monthly]], $E$8:$E$727)</f>
        <v>3.3439999999999999</v>
      </c>
      <c r="G28" s="4">
        <f ca="1">Table1[[#This Row],[Add_Seasonality_Average (Additive)]]-AVERAGE($F$2:$F$13)</f>
        <v>3.3399134615384614</v>
      </c>
      <c r="H28" s="4">
        <f ca="1">Table1[[#This Row],[y]]-Table1[[#This Row],[Seasonality]]</f>
        <v>23.030086538461539</v>
      </c>
      <c r="I28" s="4">
        <f ca="1">Table1[[#This Row],[Seasonally_Adjusted_Data]]</f>
        <v>23.030086538461539</v>
      </c>
      <c r="J28" s="4"/>
      <c r="K28" s="4"/>
      <c r="L28" s="4"/>
      <c r="M28" s="4"/>
      <c r="N28" s="4"/>
    </row>
    <row r="29" spans="1:14" x14ac:dyDescent="0.2">
      <c r="A29" s="5">
        <v>19085</v>
      </c>
      <c r="B29" s="3">
        <v>24.73</v>
      </c>
      <c r="C29" s="3" t="str">
        <f t="shared" si="0"/>
        <v>Apr</v>
      </c>
      <c r="D29" s="3">
        <f t="shared" ca="1" si="1"/>
        <v>22.754615384615384</v>
      </c>
      <c r="E29" s="4">
        <f ca="1">Table1[[#This Row],[y]]-Table1[[#This Row],[Trend (window size 13)]]</f>
        <v>1.9753846153846162</v>
      </c>
      <c r="F29" s="4">
        <f ca="1">AVERAGEIF($C$8:$C$727, Table1[[#This Row],[Monthly]], $E$8:$E$727)</f>
        <v>2.4728461538461546</v>
      </c>
      <c r="G29" s="4">
        <f ca="1">Table1[[#This Row],[Add_Seasonality_Average (Additive)]]-AVERAGE($F$2:$F$13)</f>
        <v>2.4687596153846161</v>
      </c>
      <c r="H29" s="4">
        <f ca="1">Table1[[#This Row],[y]]-Table1[[#This Row],[Seasonality]]</f>
        <v>22.261240384615384</v>
      </c>
      <c r="I29" s="4">
        <f ca="1">Table1[[#This Row],[Seasonally_Adjusted_Data]]</f>
        <v>22.261240384615384</v>
      </c>
      <c r="J29" s="4"/>
      <c r="K29" s="4"/>
      <c r="L29" s="4"/>
      <c r="M29" s="4"/>
      <c r="N29" s="4"/>
    </row>
    <row r="30" spans="1:14" x14ac:dyDescent="0.2">
      <c r="A30" s="5">
        <v>19115</v>
      </c>
      <c r="B30" s="3">
        <v>23.71</v>
      </c>
      <c r="C30" s="3" t="str">
        <f t="shared" si="0"/>
        <v>May</v>
      </c>
      <c r="D30" s="3">
        <f t="shared" ca="1" si="1"/>
        <v>22.677692307692308</v>
      </c>
      <c r="E30" s="4">
        <f ca="1">Table1[[#This Row],[y]]-Table1[[#This Row],[Trend (window size 13)]]</f>
        <v>1.0323076923076933</v>
      </c>
      <c r="F30" s="4">
        <f ca="1">AVERAGEIF($C$8:$C$727, Table1[[#This Row],[Monthly]], $E$8:$E$727)</f>
        <v>1.190307692307693</v>
      </c>
      <c r="G30" s="4">
        <f ca="1">Table1[[#This Row],[Add_Seasonality_Average (Additive)]]-AVERAGE($F$2:$F$13)</f>
        <v>1.1862211538461545</v>
      </c>
      <c r="H30" s="4">
        <f ca="1">Table1[[#This Row],[y]]-Table1[[#This Row],[Seasonality]]</f>
        <v>22.523778846153846</v>
      </c>
      <c r="I30" s="4">
        <f ca="1">Table1[[#This Row],[Seasonally_Adjusted_Data]]</f>
        <v>22.523778846153846</v>
      </c>
      <c r="J30" s="4"/>
      <c r="K30" s="4"/>
      <c r="L30" s="4"/>
      <c r="M30" s="4"/>
      <c r="N30" s="4"/>
    </row>
    <row r="31" spans="1:14" x14ac:dyDescent="0.2">
      <c r="A31" s="5">
        <v>19146</v>
      </c>
      <c r="B31" s="3">
        <v>22.34</v>
      </c>
      <c r="C31" s="3" t="str">
        <f t="shared" si="0"/>
        <v>Jun</v>
      </c>
      <c r="D31" s="3">
        <f t="shared" ca="1" si="1"/>
        <v>22.682307692307692</v>
      </c>
      <c r="E31" s="4">
        <f ca="1">Table1[[#This Row],[y]]-Table1[[#This Row],[Trend (window size 13)]]</f>
        <v>-0.34230769230769198</v>
      </c>
      <c r="F31" s="4">
        <f ca="1">AVERAGEIF($C$8:$C$727, Table1[[#This Row],[Monthly]], $E$8:$E$727)</f>
        <v>-0.22521794871794854</v>
      </c>
      <c r="G31" s="4">
        <f ca="1">Table1[[#This Row],[Add_Seasonality_Average (Additive)]]-AVERAGE($F$2:$F$13)</f>
        <v>-0.22930448717948707</v>
      </c>
      <c r="H31" s="4">
        <f ca="1">Table1[[#This Row],[y]]-Table1[[#This Row],[Seasonality]]</f>
        <v>22.569304487179487</v>
      </c>
      <c r="I31" s="4">
        <f ca="1">Table1[[#This Row],[Seasonally_Adjusted_Data]]</f>
        <v>22.569304487179487</v>
      </c>
      <c r="J31" s="4"/>
      <c r="K31" s="4"/>
      <c r="L31" s="4"/>
      <c r="M31" s="4"/>
      <c r="N31" s="4"/>
    </row>
    <row r="32" spans="1:14" x14ac:dyDescent="0.2">
      <c r="A32" s="5">
        <v>19176</v>
      </c>
      <c r="B32" s="3">
        <v>20.89</v>
      </c>
      <c r="C32" s="3" t="str">
        <f t="shared" si="0"/>
        <v>Jul</v>
      </c>
      <c r="D32" s="3">
        <f t="shared" ca="1" si="1"/>
        <v>22.779230769230772</v>
      </c>
      <c r="E32" s="4">
        <f ca="1">Table1[[#This Row],[y]]-Table1[[#This Row],[Trend (window size 13)]]</f>
        <v>-1.889230769230771</v>
      </c>
      <c r="F32" s="4">
        <f ca="1">AVERAGEIF($C$8:$C$727, Table1[[#This Row],[Monthly]], $E$8:$E$727)</f>
        <v>-1.4442692307692311</v>
      </c>
      <c r="G32" s="4">
        <f ca="1">Table1[[#This Row],[Add_Seasonality_Average (Additive)]]-AVERAGE($F$2:$F$13)</f>
        <v>-1.4483557692307696</v>
      </c>
      <c r="H32" s="4">
        <f ca="1">Table1[[#This Row],[y]]-Table1[[#This Row],[Seasonality]]</f>
        <v>22.33835576923077</v>
      </c>
      <c r="I32" s="4">
        <f ca="1">Table1[[#This Row],[Seasonally_Adjusted_Data]]</f>
        <v>22.33835576923077</v>
      </c>
      <c r="J32" s="4"/>
      <c r="K32" s="4"/>
      <c r="L32" s="4"/>
      <c r="M32" s="4"/>
      <c r="N32" s="4"/>
    </row>
    <row r="33" spans="1:14" x14ac:dyDescent="0.2">
      <c r="A33" s="5">
        <v>19207</v>
      </c>
      <c r="B33" s="3">
        <v>20.02</v>
      </c>
      <c r="C33" s="3" t="str">
        <f t="shared" si="0"/>
        <v>Aug</v>
      </c>
      <c r="D33" s="3">
        <f t="shared" ca="1" si="1"/>
        <v>22.919230769230769</v>
      </c>
      <c r="E33" s="4">
        <f ca="1">Table1[[#This Row],[y]]-Table1[[#This Row],[Trend (window size 13)]]</f>
        <v>-2.8992307692307691</v>
      </c>
      <c r="F33" s="4">
        <f ca="1">AVERAGEIF($C$8:$C$727, Table1[[#This Row],[Monthly]], $E$8:$E$727)</f>
        <v>-2.4472564102564101</v>
      </c>
      <c r="G33" s="4">
        <f ca="1">Table1[[#This Row],[Add_Seasonality_Average (Additive)]]-AVERAGE($F$2:$F$13)</f>
        <v>-2.4513429487179486</v>
      </c>
      <c r="H33" s="4">
        <f ca="1">Table1[[#This Row],[y]]-Table1[[#This Row],[Seasonality]]</f>
        <v>22.471342948717947</v>
      </c>
      <c r="I33" s="4">
        <f ca="1">Table1[[#This Row],[Seasonally_Adjusted_Data]]</f>
        <v>22.471342948717947</v>
      </c>
      <c r="J33" s="4"/>
      <c r="K33" s="4"/>
      <c r="L33" s="4"/>
      <c r="M33" s="4"/>
      <c r="N33" s="4"/>
    </row>
    <row r="34" spans="1:14" x14ac:dyDescent="0.2">
      <c r="A34" s="5">
        <v>19238</v>
      </c>
      <c r="B34" s="3">
        <v>19.63</v>
      </c>
      <c r="C34" s="3" t="str">
        <f t="shared" si="0"/>
        <v>Sep</v>
      </c>
      <c r="D34" s="3">
        <f t="shared" ca="1" si="1"/>
        <v>23.007692307692309</v>
      </c>
      <c r="E34" s="4">
        <f ca="1">Table1[[#This Row],[y]]-Table1[[#This Row],[Trend (window size 13)]]</f>
        <v>-3.3776923076923104</v>
      </c>
      <c r="F34" s="4">
        <f ca="1">AVERAGEIF($C$8:$C$727, Table1[[#This Row],[Monthly]], $E$8:$E$727)</f>
        <v>-2.7400384615384614</v>
      </c>
      <c r="G34" s="4">
        <f ca="1">Table1[[#This Row],[Add_Seasonality_Average (Additive)]]-AVERAGE($F$2:$F$13)</f>
        <v>-2.7441249999999999</v>
      </c>
      <c r="H34" s="4">
        <f ca="1">Table1[[#This Row],[y]]-Table1[[#This Row],[Seasonality]]</f>
        <v>22.374124999999999</v>
      </c>
      <c r="I34" s="4">
        <f ca="1">Table1[[#This Row],[Seasonally_Adjusted_Data]]</f>
        <v>22.374124999999999</v>
      </c>
      <c r="J34" s="4"/>
      <c r="K34" s="4"/>
      <c r="L34" s="4"/>
      <c r="M34" s="4"/>
      <c r="N34" s="4"/>
    </row>
    <row r="35" spans="1:14" x14ac:dyDescent="0.2">
      <c r="A35" s="5">
        <v>19268</v>
      </c>
      <c r="B35" s="3">
        <v>20.399999999999999</v>
      </c>
      <c r="C35" s="3" t="str">
        <f t="shared" si="0"/>
        <v>Oct</v>
      </c>
      <c r="D35" s="3">
        <f t="shared" ca="1" si="1"/>
        <v>23.058461538461536</v>
      </c>
      <c r="E35" s="4">
        <f ca="1">Table1[[#This Row],[y]]-Table1[[#This Row],[Trend (window size 13)]]</f>
        <v>-2.6584615384615375</v>
      </c>
      <c r="F35" s="4">
        <f ca="1">AVERAGEIF($C$8:$C$727, Table1[[#This Row],[Monthly]], $E$8:$E$727)</f>
        <v>-2.4004615384615375</v>
      </c>
      <c r="G35" s="4">
        <f ca="1">Table1[[#This Row],[Add_Seasonality_Average (Additive)]]-AVERAGE($F$2:$F$13)</f>
        <v>-2.404548076923076</v>
      </c>
      <c r="H35" s="4">
        <f ca="1">Table1[[#This Row],[y]]-Table1[[#This Row],[Seasonality]]</f>
        <v>22.804548076923076</v>
      </c>
      <c r="I35" s="4">
        <f ca="1">Table1[[#This Row],[Seasonally_Adjusted_Data]]</f>
        <v>22.804548076923076</v>
      </c>
      <c r="J35" s="4"/>
      <c r="K35" s="4"/>
      <c r="L35" s="4"/>
      <c r="M35" s="4"/>
      <c r="N35" s="4"/>
    </row>
    <row r="36" spans="1:14" x14ac:dyDescent="0.2">
      <c r="A36" s="5">
        <v>19299</v>
      </c>
      <c r="B36" s="3">
        <v>20.77</v>
      </c>
      <c r="C36" s="3" t="str">
        <f t="shared" si="0"/>
        <v>Nov</v>
      </c>
      <c r="D36" s="3">
        <f t="shared" ca="1" si="1"/>
        <v>23.115384615384617</v>
      </c>
      <c r="E36" s="4">
        <f ca="1">Table1[[#This Row],[y]]-Table1[[#This Row],[Trend (window size 13)]]</f>
        <v>-2.3453846153846172</v>
      </c>
      <c r="F36" s="4">
        <f ca="1">AVERAGEIF($C$8:$C$727, Table1[[#This Row],[Monthly]], $E$8:$E$727)</f>
        <v>-1.6477179487179485</v>
      </c>
      <c r="G36" s="4">
        <f ca="1">Table1[[#This Row],[Add_Seasonality_Average (Additive)]]-AVERAGE($F$2:$F$13)</f>
        <v>-1.651804487179487</v>
      </c>
      <c r="H36" s="4">
        <f ca="1">Table1[[#This Row],[y]]-Table1[[#This Row],[Seasonality]]</f>
        <v>22.421804487179486</v>
      </c>
      <c r="I36" s="4">
        <f ca="1">Table1[[#This Row],[Seasonally_Adjusted_Data]]</f>
        <v>22.421804487179486</v>
      </c>
      <c r="J36" s="4"/>
      <c r="K36" s="4"/>
      <c r="L36" s="4"/>
      <c r="M36" s="4"/>
      <c r="N36" s="4"/>
    </row>
    <row r="37" spans="1:14" x14ac:dyDescent="0.2">
      <c r="A37" s="5">
        <v>19329</v>
      </c>
      <c r="B37" s="3">
        <v>22.39</v>
      </c>
      <c r="C37" s="3" t="str">
        <f t="shared" si="0"/>
        <v>Dec</v>
      </c>
      <c r="D37" s="3">
        <f t="shared" ca="1" si="1"/>
        <v>23.098461538461542</v>
      </c>
      <c r="E37" s="4">
        <f ca="1">Table1[[#This Row],[y]]-Table1[[#This Row],[Trend (window size 13)]]</f>
        <v>-0.70846153846154181</v>
      </c>
      <c r="F37" s="4">
        <f ca="1">AVERAGEIF($C$8:$C$727, Table1[[#This Row],[Monthly]], $E$8:$E$727)</f>
        <v>-0.38643589743589757</v>
      </c>
      <c r="G37" s="4">
        <f ca="1">Table1[[#This Row],[Add_Seasonality_Average (Additive)]]-AVERAGE($F$2:$F$13)</f>
        <v>-0.39052243589743607</v>
      </c>
      <c r="H37" s="4">
        <f ca="1">Table1[[#This Row],[y]]-Table1[[#This Row],[Seasonality]]</f>
        <v>22.780522435897435</v>
      </c>
      <c r="I37" s="4">
        <f ca="1">Table1[[#This Row],[Seasonally_Adjusted_Data]]</f>
        <v>22.780522435897435</v>
      </c>
      <c r="J37" s="4"/>
      <c r="K37" s="4"/>
      <c r="L37" s="4"/>
      <c r="M37" s="4"/>
      <c r="N37" s="4"/>
    </row>
    <row r="38" spans="1:14" x14ac:dyDescent="0.2">
      <c r="A38" s="5">
        <v>19360</v>
      </c>
      <c r="B38" s="3">
        <v>24.15</v>
      </c>
      <c r="C38" s="3" t="str">
        <f t="shared" si="0"/>
        <v>Jan</v>
      </c>
      <c r="D38" s="3">
        <f t="shared" ca="1" si="1"/>
        <v>23.087692307692308</v>
      </c>
      <c r="E38" s="4">
        <f ca="1">Table1[[#This Row],[y]]-Table1[[#This Row],[Trend (window size 13)]]</f>
        <v>1.0623076923076908</v>
      </c>
      <c r="F38" s="4">
        <f ca="1">AVERAGEIF($C$8:$C$727, Table1[[#This Row],[Monthly]], $E$8:$E$727)</f>
        <v>1.4054358974358971</v>
      </c>
      <c r="G38" s="4">
        <f ca="1">Table1[[#This Row],[Add_Seasonality_Average (Additive)]]-AVERAGE($F$2:$F$13)</f>
        <v>1.4013493589743586</v>
      </c>
      <c r="H38" s="4">
        <f ca="1">Table1[[#This Row],[y]]-Table1[[#This Row],[Seasonality]]</f>
        <v>22.748650641025641</v>
      </c>
      <c r="I38" s="4">
        <f ca="1">Table1[[#This Row],[Seasonally_Adjusted_Data]]</f>
        <v>22.748650641025641</v>
      </c>
      <c r="J38" s="4"/>
      <c r="K38" s="4"/>
      <c r="L38" s="4"/>
      <c r="M38" s="4"/>
      <c r="N38" s="4"/>
    </row>
    <row r="39" spans="1:14" x14ac:dyDescent="0.2">
      <c r="A39" s="5">
        <v>19391</v>
      </c>
      <c r="B39" s="3">
        <v>26.34</v>
      </c>
      <c r="C39" s="3" t="str">
        <f t="shared" si="0"/>
        <v>Feb</v>
      </c>
      <c r="D39" s="3">
        <f t="shared" ca="1" si="1"/>
        <v>23.130769230769229</v>
      </c>
      <c r="E39" s="4">
        <f ca="1">Table1[[#This Row],[y]]-Table1[[#This Row],[Trend (window size 13)]]</f>
        <v>3.2092307692307713</v>
      </c>
      <c r="F39" s="4">
        <f ca="1">AVERAGEIF($C$8:$C$727, Table1[[#This Row],[Monthly]], $E$8:$E$727)</f>
        <v>2.9278461538461542</v>
      </c>
      <c r="G39" s="4">
        <f ca="1">Table1[[#This Row],[Add_Seasonality_Average (Additive)]]-AVERAGE($F$2:$F$13)</f>
        <v>2.9237596153846157</v>
      </c>
      <c r="H39" s="4">
        <f ca="1">Table1[[#This Row],[y]]-Table1[[#This Row],[Seasonality]]</f>
        <v>23.416240384615385</v>
      </c>
      <c r="I39" s="4">
        <f ca="1">Table1[[#This Row],[Seasonally_Adjusted_Data]]</f>
        <v>23.416240384615385</v>
      </c>
      <c r="J39" s="4"/>
      <c r="K39" s="4"/>
      <c r="L39" s="4"/>
      <c r="M39" s="4"/>
      <c r="N39" s="4"/>
    </row>
    <row r="40" spans="1:14" x14ac:dyDescent="0.2">
      <c r="A40" s="5">
        <v>19419</v>
      </c>
      <c r="B40" s="3">
        <v>27.36</v>
      </c>
      <c r="C40" s="3" t="str">
        <f t="shared" si="0"/>
        <v>Mar</v>
      </c>
      <c r="D40" s="3">
        <f t="shared" ca="1" si="1"/>
        <v>23.225384615384616</v>
      </c>
      <c r="E40" s="4">
        <f ca="1">Table1[[#This Row],[y]]-Table1[[#This Row],[Trend (window size 13)]]</f>
        <v>4.1346153846153832</v>
      </c>
      <c r="F40" s="4">
        <f ca="1">AVERAGEIF($C$8:$C$727, Table1[[#This Row],[Monthly]], $E$8:$E$727)</f>
        <v>3.3439999999999999</v>
      </c>
      <c r="G40" s="4">
        <f ca="1">Table1[[#This Row],[Add_Seasonality_Average (Additive)]]-AVERAGE($F$2:$F$13)</f>
        <v>3.3399134615384614</v>
      </c>
      <c r="H40" s="4">
        <f ca="1">Table1[[#This Row],[y]]-Table1[[#This Row],[Seasonality]]</f>
        <v>24.020086538461538</v>
      </c>
      <c r="I40" s="4">
        <f ca="1">Table1[[#This Row],[Seasonally_Adjusted_Data]]</f>
        <v>24.020086538461538</v>
      </c>
      <c r="J40" s="4"/>
      <c r="K40" s="4"/>
      <c r="L40" s="4"/>
      <c r="M40" s="4"/>
      <c r="N40" s="4"/>
    </row>
    <row r="41" spans="1:14" x14ac:dyDescent="0.2">
      <c r="A41" s="5">
        <v>19450</v>
      </c>
      <c r="B41" s="3">
        <v>27.03</v>
      </c>
      <c r="C41" s="3" t="str">
        <f t="shared" si="0"/>
        <v>Apr</v>
      </c>
      <c r="D41" s="3">
        <f t="shared" ca="1" si="1"/>
        <v>23.326923076923077</v>
      </c>
      <c r="E41" s="4">
        <f ca="1">Table1[[#This Row],[y]]-Table1[[#This Row],[Trend (window size 13)]]</f>
        <v>3.7030769230769245</v>
      </c>
      <c r="F41" s="4">
        <f ca="1">AVERAGEIF($C$8:$C$727, Table1[[#This Row],[Monthly]], $E$8:$E$727)</f>
        <v>2.4728461538461546</v>
      </c>
      <c r="G41" s="4">
        <f ca="1">Table1[[#This Row],[Add_Seasonality_Average (Additive)]]-AVERAGE($F$2:$F$13)</f>
        <v>2.4687596153846161</v>
      </c>
      <c r="H41" s="4">
        <f ca="1">Table1[[#This Row],[y]]-Table1[[#This Row],[Seasonality]]</f>
        <v>24.561240384615385</v>
      </c>
      <c r="I41" s="4">
        <f ca="1">Table1[[#This Row],[Seasonally_Adjusted_Data]]</f>
        <v>24.561240384615385</v>
      </c>
      <c r="J41" s="4"/>
      <c r="K41" s="4"/>
      <c r="L41" s="4"/>
      <c r="M41" s="4"/>
      <c r="N41" s="4"/>
    </row>
    <row r="42" spans="1:14" x14ac:dyDescent="0.2">
      <c r="A42" s="5">
        <v>19480</v>
      </c>
      <c r="B42" s="3">
        <v>25.47</v>
      </c>
      <c r="C42" s="3" t="str">
        <f t="shared" si="0"/>
        <v>May</v>
      </c>
      <c r="D42" s="3">
        <f t="shared" ca="1" si="1"/>
        <v>23.419230769230769</v>
      </c>
      <c r="E42" s="4">
        <f ca="1">Table1[[#This Row],[y]]-Table1[[#This Row],[Trend (window size 13)]]</f>
        <v>2.0507692307692302</v>
      </c>
      <c r="F42" s="4">
        <f ca="1">AVERAGEIF($C$8:$C$727, Table1[[#This Row],[Monthly]], $E$8:$E$727)</f>
        <v>1.190307692307693</v>
      </c>
      <c r="G42" s="4">
        <f ca="1">Table1[[#This Row],[Add_Seasonality_Average (Additive)]]-AVERAGE($F$2:$F$13)</f>
        <v>1.1862211538461545</v>
      </c>
      <c r="H42" s="4">
        <f ca="1">Table1[[#This Row],[y]]-Table1[[#This Row],[Seasonality]]</f>
        <v>24.283778846153844</v>
      </c>
      <c r="I42" s="4">
        <f ca="1">Table1[[#This Row],[Seasonally_Adjusted_Data]]</f>
        <v>24.283778846153844</v>
      </c>
      <c r="J42" s="4"/>
      <c r="K42" s="4"/>
      <c r="L42" s="4"/>
      <c r="M42" s="4"/>
      <c r="N42" s="4"/>
    </row>
    <row r="43" spans="1:14" x14ac:dyDescent="0.2">
      <c r="A43" s="5">
        <v>19511</v>
      </c>
      <c r="B43" s="3">
        <v>23.49</v>
      </c>
      <c r="C43" s="3" t="str">
        <f t="shared" si="0"/>
        <v>Jun</v>
      </c>
      <c r="D43" s="3">
        <f t="shared" ca="1" si="1"/>
        <v>23.547692307692309</v>
      </c>
      <c r="E43" s="4">
        <f ca="1">Table1[[#This Row],[y]]-Table1[[#This Row],[Trend (window size 13)]]</f>
        <v>-5.7692307692310152E-2</v>
      </c>
      <c r="F43" s="4">
        <f ca="1">AVERAGEIF($C$8:$C$727, Table1[[#This Row],[Monthly]], $E$8:$E$727)</f>
        <v>-0.22521794871794854</v>
      </c>
      <c r="G43" s="4">
        <f ca="1">Table1[[#This Row],[Add_Seasonality_Average (Additive)]]-AVERAGE($F$2:$F$13)</f>
        <v>-0.22930448717948707</v>
      </c>
      <c r="H43" s="4">
        <f ca="1">Table1[[#This Row],[y]]-Table1[[#This Row],[Seasonality]]</f>
        <v>23.719304487179485</v>
      </c>
      <c r="I43" s="4">
        <f ca="1">Table1[[#This Row],[Seasonally_Adjusted_Data]]</f>
        <v>23.719304487179485</v>
      </c>
      <c r="J43" s="4"/>
      <c r="K43" s="4"/>
      <c r="L43" s="4"/>
      <c r="M43" s="4"/>
      <c r="N43" s="4"/>
    </row>
    <row r="44" spans="1:14" x14ac:dyDescent="0.2">
      <c r="A44" s="5">
        <v>19541</v>
      </c>
      <c r="B44" s="3">
        <v>22.2</v>
      </c>
      <c r="C44" s="3" t="str">
        <f t="shared" si="0"/>
        <v>Jul</v>
      </c>
      <c r="D44" s="3">
        <f t="shared" ca="1" si="1"/>
        <v>23.596153846153843</v>
      </c>
      <c r="E44" s="4">
        <f ca="1">Table1[[#This Row],[y]]-Table1[[#This Row],[Trend (window size 13)]]</f>
        <v>-1.3961538461538439</v>
      </c>
      <c r="F44" s="4">
        <f ca="1">AVERAGEIF($C$8:$C$727, Table1[[#This Row],[Monthly]], $E$8:$E$727)</f>
        <v>-1.4442692307692311</v>
      </c>
      <c r="G44" s="4">
        <f ca="1">Table1[[#This Row],[Add_Seasonality_Average (Additive)]]-AVERAGE($F$2:$F$13)</f>
        <v>-1.4483557692307696</v>
      </c>
      <c r="H44" s="4">
        <f ca="1">Table1[[#This Row],[y]]-Table1[[#This Row],[Seasonality]]</f>
        <v>23.648355769230768</v>
      </c>
      <c r="I44" s="4">
        <f ca="1">Table1[[#This Row],[Seasonally_Adjusted_Data]]</f>
        <v>23.648355769230768</v>
      </c>
      <c r="J44" s="4"/>
      <c r="K44" s="4"/>
      <c r="L44" s="4"/>
      <c r="M44" s="4"/>
      <c r="N44" s="4"/>
    </row>
    <row r="45" spans="1:14" x14ac:dyDescent="0.2">
      <c r="A45" s="5">
        <v>19572</v>
      </c>
      <c r="B45" s="3">
        <v>21.45</v>
      </c>
      <c r="C45" s="3" t="str">
        <f t="shared" si="0"/>
        <v>Aug</v>
      </c>
      <c r="D45" s="3">
        <f t="shared" ca="1" si="1"/>
        <v>23.661538461538459</v>
      </c>
      <c r="E45" s="4">
        <f ca="1">Table1[[#This Row],[y]]-Table1[[#This Row],[Trend (window size 13)]]</f>
        <v>-2.2115384615384599</v>
      </c>
      <c r="F45" s="4">
        <f ca="1">AVERAGEIF($C$8:$C$727, Table1[[#This Row],[Monthly]], $E$8:$E$727)</f>
        <v>-2.4472564102564101</v>
      </c>
      <c r="G45" s="4">
        <f ca="1">Table1[[#This Row],[Add_Seasonality_Average (Additive)]]-AVERAGE($F$2:$F$13)</f>
        <v>-2.4513429487179486</v>
      </c>
      <c r="H45" s="4">
        <f ca="1">Table1[[#This Row],[y]]-Table1[[#This Row],[Seasonality]]</f>
        <v>23.901342948717947</v>
      </c>
      <c r="I45" s="4">
        <f ca="1">Table1[[#This Row],[Seasonally_Adjusted_Data]]</f>
        <v>23.901342948717947</v>
      </c>
      <c r="J45" s="4"/>
      <c r="K45" s="4"/>
      <c r="L45" s="4"/>
      <c r="M45" s="4"/>
      <c r="N45" s="4"/>
    </row>
    <row r="46" spans="1:14" x14ac:dyDescent="0.2">
      <c r="A46" s="5">
        <v>19603</v>
      </c>
      <c r="B46" s="3">
        <v>21.25</v>
      </c>
      <c r="C46" s="3" t="str">
        <f t="shared" si="0"/>
        <v>Sep</v>
      </c>
      <c r="D46" s="3">
        <f t="shared" ca="1" si="1"/>
        <v>23.583846153846153</v>
      </c>
      <c r="E46" s="4">
        <f ca="1">Table1[[#This Row],[y]]-Table1[[#This Row],[Trend (window size 13)]]</f>
        <v>-2.333846153846153</v>
      </c>
      <c r="F46" s="4">
        <f ca="1">AVERAGEIF($C$8:$C$727, Table1[[#This Row],[Monthly]], $E$8:$E$727)</f>
        <v>-2.7400384615384614</v>
      </c>
      <c r="G46" s="4">
        <f ca="1">Table1[[#This Row],[Add_Seasonality_Average (Additive)]]-AVERAGE($F$2:$F$13)</f>
        <v>-2.7441249999999999</v>
      </c>
      <c r="H46" s="4">
        <f ca="1">Table1[[#This Row],[y]]-Table1[[#This Row],[Seasonality]]</f>
        <v>23.994125</v>
      </c>
      <c r="I46" s="4">
        <f ca="1">Table1[[#This Row],[Seasonally_Adjusted_Data]]</f>
        <v>23.994125</v>
      </c>
      <c r="J46" s="4"/>
      <c r="K46" s="4"/>
      <c r="L46" s="4"/>
      <c r="M46" s="4"/>
      <c r="N46" s="4"/>
    </row>
    <row r="47" spans="1:14" x14ac:dyDescent="0.2">
      <c r="A47" s="5">
        <v>19633</v>
      </c>
      <c r="B47" s="3">
        <v>20.95</v>
      </c>
      <c r="C47" s="3" t="str">
        <f t="shared" si="0"/>
        <v>Oct</v>
      </c>
      <c r="D47" s="3">
        <f t="shared" ca="1" si="1"/>
        <v>23.246153846153842</v>
      </c>
      <c r="E47" s="4">
        <f ca="1">Table1[[#This Row],[y]]-Table1[[#This Row],[Trend (window size 13)]]</f>
        <v>-2.2961538461538424</v>
      </c>
      <c r="F47" s="4">
        <f ca="1">AVERAGEIF($C$8:$C$727, Table1[[#This Row],[Monthly]], $E$8:$E$727)</f>
        <v>-2.4004615384615375</v>
      </c>
      <c r="G47" s="4">
        <f ca="1">Table1[[#This Row],[Add_Seasonality_Average (Additive)]]-AVERAGE($F$2:$F$13)</f>
        <v>-2.404548076923076</v>
      </c>
      <c r="H47" s="4">
        <f ca="1">Table1[[#This Row],[y]]-Table1[[#This Row],[Seasonality]]</f>
        <v>23.354548076923074</v>
      </c>
      <c r="I47" s="4">
        <f ca="1">Table1[[#This Row],[Seasonally_Adjusted_Data]]</f>
        <v>23.354548076923074</v>
      </c>
      <c r="J47" s="4"/>
      <c r="K47" s="4"/>
      <c r="L47" s="4"/>
      <c r="M47" s="4"/>
      <c r="N47" s="4"/>
    </row>
    <row r="48" spans="1:14" x14ac:dyDescent="0.2">
      <c r="A48" s="5">
        <v>19664</v>
      </c>
      <c r="B48" s="3">
        <v>21.6</v>
      </c>
      <c r="C48" s="3" t="str">
        <f t="shared" si="0"/>
        <v>Nov</v>
      </c>
      <c r="D48" s="3">
        <f t="shared" ca="1" si="1"/>
        <v>22.838461538461537</v>
      </c>
      <c r="E48" s="4">
        <f ca="1">Table1[[#This Row],[y]]-Table1[[#This Row],[Trend (window size 13)]]</f>
        <v>-1.2384615384615358</v>
      </c>
      <c r="F48" s="4">
        <f ca="1">AVERAGEIF($C$8:$C$727, Table1[[#This Row],[Monthly]], $E$8:$E$727)</f>
        <v>-1.6477179487179485</v>
      </c>
      <c r="G48" s="4">
        <f ca="1">Table1[[#This Row],[Add_Seasonality_Average (Additive)]]-AVERAGE($F$2:$F$13)</f>
        <v>-1.651804487179487</v>
      </c>
      <c r="H48" s="4">
        <f ca="1">Table1[[#This Row],[y]]-Table1[[#This Row],[Seasonality]]</f>
        <v>23.251804487179488</v>
      </c>
      <c r="I48" s="4">
        <f ca="1">Table1[[#This Row],[Seasonally_Adjusted_Data]]</f>
        <v>23.251804487179488</v>
      </c>
      <c r="J48" s="4"/>
      <c r="K48" s="4"/>
      <c r="L48" s="4"/>
      <c r="M48" s="4"/>
      <c r="N48" s="4"/>
    </row>
    <row r="49" spans="1:14" x14ac:dyDescent="0.2">
      <c r="A49" s="5">
        <v>19694</v>
      </c>
      <c r="B49" s="3">
        <v>22.44</v>
      </c>
      <c r="C49" s="3" t="str">
        <f t="shared" si="0"/>
        <v>Dec</v>
      </c>
      <c r="D49" s="3">
        <f t="shared" ca="1" si="1"/>
        <v>22.476923076923075</v>
      </c>
      <c r="E49" s="4">
        <f ca="1">Table1[[#This Row],[y]]-Table1[[#This Row],[Trend (window size 13)]]</f>
        <v>-3.692307692307395E-2</v>
      </c>
      <c r="F49" s="4">
        <f ca="1">AVERAGEIF($C$8:$C$727, Table1[[#This Row],[Monthly]], $E$8:$E$727)</f>
        <v>-0.38643589743589757</v>
      </c>
      <c r="G49" s="4">
        <f ca="1">Table1[[#This Row],[Add_Seasonality_Average (Additive)]]-AVERAGE($F$2:$F$13)</f>
        <v>-0.39052243589743607</v>
      </c>
      <c r="H49" s="4">
        <f ca="1">Table1[[#This Row],[y]]-Table1[[#This Row],[Seasonality]]</f>
        <v>22.830522435897436</v>
      </c>
      <c r="I49" s="4">
        <f ca="1">Table1[[#This Row],[Seasonally_Adjusted_Data]]</f>
        <v>22.830522435897436</v>
      </c>
      <c r="J49" s="4"/>
      <c r="K49" s="4"/>
      <c r="L49" s="4"/>
      <c r="M49" s="4"/>
      <c r="N49" s="4"/>
    </row>
    <row r="50" spans="1:14" x14ac:dyDescent="0.2">
      <c r="A50" s="5">
        <v>19725</v>
      </c>
      <c r="B50" s="3">
        <v>23.02</v>
      </c>
      <c r="C50" s="3" t="str">
        <f t="shared" si="0"/>
        <v>Jan</v>
      </c>
      <c r="D50" s="3">
        <f t="shared" ca="1" si="1"/>
        <v>22.171538461538457</v>
      </c>
      <c r="E50" s="4">
        <f ca="1">Table1[[#This Row],[y]]-Table1[[#This Row],[Trend (window size 13)]]</f>
        <v>0.84846153846154237</v>
      </c>
      <c r="F50" s="4">
        <f ca="1">AVERAGEIF($C$8:$C$727, Table1[[#This Row],[Monthly]], $E$8:$E$727)</f>
        <v>1.4054358974358971</v>
      </c>
      <c r="G50" s="4">
        <f ca="1">Table1[[#This Row],[Add_Seasonality_Average (Additive)]]-AVERAGE($F$2:$F$13)</f>
        <v>1.4013493589743586</v>
      </c>
      <c r="H50" s="4">
        <f ca="1">Table1[[#This Row],[y]]-Table1[[#This Row],[Seasonality]]</f>
        <v>21.618650641025642</v>
      </c>
      <c r="I50" s="4">
        <f ca="1">Table1[[#This Row],[Seasonally_Adjusted_Data]]</f>
        <v>21.618650641025642</v>
      </c>
      <c r="J50" s="4"/>
      <c r="K50" s="4"/>
      <c r="L50" s="4"/>
      <c r="M50" s="4"/>
      <c r="N50" s="4"/>
    </row>
    <row r="51" spans="1:14" x14ac:dyDescent="0.2">
      <c r="A51" s="5">
        <v>19756</v>
      </c>
      <c r="B51" s="3">
        <v>25</v>
      </c>
      <c r="C51" s="3" t="str">
        <f t="shared" si="0"/>
        <v>Feb</v>
      </c>
      <c r="D51" s="3">
        <f t="shared" ca="1" si="1"/>
        <v>21.950769230769232</v>
      </c>
      <c r="E51" s="4">
        <f ca="1">Table1[[#This Row],[y]]-Table1[[#This Row],[Trend (window size 13)]]</f>
        <v>3.0492307692307676</v>
      </c>
      <c r="F51" s="4">
        <f ca="1">AVERAGEIF($C$8:$C$727, Table1[[#This Row],[Monthly]], $E$8:$E$727)</f>
        <v>2.9278461538461542</v>
      </c>
      <c r="G51" s="4">
        <f ca="1">Table1[[#This Row],[Add_Seasonality_Average (Additive)]]-AVERAGE($F$2:$F$13)</f>
        <v>2.9237596153846157</v>
      </c>
      <c r="H51" s="4">
        <f ca="1">Table1[[#This Row],[y]]-Table1[[#This Row],[Seasonality]]</f>
        <v>22.076240384615385</v>
      </c>
      <c r="I51" s="4">
        <f ca="1">Table1[[#This Row],[Seasonally_Adjusted_Data]]</f>
        <v>22.076240384615385</v>
      </c>
      <c r="J51" s="4"/>
      <c r="K51" s="4"/>
      <c r="L51" s="4"/>
      <c r="M51" s="4"/>
      <c r="N51" s="4"/>
    </row>
    <row r="52" spans="1:14" x14ac:dyDescent="0.2">
      <c r="A52" s="5">
        <v>19784</v>
      </c>
      <c r="B52" s="3">
        <v>25.33</v>
      </c>
      <c r="C52" s="3" t="str">
        <f t="shared" si="0"/>
        <v>Mar</v>
      </c>
      <c r="D52" s="3">
        <f t="shared" ca="1" si="1"/>
        <v>21.758461538461535</v>
      </c>
      <c r="E52" s="4">
        <f ca="1">Table1[[#This Row],[y]]-Table1[[#This Row],[Trend (window size 13)]]</f>
        <v>3.5715384615384629</v>
      </c>
      <c r="F52" s="4">
        <f ca="1">AVERAGEIF($C$8:$C$727, Table1[[#This Row],[Monthly]], $E$8:$E$727)</f>
        <v>3.3439999999999999</v>
      </c>
      <c r="G52" s="4">
        <f ca="1">Table1[[#This Row],[Add_Seasonality_Average (Additive)]]-AVERAGE($F$2:$F$13)</f>
        <v>3.3399134615384614</v>
      </c>
      <c r="H52" s="4">
        <f ca="1">Table1[[#This Row],[y]]-Table1[[#This Row],[Seasonality]]</f>
        <v>21.990086538461536</v>
      </c>
      <c r="I52" s="4">
        <f ca="1">Table1[[#This Row],[Seasonally_Adjusted_Data]]</f>
        <v>21.990086538461536</v>
      </c>
      <c r="J52" s="4"/>
      <c r="K52" s="4"/>
      <c r="L52" s="4"/>
      <c r="M52" s="4"/>
      <c r="N52" s="4"/>
    </row>
    <row r="53" spans="1:14" x14ac:dyDescent="0.2">
      <c r="A53" s="5">
        <v>19815</v>
      </c>
      <c r="B53" s="3">
        <v>22.97</v>
      </c>
      <c r="C53" s="3" t="str">
        <f t="shared" si="0"/>
        <v>Apr</v>
      </c>
      <c r="D53" s="3">
        <f t="shared" ca="1" si="1"/>
        <v>21.593846153846151</v>
      </c>
      <c r="E53" s="4">
        <f ca="1">Table1[[#This Row],[y]]-Table1[[#This Row],[Trend (window size 13)]]</f>
        <v>1.3761538461538478</v>
      </c>
      <c r="F53" s="4">
        <f ca="1">AVERAGEIF($C$8:$C$727, Table1[[#This Row],[Monthly]], $E$8:$E$727)</f>
        <v>2.4728461538461546</v>
      </c>
      <c r="G53" s="4">
        <f ca="1">Table1[[#This Row],[Add_Seasonality_Average (Additive)]]-AVERAGE($F$2:$F$13)</f>
        <v>2.4687596153846161</v>
      </c>
      <c r="H53" s="4">
        <f ca="1">Table1[[#This Row],[y]]-Table1[[#This Row],[Seasonality]]</f>
        <v>20.501240384615382</v>
      </c>
      <c r="I53" s="4">
        <f ca="1">Table1[[#This Row],[Seasonally_Adjusted_Data]]</f>
        <v>20.501240384615382</v>
      </c>
      <c r="J53" s="4"/>
      <c r="K53" s="4"/>
      <c r="L53" s="4"/>
      <c r="M53" s="4"/>
      <c r="N53" s="4"/>
    </row>
    <row r="54" spans="1:14" x14ac:dyDescent="0.2">
      <c r="A54" s="5">
        <v>19845</v>
      </c>
      <c r="B54" s="3">
        <v>21.73</v>
      </c>
      <c r="C54" s="3" t="str">
        <f t="shared" si="0"/>
        <v>May</v>
      </c>
      <c r="D54" s="3">
        <f t="shared" ca="1" si="1"/>
        <v>21.541538461538462</v>
      </c>
      <c r="E54" s="4">
        <f ca="1">Table1[[#This Row],[y]]-Table1[[#This Row],[Trend (window size 13)]]</f>
        <v>0.18846153846153868</v>
      </c>
      <c r="F54" s="4">
        <f ca="1">AVERAGEIF($C$8:$C$727, Table1[[#This Row],[Monthly]], $E$8:$E$727)</f>
        <v>1.190307692307693</v>
      </c>
      <c r="G54" s="4">
        <f ca="1">Table1[[#This Row],[Add_Seasonality_Average (Additive)]]-AVERAGE($F$2:$F$13)</f>
        <v>1.1862211538461545</v>
      </c>
      <c r="H54" s="4">
        <f ca="1">Table1[[#This Row],[y]]-Table1[[#This Row],[Seasonality]]</f>
        <v>20.543778846153845</v>
      </c>
      <c r="I54" s="4">
        <f ca="1">Table1[[#This Row],[Seasonally_Adjusted_Data]]</f>
        <v>20.543778846153845</v>
      </c>
      <c r="J54" s="4"/>
      <c r="K54" s="4"/>
      <c r="L54" s="4"/>
      <c r="M54" s="4"/>
      <c r="N54" s="4"/>
    </row>
    <row r="55" spans="1:14" x14ac:dyDescent="0.2">
      <c r="A55" s="5">
        <v>19876</v>
      </c>
      <c r="B55" s="3">
        <v>20.77</v>
      </c>
      <c r="C55" s="3" t="str">
        <f t="shared" si="0"/>
        <v>Jun</v>
      </c>
      <c r="D55" s="3">
        <f t="shared" ca="1" si="1"/>
        <v>21.518461538461541</v>
      </c>
      <c r="E55" s="4">
        <f ca="1">Table1[[#This Row],[y]]-Table1[[#This Row],[Trend (window size 13)]]</f>
        <v>-0.74846153846154095</v>
      </c>
      <c r="F55" s="4">
        <f ca="1">AVERAGEIF($C$8:$C$727, Table1[[#This Row],[Monthly]], $E$8:$E$727)</f>
        <v>-0.22521794871794854</v>
      </c>
      <c r="G55" s="4">
        <f ca="1">Table1[[#This Row],[Add_Seasonality_Average (Additive)]]-AVERAGE($F$2:$F$13)</f>
        <v>-0.22930448717948707</v>
      </c>
      <c r="H55" s="4">
        <f ca="1">Table1[[#This Row],[y]]-Table1[[#This Row],[Seasonality]]</f>
        <v>20.999304487179487</v>
      </c>
      <c r="I55" s="4">
        <f ca="1">Table1[[#This Row],[Seasonally_Adjusted_Data]]</f>
        <v>20.999304487179487</v>
      </c>
      <c r="J55" s="4"/>
      <c r="K55" s="4"/>
      <c r="L55" s="4"/>
      <c r="M55" s="4"/>
      <c r="N55" s="4"/>
    </row>
    <row r="56" spans="1:14" x14ac:dyDescent="0.2">
      <c r="A56" s="5">
        <v>19906</v>
      </c>
      <c r="B56" s="3">
        <v>19.52</v>
      </c>
      <c r="C56" s="3" t="str">
        <f t="shared" si="0"/>
        <v>Jul</v>
      </c>
      <c r="D56" s="3">
        <f t="shared" ca="1" si="1"/>
        <v>21.619230769230771</v>
      </c>
      <c r="E56" s="4">
        <f ca="1">Table1[[#This Row],[y]]-Table1[[#This Row],[Trend (window size 13)]]</f>
        <v>-2.0992307692307719</v>
      </c>
      <c r="F56" s="4">
        <f ca="1">AVERAGEIF($C$8:$C$727, Table1[[#This Row],[Monthly]], $E$8:$E$727)</f>
        <v>-1.4442692307692311</v>
      </c>
      <c r="G56" s="4">
        <f ca="1">Table1[[#This Row],[Add_Seasonality_Average (Additive)]]-AVERAGE($F$2:$F$13)</f>
        <v>-1.4483557692307696</v>
      </c>
      <c r="H56" s="4">
        <f ca="1">Table1[[#This Row],[y]]-Table1[[#This Row],[Seasonality]]</f>
        <v>20.968355769230769</v>
      </c>
      <c r="I56" s="4">
        <f ca="1">Table1[[#This Row],[Seasonally_Adjusted_Data]]</f>
        <v>20.968355769230769</v>
      </c>
      <c r="J56" s="4"/>
      <c r="K56" s="4"/>
      <c r="L56" s="4"/>
      <c r="M56" s="4"/>
      <c r="N56" s="4"/>
    </row>
    <row r="57" spans="1:14" x14ac:dyDescent="0.2">
      <c r="A57" s="5">
        <v>19937</v>
      </c>
      <c r="B57" s="3">
        <v>19.329999999999998</v>
      </c>
      <c r="C57" s="3" t="str">
        <f t="shared" si="0"/>
        <v>Aug</v>
      </c>
      <c r="D57" s="3">
        <f t="shared" ca="1" si="1"/>
        <v>21.757692307692306</v>
      </c>
      <c r="E57" s="4">
        <f ca="1">Table1[[#This Row],[y]]-Table1[[#This Row],[Trend (window size 13)]]</f>
        <v>-2.4276923076923076</v>
      </c>
      <c r="F57" s="4">
        <f ca="1">AVERAGEIF($C$8:$C$727, Table1[[#This Row],[Monthly]], $E$8:$E$727)</f>
        <v>-2.4472564102564101</v>
      </c>
      <c r="G57" s="4">
        <f ca="1">Table1[[#This Row],[Add_Seasonality_Average (Additive)]]-AVERAGE($F$2:$F$13)</f>
        <v>-2.4513429487179486</v>
      </c>
      <c r="H57" s="4">
        <f ca="1">Table1[[#This Row],[y]]-Table1[[#This Row],[Seasonality]]</f>
        <v>21.781342948717946</v>
      </c>
      <c r="I57" s="4">
        <f ca="1">Table1[[#This Row],[Seasonally_Adjusted_Data]]</f>
        <v>21.781342948717946</v>
      </c>
      <c r="J57" s="4"/>
      <c r="K57" s="4"/>
      <c r="L57" s="4"/>
      <c r="M57" s="4"/>
      <c r="N57" s="4"/>
    </row>
    <row r="58" spans="1:14" x14ac:dyDescent="0.2">
      <c r="A58" s="5">
        <v>19968</v>
      </c>
      <c r="B58" s="3">
        <v>18.95</v>
      </c>
      <c r="C58" s="3" t="str">
        <f t="shared" si="0"/>
        <v>Sep</v>
      </c>
      <c r="D58" s="3">
        <f t="shared" ca="1" si="1"/>
        <v>21.768461538461541</v>
      </c>
      <c r="E58" s="4">
        <f ca="1">Table1[[#This Row],[y]]-Table1[[#This Row],[Trend (window size 13)]]</f>
        <v>-2.8184615384615412</v>
      </c>
      <c r="F58" s="4">
        <f ca="1">AVERAGEIF($C$8:$C$727, Table1[[#This Row],[Monthly]], $E$8:$E$727)</f>
        <v>-2.7400384615384614</v>
      </c>
      <c r="G58" s="4">
        <f ca="1">Table1[[#This Row],[Add_Seasonality_Average (Additive)]]-AVERAGE($F$2:$F$13)</f>
        <v>-2.7441249999999999</v>
      </c>
      <c r="H58" s="4">
        <f ca="1">Table1[[#This Row],[y]]-Table1[[#This Row],[Seasonality]]</f>
        <v>21.694125</v>
      </c>
      <c r="I58" s="4">
        <f ca="1">Table1[[#This Row],[Seasonally_Adjusted_Data]]</f>
        <v>21.694125</v>
      </c>
      <c r="J58" s="4"/>
      <c r="K58" s="4"/>
      <c r="L58" s="4"/>
      <c r="M58" s="4"/>
      <c r="N58" s="4"/>
    </row>
    <row r="59" spans="1:14" x14ac:dyDescent="0.2">
      <c r="A59" s="5">
        <v>19998</v>
      </c>
      <c r="B59" s="3">
        <v>19.11</v>
      </c>
      <c r="C59" s="3" t="str">
        <f t="shared" si="0"/>
        <v>Oct</v>
      </c>
      <c r="D59" s="3">
        <f t="shared" ca="1" si="1"/>
        <v>21.683076923076921</v>
      </c>
      <c r="E59" s="4">
        <f ca="1">Table1[[#This Row],[y]]-Table1[[#This Row],[Trend (window size 13)]]</f>
        <v>-2.5730769230769219</v>
      </c>
      <c r="F59" s="4">
        <f ca="1">AVERAGEIF($C$8:$C$727, Table1[[#This Row],[Monthly]], $E$8:$E$727)</f>
        <v>-2.4004615384615375</v>
      </c>
      <c r="G59" s="4">
        <f ca="1">Table1[[#This Row],[Add_Seasonality_Average (Additive)]]-AVERAGE($F$2:$F$13)</f>
        <v>-2.404548076923076</v>
      </c>
      <c r="H59" s="4">
        <f ca="1">Table1[[#This Row],[y]]-Table1[[#This Row],[Seasonality]]</f>
        <v>21.514548076923077</v>
      </c>
      <c r="I59" s="4">
        <f ca="1">Table1[[#This Row],[Seasonally_Adjusted_Data]]</f>
        <v>21.514548076923077</v>
      </c>
      <c r="J59" s="4"/>
      <c r="K59" s="4"/>
      <c r="L59" s="4"/>
      <c r="M59" s="4"/>
      <c r="N59" s="4"/>
    </row>
    <row r="60" spans="1:14" x14ac:dyDescent="0.2">
      <c r="A60" s="5">
        <v>20029</v>
      </c>
      <c r="B60" s="3">
        <v>20.27</v>
      </c>
      <c r="C60" s="3" t="str">
        <f t="shared" si="0"/>
        <v>Nov</v>
      </c>
      <c r="D60" s="3">
        <f t="shared" ca="1" si="1"/>
        <v>21.620769230769231</v>
      </c>
      <c r="E60" s="4">
        <f ca="1">Table1[[#This Row],[y]]-Table1[[#This Row],[Trend (window size 13)]]</f>
        <v>-1.3507692307692309</v>
      </c>
      <c r="F60" s="4">
        <f ca="1">AVERAGEIF($C$8:$C$727, Table1[[#This Row],[Monthly]], $E$8:$E$727)</f>
        <v>-1.6477179487179485</v>
      </c>
      <c r="G60" s="4">
        <f ca="1">Table1[[#This Row],[Add_Seasonality_Average (Additive)]]-AVERAGE($F$2:$F$13)</f>
        <v>-1.651804487179487</v>
      </c>
      <c r="H60" s="4">
        <f ca="1">Table1[[#This Row],[y]]-Table1[[#This Row],[Seasonality]]</f>
        <v>21.921804487179486</v>
      </c>
      <c r="I60" s="4">
        <f ca="1">Table1[[#This Row],[Seasonally_Adjusted_Data]]</f>
        <v>21.921804487179486</v>
      </c>
      <c r="J60" s="4"/>
      <c r="K60" s="4"/>
      <c r="L60" s="4"/>
      <c r="M60" s="4"/>
      <c r="N60" s="4"/>
    </row>
    <row r="61" spans="1:14" x14ac:dyDescent="0.2">
      <c r="A61" s="5">
        <v>20059</v>
      </c>
      <c r="B61" s="3">
        <v>21.3</v>
      </c>
      <c r="C61" s="3" t="str">
        <f t="shared" si="0"/>
        <v>Dec</v>
      </c>
      <c r="D61" s="3">
        <f t="shared" ca="1" si="1"/>
        <v>21.58</v>
      </c>
      <c r="E61" s="4">
        <f ca="1">Table1[[#This Row],[y]]-Table1[[#This Row],[Trend (window size 13)]]</f>
        <v>-0.27999999999999758</v>
      </c>
      <c r="F61" s="4">
        <f ca="1">AVERAGEIF($C$8:$C$727, Table1[[#This Row],[Monthly]], $E$8:$E$727)</f>
        <v>-0.38643589743589757</v>
      </c>
      <c r="G61" s="4">
        <f ca="1">Table1[[#This Row],[Add_Seasonality_Average (Additive)]]-AVERAGE($F$2:$F$13)</f>
        <v>-0.39052243589743607</v>
      </c>
      <c r="H61" s="4">
        <f ca="1">Table1[[#This Row],[y]]-Table1[[#This Row],[Seasonality]]</f>
        <v>21.690522435897435</v>
      </c>
      <c r="I61" s="4">
        <f ca="1">Table1[[#This Row],[Seasonally_Adjusted_Data]]</f>
        <v>21.690522435897435</v>
      </c>
      <c r="J61" s="4"/>
      <c r="K61" s="4"/>
      <c r="L61" s="4"/>
      <c r="M61" s="4"/>
      <c r="N61" s="4"/>
    </row>
    <row r="62" spans="1:14" x14ac:dyDescent="0.2">
      <c r="A62" s="5">
        <v>20090</v>
      </c>
      <c r="B62" s="3">
        <v>23.75</v>
      </c>
      <c r="C62" s="3" t="str">
        <f t="shared" si="0"/>
        <v>Jan</v>
      </c>
      <c r="D62" s="3">
        <f t="shared" ca="1" si="1"/>
        <v>21.556153846153844</v>
      </c>
      <c r="E62" s="4">
        <f ca="1">Table1[[#This Row],[y]]-Table1[[#This Row],[Trend (window size 13)]]</f>
        <v>2.193846153846156</v>
      </c>
      <c r="F62" s="4">
        <f ca="1">AVERAGEIF($C$8:$C$727, Table1[[#This Row],[Monthly]], $E$8:$E$727)</f>
        <v>1.4054358974358971</v>
      </c>
      <c r="G62" s="4">
        <f ca="1">Table1[[#This Row],[Add_Seasonality_Average (Additive)]]-AVERAGE($F$2:$F$13)</f>
        <v>1.4013493589743586</v>
      </c>
      <c r="H62" s="4">
        <f ca="1">Table1[[#This Row],[y]]-Table1[[#This Row],[Seasonality]]</f>
        <v>22.348650641025642</v>
      </c>
      <c r="I62" s="4">
        <f ca="1">Table1[[#This Row],[Seasonally_Adjusted_Data]]</f>
        <v>22.348650641025642</v>
      </c>
      <c r="J62" s="4"/>
      <c r="K62" s="4"/>
      <c r="L62" s="4"/>
      <c r="M62" s="4"/>
      <c r="N62" s="4"/>
    </row>
    <row r="63" spans="1:14" x14ac:dyDescent="0.2">
      <c r="A63" s="5">
        <v>20121</v>
      </c>
      <c r="B63" s="3">
        <v>24.82</v>
      </c>
      <c r="C63" s="3" t="str">
        <f t="shared" si="0"/>
        <v>Feb</v>
      </c>
      <c r="D63" s="3">
        <f t="shared" ca="1" si="1"/>
        <v>21.564615384615383</v>
      </c>
      <c r="E63" s="4">
        <f ca="1">Table1[[#This Row],[y]]-Table1[[#This Row],[Trend (window size 13)]]</f>
        <v>3.2553846153846173</v>
      </c>
      <c r="F63" s="4">
        <f ca="1">AVERAGEIF($C$8:$C$727, Table1[[#This Row],[Monthly]], $E$8:$E$727)</f>
        <v>2.9278461538461542</v>
      </c>
      <c r="G63" s="4">
        <f ca="1">Table1[[#This Row],[Add_Seasonality_Average (Additive)]]-AVERAGE($F$2:$F$13)</f>
        <v>2.9237596153846157</v>
      </c>
      <c r="H63" s="4">
        <f ca="1">Table1[[#This Row],[y]]-Table1[[#This Row],[Seasonality]]</f>
        <v>21.896240384615385</v>
      </c>
      <c r="I63" s="4">
        <f ca="1">Table1[[#This Row],[Seasonally_Adjusted_Data]]</f>
        <v>21.896240384615385</v>
      </c>
      <c r="J63" s="4"/>
      <c r="K63" s="4"/>
      <c r="L63" s="4"/>
      <c r="M63" s="4"/>
      <c r="N63" s="4"/>
    </row>
    <row r="64" spans="1:14" x14ac:dyDescent="0.2">
      <c r="A64" s="5">
        <v>20149</v>
      </c>
      <c r="B64" s="3">
        <v>25.14</v>
      </c>
      <c r="C64" s="3" t="str">
        <f t="shared" si="0"/>
        <v>Mar</v>
      </c>
      <c r="D64" s="3">
        <f t="shared" ca="1" si="1"/>
        <v>21.557692307692307</v>
      </c>
      <c r="E64" s="4">
        <f ca="1">Table1[[#This Row],[y]]-Table1[[#This Row],[Trend (window size 13)]]</f>
        <v>3.582307692307694</v>
      </c>
      <c r="F64" s="4">
        <f ca="1">AVERAGEIF($C$8:$C$727, Table1[[#This Row],[Monthly]], $E$8:$E$727)</f>
        <v>3.3439999999999999</v>
      </c>
      <c r="G64" s="4">
        <f ca="1">Table1[[#This Row],[Add_Seasonality_Average (Additive)]]-AVERAGE($F$2:$F$13)</f>
        <v>3.3399134615384614</v>
      </c>
      <c r="H64" s="4">
        <f ca="1">Table1[[#This Row],[y]]-Table1[[#This Row],[Seasonality]]</f>
        <v>21.800086538461539</v>
      </c>
      <c r="I64" s="4">
        <f ca="1">Table1[[#This Row],[Seasonally_Adjusted_Data]]</f>
        <v>21.800086538461539</v>
      </c>
      <c r="J64" s="4"/>
      <c r="K64" s="4"/>
      <c r="L64" s="4"/>
      <c r="M64" s="4"/>
      <c r="N64" s="4"/>
    </row>
    <row r="65" spans="1:14" x14ac:dyDescent="0.2">
      <c r="A65" s="5">
        <v>20180</v>
      </c>
      <c r="B65" s="3">
        <v>24.22</v>
      </c>
      <c r="C65" s="3" t="str">
        <f t="shared" si="0"/>
        <v>Apr</v>
      </c>
      <c r="D65" s="3">
        <f t="shared" ca="1" si="1"/>
        <v>21.573846153846151</v>
      </c>
      <c r="E65" s="4">
        <f ca="1">Table1[[#This Row],[y]]-Table1[[#This Row],[Trend (window size 13)]]</f>
        <v>2.6461538461538474</v>
      </c>
      <c r="F65" s="4">
        <f ca="1">AVERAGEIF($C$8:$C$727, Table1[[#This Row],[Monthly]], $E$8:$E$727)</f>
        <v>2.4728461538461546</v>
      </c>
      <c r="G65" s="4">
        <f ca="1">Table1[[#This Row],[Add_Seasonality_Average (Additive)]]-AVERAGE($F$2:$F$13)</f>
        <v>2.4687596153846161</v>
      </c>
      <c r="H65" s="4">
        <f ca="1">Table1[[#This Row],[y]]-Table1[[#This Row],[Seasonality]]</f>
        <v>21.751240384615382</v>
      </c>
      <c r="I65" s="4">
        <f ca="1">Table1[[#This Row],[Seasonally_Adjusted_Data]]</f>
        <v>21.751240384615382</v>
      </c>
      <c r="J65" s="4"/>
      <c r="K65" s="4"/>
      <c r="L65" s="4"/>
      <c r="M65" s="4"/>
      <c r="N65" s="4"/>
    </row>
    <row r="66" spans="1:14" x14ac:dyDescent="0.2">
      <c r="A66" s="5">
        <v>20210</v>
      </c>
      <c r="B66" s="3">
        <v>22.16</v>
      </c>
      <c r="C66" s="3" t="str">
        <f t="shared" si="0"/>
        <v>May</v>
      </c>
      <c r="D66" s="3">
        <f t="shared" ca="1" si="1"/>
        <v>21.63</v>
      </c>
      <c r="E66" s="4">
        <f ca="1">Table1[[#This Row],[y]]-Table1[[#This Row],[Trend (window size 13)]]</f>
        <v>0.53000000000000114</v>
      </c>
      <c r="F66" s="4">
        <f ca="1">AVERAGEIF($C$8:$C$727, Table1[[#This Row],[Monthly]], $E$8:$E$727)</f>
        <v>1.190307692307693</v>
      </c>
      <c r="G66" s="4">
        <f ca="1">Table1[[#This Row],[Add_Seasonality_Average (Additive)]]-AVERAGE($F$2:$F$13)</f>
        <v>1.1862211538461545</v>
      </c>
      <c r="H66" s="4">
        <f ca="1">Table1[[#This Row],[y]]-Table1[[#This Row],[Seasonality]]</f>
        <v>20.973778846153845</v>
      </c>
      <c r="I66" s="4">
        <f ca="1">Table1[[#This Row],[Seasonally_Adjusted_Data]]</f>
        <v>20.973778846153845</v>
      </c>
      <c r="J66" s="4"/>
      <c r="K66" s="4"/>
      <c r="L66" s="4"/>
      <c r="M66" s="4"/>
      <c r="N66" s="4"/>
    </row>
    <row r="67" spans="1:14" x14ac:dyDescent="0.2">
      <c r="A67" s="5">
        <v>20241</v>
      </c>
      <c r="B67" s="3">
        <v>21.2</v>
      </c>
      <c r="C67" s="3" t="str">
        <f t="shared" ref="C67:C130" si="2">TEXT(A67,"MMM")</f>
        <v>Jun</v>
      </c>
      <c r="D67" s="3">
        <f t="shared" ca="1" si="1"/>
        <v>21.700769230769232</v>
      </c>
      <c r="E67" s="4">
        <f ca="1">Table1[[#This Row],[y]]-Table1[[#This Row],[Trend (window size 13)]]</f>
        <v>-0.50076923076923308</v>
      </c>
      <c r="F67" s="4">
        <f ca="1">AVERAGEIF($C$8:$C$727, Table1[[#This Row],[Monthly]], $E$8:$E$727)</f>
        <v>-0.22521794871794854</v>
      </c>
      <c r="G67" s="4">
        <f ca="1">Table1[[#This Row],[Add_Seasonality_Average (Additive)]]-AVERAGE($F$2:$F$13)</f>
        <v>-0.22930448717948707</v>
      </c>
      <c r="H67" s="4">
        <f ca="1">Table1[[#This Row],[y]]-Table1[[#This Row],[Seasonality]]</f>
        <v>21.429304487179486</v>
      </c>
      <c r="I67" s="4">
        <f ca="1">Table1[[#This Row],[Seasonally_Adjusted_Data]]</f>
        <v>21.429304487179486</v>
      </c>
      <c r="J67" s="4"/>
      <c r="K67" s="4"/>
      <c r="L67" s="4"/>
      <c r="M67" s="4"/>
      <c r="N67" s="4"/>
    </row>
    <row r="68" spans="1:14" x14ac:dyDescent="0.2">
      <c r="A68" s="5">
        <v>20271</v>
      </c>
      <c r="B68" s="3">
        <v>20.46</v>
      </c>
      <c r="C68" s="3" t="str">
        <f t="shared" si="2"/>
        <v>Jul</v>
      </c>
      <c r="D68" s="3">
        <f t="shared" ca="1" si="1"/>
        <v>21.85</v>
      </c>
      <c r="E68" s="4">
        <f ca="1">Table1[[#This Row],[y]]-Table1[[#This Row],[Trend (window size 13)]]</f>
        <v>-1.3900000000000006</v>
      </c>
      <c r="F68" s="4">
        <f ca="1">AVERAGEIF($C$8:$C$727, Table1[[#This Row],[Monthly]], $E$8:$E$727)</f>
        <v>-1.4442692307692311</v>
      </c>
      <c r="G68" s="4">
        <f ca="1">Table1[[#This Row],[Add_Seasonality_Average (Additive)]]-AVERAGE($F$2:$F$13)</f>
        <v>-1.4483557692307696</v>
      </c>
      <c r="H68" s="4">
        <f ca="1">Table1[[#This Row],[y]]-Table1[[#This Row],[Seasonality]]</f>
        <v>21.90835576923077</v>
      </c>
      <c r="I68" s="4">
        <f ca="1">Table1[[#This Row],[Seasonally_Adjusted_Data]]</f>
        <v>21.90835576923077</v>
      </c>
      <c r="J68" s="4"/>
      <c r="K68" s="4"/>
      <c r="L68" s="4"/>
      <c r="M68" s="4"/>
      <c r="N68" s="4"/>
    </row>
    <row r="69" spans="1:14" x14ac:dyDescent="0.2">
      <c r="A69" s="5">
        <v>20302</v>
      </c>
      <c r="B69" s="3">
        <v>19.63</v>
      </c>
      <c r="C69" s="3" t="str">
        <f t="shared" si="2"/>
        <v>Aug</v>
      </c>
      <c r="D69" s="3">
        <f t="shared" ca="1" si="1"/>
        <v>21.923846153846153</v>
      </c>
      <c r="E69" s="4">
        <f ca="1">Table1[[#This Row],[y]]-Table1[[#This Row],[Trend (window size 13)]]</f>
        <v>-2.2938461538461539</v>
      </c>
      <c r="F69" s="4">
        <f ca="1">AVERAGEIF($C$8:$C$727, Table1[[#This Row],[Monthly]], $E$8:$E$727)</f>
        <v>-2.4472564102564101</v>
      </c>
      <c r="G69" s="4">
        <f ca="1">Table1[[#This Row],[Add_Seasonality_Average (Additive)]]-AVERAGE($F$2:$F$13)</f>
        <v>-2.4513429487179486</v>
      </c>
      <c r="H69" s="4">
        <f ca="1">Table1[[#This Row],[y]]-Table1[[#This Row],[Seasonality]]</f>
        <v>22.081342948717946</v>
      </c>
      <c r="I69" s="4">
        <f ca="1">Table1[[#This Row],[Seasonally_Adjusted_Data]]</f>
        <v>22.081342948717946</v>
      </c>
      <c r="J69" s="4"/>
      <c r="K69" s="4"/>
      <c r="L69" s="4"/>
      <c r="M69" s="4"/>
      <c r="N69" s="4"/>
    </row>
    <row r="70" spans="1:14" x14ac:dyDescent="0.2">
      <c r="A70" s="5">
        <v>20333</v>
      </c>
      <c r="B70" s="3">
        <v>19.239999999999998</v>
      </c>
      <c r="C70" s="3" t="str">
        <f t="shared" si="2"/>
        <v>Sep</v>
      </c>
      <c r="D70" s="3">
        <f t="shared" ca="1" si="1"/>
        <v>22.006923076923076</v>
      </c>
      <c r="E70" s="4">
        <f ca="1">Table1[[#This Row],[y]]-Table1[[#This Row],[Trend (window size 13)]]</f>
        <v>-2.7669230769230779</v>
      </c>
      <c r="F70" s="4">
        <f ca="1">AVERAGEIF($C$8:$C$727, Table1[[#This Row],[Monthly]], $E$8:$E$727)</f>
        <v>-2.7400384615384614</v>
      </c>
      <c r="G70" s="4">
        <f ca="1">Table1[[#This Row],[Add_Seasonality_Average (Additive)]]-AVERAGE($F$2:$F$13)</f>
        <v>-2.7441249999999999</v>
      </c>
      <c r="H70" s="4">
        <f ca="1">Table1[[#This Row],[y]]-Table1[[#This Row],[Seasonality]]</f>
        <v>21.984124999999999</v>
      </c>
      <c r="I70" s="4">
        <f ca="1">Table1[[#This Row],[Seasonally_Adjusted_Data]]</f>
        <v>21.984124999999999</v>
      </c>
      <c r="J70" s="4"/>
      <c r="K70" s="4"/>
      <c r="L70" s="4"/>
      <c r="M70" s="4"/>
      <c r="N70" s="4"/>
    </row>
    <row r="71" spans="1:14" x14ac:dyDescent="0.2">
      <c r="A71" s="5">
        <v>20363</v>
      </c>
      <c r="B71" s="3">
        <v>19.16</v>
      </c>
      <c r="C71" s="3" t="str">
        <f t="shared" si="2"/>
        <v>Oct</v>
      </c>
      <c r="D71" s="3">
        <f t="shared" ca="1" si="1"/>
        <v>21.970000000000002</v>
      </c>
      <c r="E71" s="4">
        <f ca="1">Table1[[#This Row],[y]]-Table1[[#This Row],[Trend (window size 13)]]</f>
        <v>-2.8100000000000023</v>
      </c>
      <c r="F71" s="4">
        <f ca="1">AVERAGEIF($C$8:$C$727, Table1[[#This Row],[Monthly]], $E$8:$E$727)</f>
        <v>-2.4004615384615375</v>
      </c>
      <c r="G71" s="4">
        <f ca="1">Table1[[#This Row],[Add_Seasonality_Average (Additive)]]-AVERAGE($F$2:$F$13)</f>
        <v>-2.404548076923076</v>
      </c>
      <c r="H71" s="4">
        <f ca="1">Table1[[#This Row],[y]]-Table1[[#This Row],[Seasonality]]</f>
        <v>21.564548076923074</v>
      </c>
      <c r="I71" s="4">
        <f ca="1">Table1[[#This Row],[Seasonally_Adjusted_Data]]</f>
        <v>21.564548076923074</v>
      </c>
      <c r="J71" s="4"/>
      <c r="K71" s="4"/>
      <c r="L71" s="4"/>
      <c r="M71" s="4"/>
      <c r="N71" s="4"/>
    </row>
    <row r="72" spans="1:14" x14ac:dyDescent="0.2">
      <c r="A72" s="5">
        <v>20394</v>
      </c>
      <c r="B72" s="3">
        <v>19.84</v>
      </c>
      <c r="C72" s="3" t="str">
        <f t="shared" si="2"/>
        <v>Nov</v>
      </c>
      <c r="D72" s="3">
        <f t="shared" ca="1" si="1"/>
        <v>21.886923076923079</v>
      </c>
      <c r="E72" s="4">
        <f ca="1">Table1[[#This Row],[y]]-Table1[[#This Row],[Trend (window size 13)]]</f>
        <v>-2.0469230769230791</v>
      </c>
      <c r="F72" s="4">
        <f ca="1">AVERAGEIF($C$8:$C$727, Table1[[#This Row],[Monthly]], $E$8:$E$727)</f>
        <v>-1.6477179487179485</v>
      </c>
      <c r="G72" s="4">
        <f ca="1">Table1[[#This Row],[Add_Seasonality_Average (Additive)]]-AVERAGE($F$2:$F$13)</f>
        <v>-1.651804487179487</v>
      </c>
      <c r="H72" s="4">
        <f ca="1">Table1[[#This Row],[y]]-Table1[[#This Row],[Seasonality]]</f>
        <v>21.491804487179486</v>
      </c>
      <c r="I72" s="4">
        <f ca="1">Table1[[#This Row],[Seasonally_Adjusted_Data]]</f>
        <v>21.491804487179486</v>
      </c>
      <c r="J72" s="4"/>
      <c r="K72" s="4"/>
      <c r="L72" s="4"/>
      <c r="M72" s="4"/>
      <c r="N72" s="4"/>
    </row>
    <row r="73" spans="1:14" x14ac:dyDescent="0.2">
      <c r="A73" s="5">
        <v>20424</v>
      </c>
      <c r="B73" s="3">
        <v>21.19</v>
      </c>
      <c r="C73" s="3" t="str">
        <f t="shared" si="2"/>
        <v>Dec</v>
      </c>
      <c r="D73" s="3">
        <f t="shared" ref="D73:D136" ca="1" si="3">IFERROR(AVERAGE(OFFSET(B67, 0, 0, 13, 1)), "")</f>
        <v>21.87769230769231</v>
      </c>
      <c r="E73" s="4">
        <f ca="1">Table1[[#This Row],[y]]-Table1[[#This Row],[Trend (window size 13)]]</f>
        <v>-0.68769230769230916</v>
      </c>
      <c r="F73" s="4">
        <f ca="1">AVERAGEIF($C$8:$C$727, Table1[[#This Row],[Monthly]], $E$8:$E$727)</f>
        <v>-0.38643589743589757</v>
      </c>
      <c r="G73" s="4">
        <f ca="1">Table1[[#This Row],[Add_Seasonality_Average (Additive)]]-AVERAGE($F$2:$F$13)</f>
        <v>-0.39052243589743607</v>
      </c>
      <c r="H73" s="4">
        <f ca="1">Table1[[#This Row],[y]]-Table1[[#This Row],[Seasonality]]</f>
        <v>21.580522435897436</v>
      </c>
      <c r="I73" s="4">
        <f ca="1">Table1[[#This Row],[Seasonally_Adjusted_Data]]</f>
        <v>21.580522435897436</v>
      </c>
      <c r="J73" s="4"/>
      <c r="K73" s="4"/>
      <c r="L73" s="4"/>
      <c r="M73" s="4"/>
      <c r="N73" s="4"/>
    </row>
    <row r="74" spans="1:14" x14ac:dyDescent="0.2">
      <c r="A74" s="5">
        <v>20455</v>
      </c>
      <c r="B74" s="3">
        <v>23.24</v>
      </c>
      <c r="C74" s="3" t="str">
        <f t="shared" si="2"/>
        <v>Jan</v>
      </c>
      <c r="D74" s="3">
        <f t="shared" ca="1" si="3"/>
        <v>21.898461538461543</v>
      </c>
      <c r="E74" s="4">
        <f ca="1">Table1[[#This Row],[y]]-Table1[[#This Row],[Trend (window size 13)]]</f>
        <v>1.3415384615384554</v>
      </c>
      <c r="F74" s="4">
        <f ca="1">AVERAGEIF($C$8:$C$727, Table1[[#This Row],[Monthly]], $E$8:$E$727)</f>
        <v>1.4054358974358971</v>
      </c>
      <c r="G74" s="4">
        <f ca="1">Table1[[#This Row],[Add_Seasonality_Average (Additive)]]-AVERAGE($F$2:$F$13)</f>
        <v>1.4013493589743586</v>
      </c>
      <c r="H74" s="4">
        <f ca="1">Table1[[#This Row],[y]]-Table1[[#This Row],[Seasonality]]</f>
        <v>21.838650641025641</v>
      </c>
      <c r="I74" s="4">
        <f ca="1">Table1[[#This Row],[Seasonally_Adjusted_Data]]</f>
        <v>21.838650641025641</v>
      </c>
      <c r="J74" s="4"/>
      <c r="K74" s="4"/>
      <c r="L74" s="4"/>
      <c r="M74" s="4"/>
      <c r="N74" s="4"/>
    </row>
    <row r="75" spans="1:14" x14ac:dyDescent="0.2">
      <c r="A75" s="5">
        <v>20486</v>
      </c>
      <c r="B75" s="3">
        <v>24.71</v>
      </c>
      <c r="C75" s="3" t="str">
        <f t="shared" si="2"/>
        <v>Feb</v>
      </c>
      <c r="D75" s="3">
        <f t="shared" ca="1" si="3"/>
        <v>21.905384615384612</v>
      </c>
      <c r="E75" s="4">
        <f ca="1">Table1[[#This Row],[y]]-Table1[[#This Row],[Trend (window size 13)]]</f>
        <v>2.8046153846153885</v>
      </c>
      <c r="F75" s="4">
        <f ca="1">AVERAGEIF($C$8:$C$727, Table1[[#This Row],[Monthly]], $E$8:$E$727)</f>
        <v>2.9278461538461542</v>
      </c>
      <c r="G75" s="4">
        <f ca="1">Table1[[#This Row],[Add_Seasonality_Average (Additive)]]-AVERAGE($F$2:$F$13)</f>
        <v>2.9237596153846157</v>
      </c>
      <c r="H75" s="4">
        <f ca="1">Table1[[#This Row],[y]]-Table1[[#This Row],[Seasonality]]</f>
        <v>21.786240384615386</v>
      </c>
      <c r="I75" s="4">
        <f ca="1">Table1[[#This Row],[Seasonally_Adjusted_Data]]</f>
        <v>21.786240384615386</v>
      </c>
      <c r="J75" s="4"/>
      <c r="K75" s="4"/>
      <c r="L75" s="4"/>
      <c r="M75" s="4"/>
      <c r="N75" s="4"/>
    </row>
    <row r="76" spans="1:14" x14ac:dyDescent="0.2">
      <c r="A76" s="5">
        <v>20515</v>
      </c>
      <c r="B76" s="3">
        <v>25.9</v>
      </c>
      <c r="C76" s="3" t="str">
        <f t="shared" si="2"/>
        <v>Mar</v>
      </c>
      <c r="D76" s="3">
        <f t="shared" ca="1" si="3"/>
        <v>21.925384615384612</v>
      </c>
      <c r="E76" s="4">
        <f ca="1">Table1[[#This Row],[y]]-Table1[[#This Row],[Trend (window size 13)]]</f>
        <v>3.9746153846153867</v>
      </c>
      <c r="F76" s="4">
        <f ca="1">AVERAGEIF($C$8:$C$727, Table1[[#This Row],[Monthly]], $E$8:$E$727)</f>
        <v>3.3439999999999999</v>
      </c>
      <c r="G76" s="4">
        <f ca="1">Table1[[#This Row],[Add_Seasonality_Average (Additive)]]-AVERAGE($F$2:$F$13)</f>
        <v>3.3399134615384614</v>
      </c>
      <c r="H76" s="4">
        <f ca="1">Table1[[#This Row],[y]]-Table1[[#This Row],[Seasonality]]</f>
        <v>22.560086538461537</v>
      </c>
      <c r="I76" s="4">
        <f ca="1">Table1[[#This Row],[Seasonally_Adjusted_Data]]</f>
        <v>22.560086538461537</v>
      </c>
      <c r="J76" s="4"/>
      <c r="K76" s="4"/>
      <c r="L76" s="4"/>
      <c r="M76" s="4"/>
      <c r="N76" s="4"/>
    </row>
    <row r="77" spans="1:14" x14ac:dyDescent="0.2">
      <c r="A77" s="5">
        <v>20546</v>
      </c>
      <c r="B77" s="3">
        <v>24.66</v>
      </c>
      <c r="C77" s="3" t="str">
        <f t="shared" si="2"/>
        <v>Apr</v>
      </c>
      <c r="D77" s="3">
        <f t="shared" ca="1" si="3"/>
        <v>21.959999999999997</v>
      </c>
      <c r="E77" s="4">
        <f ca="1">Table1[[#This Row],[y]]-Table1[[#This Row],[Trend (window size 13)]]</f>
        <v>2.7000000000000028</v>
      </c>
      <c r="F77" s="4">
        <f ca="1">AVERAGEIF($C$8:$C$727, Table1[[#This Row],[Monthly]], $E$8:$E$727)</f>
        <v>2.4728461538461546</v>
      </c>
      <c r="G77" s="4">
        <f ca="1">Table1[[#This Row],[Add_Seasonality_Average (Additive)]]-AVERAGE($F$2:$F$13)</f>
        <v>2.4687596153846161</v>
      </c>
      <c r="H77" s="4">
        <f ca="1">Table1[[#This Row],[y]]-Table1[[#This Row],[Seasonality]]</f>
        <v>22.191240384615384</v>
      </c>
      <c r="I77" s="4">
        <f ca="1">Table1[[#This Row],[Seasonally_Adjusted_Data]]</f>
        <v>22.191240384615384</v>
      </c>
      <c r="J77" s="4"/>
      <c r="K77" s="4"/>
      <c r="L77" s="4"/>
      <c r="M77" s="4"/>
      <c r="N77" s="4"/>
    </row>
    <row r="78" spans="1:14" x14ac:dyDescent="0.2">
      <c r="A78" s="5">
        <v>20576</v>
      </c>
      <c r="B78" s="3">
        <v>23.14</v>
      </c>
      <c r="C78" s="3" t="str">
        <f t="shared" si="2"/>
        <v>May</v>
      </c>
      <c r="D78" s="3">
        <f t="shared" ca="1" si="3"/>
        <v>22.068461538461538</v>
      </c>
      <c r="E78" s="4">
        <f ca="1">Table1[[#This Row],[y]]-Table1[[#This Row],[Trend (window size 13)]]</f>
        <v>1.0715384615384629</v>
      </c>
      <c r="F78" s="4">
        <f ca="1">AVERAGEIF($C$8:$C$727, Table1[[#This Row],[Monthly]], $E$8:$E$727)</f>
        <v>1.190307692307693</v>
      </c>
      <c r="G78" s="4">
        <f ca="1">Table1[[#This Row],[Add_Seasonality_Average (Additive)]]-AVERAGE($F$2:$F$13)</f>
        <v>1.1862211538461545</v>
      </c>
      <c r="H78" s="4">
        <f ca="1">Table1[[#This Row],[y]]-Table1[[#This Row],[Seasonality]]</f>
        <v>21.953778846153845</v>
      </c>
      <c r="I78" s="4">
        <f ca="1">Table1[[#This Row],[Seasonally_Adjusted_Data]]</f>
        <v>21.953778846153845</v>
      </c>
      <c r="J78" s="4"/>
      <c r="K78" s="4"/>
      <c r="L78" s="4"/>
      <c r="M78" s="4"/>
      <c r="N78" s="4"/>
    </row>
    <row r="79" spans="1:14" x14ac:dyDescent="0.2">
      <c r="A79" s="5">
        <v>20607</v>
      </c>
      <c r="B79" s="3">
        <v>22.04</v>
      </c>
      <c r="C79" s="3" t="str">
        <f t="shared" si="2"/>
        <v>Jun</v>
      </c>
      <c r="D79" s="3">
        <f t="shared" ca="1" si="3"/>
        <v>22.202307692307688</v>
      </c>
      <c r="E79" s="4">
        <f ca="1">Table1[[#This Row],[y]]-Table1[[#This Row],[Trend (window size 13)]]</f>
        <v>-0.16230769230768871</v>
      </c>
      <c r="F79" s="4">
        <f ca="1">AVERAGEIF($C$8:$C$727, Table1[[#This Row],[Monthly]], $E$8:$E$727)</f>
        <v>-0.22521794871794854</v>
      </c>
      <c r="G79" s="4">
        <f ca="1">Table1[[#This Row],[Add_Seasonality_Average (Additive)]]-AVERAGE($F$2:$F$13)</f>
        <v>-0.22930448717948707</v>
      </c>
      <c r="H79" s="4">
        <f ca="1">Table1[[#This Row],[y]]-Table1[[#This Row],[Seasonality]]</f>
        <v>22.269304487179486</v>
      </c>
      <c r="I79" s="4">
        <f ca="1">Table1[[#This Row],[Seasonally_Adjusted_Data]]</f>
        <v>22.269304487179486</v>
      </c>
      <c r="J79" s="4"/>
      <c r="K79" s="4"/>
      <c r="L79" s="4"/>
      <c r="M79" s="4"/>
      <c r="N79" s="4"/>
    </row>
    <row r="80" spans="1:14" x14ac:dyDescent="0.2">
      <c r="A80" s="5">
        <v>20637</v>
      </c>
      <c r="B80" s="3">
        <v>21.47</v>
      </c>
      <c r="C80" s="3" t="str">
        <f t="shared" si="2"/>
        <v>Jul</v>
      </c>
      <c r="D80" s="3">
        <f t="shared" ca="1" si="3"/>
        <v>22.35153846153846</v>
      </c>
      <c r="E80" s="4">
        <f ca="1">Table1[[#This Row],[y]]-Table1[[#This Row],[Trend (window size 13)]]</f>
        <v>-0.8815384615384616</v>
      </c>
      <c r="F80" s="4">
        <f ca="1">AVERAGEIF($C$8:$C$727, Table1[[#This Row],[Monthly]], $E$8:$E$727)</f>
        <v>-1.4442692307692311</v>
      </c>
      <c r="G80" s="4">
        <f ca="1">Table1[[#This Row],[Add_Seasonality_Average (Additive)]]-AVERAGE($F$2:$F$13)</f>
        <v>-1.4483557692307696</v>
      </c>
      <c r="H80" s="4">
        <f ca="1">Table1[[#This Row],[y]]-Table1[[#This Row],[Seasonality]]</f>
        <v>22.918355769230768</v>
      </c>
      <c r="I80" s="4">
        <f ca="1">Table1[[#This Row],[Seasonally_Adjusted_Data]]</f>
        <v>22.918355769230768</v>
      </c>
      <c r="J80" s="4"/>
      <c r="K80" s="4"/>
      <c r="L80" s="4"/>
      <c r="M80" s="4"/>
      <c r="N80" s="4"/>
    </row>
    <row r="81" spans="1:14" x14ac:dyDescent="0.2">
      <c r="A81" s="5">
        <v>20668</v>
      </c>
      <c r="B81" s="3">
        <v>20.55</v>
      </c>
      <c r="C81" s="3" t="str">
        <f t="shared" si="2"/>
        <v>Aug</v>
      </c>
      <c r="D81" s="3">
        <f t="shared" ca="1" si="3"/>
        <v>22.586923076923078</v>
      </c>
      <c r="E81" s="4">
        <f ca="1">Table1[[#This Row],[y]]-Table1[[#This Row],[Trend (window size 13)]]</f>
        <v>-2.0369230769230775</v>
      </c>
      <c r="F81" s="4">
        <f ca="1">AVERAGEIF($C$8:$C$727, Table1[[#This Row],[Monthly]], $E$8:$E$727)</f>
        <v>-2.4472564102564101</v>
      </c>
      <c r="G81" s="4">
        <f ca="1">Table1[[#This Row],[Add_Seasonality_Average (Additive)]]-AVERAGE($F$2:$F$13)</f>
        <v>-2.4513429487179486</v>
      </c>
      <c r="H81" s="4">
        <f ca="1">Table1[[#This Row],[y]]-Table1[[#This Row],[Seasonality]]</f>
        <v>23.001342948717948</v>
      </c>
      <c r="I81" s="4">
        <f ca="1">Table1[[#This Row],[Seasonally_Adjusted_Data]]</f>
        <v>23.001342948717948</v>
      </c>
      <c r="J81" s="4"/>
      <c r="K81" s="4"/>
      <c r="L81" s="4"/>
      <c r="M81" s="4"/>
      <c r="N81" s="4"/>
    </row>
    <row r="82" spans="1:14" x14ac:dyDescent="0.2">
      <c r="A82" s="5">
        <v>20699</v>
      </c>
      <c r="B82" s="3">
        <v>19.89</v>
      </c>
      <c r="C82" s="3" t="str">
        <f t="shared" si="2"/>
        <v>Sep</v>
      </c>
      <c r="D82" s="3">
        <f t="shared" ca="1" si="3"/>
        <v>22.811538461538461</v>
      </c>
      <c r="E82" s="4">
        <f ca="1">Table1[[#This Row],[y]]-Table1[[#This Row],[Trend (window size 13)]]</f>
        <v>-2.9215384615384608</v>
      </c>
      <c r="F82" s="4">
        <f ca="1">AVERAGEIF($C$8:$C$727, Table1[[#This Row],[Monthly]], $E$8:$E$727)</f>
        <v>-2.7400384615384614</v>
      </c>
      <c r="G82" s="4">
        <f ca="1">Table1[[#This Row],[Add_Seasonality_Average (Additive)]]-AVERAGE($F$2:$F$13)</f>
        <v>-2.7441249999999999</v>
      </c>
      <c r="H82" s="4">
        <f ca="1">Table1[[#This Row],[y]]-Table1[[#This Row],[Seasonality]]</f>
        <v>22.634125000000001</v>
      </c>
      <c r="I82" s="4">
        <f ca="1">Table1[[#This Row],[Seasonally_Adjusted_Data]]</f>
        <v>22.634125000000001</v>
      </c>
      <c r="J82" s="4"/>
      <c r="K82" s="4"/>
      <c r="L82" s="4"/>
      <c r="M82" s="4"/>
      <c r="N82" s="4"/>
    </row>
    <row r="83" spans="1:14" x14ac:dyDescent="0.2">
      <c r="A83" s="5">
        <v>20729</v>
      </c>
      <c r="B83" s="3">
        <v>19.690000000000001</v>
      </c>
      <c r="C83" s="3" t="str">
        <f t="shared" si="2"/>
        <v>Oct</v>
      </c>
      <c r="D83" s="3">
        <f t="shared" ca="1" si="3"/>
        <v>22.907692307692304</v>
      </c>
      <c r="E83" s="4">
        <f ca="1">Table1[[#This Row],[y]]-Table1[[#This Row],[Trend (window size 13)]]</f>
        <v>-3.2176923076923032</v>
      </c>
      <c r="F83" s="4">
        <f ca="1">AVERAGEIF($C$8:$C$727, Table1[[#This Row],[Monthly]], $E$8:$E$727)</f>
        <v>-2.4004615384615375</v>
      </c>
      <c r="G83" s="4">
        <f ca="1">Table1[[#This Row],[Add_Seasonality_Average (Additive)]]-AVERAGE($F$2:$F$13)</f>
        <v>-2.404548076923076</v>
      </c>
      <c r="H83" s="4">
        <f ca="1">Table1[[#This Row],[y]]-Table1[[#This Row],[Seasonality]]</f>
        <v>22.094548076923076</v>
      </c>
      <c r="I83" s="4">
        <f ca="1">Table1[[#This Row],[Seasonally_Adjusted_Data]]</f>
        <v>22.094548076923076</v>
      </c>
      <c r="J83" s="4"/>
      <c r="K83" s="4"/>
      <c r="L83" s="4"/>
      <c r="M83" s="4"/>
      <c r="N83" s="4"/>
    </row>
    <row r="84" spans="1:14" x14ac:dyDescent="0.2">
      <c r="A84" s="5">
        <v>20760</v>
      </c>
      <c r="B84" s="3">
        <v>20.57</v>
      </c>
      <c r="C84" s="3" t="str">
        <f t="shared" si="2"/>
        <v>Nov</v>
      </c>
      <c r="D84" s="3">
        <f t="shared" ca="1" si="3"/>
        <v>23.066153846153846</v>
      </c>
      <c r="E84" s="4">
        <f ca="1">Table1[[#This Row],[y]]-Table1[[#This Row],[Trend (window size 13)]]</f>
        <v>-2.4961538461538453</v>
      </c>
      <c r="F84" s="4">
        <f ca="1">AVERAGEIF($C$8:$C$727, Table1[[#This Row],[Monthly]], $E$8:$E$727)</f>
        <v>-1.6477179487179485</v>
      </c>
      <c r="G84" s="4">
        <f ca="1">Table1[[#This Row],[Add_Seasonality_Average (Additive)]]-AVERAGE($F$2:$F$13)</f>
        <v>-1.651804487179487</v>
      </c>
      <c r="H84" s="4">
        <f ca="1">Table1[[#This Row],[y]]-Table1[[#This Row],[Seasonality]]</f>
        <v>22.221804487179487</v>
      </c>
      <c r="I84" s="4">
        <f ca="1">Table1[[#This Row],[Seasonally_Adjusted_Data]]</f>
        <v>22.221804487179487</v>
      </c>
      <c r="J84" s="4"/>
      <c r="K84" s="4"/>
      <c r="L84" s="4"/>
      <c r="M84" s="4"/>
      <c r="N84" s="4"/>
    </row>
    <row r="85" spans="1:14" x14ac:dyDescent="0.2">
      <c r="A85" s="5">
        <v>20790</v>
      </c>
      <c r="B85" s="3">
        <v>21.58</v>
      </c>
      <c r="C85" s="3" t="str">
        <f t="shared" si="2"/>
        <v>Dec</v>
      </c>
      <c r="D85" s="3">
        <f t="shared" ca="1" si="3"/>
        <v>23.212307692307697</v>
      </c>
      <c r="E85" s="4">
        <f ca="1">Table1[[#This Row],[y]]-Table1[[#This Row],[Trend (window size 13)]]</f>
        <v>-1.6323076923076982</v>
      </c>
      <c r="F85" s="4">
        <f ca="1">AVERAGEIF($C$8:$C$727, Table1[[#This Row],[Monthly]], $E$8:$E$727)</f>
        <v>-0.38643589743589757</v>
      </c>
      <c r="G85" s="4">
        <f ca="1">Table1[[#This Row],[Add_Seasonality_Average (Additive)]]-AVERAGE($F$2:$F$13)</f>
        <v>-0.39052243589743607</v>
      </c>
      <c r="H85" s="4">
        <f ca="1">Table1[[#This Row],[y]]-Table1[[#This Row],[Seasonality]]</f>
        <v>21.970522435897433</v>
      </c>
      <c r="I85" s="4">
        <f ca="1">Table1[[#This Row],[Seasonally_Adjusted_Data]]</f>
        <v>21.970522435897433</v>
      </c>
      <c r="J85" s="4"/>
      <c r="K85" s="4"/>
      <c r="L85" s="4"/>
      <c r="M85" s="4"/>
      <c r="N85" s="4"/>
    </row>
    <row r="86" spans="1:14" x14ac:dyDescent="0.2">
      <c r="A86" s="5">
        <v>20821</v>
      </c>
      <c r="B86" s="3">
        <v>23.13</v>
      </c>
      <c r="C86" s="3" t="str">
        <f t="shared" si="2"/>
        <v>Jan</v>
      </c>
      <c r="D86" s="3">
        <f t="shared" ca="1" si="3"/>
        <v>23.35</v>
      </c>
      <c r="E86" s="4">
        <f ca="1">Table1[[#This Row],[y]]-Table1[[#This Row],[Trend (window size 13)]]</f>
        <v>-0.22000000000000242</v>
      </c>
      <c r="F86" s="4">
        <f ca="1">AVERAGEIF($C$8:$C$727, Table1[[#This Row],[Monthly]], $E$8:$E$727)</f>
        <v>1.4054358974358971</v>
      </c>
      <c r="G86" s="4">
        <f ca="1">Table1[[#This Row],[Add_Seasonality_Average (Additive)]]-AVERAGE($F$2:$F$13)</f>
        <v>1.4013493589743586</v>
      </c>
      <c r="H86" s="4">
        <f ca="1">Table1[[#This Row],[y]]-Table1[[#This Row],[Seasonality]]</f>
        <v>21.728650641025641</v>
      </c>
      <c r="I86" s="4">
        <f ca="1">Table1[[#This Row],[Seasonally_Adjusted_Data]]</f>
        <v>21.728650641025641</v>
      </c>
      <c r="J86" s="4"/>
      <c r="K86" s="4"/>
      <c r="L86" s="4"/>
      <c r="M86" s="4"/>
      <c r="N86" s="4"/>
    </row>
    <row r="87" spans="1:14" x14ac:dyDescent="0.2">
      <c r="A87" s="5">
        <v>20852</v>
      </c>
      <c r="B87" s="3">
        <v>26.3</v>
      </c>
      <c r="C87" s="3" t="str">
        <f t="shared" si="2"/>
        <v>Feb</v>
      </c>
      <c r="D87" s="3">
        <f t="shared" ca="1" si="3"/>
        <v>23.416923076923073</v>
      </c>
      <c r="E87" s="4">
        <f ca="1">Table1[[#This Row],[y]]-Table1[[#This Row],[Trend (window size 13)]]</f>
        <v>2.8830769230769278</v>
      </c>
      <c r="F87" s="4">
        <f ca="1">AVERAGEIF($C$8:$C$727, Table1[[#This Row],[Monthly]], $E$8:$E$727)</f>
        <v>2.9278461538461542</v>
      </c>
      <c r="G87" s="4">
        <f ca="1">Table1[[#This Row],[Add_Seasonality_Average (Additive)]]-AVERAGE($F$2:$F$13)</f>
        <v>2.9237596153846157</v>
      </c>
      <c r="H87" s="4">
        <f ca="1">Table1[[#This Row],[y]]-Table1[[#This Row],[Seasonality]]</f>
        <v>23.376240384615386</v>
      </c>
      <c r="I87" s="4">
        <f ca="1">Table1[[#This Row],[Seasonally_Adjusted_Data]]</f>
        <v>23.376240384615386</v>
      </c>
      <c r="J87" s="4"/>
      <c r="K87" s="4"/>
      <c r="L87" s="4"/>
      <c r="M87" s="4"/>
      <c r="N87" s="4"/>
    </row>
    <row r="88" spans="1:14" x14ac:dyDescent="0.2">
      <c r="A88" s="5">
        <v>20880</v>
      </c>
      <c r="B88" s="3">
        <v>27.63</v>
      </c>
      <c r="C88" s="3" t="str">
        <f t="shared" si="2"/>
        <v>Mar</v>
      </c>
      <c r="D88" s="3">
        <f t="shared" ca="1" si="3"/>
        <v>23.51307692307692</v>
      </c>
      <c r="E88" s="4">
        <f ca="1">Table1[[#This Row],[y]]-Table1[[#This Row],[Trend (window size 13)]]</f>
        <v>4.1169230769230793</v>
      </c>
      <c r="F88" s="4">
        <f ca="1">AVERAGEIF($C$8:$C$727, Table1[[#This Row],[Monthly]], $E$8:$E$727)</f>
        <v>3.3439999999999999</v>
      </c>
      <c r="G88" s="4">
        <f ca="1">Table1[[#This Row],[Add_Seasonality_Average (Additive)]]-AVERAGE($F$2:$F$13)</f>
        <v>3.3399134615384614</v>
      </c>
      <c r="H88" s="4">
        <f ca="1">Table1[[#This Row],[y]]-Table1[[#This Row],[Seasonality]]</f>
        <v>24.290086538461537</v>
      </c>
      <c r="I88" s="4">
        <f ca="1">Table1[[#This Row],[Seasonally_Adjusted_Data]]</f>
        <v>24.290086538461537</v>
      </c>
      <c r="J88" s="4"/>
      <c r="K88" s="4"/>
      <c r="L88" s="4"/>
      <c r="M88" s="4"/>
      <c r="N88" s="4"/>
    </row>
    <row r="89" spans="1:14" x14ac:dyDescent="0.2">
      <c r="A89" s="5">
        <v>20911</v>
      </c>
      <c r="B89" s="3">
        <v>27.15</v>
      </c>
      <c r="C89" s="3" t="str">
        <f t="shared" si="2"/>
        <v>Apr</v>
      </c>
      <c r="D89" s="3">
        <f t="shared" ca="1" si="3"/>
        <v>23.66</v>
      </c>
      <c r="E89" s="4">
        <f ca="1">Table1[[#This Row],[y]]-Table1[[#This Row],[Trend (window size 13)]]</f>
        <v>3.4899999999999984</v>
      </c>
      <c r="F89" s="4">
        <f ca="1">AVERAGEIF($C$8:$C$727, Table1[[#This Row],[Monthly]], $E$8:$E$727)</f>
        <v>2.4728461538461546</v>
      </c>
      <c r="G89" s="4">
        <f ca="1">Table1[[#This Row],[Add_Seasonality_Average (Additive)]]-AVERAGE($F$2:$F$13)</f>
        <v>2.4687596153846161</v>
      </c>
      <c r="H89" s="4">
        <f ca="1">Table1[[#This Row],[y]]-Table1[[#This Row],[Seasonality]]</f>
        <v>24.681240384615382</v>
      </c>
      <c r="I89" s="4">
        <f ca="1">Table1[[#This Row],[Seasonally_Adjusted_Data]]</f>
        <v>24.681240384615382</v>
      </c>
      <c r="J89" s="4"/>
      <c r="K89" s="4"/>
      <c r="L89" s="4"/>
      <c r="M89" s="4"/>
      <c r="N89" s="4"/>
    </row>
    <row r="90" spans="1:14" x14ac:dyDescent="0.2">
      <c r="A90" s="5">
        <v>20941</v>
      </c>
      <c r="B90" s="3">
        <v>26.72</v>
      </c>
      <c r="C90" s="3" t="str">
        <f t="shared" si="2"/>
        <v>May</v>
      </c>
      <c r="D90" s="3">
        <f t="shared" ca="1" si="3"/>
        <v>23.867692307692305</v>
      </c>
      <c r="E90" s="4">
        <f ca="1">Table1[[#This Row],[y]]-Table1[[#This Row],[Trend (window size 13)]]</f>
        <v>2.8523076923076935</v>
      </c>
      <c r="F90" s="4">
        <f ca="1">AVERAGEIF($C$8:$C$727, Table1[[#This Row],[Monthly]], $E$8:$E$727)</f>
        <v>1.190307692307693</v>
      </c>
      <c r="G90" s="4">
        <f ca="1">Table1[[#This Row],[Add_Seasonality_Average (Additive)]]-AVERAGE($F$2:$F$13)</f>
        <v>1.1862211538461545</v>
      </c>
      <c r="H90" s="4">
        <f ca="1">Table1[[#This Row],[y]]-Table1[[#This Row],[Seasonality]]</f>
        <v>25.533778846153844</v>
      </c>
      <c r="I90" s="4">
        <f ca="1">Table1[[#This Row],[Seasonally_Adjusted_Data]]</f>
        <v>25.533778846153844</v>
      </c>
      <c r="J90" s="4"/>
      <c r="K90" s="4"/>
      <c r="L90" s="4"/>
      <c r="M90" s="4"/>
      <c r="N90" s="4"/>
    </row>
    <row r="91" spans="1:14" x14ac:dyDescent="0.2">
      <c r="A91" s="5">
        <v>20972</v>
      </c>
      <c r="B91" s="3">
        <v>25.04</v>
      </c>
      <c r="C91" s="3" t="str">
        <f t="shared" si="2"/>
        <v>Jun</v>
      </c>
      <c r="D91" s="3">
        <f t="shared" ca="1" si="3"/>
        <v>24.107692307692307</v>
      </c>
      <c r="E91" s="4">
        <f ca="1">Table1[[#This Row],[y]]-Table1[[#This Row],[Trend (window size 13)]]</f>
        <v>0.93230769230769184</v>
      </c>
      <c r="F91" s="4">
        <f ca="1">AVERAGEIF($C$8:$C$727, Table1[[#This Row],[Monthly]], $E$8:$E$727)</f>
        <v>-0.22521794871794854</v>
      </c>
      <c r="G91" s="4">
        <f ca="1">Table1[[#This Row],[Add_Seasonality_Average (Additive)]]-AVERAGE($F$2:$F$13)</f>
        <v>-0.22930448717948707</v>
      </c>
      <c r="H91" s="4">
        <f ca="1">Table1[[#This Row],[y]]-Table1[[#This Row],[Seasonality]]</f>
        <v>25.269304487179486</v>
      </c>
      <c r="I91" s="4">
        <f ca="1">Table1[[#This Row],[Seasonally_Adjusted_Data]]</f>
        <v>25.269304487179486</v>
      </c>
      <c r="J91" s="4"/>
      <c r="K91" s="4"/>
      <c r="L91" s="4"/>
      <c r="M91" s="4"/>
      <c r="N91" s="4"/>
    </row>
    <row r="92" spans="1:14" x14ac:dyDescent="0.2">
      <c r="A92" s="5">
        <v>21002</v>
      </c>
      <c r="B92" s="3">
        <v>23.83</v>
      </c>
      <c r="C92" s="3" t="str">
        <f t="shared" si="2"/>
        <v>Jul</v>
      </c>
      <c r="D92" s="3">
        <f t="shared" ca="1" si="3"/>
        <v>24.362307692307695</v>
      </c>
      <c r="E92" s="4">
        <f ca="1">Table1[[#This Row],[y]]-Table1[[#This Row],[Trend (window size 13)]]</f>
        <v>-0.53230769230769681</v>
      </c>
      <c r="F92" s="4">
        <f ca="1">AVERAGEIF($C$8:$C$727, Table1[[#This Row],[Monthly]], $E$8:$E$727)</f>
        <v>-1.4442692307692311</v>
      </c>
      <c r="G92" s="4">
        <f ca="1">Table1[[#This Row],[Add_Seasonality_Average (Additive)]]-AVERAGE($F$2:$F$13)</f>
        <v>-1.4483557692307696</v>
      </c>
      <c r="H92" s="4">
        <f ca="1">Table1[[#This Row],[y]]-Table1[[#This Row],[Seasonality]]</f>
        <v>25.278355769230767</v>
      </c>
      <c r="I92" s="4">
        <f ca="1">Table1[[#This Row],[Seasonally_Adjusted_Data]]</f>
        <v>25.278355769230767</v>
      </c>
      <c r="J92" s="4"/>
      <c r="K92" s="4"/>
      <c r="L92" s="4"/>
      <c r="M92" s="4"/>
      <c r="N92" s="4"/>
    </row>
    <row r="93" spans="1:14" x14ac:dyDescent="0.2">
      <c r="A93" s="5">
        <v>21033</v>
      </c>
      <c r="B93" s="3">
        <v>22.34</v>
      </c>
      <c r="C93" s="3" t="str">
        <f t="shared" si="2"/>
        <v>Aug</v>
      </c>
      <c r="D93" s="3">
        <f t="shared" ca="1" si="3"/>
        <v>24.625384615384618</v>
      </c>
      <c r="E93" s="4">
        <f ca="1">Table1[[#This Row],[y]]-Table1[[#This Row],[Trend (window size 13)]]</f>
        <v>-2.2853846153846185</v>
      </c>
      <c r="F93" s="4">
        <f ca="1">AVERAGEIF($C$8:$C$727, Table1[[#This Row],[Monthly]], $E$8:$E$727)</f>
        <v>-2.4472564102564101</v>
      </c>
      <c r="G93" s="4">
        <f ca="1">Table1[[#This Row],[Add_Seasonality_Average (Additive)]]-AVERAGE($F$2:$F$13)</f>
        <v>-2.4513429487179486</v>
      </c>
      <c r="H93" s="4">
        <f ca="1">Table1[[#This Row],[y]]-Table1[[#This Row],[Seasonality]]</f>
        <v>24.791342948717947</v>
      </c>
      <c r="I93" s="4">
        <f ca="1">Table1[[#This Row],[Seasonally_Adjusted_Data]]</f>
        <v>24.791342948717947</v>
      </c>
      <c r="J93" s="4"/>
      <c r="K93" s="4"/>
      <c r="L93" s="4"/>
      <c r="M93" s="4"/>
      <c r="N93" s="4"/>
    </row>
    <row r="94" spans="1:14" x14ac:dyDescent="0.2">
      <c r="A94" s="5">
        <v>21064</v>
      </c>
      <c r="B94" s="3">
        <v>21.8</v>
      </c>
      <c r="C94" s="3" t="str">
        <f t="shared" si="2"/>
        <v>Sep</v>
      </c>
      <c r="D94" s="3">
        <f t="shared" ca="1" si="3"/>
        <v>24.686153846153847</v>
      </c>
      <c r="E94" s="4">
        <f ca="1">Table1[[#This Row],[y]]-Table1[[#This Row],[Trend (window size 13)]]</f>
        <v>-2.8861538461538458</v>
      </c>
      <c r="F94" s="4">
        <f ca="1">AVERAGEIF($C$8:$C$727, Table1[[#This Row],[Monthly]], $E$8:$E$727)</f>
        <v>-2.7400384615384614</v>
      </c>
      <c r="G94" s="4">
        <f ca="1">Table1[[#This Row],[Add_Seasonality_Average (Additive)]]-AVERAGE($F$2:$F$13)</f>
        <v>-2.7441249999999999</v>
      </c>
      <c r="H94" s="4">
        <f ca="1">Table1[[#This Row],[y]]-Table1[[#This Row],[Seasonality]]</f>
        <v>24.544125000000001</v>
      </c>
      <c r="I94" s="4">
        <f ca="1">Table1[[#This Row],[Seasonally_Adjusted_Data]]</f>
        <v>24.544125000000001</v>
      </c>
      <c r="J94" s="4"/>
      <c r="K94" s="4"/>
      <c r="L94" s="4"/>
      <c r="M94" s="4"/>
      <c r="N94" s="4"/>
    </row>
    <row r="95" spans="1:14" x14ac:dyDescent="0.2">
      <c r="A95" s="5">
        <v>21094</v>
      </c>
      <c r="B95" s="3">
        <v>21.8</v>
      </c>
      <c r="C95" s="3" t="str">
        <f t="shared" si="2"/>
        <v>Oct</v>
      </c>
      <c r="D95" s="3">
        <f t="shared" ca="1" si="3"/>
        <v>24.589230769230767</v>
      </c>
      <c r="E95" s="4">
        <f ca="1">Table1[[#This Row],[y]]-Table1[[#This Row],[Trend (window size 13)]]</f>
        <v>-2.7892307692307661</v>
      </c>
      <c r="F95" s="4">
        <f ca="1">AVERAGEIF($C$8:$C$727, Table1[[#This Row],[Monthly]], $E$8:$E$727)</f>
        <v>-2.4004615384615375</v>
      </c>
      <c r="G95" s="4">
        <f ca="1">Table1[[#This Row],[Add_Seasonality_Average (Additive)]]-AVERAGE($F$2:$F$13)</f>
        <v>-2.404548076923076</v>
      </c>
      <c r="H95" s="4">
        <f ca="1">Table1[[#This Row],[y]]-Table1[[#This Row],[Seasonality]]</f>
        <v>24.204548076923075</v>
      </c>
      <c r="I95" s="4">
        <f ca="1">Table1[[#This Row],[Seasonally_Adjusted_Data]]</f>
        <v>24.204548076923075</v>
      </c>
      <c r="J95" s="4"/>
      <c r="K95" s="4"/>
      <c r="L95" s="4"/>
      <c r="M95" s="4"/>
      <c r="N95" s="4"/>
    </row>
    <row r="96" spans="1:14" x14ac:dyDescent="0.2">
      <c r="A96" s="5">
        <v>21125</v>
      </c>
      <c r="B96" s="3">
        <v>22.39</v>
      </c>
      <c r="C96" s="3" t="str">
        <f t="shared" si="2"/>
        <v>Nov</v>
      </c>
      <c r="D96" s="3">
        <f t="shared" ca="1" si="3"/>
        <v>24.401538461538458</v>
      </c>
      <c r="E96" s="4">
        <f ca="1">Table1[[#This Row],[y]]-Table1[[#This Row],[Trend (window size 13)]]</f>
        <v>-2.0115384615384571</v>
      </c>
      <c r="F96" s="4">
        <f ca="1">AVERAGEIF($C$8:$C$727, Table1[[#This Row],[Monthly]], $E$8:$E$727)</f>
        <v>-1.6477179487179485</v>
      </c>
      <c r="G96" s="4">
        <f ca="1">Table1[[#This Row],[Add_Seasonality_Average (Additive)]]-AVERAGE($F$2:$F$13)</f>
        <v>-1.651804487179487</v>
      </c>
      <c r="H96" s="4">
        <f ca="1">Table1[[#This Row],[y]]-Table1[[#This Row],[Seasonality]]</f>
        <v>24.041804487179487</v>
      </c>
      <c r="I96" s="4">
        <f ca="1">Table1[[#This Row],[Seasonally_Adjusted_Data]]</f>
        <v>24.041804487179487</v>
      </c>
      <c r="J96" s="4"/>
      <c r="K96" s="4"/>
      <c r="L96" s="4"/>
      <c r="M96" s="4"/>
      <c r="N96" s="4"/>
    </row>
    <row r="97" spans="1:14" x14ac:dyDescent="0.2">
      <c r="A97" s="5">
        <v>21155</v>
      </c>
      <c r="B97" s="3">
        <v>23.69</v>
      </c>
      <c r="C97" s="3" t="str">
        <f t="shared" si="2"/>
        <v>Dec</v>
      </c>
      <c r="D97" s="3">
        <f t="shared" ca="1" si="3"/>
        <v>24.133076923076921</v>
      </c>
      <c r="E97" s="4">
        <f ca="1">Table1[[#This Row],[y]]-Table1[[#This Row],[Trend (window size 13)]]</f>
        <v>-0.44307692307691937</v>
      </c>
      <c r="F97" s="4">
        <f ca="1">AVERAGEIF($C$8:$C$727, Table1[[#This Row],[Monthly]], $E$8:$E$727)</f>
        <v>-0.38643589743589757</v>
      </c>
      <c r="G97" s="4">
        <f ca="1">Table1[[#This Row],[Add_Seasonality_Average (Additive)]]-AVERAGE($F$2:$F$13)</f>
        <v>-0.39052243589743607</v>
      </c>
      <c r="H97" s="4">
        <f ca="1">Table1[[#This Row],[y]]-Table1[[#This Row],[Seasonality]]</f>
        <v>24.080522435897436</v>
      </c>
      <c r="I97" s="4">
        <f ca="1">Table1[[#This Row],[Seasonally_Adjusted_Data]]</f>
        <v>24.080522435897436</v>
      </c>
      <c r="J97" s="4"/>
      <c r="K97" s="4"/>
      <c r="L97" s="4"/>
      <c r="M97" s="4"/>
      <c r="N97" s="4"/>
    </row>
    <row r="98" spans="1:14" x14ac:dyDescent="0.2">
      <c r="A98" s="5">
        <v>21186</v>
      </c>
      <c r="B98" s="3">
        <v>24.89</v>
      </c>
      <c r="C98" s="3" t="str">
        <f t="shared" si="2"/>
        <v>Jan</v>
      </c>
      <c r="D98" s="3">
        <f t="shared" ca="1" si="3"/>
        <v>23.923076923076927</v>
      </c>
      <c r="E98" s="4">
        <f ca="1">Table1[[#This Row],[y]]-Table1[[#This Row],[Trend (window size 13)]]</f>
        <v>0.96692307692307367</v>
      </c>
      <c r="F98" s="4">
        <f ca="1">AVERAGEIF($C$8:$C$727, Table1[[#This Row],[Monthly]], $E$8:$E$727)</f>
        <v>1.4054358974358971</v>
      </c>
      <c r="G98" s="4">
        <f ca="1">Table1[[#This Row],[Add_Seasonality_Average (Additive)]]-AVERAGE($F$2:$F$13)</f>
        <v>1.4013493589743586</v>
      </c>
      <c r="H98" s="4">
        <f ca="1">Table1[[#This Row],[y]]-Table1[[#This Row],[Seasonality]]</f>
        <v>23.488650641025643</v>
      </c>
      <c r="I98" s="4">
        <f ca="1">Table1[[#This Row],[Seasonally_Adjusted_Data]]</f>
        <v>23.488650641025643</v>
      </c>
      <c r="J98" s="4"/>
      <c r="K98" s="4"/>
      <c r="L98" s="4"/>
      <c r="M98" s="4"/>
      <c r="N98" s="4"/>
    </row>
    <row r="99" spans="1:14" x14ac:dyDescent="0.2">
      <c r="A99" s="5">
        <v>21217</v>
      </c>
      <c r="B99" s="3">
        <v>26.55</v>
      </c>
      <c r="C99" s="3" t="str">
        <f t="shared" si="2"/>
        <v>Feb</v>
      </c>
      <c r="D99" s="3">
        <f t="shared" ca="1" si="3"/>
        <v>23.683846153846154</v>
      </c>
      <c r="E99" s="4">
        <f ca="1">Table1[[#This Row],[y]]-Table1[[#This Row],[Trend (window size 13)]]</f>
        <v>2.8661538461538463</v>
      </c>
      <c r="F99" s="4">
        <f ca="1">AVERAGEIF($C$8:$C$727, Table1[[#This Row],[Monthly]], $E$8:$E$727)</f>
        <v>2.9278461538461542</v>
      </c>
      <c r="G99" s="4">
        <f ca="1">Table1[[#This Row],[Add_Seasonality_Average (Additive)]]-AVERAGE($F$2:$F$13)</f>
        <v>2.9237596153846157</v>
      </c>
      <c r="H99" s="4">
        <f ca="1">Table1[[#This Row],[y]]-Table1[[#This Row],[Seasonality]]</f>
        <v>23.626240384615386</v>
      </c>
      <c r="I99" s="4">
        <f ca="1">Table1[[#This Row],[Seasonally_Adjusted_Data]]</f>
        <v>23.626240384615386</v>
      </c>
      <c r="J99" s="4"/>
      <c r="K99" s="4"/>
      <c r="L99" s="4"/>
      <c r="M99" s="4"/>
      <c r="N99" s="4"/>
    </row>
    <row r="100" spans="1:14" x14ac:dyDescent="0.2">
      <c r="A100" s="5">
        <v>21245</v>
      </c>
      <c r="B100" s="3">
        <v>27.09</v>
      </c>
      <c r="C100" s="3" t="str">
        <f t="shared" si="2"/>
        <v>Mar</v>
      </c>
      <c r="D100" s="3">
        <f t="shared" ca="1" si="3"/>
        <v>23.55153846153846</v>
      </c>
      <c r="E100" s="4">
        <f ca="1">Table1[[#This Row],[y]]-Table1[[#This Row],[Trend (window size 13)]]</f>
        <v>3.5384615384615401</v>
      </c>
      <c r="F100" s="4">
        <f ca="1">AVERAGEIF($C$8:$C$727, Table1[[#This Row],[Monthly]], $E$8:$E$727)</f>
        <v>3.3439999999999999</v>
      </c>
      <c r="G100" s="4">
        <f ca="1">Table1[[#This Row],[Add_Seasonality_Average (Additive)]]-AVERAGE($F$2:$F$13)</f>
        <v>3.3399134615384614</v>
      </c>
      <c r="H100" s="4">
        <f ca="1">Table1[[#This Row],[y]]-Table1[[#This Row],[Seasonality]]</f>
        <v>23.750086538461538</v>
      </c>
      <c r="I100" s="4">
        <f ca="1">Table1[[#This Row],[Seasonally_Adjusted_Data]]</f>
        <v>23.750086538461538</v>
      </c>
      <c r="J100" s="4"/>
      <c r="K100" s="4"/>
      <c r="L100" s="4"/>
      <c r="M100" s="4"/>
      <c r="N100" s="4"/>
    </row>
    <row r="101" spans="1:14" x14ac:dyDescent="0.2">
      <c r="A101" s="5">
        <v>21276</v>
      </c>
      <c r="B101" s="3">
        <v>26.37</v>
      </c>
      <c r="C101" s="3" t="str">
        <f t="shared" si="2"/>
        <v>Apr</v>
      </c>
      <c r="D101" s="3">
        <f t="shared" ca="1" si="3"/>
        <v>23.493846153846157</v>
      </c>
      <c r="E101" s="4">
        <f ca="1">Table1[[#This Row],[y]]-Table1[[#This Row],[Trend (window size 13)]]</f>
        <v>2.8761538461538443</v>
      </c>
      <c r="F101" s="4">
        <f ca="1">AVERAGEIF($C$8:$C$727, Table1[[#This Row],[Monthly]], $E$8:$E$727)</f>
        <v>2.4728461538461546</v>
      </c>
      <c r="G101" s="4">
        <f ca="1">Table1[[#This Row],[Add_Seasonality_Average (Additive)]]-AVERAGE($F$2:$F$13)</f>
        <v>2.4687596153846161</v>
      </c>
      <c r="H101" s="4">
        <f ca="1">Table1[[#This Row],[y]]-Table1[[#This Row],[Seasonality]]</f>
        <v>23.901240384615384</v>
      </c>
      <c r="I101" s="4">
        <f ca="1">Table1[[#This Row],[Seasonally_Adjusted_Data]]</f>
        <v>23.901240384615384</v>
      </c>
      <c r="J101" s="4"/>
      <c r="K101" s="4"/>
      <c r="L101" s="4"/>
      <c r="M101" s="4"/>
      <c r="N101" s="4"/>
    </row>
    <row r="102" spans="1:14" x14ac:dyDescent="0.2">
      <c r="A102" s="5">
        <v>21306</v>
      </c>
      <c r="B102" s="3">
        <v>24.71</v>
      </c>
      <c r="C102" s="3" t="str">
        <f t="shared" si="2"/>
        <v>May</v>
      </c>
      <c r="D102" s="3">
        <f t="shared" ca="1" si="3"/>
        <v>23.472307692307691</v>
      </c>
      <c r="E102" s="4">
        <f ca="1">Table1[[#This Row],[y]]-Table1[[#This Row],[Trend (window size 13)]]</f>
        <v>1.2376923076923099</v>
      </c>
      <c r="F102" s="4">
        <f ca="1">AVERAGEIF($C$8:$C$727, Table1[[#This Row],[Monthly]], $E$8:$E$727)</f>
        <v>1.190307692307693</v>
      </c>
      <c r="G102" s="4">
        <f ca="1">Table1[[#This Row],[Add_Seasonality_Average (Additive)]]-AVERAGE($F$2:$F$13)</f>
        <v>1.1862211538461545</v>
      </c>
      <c r="H102" s="4">
        <f ca="1">Table1[[#This Row],[y]]-Table1[[#This Row],[Seasonality]]</f>
        <v>23.523778846153846</v>
      </c>
      <c r="I102" s="4">
        <f ca="1">Table1[[#This Row],[Seasonally_Adjusted_Data]]</f>
        <v>23.523778846153846</v>
      </c>
      <c r="J102" s="4"/>
      <c r="K102" s="4"/>
      <c r="L102" s="4"/>
      <c r="M102" s="4"/>
      <c r="N102" s="4"/>
    </row>
    <row r="103" spans="1:14" x14ac:dyDescent="0.2">
      <c r="A103" s="5">
        <v>21337</v>
      </c>
      <c r="B103" s="3">
        <v>23.23</v>
      </c>
      <c r="C103" s="3" t="str">
        <f t="shared" si="2"/>
        <v>Jun</v>
      </c>
      <c r="D103" s="3">
        <f t="shared" ca="1" si="3"/>
        <v>23.48076923076923</v>
      </c>
      <c r="E103" s="4">
        <f ca="1">Table1[[#This Row],[y]]-Table1[[#This Row],[Trend (window size 13)]]</f>
        <v>-0.25076923076922952</v>
      </c>
      <c r="F103" s="4">
        <f ca="1">AVERAGEIF($C$8:$C$727, Table1[[#This Row],[Monthly]], $E$8:$E$727)</f>
        <v>-0.22521794871794854</v>
      </c>
      <c r="G103" s="4">
        <f ca="1">Table1[[#This Row],[Add_Seasonality_Average (Additive)]]-AVERAGE($F$2:$F$13)</f>
        <v>-0.22930448717948707</v>
      </c>
      <c r="H103" s="4">
        <f ca="1">Table1[[#This Row],[y]]-Table1[[#This Row],[Seasonality]]</f>
        <v>23.459304487179487</v>
      </c>
      <c r="I103" s="4">
        <f ca="1">Table1[[#This Row],[Seasonally_Adjusted_Data]]</f>
        <v>23.459304487179487</v>
      </c>
      <c r="J103" s="4"/>
      <c r="K103" s="4"/>
      <c r="L103" s="4"/>
      <c r="M103" s="4"/>
      <c r="N103" s="4"/>
    </row>
    <row r="104" spans="1:14" x14ac:dyDescent="0.2">
      <c r="A104" s="5">
        <v>21367</v>
      </c>
      <c r="B104" s="3">
        <v>22.31</v>
      </c>
      <c r="C104" s="3" t="str">
        <f t="shared" si="2"/>
        <v>Jul</v>
      </c>
      <c r="D104" s="3">
        <f t="shared" ca="1" si="3"/>
        <v>23.502307692307689</v>
      </c>
      <c r="E104" s="4">
        <f ca="1">Table1[[#This Row],[y]]-Table1[[#This Row],[Trend (window size 13)]]</f>
        <v>-1.1923076923076898</v>
      </c>
      <c r="F104" s="4">
        <f ca="1">AVERAGEIF($C$8:$C$727, Table1[[#This Row],[Monthly]], $E$8:$E$727)</f>
        <v>-1.4442692307692311</v>
      </c>
      <c r="G104" s="4">
        <f ca="1">Table1[[#This Row],[Add_Seasonality_Average (Additive)]]-AVERAGE($F$2:$F$13)</f>
        <v>-1.4483557692307696</v>
      </c>
      <c r="H104" s="4">
        <f ca="1">Table1[[#This Row],[y]]-Table1[[#This Row],[Seasonality]]</f>
        <v>23.758355769230768</v>
      </c>
      <c r="I104" s="4">
        <f ca="1">Table1[[#This Row],[Seasonally_Adjusted_Data]]</f>
        <v>23.758355769230768</v>
      </c>
      <c r="J104" s="4"/>
      <c r="K104" s="4"/>
      <c r="L104" s="4"/>
      <c r="M104" s="4"/>
      <c r="N104" s="4"/>
    </row>
    <row r="105" spans="1:14" x14ac:dyDescent="0.2">
      <c r="A105" s="5">
        <v>21398</v>
      </c>
      <c r="B105" s="3">
        <v>20.72</v>
      </c>
      <c r="C105" s="3" t="str">
        <f t="shared" si="2"/>
        <v>Aug</v>
      </c>
      <c r="D105" s="3">
        <f t="shared" ca="1" si="3"/>
        <v>23.58</v>
      </c>
      <c r="E105" s="4">
        <f ca="1">Table1[[#This Row],[y]]-Table1[[#This Row],[Trend (window size 13)]]</f>
        <v>-2.8599999999999994</v>
      </c>
      <c r="F105" s="4">
        <f ca="1">AVERAGEIF($C$8:$C$727, Table1[[#This Row],[Monthly]], $E$8:$E$727)</f>
        <v>-2.4472564102564101</v>
      </c>
      <c r="G105" s="4">
        <f ca="1">Table1[[#This Row],[Add_Seasonality_Average (Additive)]]-AVERAGE($F$2:$F$13)</f>
        <v>-2.4513429487179486</v>
      </c>
      <c r="H105" s="4">
        <f ca="1">Table1[[#This Row],[y]]-Table1[[#This Row],[Seasonality]]</f>
        <v>23.171342948717946</v>
      </c>
      <c r="I105" s="4">
        <f ca="1">Table1[[#This Row],[Seasonally_Adjusted_Data]]</f>
        <v>23.171342948717946</v>
      </c>
      <c r="J105" s="4"/>
      <c r="K105" s="4"/>
      <c r="L105" s="4"/>
      <c r="M105" s="4"/>
      <c r="N105" s="4"/>
    </row>
    <row r="106" spans="1:14" x14ac:dyDescent="0.2">
      <c r="A106" s="5">
        <v>21429</v>
      </c>
      <c r="B106" s="3">
        <v>20.62</v>
      </c>
      <c r="C106" s="3" t="str">
        <f t="shared" si="2"/>
        <v>Sep</v>
      </c>
      <c r="D106" s="3">
        <f t="shared" ca="1" si="3"/>
        <v>23.61</v>
      </c>
      <c r="E106" s="4">
        <f ca="1">Table1[[#This Row],[y]]-Table1[[#This Row],[Trend (window size 13)]]</f>
        <v>-2.9899999999999984</v>
      </c>
      <c r="F106" s="4">
        <f ca="1">AVERAGEIF($C$8:$C$727, Table1[[#This Row],[Monthly]], $E$8:$E$727)</f>
        <v>-2.7400384615384614</v>
      </c>
      <c r="G106" s="4">
        <f ca="1">Table1[[#This Row],[Add_Seasonality_Average (Additive)]]-AVERAGE($F$2:$F$13)</f>
        <v>-2.7441249999999999</v>
      </c>
      <c r="H106" s="4">
        <f ca="1">Table1[[#This Row],[y]]-Table1[[#This Row],[Seasonality]]</f>
        <v>23.364125000000001</v>
      </c>
      <c r="I106" s="4">
        <f ca="1">Table1[[#This Row],[Seasonally_Adjusted_Data]]</f>
        <v>23.364125000000001</v>
      </c>
      <c r="J106" s="4"/>
      <c r="K106" s="4"/>
      <c r="L106" s="4"/>
      <c r="M106" s="4"/>
      <c r="N106" s="4"/>
    </row>
    <row r="107" spans="1:14" x14ac:dyDescent="0.2">
      <c r="A107" s="5">
        <v>21459</v>
      </c>
      <c r="B107" s="3">
        <v>21.05</v>
      </c>
      <c r="C107" s="3" t="str">
        <f t="shared" si="2"/>
        <v>Oct</v>
      </c>
      <c r="D107" s="3">
        <f t="shared" ca="1" si="3"/>
        <v>23.513846153846153</v>
      </c>
      <c r="E107" s="4">
        <f ca="1">Table1[[#This Row],[y]]-Table1[[#This Row],[Trend (window size 13)]]</f>
        <v>-2.463846153846152</v>
      </c>
      <c r="F107" s="4">
        <f ca="1">AVERAGEIF($C$8:$C$727, Table1[[#This Row],[Monthly]], $E$8:$E$727)</f>
        <v>-2.4004615384615375</v>
      </c>
      <c r="G107" s="4">
        <f ca="1">Table1[[#This Row],[Add_Seasonality_Average (Additive)]]-AVERAGE($F$2:$F$13)</f>
        <v>-2.404548076923076</v>
      </c>
      <c r="H107" s="4">
        <f ca="1">Table1[[#This Row],[y]]-Table1[[#This Row],[Seasonality]]</f>
        <v>23.454548076923075</v>
      </c>
      <c r="I107" s="4">
        <f ca="1">Table1[[#This Row],[Seasonally_Adjusted_Data]]</f>
        <v>23.454548076923075</v>
      </c>
      <c r="J107" s="4"/>
      <c r="K107" s="4"/>
      <c r="L107" s="4"/>
      <c r="M107" s="4"/>
      <c r="N107" s="4"/>
    </row>
    <row r="108" spans="1:14" x14ac:dyDescent="0.2">
      <c r="A108" s="5">
        <v>21490</v>
      </c>
      <c r="B108" s="3">
        <v>21.52</v>
      </c>
      <c r="C108" s="3" t="str">
        <f t="shared" si="2"/>
        <v>Nov</v>
      </c>
      <c r="D108" s="3">
        <f t="shared" ca="1" si="3"/>
        <v>23.349230769230772</v>
      </c>
      <c r="E108" s="4">
        <f ca="1">Table1[[#This Row],[y]]-Table1[[#This Row],[Trend (window size 13)]]</f>
        <v>-1.8292307692307723</v>
      </c>
      <c r="F108" s="4">
        <f ca="1">AVERAGEIF($C$8:$C$727, Table1[[#This Row],[Monthly]], $E$8:$E$727)</f>
        <v>-1.6477179487179485</v>
      </c>
      <c r="G108" s="4">
        <f ca="1">Table1[[#This Row],[Add_Seasonality_Average (Additive)]]-AVERAGE($F$2:$F$13)</f>
        <v>-1.651804487179487</v>
      </c>
      <c r="H108" s="4">
        <f ca="1">Table1[[#This Row],[y]]-Table1[[#This Row],[Seasonality]]</f>
        <v>23.171804487179486</v>
      </c>
      <c r="I108" s="4">
        <f ca="1">Table1[[#This Row],[Seasonally_Adjusted_Data]]</f>
        <v>23.171804487179486</v>
      </c>
      <c r="J108" s="4"/>
      <c r="K108" s="4"/>
      <c r="L108" s="4"/>
      <c r="M108" s="4"/>
      <c r="N108" s="4"/>
    </row>
    <row r="109" spans="1:14" x14ac:dyDescent="0.2">
      <c r="A109" s="5">
        <v>21520</v>
      </c>
      <c r="B109" s="3">
        <v>22.5</v>
      </c>
      <c r="C109" s="3" t="str">
        <f t="shared" si="2"/>
        <v>Dec</v>
      </c>
      <c r="D109" s="3">
        <f t="shared" ca="1" si="3"/>
        <v>23.184615384615384</v>
      </c>
      <c r="E109" s="4">
        <f ca="1">Table1[[#This Row],[y]]-Table1[[#This Row],[Trend (window size 13)]]</f>
        <v>-0.68461538461538396</v>
      </c>
      <c r="F109" s="4">
        <f ca="1">AVERAGEIF($C$8:$C$727, Table1[[#This Row],[Monthly]], $E$8:$E$727)</f>
        <v>-0.38643589743589757</v>
      </c>
      <c r="G109" s="4">
        <f ca="1">Table1[[#This Row],[Add_Seasonality_Average (Additive)]]-AVERAGE($F$2:$F$13)</f>
        <v>-0.39052243589743607</v>
      </c>
      <c r="H109" s="4">
        <f ca="1">Table1[[#This Row],[y]]-Table1[[#This Row],[Seasonality]]</f>
        <v>22.890522435897434</v>
      </c>
      <c r="I109" s="4">
        <f ca="1">Table1[[#This Row],[Seasonally_Adjusted_Data]]</f>
        <v>22.890522435897434</v>
      </c>
      <c r="J109" s="4"/>
      <c r="K109" s="4"/>
      <c r="L109" s="4"/>
      <c r="M109" s="4"/>
      <c r="N109" s="4"/>
    </row>
    <row r="110" spans="1:14" x14ac:dyDescent="0.2">
      <c r="A110" s="5">
        <v>21551</v>
      </c>
      <c r="B110" s="3">
        <v>23.97</v>
      </c>
      <c r="C110" s="3" t="str">
        <f t="shared" si="2"/>
        <v>Jan</v>
      </c>
      <c r="D110" s="3">
        <f t="shared" ca="1" si="3"/>
        <v>23.051538461538463</v>
      </c>
      <c r="E110" s="4">
        <f ca="1">Table1[[#This Row],[y]]-Table1[[#This Row],[Trend (window size 13)]]</f>
        <v>0.91846153846153555</v>
      </c>
      <c r="F110" s="4">
        <f ca="1">AVERAGEIF($C$8:$C$727, Table1[[#This Row],[Monthly]], $E$8:$E$727)</f>
        <v>1.4054358974358971</v>
      </c>
      <c r="G110" s="4">
        <f ca="1">Table1[[#This Row],[Add_Seasonality_Average (Additive)]]-AVERAGE($F$2:$F$13)</f>
        <v>1.4013493589743586</v>
      </c>
      <c r="H110" s="4">
        <f ca="1">Table1[[#This Row],[y]]-Table1[[#This Row],[Seasonality]]</f>
        <v>22.568650641025641</v>
      </c>
      <c r="I110" s="4">
        <f ca="1">Table1[[#This Row],[Seasonally_Adjusted_Data]]</f>
        <v>22.568650641025641</v>
      </c>
      <c r="J110" s="4"/>
      <c r="K110" s="4"/>
      <c r="L110" s="4"/>
      <c r="M110" s="4"/>
      <c r="N110" s="4"/>
    </row>
    <row r="111" spans="1:14" x14ac:dyDescent="0.2">
      <c r="A111" s="5">
        <v>21582</v>
      </c>
      <c r="B111" s="3">
        <v>25.9</v>
      </c>
      <c r="C111" s="3" t="str">
        <f t="shared" si="2"/>
        <v>Feb</v>
      </c>
      <c r="D111" s="3">
        <f t="shared" ca="1" si="3"/>
        <v>22.885384615384616</v>
      </c>
      <c r="E111" s="4">
        <f ca="1">Table1[[#This Row],[y]]-Table1[[#This Row],[Trend (window size 13)]]</f>
        <v>3.0146153846153823</v>
      </c>
      <c r="F111" s="4">
        <f ca="1">AVERAGEIF($C$8:$C$727, Table1[[#This Row],[Monthly]], $E$8:$E$727)</f>
        <v>2.9278461538461542</v>
      </c>
      <c r="G111" s="4">
        <f ca="1">Table1[[#This Row],[Add_Seasonality_Average (Additive)]]-AVERAGE($F$2:$F$13)</f>
        <v>2.9237596153846157</v>
      </c>
      <c r="H111" s="4">
        <f ca="1">Table1[[#This Row],[y]]-Table1[[#This Row],[Seasonality]]</f>
        <v>22.976240384615384</v>
      </c>
      <c r="I111" s="4">
        <f ca="1">Table1[[#This Row],[Seasonally_Adjusted_Data]]</f>
        <v>22.976240384615384</v>
      </c>
      <c r="J111" s="4"/>
      <c r="K111" s="4"/>
      <c r="L111" s="4"/>
      <c r="M111" s="4"/>
      <c r="N111" s="4"/>
    </row>
    <row r="112" spans="1:14" x14ac:dyDescent="0.2">
      <c r="A112" s="5">
        <v>21610</v>
      </c>
      <c r="B112" s="3">
        <v>26.94</v>
      </c>
      <c r="C112" s="3" t="str">
        <f t="shared" si="2"/>
        <v>Mar</v>
      </c>
      <c r="D112" s="3">
        <f t="shared" ca="1" si="3"/>
        <v>22.847692307692306</v>
      </c>
      <c r="E112" s="4">
        <f ca="1">Table1[[#This Row],[y]]-Table1[[#This Row],[Trend (window size 13)]]</f>
        <v>4.0923076923076955</v>
      </c>
      <c r="F112" s="4">
        <f ca="1">AVERAGEIF($C$8:$C$727, Table1[[#This Row],[Monthly]], $E$8:$E$727)</f>
        <v>3.3439999999999999</v>
      </c>
      <c r="G112" s="4">
        <f ca="1">Table1[[#This Row],[Add_Seasonality_Average (Additive)]]-AVERAGE($F$2:$F$13)</f>
        <v>3.3399134615384614</v>
      </c>
      <c r="H112" s="4">
        <f ca="1">Table1[[#This Row],[y]]-Table1[[#This Row],[Seasonality]]</f>
        <v>23.600086538461539</v>
      </c>
      <c r="I112" s="4">
        <f ca="1">Table1[[#This Row],[Seasonally_Adjusted_Data]]</f>
        <v>23.600086538461539</v>
      </c>
      <c r="J112" s="4"/>
      <c r="K112" s="4"/>
      <c r="L112" s="4"/>
      <c r="M112" s="4"/>
      <c r="N112" s="4"/>
    </row>
    <row r="113" spans="1:14" x14ac:dyDescent="0.2">
      <c r="A113" s="5">
        <v>21641</v>
      </c>
      <c r="B113" s="3">
        <v>25.84</v>
      </c>
      <c r="C113" s="3" t="str">
        <f t="shared" si="2"/>
        <v>Apr</v>
      </c>
      <c r="D113" s="3">
        <f t="shared" ca="1" si="3"/>
        <v>22.866153846153846</v>
      </c>
      <c r="E113" s="4">
        <f ca="1">Table1[[#This Row],[y]]-Table1[[#This Row],[Trend (window size 13)]]</f>
        <v>2.9738461538461536</v>
      </c>
      <c r="F113" s="4">
        <f ca="1">AVERAGEIF($C$8:$C$727, Table1[[#This Row],[Monthly]], $E$8:$E$727)</f>
        <v>2.4728461538461546</v>
      </c>
      <c r="G113" s="4">
        <f ca="1">Table1[[#This Row],[Add_Seasonality_Average (Additive)]]-AVERAGE($F$2:$F$13)</f>
        <v>2.4687596153846161</v>
      </c>
      <c r="H113" s="4">
        <f ca="1">Table1[[#This Row],[y]]-Table1[[#This Row],[Seasonality]]</f>
        <v>23.371240384615383</v>
      </c>
      <c r="I113" s="4">
        <f ca="1">Table1[[#This Row],[Seasonally_Adjusted_Data]]</f>
        <v>23.371240384615383</v>
      </c>
      <c r="J113" s="4"/>
      <c r="K113" s="4"/>
      <c r="L113" s="4"/>
      <c r="M113" s="4"/>
      <c r="N113" s="4"/>
    </row>
    <row r="114" spans="1:14" x14ac:dyDescent="0.2">
      <c r="A114" s="5">
        <v>21671</v>
      </c>
      <c r="B114" s="3">
        <v>24.23</v>
      </c>
      <c r="C114" s="3" t="str">
        <f t="shared" si="2"/>
        <v>May</v>
      </c>
      <c r="D114" s="3">
        <f t="shared" ca="1" si="3"/>
        <v>22.93</v>
      </c>
      <c r="E114" s="4">
        <f ca="1">Table1[[#This Row],[y]]-Table1[[#This Row],[Trend (window size 13)]]</f>
        <v>1.3000000000000007</v>
      </c>
      <c r="F114" s="4">
        <f ca="1">AVERAGEIF($C$8:$C$727, Table1[[#This Row],[Monthly]], $E$8:$E$727)</f>
        <v>1.190307692307693</v>
      </c>
      <c r="G114" s="4">
        <f ca="1">Table1[[#This Row],[Add_Seasonality_Average (Additive)]]-AVERAGE($F$2:$F$13)</f>
        <v>1.1862211538461545</v>
      </c>
      <c r="H114" s="4">
        <f ca="1">Table1[[#This Row],[y]]-Table1[[#This Row],[Seasonality]]</f>
        <v>23.043778846153845</v>
      </c>
      <c r="I114" s="4">
        <f ca="1">Table1[[#This Row],[Seasonally_Adjusted_Data]]</f>
        <v>23.043778846153845</v>
      </c>
      <c r="J114" s="4"/>
      <c r="K114" s="4"/>
      <c r="L114" s="4"/>
      <c r="M114" s="4"/>
      <c r="N114" s="4"/>
    </row>
    <row r="115" spans="1:14" x14ac:dyDescent="0.2">
      <c r="A115" s="5">
        <v>21702</v>
      </c>
      <c r="B115" s="3">
        <v>22.57</v>
      </c>
      <c r="C115" s="3" t="str">
        <f t="shared" si="2"/>
        <v>Jun</v>
      </c>
      <c r="D115" s="3">
        <f t="shared" ca="1" si="3"/>
        <v>23.009230769230768</v>
      </c>
      <c r="E115" s="4">
        <f ca="1">Table1[[#This Row],[y]]-Table1[[#This Row],[Trend (window size 13)]]</f>
        <v>-0.4392307692307682</v>
      </c>
      <c r="F115" s="4">
        <f ca="1">AVERAGEIF($C$8:$C$727, Table1[[#This Row],[Monthly]], $E$8:$E$727)</f>
        <v>-0.22521794871794854</v>
      </c>
      <c r="G115" s="4">
        <f ca="1">Table1[[#This Row],[Add_Seasonality_Average (Additive)]]-AVERAGE($F$2:$F$13)</f>
        <v>-0.22930448717948707</v>
      </c>
      <c r="H115" s="4">
        <f ca="1">Table1[[#This Row],[y]]-Table1[[#This Row],[Seasonality]]</f>
        <v>22.799304487179487</v>
      </c>
      <c r="I115" s="4">
        <f ca="1">Table1[[#This Row],[Seasonally_Adjusted_Data]]</f>
        <v>22.799304487179487</v>
      </c>
      <c r="J115" s="4"/>
      <c r="K115" s="4"/>
      <c r="L115" s="4"/>
      <c r="M115" s="4"/>
      <c r="N115" s="4"/>
    </row>
    <row r="116" spans="1:14" x14ac:dyDescent="0.2">
      <c r="A116" s="5">
        <v>21732</v>
      </c>
      <c r="B116" s="3">
        <v>21.5</v>
      </c>
      <c r="C116" s="3" t="str">
        <f t="shared" si="2"/>
        <v>Jul</v>
      </c>
      <c r="D116" s="3">
        <f t="shared" ca="1" si="3"/>
        <v>23.155384615384612</v>
      </c>
      <c r="E116" s="4">
        <f ca="1">Table1[[#This Row],[y]]-Table1[[#This Row],[Trend (window size 13)]]</f>
        <v>-1.6553846153846123</v>
      </c>
      <c r="F116" s="4">
        <f ca="1">AVERAGEIF($C$8:$C$727, Table1[[#This Row],[Monthly]], $E$8:$E$727)</f>
        <v>-1.4442692307692311</v>
      </c>
      <c r="G116" s="4">
        <f ca="1">Table1[[#This Row],[Add_Seasonality_Average (Additive)]]-AVERAGE($F$2:$F$13)</f>
        <v>-1.4483557692307696</v>
      </c>
      <c r="H116" s="4">
        <f ca="1">Table1[[#This Row],[y]]-Table1[[#This Row],[Seasonality]]</f>
        <v>22.948355769230769</v>
      </c>
      <c r="I116" s="4">
        <f ca="1">Table1[[#This Row],[Seasonally_Adjusted_Data]]</f>
        <v>22.948355769230769</v>
      </c>
      <c r="J116" s="4"/>
      <c r="K116" s="4"/>
      <c r="L116" s="4"/>
      <c r="M116" s="4"/>
      <c r="N116" s="4"/>
    </row>
    <row r="117" spans="1:14" x14ac:dyDescent="0.2">
      <c r="A117" s="5">
        <v>21763</v>
      </c>
      <c r="B117" s="3">
        <v>20.149999999999999</v>
      </c>
      <c r="C117" s="3" t="str">
        <f t="shared" si="2"/>
        <v>Aug</v>
      </c>
      <c r="D117" s="3">
        <f t="shared" ca="1" si="3"/>
        <v>23.279999999999998</v>
      </c>
      <c r="E117" s="4">
        <f ca="1">Table1[[#This Row],[y]]-Table1[[#This Row],[Trend (window size 13)]]</f>
        <v>-3.129999999999999</v>
      </c>
      <c r="F117" s="4">
        <f ca="1">AVERAGEIF($C$8:$C$727, Table1[[#This Row],[Monthly]], $E$8:$E$727)</f>
        <v>-2.4472564102564101</v>
      </c>
      <c r="G117" s="4">
        <f ca="1">Table1[[#This Row],[Add_Seasonality_Average (Additive)]]-AVERAGE($F$2:$F$13)</f>
        <v>-2.4513429487179486</v>
      </c>
      <c r="H117" s="4">
        <f ca="1">Table1[[#This Row],[y]]-Table1[[#This Row],[Seasonality]]</f>
        <v>22.601342948717946</v>
      </c>
      <c r="I117" s="4">
        <f ca="1">Table1[[#This Row],[Seasonally_Adjusted_Data]]</f>
        <v>22.601342948717946</v>
      </c>
      <c r="J117" s="4"/>
      <c r="K117" s="4"/>
      <c r="L117" s="4"/>
      <c r="M117" s="4"/>
      <c r="N117" s="4"/>
    </row>
    <row r="118" spans="1:14" x14ac:dyDescent="0.2">
      <c r="A118" s="5">
        <v>21794</v>
      </c>
      <c r="B118" s="3">
        <v>20.23</v>
      </c>
      <c r="C118" s="3" t="str">
        <f t="shared" si="2"/>
        <v>Sep</v>
      </c>
      <c r="D118" s="3">
        <f t="shared" ca="1" si="3"/>
        <v>23.28846153846154</v>
      </c>
      <c r="E118" s="4">
        <f ca="1">Table1[[#This Row],[y]]-Table1[[#This Row],[Trend (window size 13)]]</f>
        <v>-3.0584615384615397</v>
      </c>
      <c r="F118" s="4">
        <f ca="1">AVERAGEIF($C$8:$C$727, Table1[[#This Row],[Monthly]], $E$8:$E$727)</f>
        <v>-2.7400384615384614</v>
      </c>
      <c r="G118" s="4">
        <f ca="1">Table1[[#This Row],[Add_Seasonality_Average (Additive)]]-AVERAGE($F$2:$F$13)</f>
        <v>-2.7441249999999999</v>
      </c>
      <c r="H118" s="4">
        <f ca="1">Table1[[#This Row],[y]]-Table1[[#This Row],[Seasonality]]</f>
        <v>22.974125000000001</v>
      </c>
      <c r="I118" s="4">
        <f ca="1">Table1[[#This Row],[Seasonally_Adjusted_Data]]</f>
        <v>22.974125000000001</v>
      </c>
      <c r="J118" s="4"/>
      <c r="K118" s="4"/>
      <c r="L118" s="4"/>
      <c r="M118" s="4"/>
      <c r="N118" s="4"/>
    </row>
    <row r="119" spans="1:14" x14ac:dyDescent="0.2">
      <c r="A119" s="5">
        <v>21824</v>
      </c>
      <c r="B119" s="3">
        <v>20.86</v>
      </c>
      <c r="C119" s="3" t="str">
        <f t="shared" si="2"/>
        <v>Oct</v>
      </c>
      <c r="D119" s="3">
        <f t="shared" ca="1" si="3"/>
        <v>23.113076923076925</v>
      </c>
      <c r="E119" s="4">
        <f ca="1">Table1[[#This Row],[y]]-Table1[[#This Row],[Trend (window size 13)]]</f>
        <v>-2.2530769230769252</v>
      </c>
      <c r="F119" s="4">
        <f ca="1">AVERAGEIF($C$8:$C$727, Table1[[#This Row],[Monthly]], $E$8:$E$727)</f>
        <v>-2.4004615384615375</v>
      </c>
      <c r="G119" s="4">
        <f ca="1">Table1[[#This Row],[Add_Seasonality_Average (Additive)]]-AVERAGE($F$2:$F$13)</f>
        <v>-2.404548076923076</v>
      </c>
      <c r="H119" s="4">
        <f ca="1">Table1[[#This Row],[y]]-Table1[[#This Row],[Seasonality]]</f>
        <v>23.264548076923077</v>
      </c>
      <c r="I119" s="4">
        <f ca="1">Table1[[#This Row],[Seasonally_Adjusted_Data]]</f>
        <v>23.264548076923077</v>
      </c>
      <c r="J119" s="4"/>
      <c r="K119" s="4"/>
      <c r="L119" s="4"/>
      <c r="M119" s="4"/>
      <c r="N119" s="4"/>
    </row>
    <row r="120" spans="1:14" x14ac:dyDescent="0.2">
      <c r="A120" s="5">
        <v>21855</v>
      </c>
      <c r="B120" s="3">
        <v>21.88</v>
      </c>
      <c r="C120" s="3" t="str">
        <f t="shared" si="2"/>
        <v>Nov</v>
      </c>
      <c r="D120" s="3">
        <f t="shared" ca="1" si="3"/>
        <v>22.935384615384613</v>
      </c>
      <c r="E120" s="4">
        <f ca="1">Table1[[#This Row],[y]]-Table1[[#This Row],[Trend (window size 13)]]</f>
        <v>-1.0553846153846145</v>
      </c>
      <c r="F120" s="4">
        <f ca="1">AVERAGEIF($C$8:$C$727, Table1[[#This Row],[Monthly]], $E$8:$E$727)</f>
        <v>-1.6477179487179485</v>
      </c>
      <c r="G120" s="4">
        <f ca="1">Table1[[#This Row],[Add_Seasonality_Average (Additive)]]-AVERAGE($F$2:$F$13)</f>
        <v>-1.651804487179487</v>
      </c>
      <c r="H120" s="4">
        <f ca="1">Table1[[#This Row],[y]]-Table1[[#This Row],[Seasonality]]</f>
        <v>23.531804487179485</v>
      </c>
      <c r="I120" s="4">
        <f ca="1">Table1[[#This Row],[Seasonally_Adjusted_Data]]</f>
        <v>23.531804487179485</v>
      </c>
      <c r="J120" s="4"/>
      <c r="K120" s="4"/>
      <c r="L120" s="4"/>
      <c r="M120" s="4"/>
      <c r="N120" s="4"/>
    </row>
    <row r="121" spans="1:14" x14ac:dyDescent="0.2">
      <c r="A121" s="5">
        <v>21885</v>
      </c>
      <c r="B121" s="3">
        <v>22.55</v>
      </c>
      <c r="C121" s="3" t="str">
        <f t="shared" si="2"/>
        <v>Dec</v>
      </c>
      <c r="D121" s="3">
        <f t="shared" ca="1" si="3"/>
        <v>22.75076923076923</v>
      </c>
      <c r="E121" s="4">
        <f ca="1">Table1[[#This Row],[y]]-Table1[[#This Row],[Trend (window size 13)]]</f>
        <v>-0.20076923076922881</v>
      </c>
      <c r="F121" s="4">
        <f ca="1">AVERAGEIF($C$8:$C$727, Table1[[#This Row],[Monthly]], $E$8:$E$727)</f>
        <v>-0.38643589743589757</v>
      </c>
      <c r="G121" s="4">
        <f ca="1">Table1[[#This Row],[Add_Seasonality_Average (Additive)]]-AVERAGE($F$2:$F$13)</f>
        <v>-0.39052243589743607</v>
      </c>
      <c r="H121" s="4">
        <f ca="1">Table1[[#This Row],[y]]-Table1[[#This Row],[Seasonality]]</f>
        <v>22.940522435897435</v>
      </c>
      <c r="I121" s="4">
        <f ca="1">Table1[[#This Row],[Seasonally_Adjusted_Data]]</f>
        <v>22.940522435897435</v>
      </c>
      <c r="J121" s="4"/>
      <c r="K121" s="4"/>
      <c r="L121" s="4"/>
      <c r="M121" s="4"/>
      <c r="N121" s="4"/>
    </row>
    <row r="122" spans="1:14" x14ac:dyDescent="0.2">
      <c r="A122" s="5">
        <v>21916</v>
      </c>
      <c r="B122" s="3">
        <v>24.4</v>
      </c>
      <c r="C122" s="3" t="str">
        <f t="shared" si="2"/>
        <v>Jan</v>
      </c>
      <c r="D122" s="3">
        <f t="shared" ca="1" si="3"/>
        <v>22.60923076923077</v>
      </c>
      <c r="E122" s="4">
        <f ca="1">Table1[[#This Row],[y]]-Table1[[#This Row],[Trend (window size 13)]]</f>
        <v>1.7907692307692287</v>
      </c>
      <c r="F122" s="4">
        <f ca="1">AVERAGEIF($C$8:$C$727, Table1[[#This Row],[Monthly]], $E$8:$E$727)</f>
        <v>1.4054358974358971</v>
      </c>
      <c r="G122" s="4">
        <f ca="1">Table1[[#This Row],[Add_Seasonality_Average (Additive)]]-AVERAGE($F$2:$F$13)</f>
        <v>1.4013493589743586</v>
      </c>
      <c r="H122" s="4">
        <f ca="1">Table1[[#This Row],[y]]-Table1[[#This Row],[Seasonality]]</f>
        <v>22.998650641025641</v>
      </c>
      <c r="I122" s="4">
        <f ca="1">Table1[[#This Row],[Seasonally_Adjusted_Data]]</f>
        <v>22.998650641025641</v>
      </c>
      <c r="J122" s="4"/>
      <c r="K122" s="4"/>
      <c r="L122" s="4"/>
      <c r="M122" s="4"/>
      <c r="N122" s="4"/>
    </row>
    <row r="123" spans="1:14" x14ac:dyDescent="0.2">
      <c r="A123" s="5">
        <v>21947</v>
      </c>
      <c r="B123" s="3">
        <v>25.59</v>
      </c>
      <c r="C123" s="3" t="str">
        <f t="shared" si="2"/>
        <v>Feb</v>
      </c>
      <c r="D123" s="3">
        <f t="shared" ca="1" si="3"/>
        <v>22.501538461538466</v>
      </c>
      <c r="E123" s="4">
        <f ca="1">Table1[[#This Row],[y]]-Table1[[#This Row],[Trend (window size 13)]]</f>
        <v>3.0884615384615337</v>
      </c>
      <c r="F123" s="4">
        <f ca="1">AVERAGEIF($C$8:$C$727, Table1[[#This Row],[Monthly]], $E$8:$E$727)</f>
        <v>2.9278461538461542</v>
      </c>
      <c r="G123" s="4">
        <f ca="1">Table1[[#This Row],[Add_Seasonality_Average (Additive)]]-AVERAGE($F$2:$F$13)</f>
        <v>2.9237596153846157</v>
      </c>
      <c r="H123" s="4">
        <f ca="1">Table1[[#This Row],[y]]-Table1[[#This Row],[Seasonality]]</f>
        <v>22.666240384615385</v>
      </c>
      <c r="I123" s="4">
        <f ca="1">Table1[[#This Row],[Seasonally_Adjusted_Data]]</f>
        <v>22.666240384615385</v>
      </c>
      <c r="J123" s="4"/>
      <c r="K123" s="4"/>
      <c r="L123" s="4"/>
      <c r="M123" s="4"/>
      <c r="N123" s="4"/>
    </row>
    <row r="124" spans="1:14" x14ac:dyDescent="0.2">
      <c r="A124" s="5">
        <v>21976</v>
      </c>
      <c r="B124" s="3">
        <v>26.01</v>
      </c>
      <c r="C124" s="3" t="str">
        <f t="shared" si="2"/>
        <v>Mar</v>
      </c>
      <c r="D124" s="3">
        <f t="shared" ca="1" si="3"/>
        <v>22.533076923076919</v>
      </c>
      <c r="E124" s="4">
        <f ca="1">Table1[[#This Row],[y]]-Table1[[#This Row],[Trend (window size 13)]]</f>
        <v>3.4769230769230823</v>
      </c>
      <c r="F124" s="4">
        <f ca="1">AVERAGEIF($C$8:$C$727, Table1[[#This Row],[Monthly]], $E$8:$E$727)</f>
        <v>3.3439999999999999</v>
      </c>
      <c r="G124" s="4">
        <f ca="1">Table1[[#This Row],[Add_Seasonality_Average (Additive)]]-AVERAGE($F$2:$F$13)</f>
        <v>3.3399134615384614</v>
      </c>
      <c r="H124" s="4">
        <f ca="1">Table1[[#This Row],[y]]-Table1[[#This Row],[Seasonality]]</f>
        <v>22.67008653846154</v>
      </c>
      <c r="I124" s="4">
        <f ca="1">Table1[[#This Row],[Seasonally_Adjusted_Data]]</f>
        <v>22.67008653846154</v>
      </c>
      <c r="J124" s="4"/>
      <c r="K124" s="4"/>
      <c r="L124" s="4"/>
      <c r="M124" s="4"/>
      <c r="N124" s="4"/>
    </row>
    <row r="125" spans="1:14" x14ac:dyDescent="0.2">
      <c r="A125" s="5">
        <v>22007</v>
      </c>
      <c r="B125" s="3">
        <v>24.66</v>
      </c>
      <c r="C125" s="3" t="str">
        <f t="shared" si="2"/>
        <v>Apr</v>
      </c>
      <c r="D125" s="3">
        <f t="shared" ca="1" si="3"/>
        <v>22.536153846153844</v>
      </c>
      <c r="E125" s="4">
        <f ca="1">Table1[[#This Row],[y]]-Table1[[#This Row],[Trend (window size 13)]]</f>
        <v>2.1238461538461557</v>
      </c>
      <c r="F125" s="4">
        <f ca="1">AVERAGEIF($C$8:$C$727, Table1[[#This Row],[Monthly]], $E$8:$E$727)</f>
        <v>2.4728461538461546</v>
      </c>
      <c r="G125" s="4">
        <f ca="1">Table1[[#This Row],[Add_Seasonality_Average (Additive)]]-AVERAGE($F$2:$F$13)</f>
        <v>2.4687596153846161</v>
      </c>
      <c r="H125" s="4">
        <f ca="1">Table1[[#This Row],[y]]-Table1[[#This Row],[Seasonality]]</f>
        <v>22.191240384615384</v>
      </c>
      <c r="I125" s="4">
        <f ca="1">Table1[[#This Row],[Seasonally_Adjusted_Data]]</f>
        <v>22.191240384615384</v>
      </c>
      <c r="J125" s="4"/>
      <c r="K125" s="4"/>
      <c r="L125" s="4"/>
      <c r="M125" s="4"/>
      <c r="N125" s="4"/>
    </row>
    <row r="126" spans="1:14" x14ac:dyDescent="0.2">
      <c r="A126" s="5">
        <v>22037</v>
      </c>
      <c r="B126" s="3">
        <v>23.53</v>
      </c>
      <c r="C126" s="3" t="str">
        <f t="shared" si="2"/>
        <v>May</v>
      </c>
      <c r="D126" s="3">
        <f t="shared" ca="1" si="3"/>
        <v>22.541538461538458</v>
      </c>
      <c r="E126" s="4">
        <f ca="1">Table1[[#This Row],[y]]-Table1[[#This Row],[Trend (window size 13)]]</f>
        <v>0.98846153846154294</v>
      </c>
      <c r="F126" s="4">
        <f ca="1">AVERAGEIF($C$8:$C$727, Table1[[#This Row],[Monthly]], $E$8:$E$727)</f>
        <v>1.190307692307693</v>
      </c>
      <c r="G126" s="4">
        <f ca="1">Table1[[#This Row],[Add_Seasonality_Average (Additive)]]-AVERAGE($F$2:$F$13)</f>
        <v>1.1862211538461545</v>
      </c>
      <c r="H126" s="4">
        <f ca="1">Table1[[#This Row],[y]]-Table1[[#This Row],[Seasonality]]</f>
        <v>22.343778846153846</v>
      </c>
      <c r="I126" s="4">
        <f ca="1">Table1[[#This Row],[Seasonally_Adjusted_Data]]</f>
        <v>22.343778846153846</v>
      </c>
      <c r="J126" s="4"/>
      <c r="K126" s="4"/>
      <c r="L126" s="4"/>
      <c r="M126" s="4"/>
      <c r="N126" s="4"/>
    </row>
    <row r="127" spans="1:14" x14ac:dyDescent="0.2">
      <c r="A127" s="5">
        <v>22068</v>
      </c>
      <c r="B127" s="3">
        <v>21.83</v>
      </c>
      <c r="C127" s="3" t="str">
        <f t="shared" si="2"/>
        <v>Jun</v>
      </c>
      <c r="D127" s="3">
        <f t="shared" ca="1" si="3"/>
        <v>22.607692307692307</v>
      </c>
      <c r="E127" s="4">
        <f ca="1">Table1[[#This Row],[y]]-Table1[[#This Row],[Trend (window size 13)]]</f>
        <v>-0.77769230769230902</v>
      </c>
      <c r="F127" s="4">
        <f ca="1">AVERAGEIF($C$8:$C$727, Table1[[#This Row],[Monthly]], $E$8:$E$727)</f>
        <v>-0.22521794871794854</v>
      </c>
      <c r="G127" s="4">
        <f ca="1">Table1[[#This Row],[Add_Seasonality_Average (Additive)]]-AVERAGE($F$2:$F$13)</f>
        <v>-0.22930448717948707</v>
      </c>
      <c r="H127" s="4">
        <f ca="1">Table1[[#This Row],[y]]-Table1[[#This Row],[Seasonality]]</f>
        <v>22.059304487179485</v>
      </c>
      <c r="I127" s="4">
        <f ca="1">Table1[[#This Row],[Seasonally_Adjusted_Data]]</f>
        <v>22.059304487179485</v>
      </c>
      <c r="J127" s="4"/>
      <c r="K127" s="4"/>
      <c r="L127" s="4"/>
      <c r="M127" s="4"/>
      <c r="N127" s="4"/>
    </row>
    <row r="128" spans="1:14" x14ac:dyDescent="0.2">
      <c r="A128" s="5">
        <v>22098</v>
      </c>
      <c r="B128" s="3">
        <v>20.73</v>
      </c>
      <c r="C128" s="3" t="str">
        <f t="shared" si="2"/>
        <v>Jul</v>
      </c>
      <c r="D128" s="3">
        <f t="shared" ca="1" si="3"/>
        <v>22.763846153846149</v>
      </c>
      <c r="E128" s="4">
        <f ca="1">Table1[[#This Row],[y]]-Table1[[#This Row],[Trend (window size 13)]]</f>
        <v>-2.0338461538461488</v>
      </c>
      <c r="F128" s="4">
        <f ca="1">AVERAGEIF($C$8:$C$727, Table1[[#This Row],[Monthly]], $E$8:$E$727)</f>
        <v>-1.4442692307692311</v>
      </c>
      <c r="G128" s="4">
        <f ca="1">Table1[[#This Row],[Add_Seasonality_Average (Additive)]]-AVERAGE($F$2:$F$13)</f>
        <v>-1.4483557692307696</v>
      </c>
      <c r="H128" s="4">
        <f ca="1">Table1[[#This Row],[y]]-Table1[[#This Row],[Seasonality]]</f>
        <v>22.17835576923077</v>
      </c>
      <c r="I128" s="4">
        <f ca="1">Table1[[#This Row],[Seasonally_Adjusted_Data]]</f>
        <v>22.17835576923077</v>
      </c>
      <c r="J128" s="4"/>
      <c r="K128" s="4"/>
      <c r="L128" s="4"/>
      <c r="M128" s="4"/>
      <c r="N128" s="4"/>
    </row>
    <row r="129" spans="1:14" x14ac:dyDescent="0.2">
      <c r="A129" s="5">
        <v>22129</v>
      </c>
      <c r="B129" s="3">
        <v>20.100000000000001</v>
      </c>
      <c r="C129" s="3" t="str">
        <f t="shared" si="2"/>
        <v>Aug</v>
      </c>
      <c r="D129" s="3">
        <f t="shared" ca="1" si="3"/>
        <v>22.937692307692313</v>
      </c>
      <c r="E129" s="4">
        <f ca="1">Table1[[#This Row],[y]]-Table1[[#This Row],[Trend (window size 13)]]</f>
        <v>-2.8376923076923113</v>
      </c>
      <c r="F129" s="4">
        <f ca="1">AVERAGEIF($C$8:$C$727, Table1[[#This Row],[Monthly]], $E$8:$E$727)</f>
        <v>-2.4472564102564101</v>
      </c>
      <c r="G129" s="4">
        <f ca="1">Table1[[#This Row],[Add_Seasonality_Average (Additive)]]-AVERAGE($F$2:$F$13)</f>
        <v>-2.4513429487179486</v>
      </c>
      <c r="H129" s="4">
        <f ca="1">Table1[[#This Row],[y]]-Table1[[#This Row],[Seasonality]]</f>
        <v>22.551342948717949</v>
      </c>
      <c r="I129" s="4">
        <f ca="1">Table1[[#This Row],[Seasonally_Adjusted_Data]]</f>
        <v>22.551342948717949</v>
      </c>
      <c r="J129" s="4"/>
      <c r="K129" s="4"/>
      <c r="L129" s="4"/>
      <c r="M129" s="4"/>
      <c r="N129" s="4"/>
    </row>
    <row r="130" spans="1:14" x14ac:dyDescent="0.2">
      <c r="A130" s="5">
        <v>22160</v>
      </c>
      <c r="B130" s="3">
        <v>20.56</v>
      </c>
      <c r="C130" s="3" t="str">
        <f t="shared" si="2"/>
        <v>Sep</v>
      </c>
      <c r="D130" s="3">
        <f t="shared" ca="1" si="3"/>
        <v>22.965384615384622</v>
      </c>
      <c r="E130" s="4">
        <f ca="1">Table1[[#This Row],[y]]-Table1[[#This Row],[Trend (window size 13)]]</f>
        <v>-2.405384615384623</v>
      </c>
      <c r="F130" s="4">
        <f ca="1">AVERAGEIF($C$8:$C$727, Table1[[#This Row],[Monthly]], $E$8:$E$727)</f>
        <v>-2.7400384615384614</v>
      </c>
      <c r="G130" s="4">
        <f ca="1">Table1[[#This Row],[Add_Seasonality_Average (Additive)]]-AVERAGE($F$2:$F$13)</f>
        <v>-2.7441249999999999</v>
      </c>
      <c r="H130" s="4">
        <f ca="1">Table1[[#This Row],[y]]-Table1[[#This Row],[Seasonality]]</f>
        <v>23.304124999999999</v>
      </c>
      <c r="I130" s="4">
        <f ca="1">Table1[[#This Row],[Seasonally_Adjusted_Data]]</f>
        <v>23.304124999999999</v>
      </c>
      <c r="J130" s="4"/>
      <c r="K130" s="4"/>
      <c r="L130" s="4"/>
      <c r="M130" s="4"/>
      <c r="N130" s="4"/>
    </row>
    <row r="131" spans="1:14" x14ac:dyDescent="0.2">
      <c r="A131" s="5">
        <v>22190</v>
      </c>
      <c r="B131" s="3">
        <v>20.27</v>
      </c>
      <c r="C131" s="3" t="str">
        <f t="shared" ref="C131:C194" si="4">TEXT(A131,"MMM")</f>
        <v>Oct</v>
      </c>
      <c r="D131" s="3">
        <f t="shared" ca="1" si="3"/>
        <v>22.900769230769235</v>
      </c>
      <c r="E131" s="4">
        <f ca="1">Table1[[#This Row],[y]]-Table1[[#This Row],[Trend (window size 13)]]</f>
        <v>-2.6307692307692356</v>
      </c>
      <c r="F131" s="4">
        <f ca="1">AVERAGEIF($C$8:$C$727, Table1[[#This Row],[Monthly]], $E$8:$E$727)</f>
        <v>-2.4004615384615375</v>
      </c>
      <c r="G131" s="4">
        <f ca="1">Table1[[#This Row],[Add_Seasonality_Average (Additive)]]-AVERAGE($F$2:$F$13)</f>
        <v>-2.404548076923076</v>
      </c>
      <c r="H131" s="4">
        <f ca="1">Table1[[#This Row],[y]]-Table1[[#This Row],[Seasonality]]</f>
        <v>22.674548076923074</v>
      </c>
      <c r="I131" s="4">
        <f ca="1">Table1[[#This Row],[Seasonally_Adjusted_Data]]</f>
        <v>22.674548076923074</v>
      </c>
      <c r="J131" s="4"/>
      <c r="K131" s="4"/>
      <c r="L131" s="4"/>
      <c r="M131" s="4"/>
      <c r="N131" s="4"/>
    </row>
    <row r="132" spans="1:14" x14ac:dyDescent="0.2">
      <c r="A132" s="5">
        <v>22221</v>
      </c>
      <c r="B132" s="3">
        <v>20.93</v>
      </c>
      <c r="C132" s="3" t="str">
        <f t="shared" si="4"/>
        <v>Nov</v>
      </c>
      <c r="D132" s="3">
        <f t="shared" ca="1" si="3"/>
        <v>22.819230769230767</v>
      </c>
      <c r="E132" s="4">
        <f ca="1">Table1[[#This Row],[y]]-Table1[[#This Row],[Trend (window size 13)]]</f>
        <v>-1.8892307692307675</v>
      </c>
      <c r="F132" s="4">
        <f ca="1">AVERAGEIF($C$8:$C$727, Table1[[#This Row],[Monthly]], $E$8:$E$727)</f>
        <v>-1.6477179487179485</v>
      </c>
      <c r="G132" s="4">
        <f ca="1">Table1[[#This Row],[Add_Seasonality_Average (Additive)]]-AVERAGE($F$2:$F$13)</f>
        <v>-1.651804487179487</v>
      </c>
      <c r="H132" s="4">
        <f ca="1">Table1[[#This Row],[y]]-Table1[[#This Row],[Seasonality]]</f>
        <v>22.581804487179486</v>
      </c>
      <c r="I132" s="4">
        <f ca="1">Table1[[#This Row],[Seasonally_Adjusted_Data]]</f>
        <v>22.581804487179486</v>
      </c>
      <c r="J132" s="4"/>
      <c r="K132" s="4"/>
      <c r="L132" s="4"/>
      <c r="M132" s="4"/>
      <c r="N132" s="4"/>
    </row>
    <row r="133" spans="1:14" x14ac:dyDescent="0.2">
      <c r="A133" s="5">
        <v>22251</v>
      </c>
      <c r="B133" s="3">
        <v>22.74</v>
      </c>
      <c r="C133" s="3" t="str">
        <f t="shared" si="4"/>
        <v>Dec</v>
      </c>
      <c r="D133" s="3">
        <f t="shared" ca="1" si="3"/>
        <v>22.729230769230771</v>
      </c>
      <c r="E133" s="4">
        <f ca="1">Table1[[#This Row],[y]]-Table1[[#This Row],[Trend (window size 13)]]</f>
        <v>1.0769230769227534E-2</v>
      </c>
      <c r="F133" s="4">
        <f ca="1">AVERAGEIF($C$8:$C$727, Table1[[#This Row],[Monthly]], $E$8:$E$727)</f>
        <v>-0.38643589743589757</v>
      </c>
      <c r="G133" s="4">
        <f ca="1">Table1[[#This Row],[Add_Seasonality_Average (Additive)]]-AVERAGE($F$2:$F$13)</f>
        <v>-0.39052243589743607</v>
      </c>
      <c r="H133" s="4">
        <f ca="1">Table1[[#This Row],[y]]-Table1[[#This Row],[Seasonality]]</f>
        <v>23.130522435897433</v>
      </c>
      <c r="I133" s="4">
        <f ca="1">Table1[[#This Row],[Seasonally_Adjusted_Data]]</f>
        <v>23.130522435897433</v>
      </c>
      <c r="J133" s="4"/>
      <c r="K133" s="4"/>
      <c r="L133" s="4"/>
      <c r="M133" s="4"/>
      <c r="N133" s="4"/>
    </row>
    <row r="134" spans="1:14" x14ac:dyDescent="0.2">
      <c r="A134" s="5">
        <v>22282</v>
      </c>
      <c r="B134" s="3">
        <v>24.58</v>
      </c>
      <c r="C134" s="3" t="str">
        <f t="shared" si="4"/>
        <v>Jan</v>
      </c>
      <c r="D134" s="3">
        <f t="shared" ca="1" si="3"/>
        <v>22.628461538461536</v>
      </c>
      <c r="E134" s="4">
        <f ca="1">Table1[[#This Row],[y]]-Table1[[#This Row],[Trend (window size 13)]]</f>
        <v>1.9515384615384619</v>
      </c>
      <c r="F134" s="4">
        <f ca="1">AVERAGEIF($C$8:$C$727, Table1[[#This Row],[Monthly]], $E$8:$E$727)</f>
        <v>1.4054358974358971</v>
      </c>
      <c r="G134" s="4">
        <f ca="1">Table1[[#This Row],[Add_Seasonality_Average (Additive)]]-AVERAGE($F$2:$F$13)</f>
        <v>1.4013493589743586</v>
      </c>
      <c r="H134" s="4">
        <f ca="1">Table1[[#This Row],[y]]-Table1[[#This Row],[Seasonality]]</f>
        <v>23.178650641025641</v>
      </c>
      <c r="I134" s="4">
        <f ca="1">Table1[[#This Row],[Seasonally_Adjusted_Data]]</f>
        <v>23.178650641025641</v>
      </c>
      <c r="J134" s="4"/>
      <c r="K134" s="4"/>
      <c r="L134" s="4"/>
      <c r="M134" s="4"/>
      <c r="N134" s="4"/>
    </row>
    <row r="135" spans="1:14" x14ac:dyDescent="0.2">
      <c r="A135" s="5">
        <v>22313</v>
      </c>
      <c r="B135" s="3">
        <v>26.66</v>
      </c>
      <c r="C135" s="3" t="str">
        <f t="shared" si="4"/>
        <v>Feb</v>
      </c>
      <c r="D135" s="3">
        <f t="shared" ca="1" si="3"/>
        <v>22.569999999999997</v>
      </c>
      <c r="E135" s="4">
        <f ca="1">Table1[[#This Row],[y]]-Table1[[#This Row],[Trend (window size 13)]]</f>
        <v>4.0900000000000034</v>
      </c>
      <c r="F135" s="4">
        <f ca="1">AVERAGEIF($C$8:$C$727, Table1[[#This Row],[Monthly]], $E$8:$E$727)</f>
        <v>2.9278461538461542</v>
      </c>
      <c r="G135" s="4">
        <f ca="1">Table1[[#This Row],[Add_Seasonality_Average (Additive)]]-AVERAGE($F$2:$F$13)</f>
        <v>2.9237596153846157</v>
      </c>
      <c r="H135" s="4">
        <f ca="1">Table1[[#This Row],[y]]-Table1[[#This Row],[Seasonality]]</f>
        <v>23.736240384615385</v>
      </c>
      <c r="I135" s="4">
        <f ca="1">Table1[[#This Row],[Seasonally_Adjusted_Data]]</f>
        <v>23.736240384615385</v>
      </c>
      <c r="J135" s="4"/>
      <c r="K135" s="4"/>
      <c r="L135" s="4"/>
      <c r="M135" s="4"/>
      <c r="N135" s="4"/>
    </row>
    <row r="136" spans="1:14" x14ac:dyDescent="0.2">
      <c r="A136" s="5">
        <v>22341</v>
      </c>
      <c r="B136" s="3">
        <v>25.95</v>
      </c>
      <c r="C136" s="3" t="str">
        <f t="shared" si="4"/>
        <v>Mar</v>
      </c>
      <c r="D136" s="3">
        <f t="shared" ca="1" si="3"/>
        <v>22.53923076923077</v>
      </c>
      <c r="E136" s="4">
        <f ca="1">Table1[[#This Row],[y]]-Table1[[#This Row],[Trend (window size 13)]]</f>
        <v>3.4107692307692297</v>
      </c>
      <c r="F136" s="4">
        <f ca="1">AVERAGEIF($C$8:$C$727, Table1[[#This Row],[Monthly]], $E$8:$E$727)</f>
        <v>3.3439999999999999</v>
      </c>
      <c r="G136" s="4">
        <f ca="1">Table1[[#This Row],[Add_Seasonality_Average (Additive)]]-AVERAGE($F$2:$F$13)</f>
        <v>3.3399134615384614</v>
      </c>
      <c r="H136" s="4">
        <f ca="1">Table1[[#This Row],[y]]-Table1[[#This Row],[Seasonality]]</f>
        <v>22.610086538461537</v>
      </c>
      <c r="I136" s="4">
        <f ca="1">Table1[[#This Row],[Seasonally_Adjusted_Data]]</f>
        <v>22.610086538461537</v>
      </c>
      <c r="J136" s="4"/>
      <c r="K136" s="4"/>
      <c r="L136" s="4"/>
      <c r="M136" s="4"/>
      <c r="N136" s="4"/>
    </row>
    <row r="137" spans="1:14" x14ac:dyDescent="0.2">
      <c r="A137" s="5">
        <v>22372</v>
      </c>
      <c r="B137" s="3">
        <v>25.17</v>
      </c>
      <c r="C137" s="3" t="str">
        <f t="shared" si="4"/>
        <v>Apr</v>
      </c>
      <c r="D137" s="3">
        <f t="shared" ref="D137:D200" ca="1" si="5">IFERROR(AVERAGE(OFFSET(B131, 0, 0, 13, 1)), "")</f>
        <v>22.501538461538459</v>
      </c>
      <c r="E137" s="4">
        <f ca="1">Table1[[#This Row],[y]]-Table1[[#This Row],[Trend (window size 13)]]</f>
        <v>2.6684615384615427</v>
      </c>
      <c r="F137" s="4">
        <f ca="1">AVERAGEIF($C$8:$C$727, Table1[[#This Row],[Monthly]], $E$8:$E$727)</f>
        <v>2.4728461538461546</v>
      </c>
      <c r="G137" s="4">
        <f ca="1">Table1[[#This Row],[Add_Seasonality_Average (Additive)]]-AVERAGE($F$2:$F$13)</f>
        <v>2.4687596153846161</v>
      </c>
      <c r="H137" s="4">
        <f ca="1">Table1[[#This Row],[y]]-Table1[[#This Row],[Seasonality]]</f>
        <v>22.701240384615385</v>
      </c>
      <c r="I137" s="4">
        <f ca="1">Table1[[#This Row],[Seasonally_Adjusted_Data]]</f>
        <v>22.701240384615385</v>
      </c>
      <c r="J137" s="4"/>
      <c r="K137" s="4"/>
      <c r="L137" s="4"/>
      <c r="M137" s="4"/>
      <c r="N137" s="4"/>
    </row>
    <row r="138" spans="1:14" x14ac:dyDescent="0.2">
      <c r="A138" s="5">
        <v>22402</v>
      </c>
      <c r="B138" s="3">
        <v>23.6</v>
      </c>
      <c r="C138" s="3" t="str">
        <f t="shared" si="4"/>
        <v>May</v>
      </c>
      <c r="D138" s="3">
        <f t="shared" ca="1" si="5"/>
        <v>22.564615384615383</v>
      </c>
      <c r="E138" s="4">
        <f ca="1">Table1[[#This Row],[y]]-Table1[[#This Row],[Trend (window size 13)]]</f>
        <v>1.0353846153846185</v>
      </c>
      <c r="F138" s="4">
        <f ca="1">AVERAGEIF($C$8:$C$727, Table1[[#This Row],[Monthly]], $E$8:$E$727)</f>
        <v>1.190307692307693</v>
      </c>
      <c r="G138" s="4">
        <f ca="1">Table1[[#This Row],[Add_Seasonality_Average (Additive)]]-AVERAGE($F$2:$F$13)</f>
        <v>1.1862211538461545</v>
      </c>
      <c r="H138" s="4">
        <f ca="1">Table1[[#This Row],[y]]-Table1[[#This Row],[Seasonality]]</f>
        <v>22.413778846153846</v>
      </c>
      <c r="I138" s="4">
        <f ca="1">Table1[[#This Row],[Seasonally_Adjusted_Data]]</f>
        <v>22.413778846153846</v>
      </c>
      <c r="J138" s="4"/>
      <c r="K138" s="4"/>
      <c r="L138" s="4"/>
      <c r="M138" s="4"/>
      <c r="N138" s="4"/>
    </row>
    <row r="139" spans="1:14" x14ac:dyDescent="0.2">
      <c r="A139" s="5">
        <v>22433</v>
      </c>
      <c r="B139" s="3">
        <v>22.36</v>
      </c>
      <c r="C139" s="3" t="str">
        <f t="shared" si="4"/>
        <v>Jun</v>
      </c>
      <c r="D139" s="3">
        <f t="shared" ca="1" si="5"/>
        <v>22.655384615384612</v>
      </c>
      <c r="E139" s="4">
        <f ca="1">Table1[[#This Row],[y]]-Table1[[#This Row],[Trend (window size 13)]]</f>
        <v>-0.29538461538461291</v>
      </c>
      <c r="F139" s="4">
        <f ca="1">AVERAGEIF($C$8:$C$727, Table1[[#This Row],[Monthly]], $E$8:$E$727)</f>
        <v>-0.22521794871794854</v>
      </c>
      <c r="G139" s="4">
        <f ca="1">Table1[[#This Row],[Add_Seasonality_Average (Additive)]]-AVERAGE($F$2:$F$13)</f>
        <v>-0.22930448717948707</v>
      </c>
      <c r="H139" s="4">
        <f ca="1">Table1[[#This Row],[y]]-Table1[[#This Row],[Seasonality]]</f>
        <v>22.589304487179486</v>
      </c>
      <c r="I139" s="4">
        <f ca="1">Table1[[#This Row],[Seasonally_Adjusted_Data]]</f>
        <v>22.589304487179486</v>
      </c>
      <c r="J139" s="4"/>
      <c r="K139" s="4"/>
      <c r="L139" s="4"/>
      <c r="M139" s="4"/>
      <c r="N139" s="4"/>
    </row>
    <row r="140" spans="1:14" x14ac:dyDescent="0.2">
      <c r="A140" s="5">
        <v>22463</v>
      </c>
      <c r="B140" s="3">
        <v>20.52</v>
      </c>
      <c r="C140" s="3" t="str">
        <f t="shared" si="4"/>
        <v>Jul</v>
      </c>
      <c r="D140" s="3">
        <f t="shared" ca="1" si="5"/>
        <v>22.753846153846151</v>
      </c>
      <c r="E140" s="4">
        <f ca="1">Table1[[#This Row],[y]]-Table1[[#This Row],[Trend (window size 13)]]</f>
        <v>-2.2338461538461516</v>
      </c>
      <c r="F140" s="4">
        <f ca="1">AVERAGEIF($C$8:$C$727, Table1[[#This Row],[Monthly]], $E$8:$E$727)</f>
        <v>-1.4442692307692311</v>
      </c>
      <c r="G140" s="4">
        <f ca="1">Table1[[#This Row],[Add_Seasonality_Average (Additive)]]-AVERAGE($F$2:$F$13)</f>
        <v>-1.4483557692307696</v>
      </c>
      <c r="H140" s="4">
        <f ca="1">Table1[[#This Row],[y]]-Table1[[#This Row],[Seasonality]]</f>
        <v>21.968355769230769</v>
      </c>
      <c r="I140" s="4">
        <f ca="1">Table1[[#This Row],[Seasonally_Adjusted_Data]]</f>
        <v>21.968355769230769</v>
      </c>
      <c r="J140" s="4"/>
      <c r="K140" s="4"/>
      <c r="L140" s="4"/>
      <c r="M140" s="4"/>
      <c r="N140" s="4"/>
    </row>
    <row r="141" spans="1:14" x14ac:dyDescent="0.2">
      <c r="A141" s="5">
        <v>22494</v>
      </c>
      <c r="B141" s="3">
        <v>19.97</v>
      </c>
      <c r="C141" s="3" t="str">
        <f t="shared" si="4"/>
        <v>Aug</v>
      </c>
      <c r="D141" s="3">
        <f t="shared" ca="1" si="5"/>
        <v>22.813076923076924</v>
      </c>
      <c r="E141" s="4">
        <f ca="1">Table1[[#This Row],[y]]-Table1[[#This Row],[Trend (window size 13)]]</f>
        <v>-2.8430769230769251</v>
      </c>
      <c r="F141" s="4">
        <f ca="1">AVERAGEIF($C$8:$C$727, Table1[[#This Row],[Monthly]], $E$8:$E$727)</f>
        <v>-2.4472564102564101</v>
      </c>
      <c r="G141" s="4">
        <f ca="1">Table1[[#This Row],[Add_Seasonality_Average (Additive)]]-AVERAGE($F$2:$F$13)</f>
        <v>-2.4513429487179486</v>
      </c>
      <c r="H141" s="4">
        <f ca="1">Table1[[#This Row],[y]]-Table1[[#This Row],[Seasonality]]</f>
        <v>22.421342948717946</v>
      </c>
      <c r="I141" s="4">
        <f ca="1">Table1[[#This Row],[Seasonally_Adjusted_Data]]</f>
        <v>22.421342948717946</v>
      </c>
      <c r="J141" s="4"/>
      <c r="K141" s="4"/>
      <c r="L141" s="4"/>
      <c r="M141" s="4"/>
      <c r="N141" s="4"/>
    </row>
    <row r="142" spans="1:14" x14ac:dyDescent="0.2">
      <c r="A142" s="5">
        <v>22525</v>
      </c>
      <c r="B142" s="3">
        <v>19.7</v>
      </c>
      <c r="C142" s="3" t="str">
        <f t="shared" si="4"/>
        <v>Sep</v>
      </c>
      <c r="D142" s="3">
        <f t="shared" ca="1" si="5"/>
        <v>22.644615384615385</v>
      </c>
      <c r="E142" s="4">
        <f ca="1">Table1[[#This Row],[y]]-Table1[[#This Row],[Trend (window size 13)]]</f>
        <v>-2.9446153846153855</v>
      </c>
      <c r="F142" s="4">
        <f ca="1">AVERAGEIF($C$8:$C$727, Table1[[#This Row],[Monthly]], $E$8:$E$727)</f>
        <v>-2.7400384615384614</v>
      </c>
      <c r="G142" s="4">
        <f ca="1">Table1[[#This Row],[Add_Seasonality_Average (Additive)]]-AVERAGE($F$2:$F$13)</f>
        <v>-2.7441249999999999</v>
      </c>
      <c r="H142" s="4">
        <f ca="1">Table1[[#This Row],[y]]-Table1[[#This Row],[Seasonality]]</f>
        <v>22.444125</v>
      </c>
      <c r="I142" s="4">
        <f ca="1">Table1[[#This Row],[Seasonally_Adjusted_Data]]</f>
        <v>22.444125</v>
      </c>
      <c r="J142" s="4"/>
      <c r="K142" s="4"/>
      <c r="L142" s="4"/>
      <c r="M142" s="4"/>
      <c r="N142" s="4"/>
    </row>
    <row r="143" spans="1:14" x14ac:dyDescent="0.2">
      <c r="A143" s="5">
        <v>22555</v>
      </c>
      <c r="B143" s="3">
        <v>20.07</v>
      </c>
      <c r="C143" s="3" t="str">
        <f t="shared" si="4"/>
        <v>Oct</v>
      </c>
      <c r="D143" s="3">
        <f t="shared" ca="1" si="5"/>
        <v>22.450769230769229</v>
      </c>
      <c r="E143" s="4">
        <f ca="1">Table1[[#This Row],[y]]-Table1[[#This Row],[Trend (window size 13)]]</f>
        <v>-2.3807692307692285</v>
      </c>
      <c r="F143" s="4">
        <f ca="1">AVERAGEIF($C$8:$C$727, Table1[[#This Row],[Monthly]], $E$8:$E$727)</f>
        <v>-2.4004615384615375</v>
      </c>
      <c r="G143" s="4">
        <f ca="1">Table1[[#This Row],[Add_Seasonality_Average (Additive)]]-AVERAGE($F$2:$F$13)</f>
        <v>-2.404548076923076</v>
      </c>
      <c r="H143" s="4">
        <f ca="1">Table1[[#This Row],[y]]-Table1[[#This Row],[Seasonality]]</f>
        <v>22.474548076923078</v>
      </c>
      <c r="I143" s="4">
        <f ca="1">Table1[[#This Row],[Seasonally_Adjusted_Data]]</f>
        <v>22.474548076923078</v>
      </c>
      <c r="J143" s="4"/>
      <c r="K143" s="4"/>
      <c r="L143" s="4"/>
      <c r="M143" s="4"/>
      <c r="N143" s="4"/>
    </row>
    <row r="144" spans="1:14" x14ac:dyDescent="0.2">
      <c r="A144" s="5">
        <v>22586</v>
      </c>
      <c r="B144" s="3">
        <v>21.09</v>
      </c>
      <c r="C144" s="3" t="str">
        <f t="shared" si="4"/>
        <v>Nov</v>
      </c>
      <c r="D144" s="3">
        <f t="shared" ca="1" si="5"/>
        <v>22.286153846153848</v>
      </c>
      <c r="E144" s="4">
        <f ca="1">Table1[[#This Row],[y]]-Table1[[#This Row],[Trend (window size 13)]]</f>
        <v>-1.1961538461538481</v>
      </c>
      <c r="F144" s="4">
        <f ca="1">AVERAGEIF($C$8:$C$727, Table1[[#This Row],[Monthly]], $E$8:$E$727)</f>
        <v>-1.6477179487179485</v>
      </c>
      <c r="G144" s="4">
        <f ca="1">Table1[[#This Row],[Add_Seasonality_Average (Additive)]]-AVERAGE($F$2:$F$13)</f>
        <v>-1.651804487179487</v>
      </c>
      <c r="H144" s="4">
        <f ca="1">Table1[[#This Row],[y]]-Table1[[#This Row],[Seasonality]]</f>
        <v>22.741804487179486</v>
      </c>
      <c r="I144" s="4">
        <f ca="1">Table1[[#This Row],[Seasonally_Adjusted_Data]]</f>
        <v>22.741804487179486</v>
      </c>
      <c r="J144" s="4"/>
      <c r="K144" s="4"/>
      <c r="L144" s="4"/>
      <c r="M144" s="4"/>
      <c r="N144" s="4"/>
    </row>
    <row r="145" spans="1:14" x14ac:dyDescent="0.2">
      <c r="A145" s="5">
        <v>22616</v>
      </c>
      <c r="B145" s="3">
        <v>22.11</v>
      </c>
      <c r="C145" s="3" t="str">
        <f t="shared" si="4"/>
        <v>Dec</v>
      </c>
      <c r="D145" s="3">
        <f t="shared" ca="1" si="5"/>
        <v>22.14846153846154</v>
      </c>
      <c r="E145" s="4">
        <f ca="1">Table1[[#This Row],[y]]-Table1[[#This Row],[Trend (window size 13)]]</f>
        <v>-3.8461538461540101E-2</v>
      </c>
      <c r="F145" s="4">
        <f ca="1">AVERAGEIF($C$8:$C$727, Table1[[#This Row],[Monthly]], $E$8:$E$727)</f>
        <v>-0.38643589743589757</v>
      </c>
      <c r="G145" s="4">
        <f ca="1">Table1[[#This Row],[Add_Seasonality_Average (Additive)]]-AVERAGE($F$2:$F$13)</f>
        <v>-0.39052243589743607</v>
      </c>
      <c r="H145" s="4">
        <f ca="1">Table1[[#This Row],[y]]-Table1[[#This Row],[Seasonality]]</f>
        <v>22.500522435897434</v>
      </c>
      <c r="I145" s="4">
        <f ca="1">Table1[[#This Row],[Seasonally_Adjusted_Data]]</f>
        <v>22.500522435897434</v>
      </c>
      <c r="J145" s="4"/>
      <c r="K145" s="4"/>
      <c r="L145" s="4"/>
      <c r="M145" s="4"/>
      <c r="N145" s="4"/>
    </row>
    <row r="146" spans="1:14" x14ac:dyDescent="0.2">
      <c r="A146" s="5">
        <v>22647</v>
      </c>
      <c r="B146" s="3">
        <v>24.02</v>
      </c>
      <c r="C146" s="3" t="str">
        <f t="shared" si="4"/>
        <v>Jan</v>
      </c>
      <c r="D146" s="3">
        <f t="shared" ca="1" si="5"/>
        <v>22.013076923076923</v>
      </c>
      <c r="E146" s="4">
        <f ca="1">Table1[[#This Row],[y]]-Table1[[#This Row],[Trend (window size 13)]]</f>
        <v>2.0069230769230764</v>
      </c>
      <c r="F146" s="4">
        <f ca="1">AVERAGEIF($C$8:$C$727, Table1[[#This Row],[Monthly]], $E$8:$E$727)</f>
        <v>1.4054358974358971</v>
      </c>
      <c r="G146" s="4">
        <f ca="1">Table1[[#This Row],[Add_Seasonality_Average (Additive)]]-AVERAGE($F$2:$F$13)</f>
        <v>1.4013493589743586</v>
      </c>
      <c r="H146" s="4">
        <f ca="1">Table1[[#This Row],[y]]-Table1[[#This Row],[Seasonality]]</f>
        <v>22.618650641025642</v>
      </c>
      <c r="I146" s="4">
        <f ca="1">Table1[[#This Row],[Seasonally_Adjusted_Data]]</f>
        <v>22.618650641025642</v>
      </c>
      <c r="J146" s="4"/>
      <c r="K146" s="4"/>
      <c r="L146" s="4"/>
      <c r="M146" s="4"/>
      <c r="N146" s="4"/>
    </row>
    <row r="147" spans="1:14" x14ac:dyDescent="0.2">
      <c r="A147" s="5">
        <v>22678</v>
      </c>
      <c r="B147" s="3">
        <v>25.35</v>
      </c>
      <c r="C147" s="3" t="str">
        <f t="shared" si="4"/>
        <v>Feb</v>
      </c>
      <c r="D147" s="3">
        <f t="shared" ca="1" si="5"/>
        <v>21.986153846153851</v>
      </c>
      <c r="E147" s="4">
        <f ca="1">Table1[[#This Row],[y]]-Table1[[#This Row],[Trend (window size 13)]]</f>
        <v>3.3638461538461506</v>
      </c>
      <c r="F147" s="4">
        <f ca="1">AVERAGEIF($C$8:$C$727, Table1[[#This Row],[Monthly]], $E$8:$E$727)</f>
        <v>2.9278461538461542</v>
      </c>
      <c r="G147" s="4">
        <f ca="1">Table1[[#This Row],[Add_Seasonality_Average (Additive)]]-AVERAGE($F$2:$F$13)</f>
        <v>2.9237596153846157</v>
      </c>
      <c r="H147" s="4">
        <f ca="1">Table1[[#This Row],[y]]-Table1[[#This Row],[Seasonality]]</f>
        <v>22.426240384615387</v>
      </c>
      <c r="I147" s="4">
        <f ca="1">Table1[[#This Row],[Seasonally_Adjusted_Data]]</f>
        <v>22.426240384615387</v>
      </c>
      <c r="J147" s="4"/>
      <c r="K147" s="4"/>
      <c r="L147" s="4"/>
      <c r="M147" s="4"/>
      <c r="N147" s="4"/>
    </row>
    <row r="148" spans="1:14" x14ac:dyDescent="0.2">
      <c r="A148" s="5">
        <v>22706</v>
      </c>
      <c r="B148" s="3">
        <v>24.47</v>
      </c>
      <c r="C148" s="3" t="str">
        <f t="shared" si="4"/>
        <v>Mar</v>
      </c>
      <c r="D148" s="3">
        <f t="shared" ca="1" si="5"/>
        <v>21.990000000000002</v>
      </c>
      <c r="E148" s="4">
        <f ca="1">Table1[[#This Row],[y]]-Table1[[#This Row],[Trend (window size 13)]]</f>
        <v>2.4799999999999969</v>
      </c>
      <c r="F148" s="4">
        <f ca="1">AVERAGEIF($C$8:$C$727, Table1[[#This Row],[Monthly]], $E$8:$E$727)</f>
        <v>3.3439999999999999</v>
      </c>
      <c r="G148" s="4">
        <f ca="1">Table1[[#This Row],[Add_Seasonality_Average (Additive)]]-AVERAGE($F$2:$F$13)</f>
        <v>3.3399134615384614</v>
      </c>
      <c r="H148" s="4">
        <f ca="1">Table1[[#This Row],[y]]-Table1[[#This Row],[Seasonality]]</f>
        <v>21.130086538461537</v>
      </c>
      <c r="I148" s="4">
        <f ca="1">Table1[[#This Row],[Seasonally_Adjusted_Data]]</f>
        <v>21.130086538461537</v>
      </c>
      <c r="J148" s="4"/>
      <c r="K148" s="4"/>
      <c r="L148" s="4"/>
      <c r="M148" s="4"/>
      <c r="N148" s="4"/>
    </row>
    <row r="149" spans="1:14" x14ac:dyDescent="0.2">
      <c r="A149" s="5">
        <v>22737</v>
      </c>
      <c r="B149" s="3">
        <v>23.43</v>
      </c>
      <c r="C149" s="3" t="str">
        <f t="shared" si="4"/>
        <v>Apr</v>
      </c>
      <c r="D149" s="3">
        <f t="shared" ca="1" si="5"/>
        <v>22.023846153846151</v>
      </c>
      <c r="E149" s="4">
        <f ca="1">Table1[[#This Row],[y]]-Table1[[#This Row],[Trend (window size 13)]]</f>
        <v>1.406153846153849</v>
      </c>
      <c r="F149" s="4">
        <f ca="1">AVERAGEIF($C$8:$C$727, Table1[[#This Row],[Monthly]], $E$8:$E$727)</f>
        <v>2.4728461538461546</v>
      </c>
      <c r="G149" s="4">
        <f ca="1">Table1[[#This Row],[Add_Seasonality_Average (Additive)]]-AVERAGE($F$2:$F$13)</f>
        <v>2.4687596153846161</v>
      </c>
      <c r="H149" s="4">
        <f ca="1">Table1[[#This Row],[y]]-Table1[[#This Row],[Seasonality]]</f>
        <v>20.961240384615383</v>
      </c>
      <c r="I149" s="4">
        <f ca="1">Table1[[#This Row],[Seasonally_Adjusted_Data]]</f>
        <v>20.961240384615383</v>
      </c>
      <c r="J149" s="4"/>
      <c r="K149" s="4"/>
      <c r="L149" s="4"/>
      <c r="M149" s="4"/>
      <c r="N149" s="4"/>
    </row>
    <row r="150" spans="1:14" x14ac:dyDescent="0.2">
      <c r="A150" s="5">
        <v>22767</v>
      </c>
      <c r="B150" s="3">
        <v>23.03</v>
      </c>
      <c r="C150" s="3" t="str">
        <f t="shared" si="4"/>
        <v>May</v>
      </c>
      <c r="D150" s="3">
        <f t="shared" ca="1" si="5"/>
        <v>22.094615384615388</v>
      </c>
      <c r="E150" s="4">
        <f ca="1">Table1[[#This Row],[y]]-Table1[[#This Row],[Trend (window size 13)]]</f>
        <v>0.93538461538461348</v>
      </c>
      <c r="F150" s="4">
        <f ca="1">AVERAGEIF($C$8:$C$727, Table1[[#This Row],[Monthly]], $E$8:$E$727)</f>
        <v>1.190307692307693</v>
      </c>
      <c r="G150" s="4">
        <f ca="1">Table1[[#This Row],[Add_Seasonality_Average (Additive)]]-AVERAGE($F$2:$F$13)</f>
        <v>1.1862211538461545</v>
      </c>
      <c r="H150" s="4">
        <f ca="1">Table1[[#This Row],[y]]-Table1[[#This Row],[Seasonality]]</f>
        <v>21.843778846153846</v>
      </c>
      <c r="I150" s="4">
        <f ca="1">Table1[[#This Row],[Seasonally_Adjusted_Data]]</f>
        <v>21.843778846153846</v>
      </c>
      <c r="J150" s="4"/>
      <c r="K150" s="4"/>
      <c r="L150" s="4"/>
      <c r="M150" s="4"/>
      <c r="N150" s="4"/>
    </row>
    <row r="151" spans="1:14" x14ac:dyDescent="0.2">
      <c r="A151" s="5">
        <v>22798</v>
      </c>
      <c r="B151" s="3">
        <v>21.81</v>
      </c>
      <c r="C151" s="3" t="str">
        <f t="shared" si="4"/>
        <v>Jun</v>
      </c>
      <c r="D151" s="3">
        <f t="shared" ca="1" si="5"/>
        <v>22.150769230769235</v>
      </c>
      <c r="E151" s="4">
        <f ca="1">Table1[[#This Row],[y]]-Table1[[#This Row],[Trend (window size 13)]]</f>
        <v>-0.34076923076923649</v>
      </c>
      <c r="F151" s="4">
        <f ca="1">AVERAGEIF($C$8:$C$727, Table1[[#This Row],[Monthly]], $E$8:$E$727)</f>
        <v>-0.22521794871794854</v>
      </c>
      <c r="G151" s="4">
        <f ca="1">Table1[[#This Row],[Add_Seasonality_Average (Additive)]]-AVERAGE($F$2:$F$13)</f>
        <v>-0.22930448717948707</v>
      </c>
      <c r="H151" s="4">
        <f ca="1">Table1[[#This Row],[y]]-Table1[[#This Row],[Seasonality]]</f>
        <v>22.039304487179486</v>
      </c>
      <c r="I151" s="4">
        <f ca="1">Table1[[#This Row],[Seasonally_Adjusted_Data]]</f>
        <v>22.039304487179486</v>
      </c>
      <c r="J151" s="4"/>
      <c r="K151" s="4"/>
      <c r="L151" s="4"/>
      <c r="M151" s="4"/>
      <c r="N151" s="4"/>
    </row>
    <row r="152" spans="1:14" x14ac:dyDescent="0.2">
      <c r="A152" s="5">
        <v>22828</v>
      </c>
      <c r="B152" s="3">
        <v>20.6</v>
      </c>
      <c r="C152" s="3" t="str">
        <f t="shared" si="4"/>
        <v>Jul</v>
      </c>
      <c r="D152" s="3">
        <f t="shared" ca="1" si="5"/>
        <v>22.281538461538464</v>
      </c>
      <c r="E152" s="4">
        <f ca="1">Table1[[#This Row],[y]]-Table1[[#This Row],[Trend (window size 13)]]</f>
        <v>-1.6815384615384623</v>
      </c>
      <c r="F152" s="4">
        <f ca="1">AVERAGEIF($C$8:$C$727, Table1[[#This Row],[Monthly]], $E$8:$E$727)</f>
        <v>-1.4442692307692311</v>
      </c>
      <c r="G152" s="4">
        <f ca="1">Table1[[#This Row],[Add_Seasonality_Average (Additive)]]-AVERAGE($F$2:$F$13)</f>
        <v>-1.4483557692307696</v>
      </c>
      <c r="H152" s="4">
        <f ca="1">Table1[[#This Row],[y]]-Table1[[#This Row],[Seasonality]]</f>
        <v>22.048355769230771</v>
      </c>
      <c r="I152" s="4">
        <f ca="1">Table1[[#This Row],[Seasonally_Adjusted_Data]]</f>
        <v>22.048355769230771</v>
      </c>
      <c r="J152" s="4"/>
      <c r="K152" s="4"/>
      <c r="L152" s="4"/>
      <c r="M152" s="4"/>
      <c r="N152" s="4"/>
    </row>
    <row r="153" spans="1:14" x14ac:dyDescent="0.2">
      <c r="A153" s="5">
        <v>22859</v>
      </c>
      <c r="B153" s="3">
        <v>20.170000000000002</v>
      </c>
      <c r="C153" s="3" t="str">
        <f t="shared" si="4"/>
        <v>Aug</v>
      </c>
      <c r="D153" s="3">
        <f t="shared" ca="1" si="5"/>
        <v>22.38461538461539</v>
      </c>
      <c r="E153" s="4">
        <f ca="1">Table1[[#This Row],[y]]-Table1[[#This Row],[Trend (window size 13)]]</f>
        <v>-2.2146153846153886</v>
      </c>
      <c r="F153" s="4">
        <f ca="1">AVERAGEIF($C$8:$C$727, Table1[[#This Row],[Monthly]], $E$8:$E$727)</f>
        <v>-2.4472564102564101</v>
      </c>
      <c r="G153" s="4">
        <f ca="1">Table1[[#This Row],[Add_Seasonality_Average (Additive)]]-AVERAGE($F$2:$F$13)</f>
        <v>-2.4513429487179486</v>
      </c>
      <c r="H153" s="4">
        <f ca="1">Table1[[#This Row],[y]]-Table1[[#This Row],[Seasonality]]</f>
        <v>22.621342948717949</v>
      </c>
      <c r="I153" s="4">
        <f ca="1">Table1[[#This Row],[Seasonally_Adjusted_Data]]</f>
        <v>22.621342948717949</v>
      </c>
      <c r="J153" s="4"/>
      <c r="K153" s="4"/>
      <c r="L153" s="4"/>
      <c r="M153" s="4"/>
      <c r="N153" s="4"/>
    </row>
    <row r="154" spans="1:14" x14ac:dyDescent="0.2">
      <c r="A154" s="5">
        <v>22890</v>
      </c>
      <c r="B154" s="3">
        <v>20.02</v>
      </c>
      <c r="C154" s="3" t="str">
        <f t="shared" si="4"/>
        <v>Sep</v>
      </c>
      <c r="D154" s="3">
        <f t="shared" ca="1" si="5"/>
        <v>22.436153846153847</v>
      </c>
      <c r="E154" s="4">
        <f ca="1">Table1[[#This Row],[y]]-Table1[[#This Row],[Trend (window size 13)]]</f>
        <v>-2.416153846153847</v>
      </c>
      <c r="F154" s="4">
        <f ca="1">AVERAGEIF($C$8:$C$727, Table1[[#This Row],[Monthly]], $E$8:$E$727)</f>
        <v>-2.7400384615384614</v>
      </c>
      <c r="G154" s="4">
        <f ca="1">Table1[[#This Row],[Add_Seasonality_Average (Additive)]]-AVERAGE($F$2:$F$13)</f>
        <v>-2.7441249999999999</v>
      </c>
      <c r="H154" s="4">
        <f ca="1">Table1[[#This Row],[y]]-Table1[[#This Row],[Seasonality]]</f>
        <v>22.764125</v>
      </c>
      <c r="I154" s="4">
        <f ca="1">Table1[[#This Row],[Seasonally_Adjusted_Data]]</f>
        <v>22.764125</v>
      </c>
      <c r="J154" s="4"/>
      <c r="K154" s="4"/>
      <c r="L154" s="4"/>
      <c r="M154" s="4"/>
      <c r="N154" s="4"/>
    </row>
    <row r="155" spans="1:14" x14ac:dyDescent="0.2">
      <c r="A155" s="5">
        <v>22920</v>
      </c>
      <c r="B155" s="3">
        <v>20.14</v>
      </c>
      <c r="C155" s="3" t="str">
        <f t="shared" si="4"/>
        <v>Oct</v>
      </c>
      <c r="D155" s="3">
        <f t="shared" ca="1" si="5"/>
        <v>22.451538461538462</v>
      </c>
      <c r="E155" s="4">
        <f ca="1">Table1[[#This Row],[y]]-Table1[[#This Row],[Trend (window size 13)]]</f>
        <v>-2.3115384615384613</v>
      </c>
      <c r="F155" s="4">
        <f ca="1">AVERAGEIF($C$8:$C$727, Table1[[#This Row],[Monthly]], $E$8:$E$727)</f>
        <v>-2.4004615384615375</v>
      </c>
      <c r="G155" s="4">
        <f ca="1">Table1[[#This Row],[Add_Seasonality_Average (Additive)]]-AVERAGE($F$2:$F$13)</f>
        <v>-2.404548076923076</v>
      </c>
      <c r="H155" s="4">
        <f ca="1">Table1[[#This Row],[y]]-Table1[[#This Row],[Seasonality]]</f>
        <v>22.544548076923078</v>
      </c>
      <c r="I155" s="4">
        <f ca="1">Table1[[#This Row],[Seasonally_Adjusted_Data]]</f>
        <v>22.544548076923078</v>
      </c>
      <c r="J155" s="4"/>
      <c r="K155" s="4"/>
      <c r="L155" s="4"/>
      <c r="M155" s="4"/>
      <c r="N155" s="4"/>
    </row>
    <row r="156" spans="1:14" x14ac:dyDescent="0.2">
      <c r="A156" s="5">
        <v>22951</v>
      </c>
      <c r="B156" s="3">
        <v>20.99</v>
      </c>
      <c r="C156" s="3" t="str">
        <f t="shared" si="4"/>
        <v>Nov</v>
      </c>
      <c r="D156" s="3">
        <f t="shared" ca="1" si="5"/>
        <v>22.49307692307692</v>
      </c>
      <c r="E156" s="4">
        <f ca="1">Table1[[#This Row],[y]]-Table1[[#This Row],[Trend (window size 13)]]</f>
        <v>-1.5030769230769216</v>
      </c>
      <c r="F156" s="4">
        <f ca="1">AVERAGEIF($C$8:$C$727, Table1[[#This Row],[Monthly]], $E$8:$E$727)</f>
        <v>-1.6477179487179485</v>
      </c>
      <c r="G156" s="4">
        <f ca="1">Table1[[#This Row],[Add_Seasonality_Average (Additive)]]-AVERAGE($F$2:$F$13)</f>
        <v>-1.651804487179487</v>
      </c>
      <c r="H156" s="4">
        <f ca="1">Table1[[#This Row],[y]]-Table1[[#This Row],[Seasonality]]</f>
        <v>22.641804487179485</v>
      </c>
      <c r="I156" s="4">
        <f ca="1">Table1[[#This Row],[Seasonally_Adjusted_Data]]</f>
        <v>22.641804487179485</v>
      </c>
      <c r="J156" s="4"/>
      <c r="K156" s="4"/>
      <c r="L156" s="4"/>
      <c r="M156" s="4"/>
      <c r="N156" s="4"/>
    </row>
    <row r="157" spans="1:14" x14ac:dyDescent="0.2">
      <c r="A157" s="5">
        <v>22981</v>
      </c>
      <c r="B157" s="3">
        <v>21.82</v>
      </c>
      <c r="C157" s="3" t="str">
        <f t="shared" si="4"/>
        <v>Dec</v>
      </c>
      <c r="D157" s="3">
        <f t="shared" ca="1" si="5"/>
        <v>22.445384615384619</v>
      </c>
      <c r="E157" s="4">
        <f ca="1">Table1[[#This Row],[y]]-Table1[[#This Row],[Trend (window size 13)]]</f>
        <v>-0.62538461538461831</v>
      </c>
      <c r="F157" s="4">
        <f ca="1">AVERAGEIF($C$8:$C$727, Table1[[#This Row],[Monthly]], $E$8:$E$727)</f>
        <v>-0.38643589743589757</v>
      </c>
      <c r="G157" s="4">
        <f ca="1">Table1[[#This Row],[Add_Seasonality_Average (Additive)]]-AVERAGE($F$2:$F$13)</f>
        <v>-0.39052243589743607</v>
      </c>
      <c r="H157" s="4">
        <f ca="1">Table1[[#This Row],[y]]-Table1[[#This Row],[Seasonality]]</f>
        <v>22.210522435897435</v>
      </c>
      <c r="I157" s="4">
        <f ca="1">Table1[[#This Row],[Seasonally_Adjusted_Data]]</f>
        <v>22.210522435897435</v>
      </c>
      <c r="J157" s="4"/>
      <c r="K157" s="4"/>
      <c r="L157" s="4"/>
      <c r="M157" s="4"/>
      <c r="N157" s="4"/>
    </row>
    <row r="158" spans="1:14" x14ac:dyDescent="0.2">
      <c r="A158" s="5">
        <v>23012</v>
      </c>
      <c r="B158" s="3">
        <v>23.81</v>
      </c>
      <c r="C158" s="3" t="str">
        <f t="shared" si="4"/>
        <v>Jan</v>
      </c>
      <c r="D158" s="3">
        <f t="shared" ca="1" si="5"/>
        <v>22.444615384615386</v>
      </c>
      <c r="E158" s="4">
        <f ca="1">Table1[[#This Row],[y]]-Table1[[#This Row],[Trend (window size 13)]]</f>
        <v>1.3653846153846132</v>
      </c>
      <c r="F158" s="4">
        <f ca="1">AVERAGEIF($C$8:$C$727, Table1[[#This Row],[Monthly]], $E$8:$E$727)</f>
        <v>1.4054358974358971</v>
      </c>
      <c r="G158" s="4">
        <f ca="1">Table1[[#This Row],[Add_Seasonality_Average (Additive)]]-AVERAGE($F$2:$F$13)</f>
        <v>1.4013493589743586</v>
      </c>
      <c r="H158" s="4">
        <f ca="1">Table1[[#This Row],[y]]-Table1[[#This Row],[Seasonality]]</f>
        <v>22.408650641025641</v>
      </c>
      <c r="I158" s="4">
        <f ca="1">Table1[[#This Row],[Seasonally_Adjusted_Data]]</f>
        <v>22.408650641025641</v>
      </c>
      <c r="J158" s="4"/>
      <c r="K158" s="4"/>
      <c r="L158" s="4"/>
      <c r="M158" s="4"/>
      <c r="N158" s="4"/>
    </row>
    <row r="159" spans="1:14" x14ac:dyDescent="0.2">
      <c r="A159" s="5">
        <v>23043</v>
      </c>
      <c r="B159" s="3">
        <v>25.36</v>
      </c>
      <c r="C159" s="3" t="str">
        <f t="shared" si="4"/>
        <v>Feb</v>
      </c>
      <c r="D159" s="3">
        <f t="shared" ca="1" si="5"/>
        <v>22.49923076923077</v>
      </c>
      <c r="E159" s="4">
        <f ca="1">Table1[[#This Row],[y]]-Table1[[#This Row],[Trend (window size 13)]]</f>
        <v>2.860769230769229</v>
      </c>
      <c r="F159" s="4">
        <f ca="1">AVERAGEIF($C$8:$C$727, Table1[[#This Row],[Monthly]], $E$8:$E$727)</f>
        <v>2.9278461538461542</v>
      </c>
      <c r="G159" s="4">
        <f ca="1">Table1[[#This Row],[Add_Seasonality_Average (Additive)]]-AVERAGE($F$2:$F$13)</f>
        <v>2.9237596153846157</v>
      </c>
      <c r="H159" s="4">
        <f ca="1">Table1[[#This Row],[y]]-Table1[[#This Row],[Seasonality]]</f>
        <v>22.436240384615385</v>
      </c>
      <c r="I159" s="4">
        <f ca="1">Table1[[#This Row],[Seasonally_Adjusted_Data]]</f>
        <v>22.436240384615385</v>
      </c>
      <c r="J159" s="4"/>
      <c r="K159" s="4"/>
      <c r="L159" s="4"/>
      <c r="M159" s="4"/>
      <c r="N159" s="4"/>
    </row>
    <row r="160" spans="1:14" x14ac:dyDescent="0.2">
      <c r="A160" s="5">
        <v>23071</v>
      </c>
      <c r="B160" s="3">
        <v>26.02</v>
      </c>
      <c r="C160" s="3" t="str">
        <f t="shared" si="4"/>
        <v>Mar</v>
      </c>
      <c r="D160" s="3">
        <f t="shared" ca="1" si="5"/>
        <v>22.563076923076924</v>
      </c>
      <c r="E160" s="4">
        <f ca="1">Table1[[#This Row],[y]]-Table1[[#This Row],[Trend (window size 13)]]</f>
        <v>3.4569230769230757</v>
      </c>
      <c r="F160" s="4">
        <f ca="1">AVERAGEIF($C$8:$C$727, Table1[[#This Row],[Monthly]], $E$8:$E$727)</f>
        <v>3.3439999999999999</v>
      </c>
      <c r="G160" s="4">
        <f ca="1">Table1[[#This Row],[Add_Seasonality_Average (Additive)]]-AVERAGE($F$2:$F$13)</f>
        <v>3.3399134615384614</v>
      </c>
      <c r="H160" s="4">
        <f ca="1">Table1[[#This Row],[y]]-Table1[[#This Row],[Seasonality]]</f>
        <v>22.680086538461538</v>
      </c>
      <c r="I160" s="4">
        <f ca="1">Table1[[#This Row],[Seasonally_Adjusted_Data]]</f>
        <v>22.680086538461538</v>
      </c>
      <c r="J160" s="4"/>
      <c r="K160" s="4"/>
      <c r="L160" s="4"/>
      <c r="M160" s="4"/>
      <c r="N160" s="4"/>
    </row>
    <row r="161" spans="1:14" x14ac:dyDescent="0.2">
      <c r="A161" s="5">
        <v>23102</v>
      </c>
      <c r="B161" s="3">
        <v>24.67</v>
      </c>
      <c r="C161" s="3" t="str">
        <f t="shared" si="4"/>
        <v>Apr</v>
      </c>
      <c r="D161" s="3">
        <f t="shared" ca="1" si="5"/>
        <v>22.64846153846154</v>
      </c>
      <c r="E161" s="4">
        <f ca="1">Table1[[#This Row],[y]]-Table1[[#This Row],[Trend (window size 13)]]</f>
        <v>2.0215384615384622</v>
      </c>
      <c r="F161" s="4">
        <f ca="1">AVERAGEIF($C$8:$C$727, Table1[[#This Row],[Monthly]], $E$8:$E$727)</f>
        <v>2.4728461538461546</v>
      </c>
      <c r="G161" s="4">
        <f ca="1">Table1[[#This Row],[Add_Seasonality_Average (Additive)]]-AVERAGE($F$2:$F$13)</f>
        <v>2.4687596153846161</v>
      </c>
      <c r="H161" s="4">
        <f ca="1">Table1[[#This Row],[y]]-Table1[[#This Row],[Seasonality]]</f>
        <v>22.201240384615385</v>
      </c>
      <c r="I161" s="4">
        <f ca="1">Table1[[#This Row],[Seasonally_Adjusted_Data]]</f>
        <v>22.201240384615385</v>
      </c>
      <c r="J161" s="4"/>
      <c r="K161" s="4"/>
      <c r="L161" s="4"/>
      <c r="M161" s="4"/>
      <c r="N161" s="4"/>
    </row>
    <row r="162" spans="1:14" x14ac:dyDescent="0.2">
      <c r="A162" s="5">
        <v>23132</v>
      </c>
      <c r="B162" s="3">
        <v>23.97</v>
      </c>
      <c r="C162" s="3" t="str">
        <f t="shared" si="4"/>
        <v>May</v>
      </c>
      <c r="D162" s="3">
        <f t="shared" ca="1" si="5"/>
        <v>22.763846153846153</v>
      </c>
      <c r="E162" s="4">
        <f ca="1">Table1[[#This Row],[y]]-Table1[[#This Row],[Trend (window size 13)]]</f>
        <v>1.2061538461538461</v>
      </c>
      <c r="F162" s="4">
        <f ca="1">AVERAGEIF($C$8:$C$727, Table1[[#This Row],[Monthly]], $E$8:$E$727)</f>
        <v>1.190307692307693</v>
      </c>
      <c r="G162" s="4">
        <f ca="1">Table1[[#This Row],[Add_Seasonality_Average (Additive)]]-AVERAGE($F$2:$F$13)</f>
        <v>1.1862211538461545</v>
      </c>
      <c r="H162" s="4">
        <f ca="1">Table1[[#This Row],[y]]-Table1[[#This Row],[Seasonality]]</f>
        <v>22.783778846153844</v>
      </c>
      <c r="I162" s="4">
        <f ca="1">Table1[[#This Row],[Seasonally_Adjusted_Data]]</f>
        <v>22.783778846153844</v>
      </c>
      <c r="J162" s="4"/>
      <c r="K162" s="4"/>
      <c r="L162" s="4"/>
      <c r="M162" s="4"/>
      <c r="N162" s="4"/>
    </row>
    <row r="163" spans="1:14" x14ac:dyDescent="0.2">
      <c r="A163" s="5">
        <v>23163</v>
      </c>
      <c r="B163" s="3">
        <v>22.41</v>
      </c>
      <c r="C163" s="3" t="str">
        <f t="shared" si="4"/>
        <v>Jun</v>
      </c>
      <c r="D163" s="3">
        <f t="shared" ca="1" si="5"/>
        <v>22.883846153846154</v>
      </c>
      <c r="E163" s="4">
        <f ca="1">Table1[[#This Row],[y]]-Table1[[#This Row],[Trend (window size 13)]]</f>
        <v>-0.47384615384615358</v>
      </c>
      <c r="F163" s="4">
        <f ca="1">AVERAGEIF($C$8:$C$727, Table1[[#This Row],[Monthly]], $E$8:$E$727)</f>
        <v>-0.22521794871794854</v>
      </c>
      <c r="G163" s="4">
        <f ca="1">Table1[[#This Row],[Add_Seasonality_Average (Additive)]]-AVERAGE($F$2:$F$13)</f>
        <v>-0.22930448717948707</v>
      </c>
      <c r="H163" s="4">
        <f ca="1">Table1[[#This Row],[y]]-Table1[[#This Row],[Seasonality]]</f>
        <v>22.639304487179487</v>
      </c>
      <c r="I163" s="4">
        <f ca="1">Table1[[#This Row],[Seasonally_Adjusted_Data]]</f>
        <v>22.639304487179487</v>
      </c>
      <c r="J163" s="4"/>
      <c r="K163" s="4"/>
      <c r="L163" s="4"/>
      <c r="M163" s="4"/>
      <c r="N163" s="4"/>
    </row>
    <row r="164" spans="1:14" x14ac:dyDescent="0.2">
      <c r="A164" s="5">
        <v>23193</v>
      </c>
      <c r="B164" s="3">
        <v>21.8</v>
      </c>
      <c r="C164" s="3" t="str">
        <f t="shared" si="4"/>
        <v>Jul</v>
      </c>
      <c r="D164" s="3">
        <f t="shared" ca="1" si="5"/>
        <v>23.063076923076924</v>
      </c>
      <c r="E164" s="4">
        <f ca="1">Table1[[#This Row],[y]]-Table1[[#This Row],[Trend (window size 13)]]</f>
        <v>-1.2630769230769232</v>
      </c>
      <c r="F164" s="4">
        <f ca="1">AVERAGEIF($C$8:$C$727, Table1[[#This Row],[Monthly]], $E$8:$E$727)</f>
        <v>-1.4442692307692311</v>
      </c>
      <c r="G164" s="4">
        <f ca="1">Table1[[#This Row],[Add_Seasonality_Average (Additive)]]-AVERAGE($F$2:$F$13)</f>
        <v>-1.4483557692307696</v>
      </c>
      <c r="H164" s="4">
        <f ca="1">Table1[[#This Row],[y]]-Table1[[#This Row],[Seasonality]]</f>
        <v>23.24835576923077</v>
      </c>
      <c r="I164" s="4">
        <f ca="1">Table1[[#This Row],[Seasonally_Adjusted_Data]]</f>
        <v>23.24835576923077</v>
      </c>
      <c r="J164" s="4"/>
      <c r="K164" s="4"/>
      <c r="L164" s="4"/>
      <c r="M164" s="4"/>
      <c r="N164" s="4"/>
    </row>
    <row r="165" spans="1:14" x14ac:dyDescent="0.2">
      <c r="A165" s="5">
        <v>23224</v>
      </c>
      <c r="B165" s="3">
        <v>21.31</v>
      </c>
      <c r="C165" s="3" t="str">
        <f t="shared" si="4"/>
        <v>Aug</v>
      </c>
      <c r="D165" s="3">
        <f t="shared" ca="1" si="5"/>
        <v>23.16076923076923</v>
      </c>
      <c r="E165" s="4">
        <f ca="1">Table1[[#This Row],[y]]-Table1[[#This Row],[Trend (window size 13)]]</f>
        <v>-1.8507692307692309</v>
      </c>
      <c r="F165" s="4">
        <f ca="1">AVERAGEIF($C$8:$C$727, Table1[[#This Row],[Monthly]], $E$8:$E$727)</f>
        <v>-2.4472564102564101</v>
      </c>
      <c r="G165" s="4">
        <f ca="1">Table1[[#This Row],[Add_Seasonality_Average (Additive)]]-AVERAGE($F$2:$F$13)</f>
        <v>-2.4513429487179486</v>
      </c>
      <c r="H165" s="4">
        <f ca="1">Table1[[#This Row],[y]]-Table1[[#This Row],[Seasonality]]</f>
        <v>23.761342948717946</v>
      </c>
      <c r="I165" s="4">
        <f ca="1">Table1[[#This Row],[Seasonally_Adjusted_Data]]</f>
        <v>23.761342948717946</v>
      </c>
      <c r="J165" s="4"/>
      <c r="K165" s="4"/>
      <c r="L165" s="4"/>
      <c r="M165" s="4"/>
      <c r="N165" s="4"/>
    </row>
    <row r="166" spans="1:14" x14ac:dyDescent="0.2">
      <c r="A166" s="5">
        <v>23255</v>
      </c>
      <c r="B166" s="3">
        <v>21</v>
      </c>
      <c r="C166" s="3" t="str">
        <f t="shared" si="4"/>
        <v>Sep</v>
      </c>
      <c r="D166" s="3">
        <f t="shared" ca="1" si="5"/>
        <v>23.156153846153849</v>
      </c>
      <c r="E166" s="4">
        <f ca="1">Table1[[#This Row],[y]]-Table1[[#This Row],[Trend (window size 13)]]</f>
        <v>-2.156153846153849</v>
      </c>
      <c r="F166" s="4">
        <f ca="1">AVERAGEIF($C$8:$C$727, Table1[[#This Row],[Monthly]], $E$8:$E$727)</f>
        <v>-2.7400384615384614</v>
      </c>
      <c r="G166" s="4">
        <f ca="1">Table1[[#This Row],[Add_Seasonality_Average (Additive)]]-AVERAGE($F$2:$F$13)</f>
        <v>-2.7441249999999999</v>
      </c>
      <c r="H166" s="4">
        <f ca="1">Table1[[#This Row],[y]]-Table1[[#This Row],[Seasonality]]</f>
        <v>23.744125</v>
      </c>
      <c r="I166" s="4">
        <f ca="1">Table1[[#This Row],[Seasonally_Adjusted_Data]]</f>
        <v>23.744125</v>
      </c>
      <c r="J166" s="4"/>
      <c r="K166" s="4"/>
      <c r="L166" s="4"/>
      <c r="M166" s="4"/>
      <c r="N166" s="4"/>
    </row>
    <row r="167" spans="1:14" x14ac:dyDescent="0.2">
      <c r="A167" s="5">
        <v>23285</v>
      </c>
      <c r="B167" s="3">
        <v>21.13</v>
      </c>
      <c r="C167" s="3" t="str">
        <f t="shared" si="4"/>
        <v>Oct</v>
      </c>
      <c r="D167" s="3">
        <f t="shared" ca="1" si="5"/>
        <v>23.047692307692312</v>
      </c>
      <c r="E167" s="4">
        <f ca="1">Table1[[#This Row],[y]]-Table1[[#This Row],[Trend (window size 13)]]</f>
        <v>-1.9176923076923131</v>
      </c>
      <c r="F167" s="4">
        <f ca="1">AVERAGEIF($C$8:$C$727, Table1[[#This Row],[Monthly]], $E$8:$E$727)</f>
        <v>-2.4004615384615375</v>
      </c>
      <c r="G167" s="4">
        <f ca="1">Table1[[#This Row],[Add_Seasonality_Average (Additive)]]-AVERAGE($F$2:$F$13)</f>
        <v>-2.404548076923076</v>
      </c>
      <c r="H167" s="4">
        <f ca="1">Table1[[#This Row],[y]]-Table1[[#This Row],[Seasonality]]</f>
        <v>23.534548076923073</v>
      </c>
      <c r="I167" s="4">
        <f ca="1">Table1[[#This Row],[Seasonally_Adjusted_Data]]</f>
        <v>23.534548076923073</v>
      </c>
      <c r="J167" s="4"/>
      <c r="K167" s="4"/>
      <c r="L167" s="4"/>
      <c r="M167" s="4"/>
      <c r="N167" s="4"/>
    </row>
    <row r="168" spans="1:14" x14ac:dyDescent="0.2">
      <c r="A168" s="5">
        <v>23316</v>
      </c>
      <c r="B168" s="3">
        <v>21.64</v>
      </c>
      <c r="C168" s="3" t="str">
        <f t="shared" si="4"/>
        <v>Nov</v>
      </c>
      <c r="D168" s="3">
        <f t="shared" ca="1" si="5"/>
        <v>22.836923076923082</v>
      </c>
      <c r="E168" s="4">
        <f ca="1">Table1[[#This Row],[y]]-Table1[[#This Row],[Trend (window size 13)]]</f>
        <v>-1.1969230769230812</v>
      </c>
      <c r="F168" s="4">
        <f ca="1">AVERAGEIF($C$8:$C$727, Table1[[#This Row],[Monthly]], $E$8:$E$727)</f>
        <v>-1.6477179487179485</v>
      </c>
      <c r="G168" s="4">
        <f ca="1">Table1[[#This Row],[Add_Seasonality_Average (Additive)]]-AVERAGE($F$2:$F$13)</f>
        <v>-1.651804487179487</v>
      </c>
      <c r="H168" s="4">
        <f ca="1">Table1[[#This Row],[y]]-Table1[[#This Row],[Seasonality]]</f>
        <v>23.291804487179487</v>
      </c>
      <c r="I168" s="4">
        <f ca="1">Table1[[#This Row],[Seasonally_Adjusted_Data]]</f>
        <v>23.291804487179487</v>
      </c>
      <c r="J168" s="4"/>
      <c r="K168" s="4"/>
      <c r="L168" s="4"/>
      <c r="M168" s="4"/>
      <c r="N168" s="4"/>
    </row>
    <row r="169" spans="1:14" x14ac:dyDescent="0.2">
      <c r="A169" s="5">
        <v>23346</v>
      </c>
      <c r="B169" s="3">
        <v>22.55</v>
      </c>
      <c r="C169" s="3" t="str">
        <f t="shared" si="4"/>
        <v>Dec</v>
      </c>
      <c r="D169" s="3">
        <f t="shared" ca="1" si="5"/>
        <v>22.642307692307693</v>
      </c>
      <c r="E169" s="4">
        <f ca="1">Table1[[#This Row],[y]]-Table1[[#This Row],[Trend (window size 13)]]</f>
        <v>-9.230769230769198E-2</v>
      </c>
      <c r="F169" s="4">
        <f ca="1">AVERAGEIF($C$8:$C$727, Table1[[#This Row],[Monthly]], $E$8:$E$727)</f>
        <v>-0.38643589743589757</v>
      </c>
      <c r="G169" s="4">
        <f ca="1">Table1[[#This Row],[Add_Seasonality_Average (Additive)]]-AVERAGE($F$2:$F$13)</f>
        <v>-0.39052243589743607</v>
      </c>
      <c r="H169" s="4">
        <f ca="1">Table1[[#This Row],[y]]-Table1[[#This Row],[Seasonality]]</f>
        <v>22.940522435897435</v>
      </c>
      <c r="I169" s="4">
        <f ca="1">Table1[[#This Row],[Seasonally_Adjusted_Data]]</f>
        <v>22.940522435897435</v>
      </c>
      <c r="J169" s="4"/>
      <c r="K169" s="4"/>
      <c r="L169" s="4"/>
      <c r="M169" s="4"/>
      <c r="N169" s="4"/>
    </row>
    <row r="170" spans="1:14" x14ac:dyDescent="0.2">
      <c r="A170" s="5">
        <v>23377</v>
      </c>
      <c r="B170" s="3">
        <v>24.15</v>
      </c>
      <c r="C170" s="3" t="str">
        <f t="shared" si="4"/>
        <v>Jan</v>
      </c>
      <c r="D170" s="3">
        <f t="shared" ca="1" si="5"/>
        <v>22.476153846153849</v>
      </c>
      <c r="E170" s="4">
        <f ca="1">Table1[[#This Row],[y]]-Table1[[#This Row],[Trend (window size 13)]]</f>
        <v>1.6738461538461493</v>
      </c>
      <c r="F170" s="4">
        <f ca="1">AVERAGEIF($C$8:$C$727, Table1[[#This Row],[Monthly]], $E$8:$E$727)</f>
        <v>1.4054358974358971</v>
      </c>
      <c r="G170" s="4">
        <f ca="1">Table1[[#This Row],[Add_Seasonality_Average (Additive)]]-AVERAGE($F$2:$F$13)</f>
        <v>1.4013493589743586</v>
      </c>
      <c r="H170" s="4">
        <f ca="1">Table1[[#This Row],[y]]-Table1[[#This Row],[Seasonality]]</f>
        <v>22.748650641025641</v>
      </c>
      <c r="I170" s="4">
        <f ca="1">Table1[[#This Row],[Seasonally_Adjusted_Data]]</f>
        <v>22.748650641025641</v>
      </c>
      <c r="J170" s="4"/>
      <c r="K170" s="4"/>
      <c r="L170" s="4"/>
      <c r="M170" s="4"/>
      <c r="N170" s="4"/>
    </row>
    <row r="171" spans="1:14" x14ac:dyDescent="0.2">
      <c r="A171" s="5">
        <v>23408</v>
      </c>
      <c r="B171" s="3">
        <v>25.08</v>
      </c>
      <c r="C171" s="3" t="str">
        <f t="shared" si="4"/>
        <v>Feb</v>
      </c>
      <c r="D171" s="3">
        <f t="shared" ca="1" si="5"/>
        <v>22.297692307692312</v>
      </c>
      <c r="E171" s="4">
        <f ca="1">Table1[[#This Row],[y]]-Table1[[#This Row],[Trend (window size 13)]]</f>
        <v>2.7823076923076862</v>
      </c>
      <c r="F171" s="4">
        <f ca="1">AVERAGEIF($C$8:$C$727, Table1[[#This Row],[Monthly]], $E$8:$E$727)</f>
        <v>2.9278461538461542</v>
      </c>
      <c r="G171" s="4">
        <f ca="1">Table1[[#This Row],[Add_Seasonality_Average (Additive)]]-AVERAGE($F$2:$F$13)</f>
        <v>2.9237596153846157</v>
      </c>
      <c r="H171" s="4">
        <f ca="1">Table1[[#This Row],[y]]-Table1[[#This Row],[Seasonality]]</f>
        <v>22.156240384615383</v>
      </c>
      <c r="I171" s="4">
        <f ca="1">Table1[[#This Row],[Seasonally_Adjusted_Data]]</f>
        <v>22.156240384615383</v>
      </c>
      <c r="J171" s="4"/>
      <c r="K171" s="4"/>
      <c r="L171" s="4"/>
      <c r="M171" s="4"/>
      <c r="N171" s="4"/>
    </row>
    <row r="172" spans="1:14" x14ac:dyDescent="0.2">
      <c r="A172" s="5">
        <v>23437</v>
      </c>
      <c r="B172" s="3">
        <v>25.3</v>
      </c>
      <c r="C172" s="3" t="str">
        <f t="shared" si="4"/>
        <v>Mar</v>
      </c>
      <c r="D172" s="3">
        <f t="shared" ca="1" si="5"/>
        <v>22.171538461538468</v>
      </c>
      <c r="E172" s="4">
        <f ca="1">Table1[[#This Row],[y]]-Table1[[#This Row],[Trend (window size 13)]]</f>
        <v>3.1284615384615329</v>
      </c>
      <c r="F172" s="4">
        <f ca="1">AVERAGEIF($C$8:$C$727, Table1[[#This Row],[Monthly]], $E$8:$E$727)</f>
        <v>3.3439999999999999</v>
      </c>
      <c r="G172" s="4">
        <f ca="1">Table1[[#This Row],[Add_Seasonality_Average (Additive)]]-AVERAGE($F$2:$F$13)</f>
        <v>3.3399134615384614</v>
      </c>
      <c r="H172" s="4">
        <f ca="1">Table1[[#This Row],[y]]-Table1[[#This Row],[Seasonality]]</f>
        <v>21.960086538461539</v>
      </c>
      <c r="I172" s="4">
        <f ca="1">Table1[[#This Row],[Seasonally_Adjusted_Data]]</f>
        <v>21.960086538461539</v>
      </c>
      <c r="J172" s="4"/>
      <c r="K172" s="4"/>
      <c r="L172" s="4"/>
      <c r="M172" s="4"/>
      <c r="N172" s="4"/>
    </row>
    <row r="173" spans="1:14" x14ac:dyDescent="0.2">
      <c r="A173" s="5">
        <v>23468</v>
      </c>
      <c r="B173" s="3">
        <v>24.61</v>
      </c>
      <c r="C173" s="3" t="str">
        <f t="shared" si="4"/>
        <v>Apr</v>
      </c>
      <c r="D173" s="3">
        <f t="shared" ca="1" si="5"/>
        <v>22.078461538461536</v>
      </c>
      <c r="E173" s="4">
        <f ca="1">Table1[[#This Row],[y]]-Table1[[#This Row],[Trend (window size 13)]]</f>
        <v>2.5315384615384637</v>
      </c>
      <c r="F173" s="4">
        <f ca="1">AVERAGEIF($C$8:$C$727, Table1[[#This Row],[Monthly]], $E$8:$E$727)</f>
        <v>2.4728461538461546</v>
      </c>
      <c r="G173" s="4">
        <f ca="1">Table1[[#This Row],[Add_Seasonality_Average (Additive)]]-AVERAGE($F$2:$F$13)</f>
        <v>2.4687596153846161</v>
      </c>
      <c r="H173" s="4">
        <f ca="1">Table1[[#This Row],[y]]-Table1[[#This Row],[Seasonality]]</f>
        <v>22.141240384615383</v>
      </c>
      <c r="I173" s="4">
        <f ca="1">Table1[[#This Row],[Seasonally_Adjusted_Data]]</f>
        <v>22.141240384615383</v>
      </c>
      <c r="J173" s="4"/>
      <c r="K173" s="4"/>
      <c r="L173" s="4"/>
      <c r="M173" s="4"/>
      <c r="N173" s="4"/>
    </row>
    <row r="174" spans="1:14" x14ac:dyDescent="0.2">
      <c r="A174" s="5">
        <v>23498</v>
      </c>
      <c r="B174" s="3">
        <v>21.93</v>
      </c>
      <c r="C174" s="3" t="str">
        <f t="shared" si="4"/>
        <v>May</v>
      </c>
      <c r="D174" s="3">
        <f t="shared" ca="1" si="5"/>
        <v>22.059230769230769</v>
      </c>
      <c r="E174" s="4">
        <f ca="1">Table1[[#This Row],[y]]-Table1[[#This Row],[Trend (window size 13)]]</f>
        <v>-0.12923076923076948</v>
      </c>
      <c r="F174" s="4">
        <f ca="1">AVERAGEIF($C$8:$C$727, Table1[[#This Row],[Monthly]], $E$8:$E$727)</f>
        <v>1.190307692307693</v>
      </c>
      <c r="G174" s="4">
        <f ca="1">Table1[[#This Row],[Add_Seasonality_Average (Additive)]]-AVERAGE($F$2:$F$13)</f>
        <v>1.1862211538461545</v>
      </c>
      <c r="H174" s="4">
        <f ca="1">Table1[[#This Row],[y]]-Table1[[#This Row],[Seasonality]]</f>
        <v>20.743778846153845</v>
      </c>
      <c r="I174" s="4">
        <f ca="1">Table1[[#This Row],[Seasonally_Adjusted_Data]]</f>
        <v>20.743778846153845</v>
      </c>
      <c r="J174" s="4"/>
      <c r="K174" s="4"/>
      <c r="L174" s="4"/>
      <c r="M174" s="4"/>
      <c r="N174" s="4"/>
    </row>
    <row r="175" spans="1:14" x14ac:dyDescent="0.2">
      <c r="A175" s="5">
        <v>23529</v>
      </c>
      <c r="B175" s="3">
        <v>21.44</v>
      </c>
      <c r="C175" s="3" t="str">
        <f t="shared" si="4"/>
        <v>Jun</v>
      </c>
      <c r="D175" s="3">
        <f t="shared" ca="1" si="5"/>
        <v>22.073846153846151</v>
      </c>
      <c r="E175" s="4">
        <f ca="1">Table1[[#This Row],[y]]-Table1[[#This Row],[Trend (window size 13)]]</f>
        <v>-0.63384615384615017</v>
      </c>
      <c r="F175" s="4">
        <f ca="1">AVERAGEIF($C$8:$C$727, Table1[[#This Row],[Monthly]], $E$8:$E$727)</f>
        <v>-0.22521794871794854</v>
      </c>
      <c r="G175" s="4">
        <f ca="1">Table1[[#This Row],[Add_Seasonality_Average (Additive)]]-AVERAGE($F$2:$F$13)</f>
        <v>-0.22930448717948707</v>
      </c>
      <c r="H175" s="4">
        <f ca="1">Table1[[#This Row],[y]]-Table1[[#This Row],[Seasonality]]</f>
        <v>21.669304487179488</v>
      </c>
      <c r="I175" s="4">
        <f ca="1">Table1[[#This Row],[Seasonally_Adjusted_Data]]</f>
        <v>21.669304487179488</v>
      </c>
      <c r="J175" s="4"/>
      <c r="K175" s="4"/>
      <c r="L175" s="4"/>
      <c r="M175" s="4"/>
      <c r="N175" s="4"/>
    </row>
    <row r="176" spans="1:14" x14ac:dyDescent="0.2">
      <c r="A176" s="5">
        <v>23559</v>
      </c>
      <c r="B176" s="3">
        <v>20.25</v>
      </c>
      <c r="C176" s="3" t="str">
        <f t="shared" si="4"/>
        <v>Jul</v>
      </c>
      <c r="D176" s="3">
        <f t="shared" ca="1" si="5"/>
        <v>22.202307692307691</v>
      </c>
      <c r="E176" s="4">
        <f ca="1">Table1[[#This Row],[y]]-Table1[[#This Row],[Trend (window size 13)]]</f>
        <v>-1.9523076923076914</v>
      </c>
      <c r="F176" s="4">
        <f ca="1">AVERAGEIF($C$8:$C$727, Table1[[#This Row],[Monthly]], $E$8:$E$727)</f>
        <v>-1.4442692307692311</v>
      </c>
      <c r="G176" s="4">
        <f ca="1">Table1[[#This Row],[Add_Seasonality_Average (Additive)]]-AVERAGE($F$2:$F$13)</f>
        <v>-1.4483557692307696</v>
      </c>
      <c r="H176" s="4">
        <f ca="1">Table1[[#This Row],[y]]-Table1[[#This Row],[Seasonality]]</f>
        <v>21.698355769230769</v>
      </c>
      <c r="I176" s="4">
        <f ca="1">Table1[[#This Row],[Seasonally_Adjusted_Data]]</f>
        <v>21.698355769230769</v>
      </c>
      <c r="J176" s="4"/>
      <c r="K176" s="4"/>
      <c r="L176" s="4"/>
      <c r="M176" s="4"/>
      <c r="N176" s="4"/>
    </row>
    <row r="177" spans="1:14" x14ac:dyDescent="0.2">
      <c r="A177" s="5">
        <v>23590</v>
      </c>
      <c r="B177" s="3">
        <v>19.48</v>
      </c>
      <c r="C177" s="3" t="str">
        <f t="shared" si="4"/>
        <v>Aug</v>
      </c>
      <c r="D177" s="3">
        <f t="shared" ca="1" si="5"/>
        <v>22.357692307692311</v>
      </c>
      <c r="E177" s="4">
        <f ca="1">Table1[[#This Row],[y]]-Table1[[#This Row],[Trend (window size 13)]]</f>
        <v>-2.8776923076923104</v>
      </c>
      <c r="F177" s="4">
        <f ca="1">AVERAGEIF($C$8:$C$727, Table1[[#This Row],[Monthly]], $E$8:$E$727)</f>
        <v>-2.4472564102564101</v>
      </c>
      <c r="G177" s="4">
        <f ca="1">Table1[[#This Row],[Add_Seasonality_Average (Additive)]]-AVERAGE($F$2:$F$13)</f>
        <v>-2.4513429487179486</v>
      </c>
      <c r="H177" s="4">
        <f ca="1">Table1[[#This Row],[y]]-Table1[[#This Row],[Seasonality]]</f>
        <v>21.931342948717948</v>
      </c>
      <c r="I177" s="4">
        <f ca="1">Table1[[#This Row],[Seasonally_Adjusted_Data]]</f>
        <v>21.931342948717948</v>
      </c>
      <c r="J177" s="4"/>
      <c r="K177" s="4"/>
      <c r="L177" s="4"/>
      <c r="M177" s="4"/>
      <c r="N177" s="4"/>
    </row>
    <row r="178" spans="1:14" x14ac:dyDescent="0.2">
      <c r="A178" s="5">
        <v>23621</v>
      </c>
      <c r="B178" s="3">
        <v>19.670000000000002</v>
      </c>
      <c r="C178" s="3" t="str">
        <f t="shared" si="4"/>
        <v>Sep</v>
      </c>
      <c r="D178" s="3">
        <f t="shared" ca="1" si="5"/>
        <v>22.483076923076922</v>
      </c>
      <c r="E178" s="4">
        <f ca="1">Table1[[#This Row],[y]]-Table1[[#This Row],[Trend (window size 13)]]</f>
        <v>-2.8130769230769204</v>
      </c>
      <c r="F178" s="4">
        <f ca="1">AVERAGEIF($C$8:$C$727, Table1[[#This Row],[Monthly]], $E$8:$E$727)</f>
        <v>-2.7400384615384614</v>
      </c>
      <c r="G178" s="4">
        <f ca="1">Table1[[#This Row],[Add_Seasonality_Average (Additive)]]-AVERAGE($F$2:$F$13)</f>
        <v>-2.7441249999999999</v>
      </c>
      <c r="H178" s="4">
        <f ca="1">Table1[[#This Row],[y]]-Table1[[#This Row],[Seasonality]]</f>
        <v>22.414125000000002</v>
      </c>
      <c r="I178" s="4">
        <f ca="1">Table1[[#This Row],[Seasonally_Adjusted_Data]]</f>
        <v>22.414125000000002</v>
      </c>
      <c r="J178" s="4"/>
      <c r="K178" s="4"/>
      <c r="L178" s="4"/>
      <c r="M178" s="4"/>
      <c r="N178" s="4"/>
    </row>
    <row r="179" spans="1:14" x14ac:dyDescent="0.2">
      <c r="A179" s="5">
        <v>23651</v>
      </c>
      <c r="B179" s="3">
        <v>19.79</v>
      </c>
      <c r="C179" s="3" t="str">
        <f t="shared" si="4"/>
        <v>Oct</v>
      </c>
      <c r="D179" s="3">
        <f t="shared" ca="1" si="5"/>
        <v>22.61461538461538</v>
      </c>
      <c r="E179" s="4">
        <f ca="1">Table1[[#This Row],[y]]-Table1[[#This Row],[Trend (window size 13)]]</f>
        <v>-2.824615384615381</v>
      </c>
      <c r="F179" s="4">
        <f ca="1">AVERAGEIF($C$8:$C$727, Table1[[#This Row],[Monthly]], $E$8:$E$727)</f>
        <v>-2.4004615384615375</v>
      </c>
      <c r="G179" s="4">
        <f ca="1">Table1[[#This Row],[Add_Seasonality_Average (Additive)]]-AVERAGE($F$2:$F$13)</f>
        <v>-2.404548076923076</v>
      </c>
      <c r="H179" s="4">
        <f ca="1">Table1[[#This Row],[y]]-Table1[[#This Row],[Seasonality]]</f>
        <v>22.194548076923077</v>
      </c>
      <c r="I179" s="4">
        <f ca="1">Table1[[#This Row],[Seasonally_Adjusted_Data]]</f>
        <v>22.194548076923077</v>
      </c>
      <c r="J179" s="4"/>
      <c r="K179" s="4"/>
      <c r="L179" s="4"/>
      <c r="M179" s="4"/>
      <c r="N179" s="4"/>
    </row>
    <row r="180" spans="1:14" x14ac:dyDescent="0.2">
      <c r="A180" s="5">
        <v>23682</v>
      </c>
      <c r="B180" s="3">
        <v>20.88</v>
      </c>
      <c r="C180" s="3" t="str">
        <f t="shared" si="4"/>
        <v>Nov</v>
      </c>
      <c r="D180" s="3">
        <f t="shared" ca="1" si="5"/>
        <v>22.728461538461538</v>
      </c>
      <c r="E180" s="4">
        <f ca="1">Table1[[#This Row],[y]]-Table1[[#This Row],[Trend (window size 13)]]</f>
        <v>-1.8484615384615388</v>
      </c>
      <c r="F180" s="4">
        <f ca="1">AVERAGEIF($C$8:$C$727, Table1[[#This Row],[Monthly]], $E$8:$E$727)</f>
        <v>-1.6477179487179485</v>
      </c>
      <c r="G180" s="4">
        <f ca="1">Table1[[#This Row],[Add_Seasonality_Average (Additive)]]-AVERAGE($F$2:$F$13)</f>
        <v>-1.651804487179487</v>
      </c>
      <c r="H180" s="4">
        <f ca="1">Table1[[#This Row],[y]]-Table1[[#This Row],[Seasonality]]</f>
        <v>22.531804487179485</v>
      </c>
      <c r="I180" s="4">
        <f ca="1">Table1[[#This Row],[Seasonally_Adjusted_Data]]</f>
        <v>22.531804487179485</v>
      </c>
      <c r="J180" s="4"/>
      <c r="K180" s="4"/>
      <c r="L180" s="4"/>
      <c r="M180" s="4"/>
      <c r="N180" s="4"/>
    </row>
    <row r="181" spans="1:14" x14ac:dyDescent="0.2">
      <c r="A181" s="5">
        <v>23712</v>
      </c>
      <c r="B181" s="3">
        <v>21.83</v>
      </c>
      <c r="C181" s="3" t="str">
        <f t="shared" si="4"/>
        <v>Dec</v>
      </c>
      <c r="D181" s="3">
        <f t="shared" ca="1" si="5"/>
        <v>22.933846153846154</v>
      </c>
      <c r="E181" s="4">
        <f ca="1">Table1[[#This Row],[y]]-Table1[[#This Row],[Trend (window size 13)]]</f>
        <v>-1.1038461538461561</v>
      </c>
      <c r="F181" s="4">
        <f ca="1">AVERAGEIF($C$8:$C$727, Table1[[#This Row],[Monthly]], $E$8:$E$727)</f>
        <v>-0.38643589743589757</v>
      </c>
      <c r="G181" s="4">
        <f ca="1">Table1[[#This Row],[Add_Seasonality_Average (Additive)]]-AVERAGE($F$2:$F$13)</f>
        <v>-0.39052243589743607</v>
      </c>
      <c r="H181" s="4">
        <f ca="1">Table1[[#This Row],[y]]-Table1[[#This Row],[Seasonality]]</f>
        <v>22.220522435897433</v>
      </c>
      <c r="I181" s="4">
        <f ca="1">Table1[[#This Row],[Seasonally_Adjusted_Data]]</f>
        <v>22.220522435897433</v>
      </c>
      <c r="J181" s="4"/>
      <c r="K181" s="4"/>
      <c r="L181" s="4"/>
      <c r="M181" s="4"/>
      <c r="N181" s="4"/>
    </row>
    <row r="182" spans="1:14" x14ac:dyDescent="0.2">
      <c r="A182" s="5">
        <v>23743</v>
      </c>
      <c r="B182" s="3">
        <v>24.22</v>
      </c>
      <c r="C182" s="3" t="str">
        <f t="shared" si="4"/>
        <v>Jan</v>
      </c>
      <c r="D182" s="3">
        <f t="shared" ca="1" si="5"/>
        <v>23.073846153846155</v>
      </c>
      <c r="E182" s="4">
        <f ca="1">Table1[[#This Row],[y]]-Table1[[#This Row],[Trend (window size 13)]]</f>
        <v>1.1461538461538439</v>
      </c>
      <c r="F182" s="4">
        <f ca="1">AVERAGEIF($C$8:$C$727, Table1[[#This Row],[Monthly]], $E$8:$E$727)</f>
        <v>1.4054358974358971</v>
      </c>
      <c r="G182" s="4">
        <f ca="1">Table1[[#This Row],[Add_Seasonality_Average (Additive)]]-AVERAGE($F$2:$F$13)</f>
        <v>1.4013493589743586</v>
      </c>
      <c r="H182" s="4">
        <f ca="1">Table1[[#This Row],[y]]-Table1[[#This Row],[Seasonality]]</f>
        <v>22.818650641025641</v>
      </c>
      <c r="I182" s="4">
        <f ca="1">Table1[[#This Row],[Seasonally_Adjusted_Data]]</f>
        <v>22.818650641025641</v>
      </c>
      <c r="J182" s="4"/>
      <c r="K182" s="4"/>
      <c r="L182" s="4"/>
      <c r="M182" s="4"/>
      <c r="N182" s="4"/>
    </row>
    <row r="183" spans="1:14" x14ac:dyDescent="0.2">
      <c r="A183" s="5">
        <v>23774</v>
      </c>
      <c r="B183" s="3">
        <v>26.17</v>
      </c>
      <c r="C183" s="3" t="str">
        <f t="shared" si="4"/>
        <v>Feb</v>
      </c>
      <c r="D183" s="3">
        <f t="shared" ca="1" si="5"/>
        <v>23.250000000000004</v>
      </c>
      <c r="E183" s="4">
        <f ca="1">Table1[[#This Row],[y]]-Table1[[#This Row],[Trend (window size 13)]]</f>
        <v>2.9199999999999982</v>
      </c>
      <c r="F183" s="4">
        <f ca="1">AVERAGEIF($C$8:$C$727, Table1[[#This Row],[Monthly]], $E$8:$E$727)</f>
        <v>2.9278461538461542</v>
      </c>
      <c r="G183" s="4">
        <f ca="1">Table1[[#This Row],[Add_Seasonality_Average (Additive)]]-AVERAGE($F$2:$F$13)</f>
        <v>2.9237596153846157</v>
      </c>
      <c r="H183" s="4">
        <f ca="1">Table1[[#This Row],[y]]-Table1[[#This Row],[Seasonality]]</f>
        <v>23.246240384615387</v>
      </c>
      <c r="I183" s="4">
        <f ca="1">Table1[[#This Row],[Seasonally_Adjusted_Data]]</f>
        <v>23.246240384615387</v>
      </c>
      <c r="J183" s="4"/>
      <c r="K183" s="4"/>
      <c r="L183" s="4"/>
      <c r="M183" s="4"/>
      <c r="N183" s="4"/>
    </row>
    <row r="184" spans="1:14" x14ac:dyDescent="0.2">
      <c r="A184" s="5">
        <v>23802</v>
      </c>
      <c r="B184" s="3">
        <v>26.71</v>
      </c>
      <c r="C184" s="3" t="str">
        <f t="shared" si="4"/>
        <v>Mar</v>
      </c>
      <c r="D184" s="3">
        <f t="shared" ca="1" si="5"/>
        <v>23.386923076923079</v>
      </c>
      <c r="E184" s="4">
        <f ca="1">Table1[[#This Row],[y]]-Table1[[#This Row],[Trend (window size 13)]]</f>
        <v>3.3230769230769219</v>
      </c>
      <c r="F184" s="4">
        <f ca="1">AVERAGEIF($C$8:$C$727, Table1[[#This Row],[Monthly]], $E$8:$E$727)</f>
        <v>3.3439999999999999</v>
      </c>
      <c r="G184" s="4">
        <f ca="1">Table1[[#This Row],[Add_Seasonality_Average (Additive)]]-AVERAGE($F$2:$F$13)</f>
        <v>3.3399134615384614</v>
      </c>
      <c r="H184" s="4">
        <f ca="1">Table1[[#This Row],[y]]-Table1[[#This Row],[Seasonality]]</f>
        <v>23.370086538461539</v>
      </c>
      <c r="I184" s="4">
        <f ca="1">Table1[[#This Row],[Seasonally_Adjusted_Data]]</f>
        <v>23.370086538461539</v>
      </c>
      <c r="J184" s="4"/>
      <c r="K184" s="4"/>
      <c r="L184" s="4"/>
      <c r="M184" s="4"/>
      <c r="N184" s="4"/>
    </row>
    <row r="185" spans="1:14" x14ac:dyDescent="0.2">
      <c r="A185" s="5">
        <v>23833</v>
      </c>
      <c r="B185" s="3">
        <v>27.01</v>
      </c>
      <c r="C185" s="3" t="str">
        <f t="shared" si="4"/>
        <v>Apr</v>
      </c>
      <c r="D185" s="3">
        <f t="shared" ca="1" si="5"/>
        <v>23.533076923076919</v>
      </c>
      <c r="E185" s="4">
        <f ca="1">Table1[[#This Row],[y]]-Table1[[#This Row],[Trend (window size 13)]]</f>
        <v>3.4769230769230823</v>
      </c>
      <c r="F185" s="4">
        <f ca="1">AVERAGEIF($C$8:$C$727, Table1[[#This Row],[Monthly]], $E$8:$E$727)</f>
        <v>2.4728461538461546</v>
      </c>
      <c r="G185" s="4">
        <f ca="1">Table1[[#This Row],[Add_Seasonality_Average (Additive)]]-AVERAGE($F$2:$F$13)</f>
        <v>2.4687596153846161</v>
      </c>
      <c r="H185" s="4">
        <f ca="1">Table1[[#This Row],[y]]-Table1[[#This Row],[Seasonality]]</f>
        <v>24.541240384615385</v>
      </c>
      <c r="I185" s="4">
        <f ca="1">Table1[[#This Row],[Seasonally_Adjusted_Data]]</f>
        <v>24.541240384615385</v>
      </c>
      <c r="J185" s="4"/>
      <c r="K185" s="4"/>
      <c r="L185" s="4"/>
      <c r="M185" s="4"/>
      <c r="N185" s="4"/>
    </row>
    <row r="186" spans="1:14" x14ac:dyDescent="0.2">
      <c r="A186" s="5">
        <v>23863</v>
      </c>
      <c r="B186" s="3">
        <v>26.09</v>
      </c>
      <c r="C186" s="3" t="str">
        <f t="shared" si="4"/>
        <v>May</v>
      </c>
      <c r="D186" s="3">
        <f t="shared" ca="1" si="5"/>
        <v>23.725384615384616</v>
      </c>
      <c r="E186" s="4">
        <f ca="1">Table1[[#This Row],[y]]-Table1[[#This Row],[Trend (window size 13)]]</f>
        <v>2.3646153846153837</v>
      </c>
      <c r="F186" s="4">
        <f ca="1">AVERAGEIF($C$8:$C$727, Table1[[#This Row],[Monthly]], $E$8:$E$727)</f>
        <v>1.190307692307693</v>
      </c>
      <c r="G186" s="4">
        <f ca="1">Table1[[#This Row],[Add_Seasonality_Average (Additive)]]-AVERAGE($F$2:$F$13)</f>
        <v>1.1862211538461545</v>
      </c>
      <c r="H186" s="4">
        <f ca="1">Table1[[#This Row],[y]]-Table1[[#This Row],[Seasonality]]</f>
        <v>24.903778846153845</v>
      </c>
      <c r="I186" s="4">
        <f ca="1">Table1[[#This Row],[Seasonally_Adjusted_Data]]</f>
        <v>24.903778846153845</v>
      </c>
      <c r="J186" s="4"/>
      <c r="K186" s="4"/>
      <c r="L186" s="4"/>
      <c r="M186" s="4"/>
      <c r="N186" s="4"/>
    </row>
    <row r="187" spans="1:14" x14ac:dyDescent="0.2">
      <c r="A187" s="5">
        <v>23894</v>
      </c>
      <c r="B187" s="3">
        <v>24.6</v>
      </c>
      <c r="C187" s="3" t="str">
        <f t="shared" si="4"/>
        <v>Jun</v>
      </c>
      <c r="D187" s="3">
        <f t="shared" ca="1" si="5"/>
        <v>23.915384615384617</v>
      </c>
      <c r="E187" s="4">
        <f ca="1">Table1[[#This Row],[y]]-Table1[[#This Row],[Trend (window size 13)]]</f>
        <v>0.68461538461538396</v>
      </c>
      <c r="F187" s="4">
        <f ca="1">AVERAGEIF($C$8:$C$727, Table1[[#This Row],[Monthly]], $E$8:$E$727)</f>
        <v>-0.22521794871794854</v>
      </c>
      <c r="G187" s="4">
        <f ca="1">Table1[[#This Row],[Add_Seasonality_Average (Additive)]]-AVERAGE($F$2:$F$13)</f>
        <v>-0.22930448717948707</v>
      </c>
      <c r="H187" s="4">
        <f ca="1">Table1[[#This Row],[y]]-Table1[[#This Row],[Seasonality]]</f>
        <v>24.829304487179488</v>
      </c>
      <c r="I187" s="4">
        <f ca="1">Table1[[#This Row],[Seasonally_Adjusted_Data]]</f>
        <v>24.829304487179488</v>
      </c>
      <c r="J187" s="4"/>
      <c r="K187" s="4"/>
      <c r="L187" s="4"/>
      <c r="M187" s="4"/>
      <c r="N187" s="4"/>
    </row>
    <row r="188" spans="1:14" x14ac:dyDescent="0.2">
      <c r="A188" s="5">
        <v>23924</v>
      </c>
      <c r="B188" s="3">
        <v>23.26</v>
      </c>
      <c r="C188" s="3" t="str">
        <f t="shared" si="4"/>
        <v>Jul</v>
      </c>
      <c r="D188" s="3">
        <f t="shared" ca="1" si="5"/>
        <v>24.170769230769228</v>
      </c>
      <c r="E188" s="4">
        <f ca="1">Table1[[#This Row],[y]]-Table1[[#This Row],[Trend (window size 13)]]</f>
        <v>-0.91076923076922611</v>
      </c>
      <c r="F188" s="4">
        <f ca="1">AVERAGEIF($C$8:$C$727, Table1[[#This Row],[Monthly]], $E$8:$E$727)</f>
        <v>-1.4442692307692311</v>
      </c>
      <c r="G188" s="4">
        <f ca="1">Table1[[#This Row],[Add_Seasonality_Average (Additive)]]-AVERAGE($F$2:$F$13)</f>
        <v>-1.4483557692307696</v>
      </c>
      <c r="H188" s="4">
        <f ca="1">Table1[[#This Row],[y]]-Table1[[#This Row],[Seasonality]]</f>
        <v>24.708355769230771</v>
      </c>
      <c r="I188" s="4">
        <f ca="1">Table1[[#This Row],[Seasonally_Adjusted_Data]]</f>
        <v>24.708355769230771</v>
      </c>
      <c r="J188" s="4"/>
      <c r="K188" s="4"/>
      <c r="L188" s="4"/>
      <c r="M188" s="4"/>
      <c r="N188" s="4"/>
    </row>
    <row r="189" spans="1:14" x14ac:dyDescent="0.2">
      <c r="A189" s="5">
        <v>23955</v>
      </c>
      <c r="B189" s="3">
        <v>22.54</v>
      </c>
      <c r="C189" s="3" t="str">
        <f t="shared" si="4"/>
        <v>Aug</v>
      </c>
      <c r="D189" s="3">
        <f t="shared" ca="1" si="5"/>
        <v>24.298461538461535</v>
      </c>
      <c r="E189" s="4">
        <f ca="1">Table1[[#This Row],[y]]-Table1[[#This Row],[Trend (window size 13)]]</f>
        <v>-1.7584615384615354</v>
      </c>
      <c r="F189" s="4">
        <f ca="1">AVERAGEIF($C$8:$C$727, Table1[[#This Row],[Monthly]], $E$8:$E$727)</f>
        <v>-2.4472564102564101</v>
      </c>
      <c r="G189" s="4">
        <f ca="1">Table1[[#This Row],[Add_Seasonality_Average (Additive)]]-AVERAGE($F$2:$F$13)</f>
        <v>-2.4513429487179486</v>
      </c>
      <c r="H189" s="4">
        <f ca="1">Table1[[#This Row],[y]]-Table1[[#This Row],[Seasonality]]</f>
        <v>24.991342948717946</v>
      </c>
      <c r="I189" s="4">
        <f ca="1">Table1[[#This Row],[Seasonally_Adjusted_Data]]</f>
        <v>24.991342948717946</v>
      </c>
      <c r="J189" s="4"/>
      <c r="K189" s="4"/>
      <c r="L189" s="4"/>
      <c r="M189" s="4"/>
      <c r="N189" s="4"/>
    </row>
    <row r="190" spans="1:14" x14ac:dyDescent="0.2">
      <c r="A190" s="5">
        <v>23986</v>
      </c>
      <c r="B190" s="3">
        <v>21.26</v>
      </c>
      <c r="C190" s="3" t="str">
        <f t="shared" si="4"/>
        <v>Sep</v>
      </c>
      <c r="D190" s="3">
        <f t="shared" ca="1" si="5"/>
        <v>24.235384615384614</v>
      </c>
      <c r="E190" s="4">
        <f ca="1">Table1[[#This Row],[y]]-Table1[[#This Row],[Trend (window size 13)]]</f>
        <v>-2.9753846153846126</v>
      </c>
      <c r="F190" s="4">
        <f ca="1">AVERAGEIF($C$8:$C$727, Table1[[#This Row],[Monthly]], $E$8:$E$727)</f>
        <v>-2.7400384615384614</v>
      </c>
      <c r="G190" s="4">
        <f ca="1">Table1[[#This Row],[Add_Seasonality_Average (Additive)]]-AVERAGE($F$2:$F$13)</f>
        <v>-2.7441249999999999</v>
      </c>
      <c r="H190" s="4">
        <f ca="1">Table1[[#This Row],[y]]-Table1[[#This Row],[Seasonality]]</f>
        <v>24.004125000000002</v>
      </c>
      <c r="I190" s="4">
        <f ca="1">Table1[[#This Row],[Seasonally_Adjusted_Data]]</f>
        <v>24.004125000000002</v>
      </c>
      <c r="J190" s="4"/>
      <c r="K190" s="4"/>
      <c r="L190" s="4"/>
      <c r="M190" s="4"/>
      <c r="N190" s="4"/>
    </row>
    <row r="191" spans="1:14" x14ac:dyDescent="0.2">
      <c r="A191" s="5">
        <v>24016</v>
      </c>
      <c r="B191" s="3">
        <v>21.57</v>
      </c>
      <c r="C191" s="3" t="str">
        <f t="shared" si="4"/>
        <v>Oct</v>
      </c>
      <c r="D191" s="3">
        <f t="shared" ca="1" si="5"/>
        <v>24.046923076923079</v>
      </c>
      <c r="E191" s="4">
        <f ca="1">Table1[[#This Row],[y]]-Table1[[#This Row],[Trend (window size 13)]]</f>
        <v>-2.4769230769230788</v>
      </c>
      <c r="F191" s="4">
        <f ca="1">AVERAGEIF($C$8:$C$727, Table1[[#This Row],[Monthly]], $E$8:$E$727)</f>
        <v>-2.4004615384615375</v>
      </c>
      <c r="G191" s="4">
        <f ca="1">Table1[[#This Row],[Add_Seasonality_Average (Additive)]]-AVERAGE($F$2:$F$13)</f>
        <v>-2.404548076923076</v>
      </c>
      <c r="H191" s="4">
        <f ca="1">Table1[[#This Row],[y]]-Table1[[#This Row],[Seasonality]]</f>
        <v>23.974548076923078</v>
      </c>
      <c r="I191" s="4">
        <f ca="1">Table1[[#This Row],[Seasonally_Adjusted_Data]]</f>
        <v>23.974548076923078</v>
      </c>
      <c r="J191" s="4"/>
      <c r="K191" s="4"/>
      <c r="L191" s="4"/>
      <c r="M191" s="4"/>
      <c r="N191" s="4"/>
    </row>
    <row r="192" spans="1:14" x14ac:dyDescent="0.2">
      <c r="A192" s="5">
        <v>24047</v>
      </c>
      <c r="B192" s="3">
        <v>22.29</v>
      </c>
      <c r="C192" s="3" t="str">
        <f t="shared" si="4"/>
        <v>Nov</v>
      </c>
      <c r="D192" s="3">
        <f t="shared" ca="1" si="5"/>
        <v>23.732307692307696</v>
      </c>
      <c r="E192" s="4">
        <f ca="1">Table1[[#This Row],[y]]-Table1[[#This Row],[Trend (window size 13)]]</f>
        <v>-1.442307692307697</v>
      </c>
      <c r="F192" s="4">
        <f ca="1">AVERAGEIF($C$8:$C$727, Table1[[#This Row],[Monthly]], $E$8:$E$727)</f>
        <v>-1.6477179487179485</v>
      </c>
      <c r="G192" s="4">
        <f ca="1">Table1[[#This Row],[Add_Seasonality_Average (Additive)]]-AVERAGE($F$2:$F$13)</f>
        <v>-1.651804487179487</v>
      </c>
      <c r="H192" s="4">
        <f ca="1">Table1[[#This Row],[y]]-Table1[[#This Row],[Seasonality]]</f>
        <v>23.941804487179486</v>
      </c>
      <c r="I192" s="4">
        <f ca="1">Table1[[#This Row],[Seasonally_Adjusted_Data]]</f>
        <v>23.941804487179486</v>
      </c>
      <c r="J192" s="4"/>
      <c r="K192" s="4"/>
      <c r="L192" s="4"/>
      <c r="M192" s="4"/>
      <c r="N192" s="4"/>
    </row>
    <row r="193" spans="1:14" x14ac:dyDescent="0.2">
      <c r="A193" s="5">
        <v>24077</v>
      </c>
      <c r="B193" s="3">
        <v>23.35</v>
      </c>
      <c r="C193" s="3" t="str">
        <f t="shared" si="4"/>
        <v>Dec</v>
      </c>
      <c r="D193" s="3">
        <f t="shared" ca="1" si="5"/>
        <v>23.402307692307694</v>
      </c>
      <c r="E193" s="4">
        <f ca="1">Table1[[#This Row],[y]]-Table1[[#This Row],[Trend (window size 13)]]</f>
        <v>-5.2307692307692832E-2</v>
      </c>
      <c r="F193" s="4">
        <f ca="1">AVERAGEIF($C$8:$C$727, Table1[[#This Row],[Monthly]], $E$8:$E$727)</f>
        <v>-0.38643589743589757</v>
      </c>
      <c r="G193" s="4">
        <f ca="1">Table1[[#This Row],[Add_Seasonality_Average (Additive)]]-AVERAGE($F$2:$F$13)</f>
        <v>-0.39052243589743607</v>
      </c>
      <c r="H193" s="4">
        <f ca="1">Table1[[#This Row],[y]]-Table1[[#This Row],[Seasonality]]</f>
        <v>23.740522435897436</v>
      </c>
      <c r="I193" s="4">
        <f ca="1">Table1[[#This Row],[Seasonally_Adjusted_Data]]</f>
        <v>23.740522435897436</v>
      </c>
      <c r="J193" s="4"/>
      <c r="K193" s="4"/>
      <c r="L193" s="4"/>
      <c r="M193" s="4"/>
      <c r="N193" s="4"/>
    </row>
    <row r="194" spans="1:14" x14ac:dyDescent="0.2">
      <c r="A194" s="5">
        <v>24108</v>
      </c>
      <c r="B194" s="3">
        <v>25.15</v>
      </c>
      <c r="C194" s="3" t="str">
        <f t="shared" si="4"/>
        <v>Jan</v>
      </c>
      <c r="D194" s="3">
        <f t="shared" ca="1" si="5"/>
        <v>23.113846153846154</v>
      </c>
      <c r="E194" s="4">
        <f ca="1">Table1[[#This Row],[y]]-Table1[[#This Row],[Trend (window size 13)]]</f>
        <v>2.0361538461538444</v>
      </c>
      <c r="F194" s="4">
        <f ca="1">AVERAGEIF($C$8:$C$727, Table1[[#This Row],[Monthly]], $E$8:$E$727)</f>
        <v>1.4054358974358971</v>
      </c>
      <c r="G194" s="4">
        <f ca="1">Table1[[#This Row],[Add_Seasonality_Average (Additive)]]-AVERAGE($F$2:$F$13)</f>
        <v>1.4013493589743586</v>
      </c>
      <c r="H194" s="4">
        <f ca="1">Table1[[#This Row],[y]]-Table1[[#This Row],[Seasonality]]</f>
        <v>23.748650641025641</v>
      </c>
      <c r="I194" s="4">
        <f ca="1">Table1[[#This Row],[Seasonally_Adjusted_Data]]</f>
        <v>23.748650641025641</v>
      </c>
      <c r="J194" s="4"/>
      <c r="K194" s="4"/>
      <c r="L194" s="4"/>
      <c r="M194" s="4"/>
      <c r="N194" s="4"/>
    </row>
    <row r="195" spans="1:14" x14ac:dyDescent="0.2">
      <c r="A195" s="5">
        <v>24139</v>
      </c>
      <c r="B195" s="3">
        <v>25.88</v>
      </c>
      <c r="C195" s="3" t="str">
        <f t="shared" ref="C195:C258" si="6">TEXT(A195,"MMM")</f>
        <v>Feb</v>
      </c>
      <c r="D195" s="3">
        <f t="shared" ca="1" si="5"/>
        <v>22.876153846153848</v>
      </c>
      <c r="E195" s="4">
        <f ca="1">Table1[[#This Row],[y]]-Table1[[#This Row],[Trend (window size 13)]]</f>
        <v>3.0038461538461512</v>
      </c>
      <c r="F195" s="4">
        <f ca="1">AVERAGEIF($C$8:$C$727, Table1[[#This Row],[Monthly]], $E$8:$E$727)</f>
        <v>2.9278461538461542</v>
      </c>
      <c r="G195" s="4">
        <f ca="1">Table1[[#This Row],[Add_Seasonality_Average (Additive)]]-AVERAGE($F$2:$F$13)</f>
        <v>2.9237596153846157</v>
      </c>
      <c r="H195" s="4">
        <f ca="1">Table1[[#This Row],[y]]-Table1[[#This Row],[Seasonality]]</f>
        <v>22.956240384615384</v>
      </c>
      <c r="I195" s="4">
        <f ca="1">Table1[[#This Row],[Seasonally_Adjusted_Data]]</f>
        <v>22.956240384615384</v>
      </c>
      <c r="J195" s="4"/>
      <c r="K195" s="4"/>
      <c r="L195" s="4"/>
      <c r="M195" s="4"/>
      <c r="N195" s="4"/>
    </row>
    <row r="196" spans="1:14" x14ac:dyDescent="0.2">
      <c r="A196" s="5">
        <v>24167</v>
      </c>
      <c r="B196" s="3">
        <v>25.35</v>
      </c>
      <c r="C196" s="3" t="str">
        <f t="shared" si="6"/>
        <v>Mar</v>
      </c>
      <c r="D196" s="3">
        <f t="shared" ca="1" si="5"/>
        <v>22.683846153846154</v>
      </c>
      <c r="E196" s="4">
        <f ca="1">Table1[[#This Row],[y]]-Table1[[#This Row],[Trend (window size 13)]]</f>
        <v>2.666153846153847</v>
      </c>
      <c r="F196" s="4">
        <f ca="1">AVERAGEIF($C$8:$C$727, Table1[[#This Row],[Monthly]], $E$8:$E$727)</f>
        <v>3.3439999999999999</v>
      </c>
      <c r="G196" s="4">
        <f ca="1">Table1[[#This Row],[Add_Seasonality_Average (Additive)]]-AVERAGE($F$2:$F$13)</f>
        <v>3.3399134615384614</v>
      </c>
      <c r="H196" s="4">
        <f ca="1">Table1[[#This Row],[y]]-Table1[[#This Row],[Seasonality]]</f>
        <v>22.01008653846154</v>
      </c>
      <c r="I196" s="4">
        <f ca="1">Table1[[#This Row],[Seasonally_Adjusted_Data]]</f>
        <v>22.01008653846154</v>
      </c>
      <c r="J196" s="4"/>
      <c r="K196" s="4"/>
      <c r="L196" s="4"/>
      <c r="M196" s="4"/>
      <c r="N196" s="4"/>
    </row>
    <row r="197" spans="1:14" x14ac:dyDescent="0.2">
      <c r="A197" s="5">
        <v>24198</v>
      </c>
      <c r="B197" s="3">
        <v>24.26</v>
      </c>
      <c r="C197" s="3" t="str">
        <f t="shared" si="6"/>
        <v>Apr</v>
      </c>
      <c r="D197" s="3">
        <f t="shared" ca="1" si="5"/>
        <v>22.626153846153844</v>
      </c>
      <c r="E197" s="4">
        <f ca="1">Table1[[#This Row],[y]]-Table1[[#This Row],[Trend (window size 13)]]</f>
        <v>1.6338461538461573</v>
      </c>
      <c r="F197" s="4">
        <f ca="1">AVERAGEIF($C$8:$C$727, Table1[[#This Row],[Monthly]], $E$8:$E$727)</f>
        <v>2.4728461538461546</v>
      </c>
      <c r="G197" s="4">
        <f ca="1">Table1[[#This Row],[Add_Seasonality_Average (Additive)]]-AVERAGE($F$2:$F$13)</f>
        <v>2.4687596153846161</v>
      </c>
      <c r="H197" s="4">
        <f ca="1">Table1[[#This Row],[y]]-Table1[[#This Row],[Seasonality]]</f>
        <v>21.791240384615385</v>
      </c>
      <c r="I197" s="4">
        <f ca="1">Table1[[#This Row],[Seasonally_Adjusted_Data]]</f>
        <v>21.791240384615385</v>
      </c>
      <c r="J197" s="4"/>
      <c r="K197" s="4"/>
      <c r="L197" s="4"/>
      <c r="M197" s="4"/>
      <c r="N197" s="4"/>
    </row>
    <row r="198" spans="1:14" x14ac:dyDescent="0.2">
      <c r="A198" s="5">
        <v>24228</v>
      </c>
      <c r="B198" s="3">
        <v>22.92</v>
      </c>
      <c r="C198" s="3" t="str">
        <f t="shared" si="6"/>
        <v>May</v>
      </c>
      <c r="D198" s="3">
        <f t="shared" ca="1" si="5"/>
        <v>22.584615384615386</v>
      </c>
      <c r="E198" s="4">
        <f ca="1">Table1[[#This Row],[y]]-Table1[[#This Row],[Trend (window size 13)]]</f>
        <v>0.33538461538461561</v>
      </c>
      <c r="F198" s="4">
        <f ca="1">AVERAGEIF($C$8:$C$727, Table1[[#This Row],[Monthly]], $E$8:$E$727)</f>
        <v>1.190307692307693</v>
      </c>
      <c r="G198" s="4">
        <f ca="1">Table1[[#This Row],[Add_Seasonality_Average (Additive)]]-AVERAGE($F$2:$F$13)</f>
        <v>1.1862211538461545</v>
      </c>
      <c r="H198" s="4">
        <f ca="1">Table1[[#This Row],[y]]-Table1[[#This Row],[Seasonality]]</f>
        <v>21.733778846153847</v>
      </c>
      <c r="I198" s="4">
        <f ca="1">Table1[[#This Row],[Seasonally_Adjusted_Data]]</f>
        <v>21.733778846153847</v>
      </c>
      <c r="J198" s="4"/>
      <c r="K198" s="4"/>
      <c r="L198" s="4"/>
      <c r="M198" s="4"/>
      <c r="N198" s="4"/>
    </row>
    <row r="199" spans="1:14" x14ac:dyDescent="0.2">
      <c r="A199" s="5">
        <v>24259</v>
      </c>
      <c r="B199" s="3">
        <v>21.8</v>
      </c>
      <c r="C199" s="3" t="str">
        <f t="shared" si="6"/>
        <v>Jun</v>
      </c>
      <c r="D199" s="3">
        <f t="shared" ca="1" si="5"/>
        <v>22.581538461538461</v>
      </c>
      <c r="E199" s="4">
        <f ca="1">Table1[[#This Row],[y]]-Table1[[#This Row],[Trend (window size 13)]]</f>
        <v>-0.78153846153846018</v>
      </c>
      <c r="F199" s="4">
        <f ca="1">AVERAGEIF($C$8:$C$727, Table1[[#This Row],[Monthly]], $E$8:$E$727)</f>
        <v>-0.22521794871794854</v>
      </c>
      <c r="G199" s="4">
        <f ca="1">Table1[[#This Row],[Add_Seasonality_Average (Additive)]]-AVERAGE($F$2:$F$13)</f>
        <v>-0.22930448717948707</v>
      </c>
      <c r="H199" s="4">
        <f ca="1">Table1[[#This Row],[y]]-Table1[[#This Row],[Seasonality]]</f>
        <v>22.029304487179488</v>
      </c>
      <c r="I199" s="4">
        <f ca="1">Table1[[#This Row],[Seasonally_Adjusted_Data]]</f>
        <v>22.029304487179488</v>
      </c>
      <c r="J199" s="4"/>
      <c r="K199" s="4"/>
      <c r="L199" s="4"/>
      <c r="M199" s="4"/>
      <c r="N199" s="4"/>
    </row>
    <row r="200" spans="1:14" x14ac:dyDescent="0.2">
      <c r="A200" s="5">
        <v>24289</v>
      </c>
      <c r="B200" s="3">
        <v>20.85</v>
      </c>
      <c r="C200" s="3" t="str">
        <f t="shared" si="6"/>
        <v>Jul</v>
      </c>
      <c r="D200" s="3">
        <f t="shared" ca="1" si="5"/>
        <v>22.605384615384615</v>
      </c>
      <c r="E200" s="4">
        <f ca="1">Table1[[#This Row],[y]]-Table1[[#This Row],[Trend (window size 13)]]</f>
        <v>-1.7553846153846138</v>
      </c>
      <c r="F200" s="4">
        <f ca="1">AVERAGEIF($C$8:$C$727, Table1[[#This Row],[Monthly]], $E$8:$E$727)</f>
        <v>-1.4442692307692311</v>
      </c>
      <c r="G200" s="4">
        <f ca="1">Table1[[#This Row],[Add_Seasonality_Average (Additive)]]-AVERAGE($F$2:$F$13)</f>
        <v>-1.4483557692307696</v>
      </c>
      <c r="H200" s="4">
        <f ca="1">Table1[[#This Row],[y]]-Table1[[#This Row],[Seasonality]]</f>
        <v>22.298355769230771</v>
      </c>
      <c r="I200" s="4">
        <f ca="1">Table1[[#This Row],[Seasonally_Adjusted_Data]]</f>
        <v>22.298355769230771</v>
      </c>
      <c r="J200" s="4"/>
      <c r="K200" s="4"/>
      <c r="L200" s="4"/>
      <c r="M200" s="4"/>
      <c r="N200" s="4"/>
    </row>
    <row r="201" spans="1:14" x14ac:dyDescent="0.2">
      <c r="A201" s="5">
        <v>24320</v>
      </c>
      <c r="B201" s="3">
        <v>20.170000000000002</v>
      </c>
      <c r="C201" s="3" t="str">
        <f t="shared" si="6"/>
        <v>Aug</v>
      </c>
      <c r="D201" s="3">
        <f t="shared" ref="D201:D264" ca="1" si="7">IFERROR(AVERAGE(OFFSET(B195, 0, 0, 13, 1)), "")</f>
        <v>22.63538461538462</v>
      </c>
      <c r="E201" s="4">
        <f ca="1">Table1[[#This Row],[y]]-Table1[[#This Row],[Trend (window size 13)]]</f>
        <v>-2.4653846153846182</v>
      </c>
      <c r="F201" s="4">
        <f ca="1">AVERAGEIF($C$8:$C$727, Table1[[#This Row],[Monthly]], $E$8:$E$727)</f>
        <v>-2.4472564102564101</v>
      </c>
      <c r="G201" s="4">
        <f ca="1">Table1[[#This Row],[Add_Seasonality_Average (Additive)]]-AVERAGE($F$2:$F$13)</f>
        <v>-2.4513429487179486</v>
      </c>
      <c r="H201" s="4">
        <f ca="1">Table1[[#This Row],[y]]-Table1[[#This Row],[Seasonality]]</f>
        <v>22.621342948717949</v>
      </c>
      <c r="I201" s="4">
        <f ca="1">Table1[[#This Row],[Seasonally_Adjusted_Data]]</f>
        <v>22.621342948717949</v>
      </c>
      <c r="J201" s="4"/>
      <c r="K201" s="4"/>
      <c r="L201" s="4"/>
      <c r="M201" s="4"/>
      <c r="N201" s="4"/>
    </row>
    <row r="202" spans="1:14" x14ac:dyDescent="0.2">
      <c r="A202" s="5">
        <v>24351</v>
      </c>
      <c r="B202" s="3">
        <v>20.04</v>
      </c>
      <c r="C202" s="3" t="str">
        <f t="shared" si="6"/>
        <v>Sep</v>
      </c>
      <c r="D202" s="3">
        <f t="shared" ca="1" si="7"/>
        <v>22.61</v>
      </c>
      <c r="E202" s="4">
        <f ca="1">Table1[[#This Row],[y]]-Table1[[#This Row],[Trend (window size 13)]]</f>
        <v>-2.5700000000000003</v>
      </c>
      <c r="F202" s="4">
        <f ca="1">AVERAGEIF($C$8:$C$727, Table1[[#This Row],[Monthly]], $E$8:$E$727)</f>
        <v>-2.7400384615384614</v>
      </c>
      <c r="G202" s="4">
        <f ca="1">Table1[[#This Row],[Add_Seasonality_Average (Additive)]]-AVERAGE($F$2:$F$13)</f>
        <v>-2.7441249999999999</v>
      </c>
      <c r="H202" s="4">
        <f ca="1">Table1[[#This Row],[y]]-Table1[[#This Row],[Seasonality]]</f>
        <v>22.784125</v>
      </c>
      <c r="I202" s="4">
        <f ca="1">Table1[[#This Row],[Seasonally_Adjusted_Data]]</f>
        <v>22.784125</v>
      </c>
      <c r="J202" s="4"/>
      <c r="K202" s="4"/>
      <c r="L202" s="4"/>
      <c r="M202" s="4"/>
      <c r="N202" s="4"/>
    </row>
    <row r="203" spans="1:14" x14ac:dyDescent="0.2">
      <c r="A203" s="5">
        <v>24381</v>
      </c>
      <c r="B203" s="3">
        <v>20.51</v>
      </c>
      <c r="C203" s="3" t="str">
        <f t="shared" si="6"/>
        <v>Oct</v>
      </c>
      <c r="D203" s="3">
        <f t="shared" ca="1" si="7"/>
        <v>22.581538461538461</v>
      </c>
      <c r="E203" s="4">
        <f ca="1">Table1[[#This Row],[y]]-Table1[[#This Row],[Trend (window size 13)]]</f>
        <v>-2.0715384615384593</v>
      </c>
      <c r="F203" s="4">
        <f ca="1">AVERAGEIF($C$8:$C$727, Table1[[#This Row],[Monthly]], $E$8:$E$727)</f>
        <v>-2.4004615384615375</v>
      </c>
      <c r="G203" s="4">
        <f ca="1">Table1[[#This Row],[Add_Seasonality_Average (Additive)]]-AVERAGE($F$2:$F$13)</f>
        <v>-2.404548076923076</v>
      </c>
      <c r="H203" s="4">
        <f ca="1">Table1[[#This Row],[y]]-Table1[[#This Row],[Seasonality]]</f>
        <v>22.914548076923076</v>
      </c>
      <c r="I203" s="4">
        <f ca="1">Table1[[#This Row],[Seasonally_Adjusted_Data]]</f>
        <v>22.914548076923076</v>
      </c>
      <c r="J203" s="4"/>
      <c r="K203" s="4"/>
      <c r="L203" s="4"/>
      <c r="M203" s="4"/>
      <c r="N203" s="4"/>
    </row>
    <row r="204" spans="1:14" x14ac:dyDescent="0.2">
      <c r="A204" s="5">
        <v>24412</v>
      </c>
      <c r="B204" s="3">
        <v>21.03</v>
      </c>
      <c r="C204" s="3" t="str">
        <f t="shared" si="6"/>
        <v>Nov</v>
      </c>
      <c r="D204" s="3">
        <f t="shared" ca="1" si="7"/>
        <v>22.543846153846154</v>
      </c>
      <c r="E204" s="4">
        <f ca="1">Table1[[#This Row],[y]]-Table1[[#This Row],[Trend (window size 13)]]</f>
        <v>-1.5138461538461527</v>
      </c>
      <c r="F204" s="4">
        <f ca="1">AVERAGEIF($C$8:$C$727, Table1[[#This Row],[Monthly]], $E$8:$E$727)</f>
        <v>-1.6477179487179485</v>
      </c>
      <c r="G204" s="4">
        <f ca="1">Table1[[#This Row],[Add_Seasonality_Average (Additive)]]-AVERAGE($F$2:$F$13)</f>
        <v>-1.651804487179487</v>
      </c>
      <c r="H204" s="4">
        <f ca="1">Table1[[#This Row],[y]]-Table1[[#This Row],[Seasonality]]</f>
        <v>22.681804487179487</v>
      </c>
      <c r="I204" s="4">
        <f ca="1">Table1[[#This Row],[Seasonally_Adjusted_Data]]</f>
        <v>22.681804487179487</v>
      </c>
      <c r="J204" s="4"/>
      <c r="K204" s="4"/>
      <c r="L204" s="4"/>
      <c r="M204" s="4"/>
      <c r="N204" s="4"/>
    </row>
    <row r="205" spans="1:14" x14ac:dyDescent="0.2">
      <c r="A205" s="5">
        <v>24442</v>
      </c>
      <c r="B205" s="3">
        <v>22.25</v>
      </c>
      <c r="C205" s="3" t="str">
        <f t="shared" si="6"/>
        <v>Dec</v>
      </c>
      <c r="D205" s="3">
        <f t="shared" ca="1" si="7"/>
        <v>22.476153846153849</v>
      </c>
      <c r="E205" s="4">
        <f ca="1">Table1[[#This Row],[y]]-Table1[[#This Row],[Trend (window size 13)]]</f>
        <v>-0.22615384615384926</v>
      </c>
      <c r="F205" s="4">
        <f ca="1">AVERAGEIF($C$8:$C$727, Table1[[#This Row],[Monthly]], $E$8:$E$727)</f>
        <v>-0.38643589743589757</v>
      </c>
      <c r="G205" s="4">
        <f ca="1">Table1[[#This Row],[Add_Seasonality_Average (Additive)]]-AVERAGE($F$2:$F$13)</f>
        <v>-0.39052243589743607</v>
      </c>
      <c r="H205" s="4">
        <f ca="1">Table1[[#This Row],[y]]-Table1[[#This Row],[Seasonality]]</f>
        <v>22.640522435897434</v>
      </c>
      <c r="I205" s="4">
        <f ca="1">Table1[[#This Row],[Seasonally_Adjusted_Data]]</f>
        <v>22.640522435897434</v>
      </c>
      <c r="J205" s="4"/>
      <c r="K205" s="4"/>
      <c r="L205" s="4"/>
      <c r="M205" s="4"/>
      <c r="N205" s="4"/>
    </row>
    <row r="206" spans="1:14" x14ac:dyDescent="0.2">
      <c r="A206" s="5">
        <v>24473</v>
      </c>
      <c r="B206" s="3">
        <v>23.66</v>
      </c>
      <c r="C206" s="3" t="str">
        <f t="shared" si="6"/>
        <v>Jan</v>
      </c>
      <c r="D206" s="3">
        <f t="shared" ca="1" si="7"/>
        <v>22.422307692307697</v>
      </c>
      <c r="E206" s="4">
        <f ca="1">Table1[[#This Row],[y]]-Table1[[#This Row],[Trend (window size 13)]]</f>
        <v>1.2376923076923028</v>
      </c>
      <c r="F206" s="4">
        <f ca="1">AVERAGEIF($C$8:$C$727, Table1[[#This Row],[Monthly]], $E$8:$E$727)</f>
        <v>1.4054358974358971</v>
      </c>
      <c r="G206" s="4">
        <f ca="1">Table1[[#This Row],[Add_Seasonality_Average (Additive)]]-AVERAGE($F$2:$F$13)</f>
        <v>1.4013493589743586</v>
      </c>
      <c r="H206" s="4">
        <f ca="1">Table1[[#This Row],[y]]-Table1[[#This Row],[Seasonality]]</f>
        <v>22.258650641025643</v>
      </c>
      <c r="I206" s="4">
        <f ca="1">Table1[[#This Row],[Seasonally_Adjusted_Data]]</f>
        <v>22.258650641025643</v>
      </c>
      <c r="J206" s="4"/>
      <c r="K206" s="4"/>
      <c r="L206" s="4"/>
      <c r="M206" s="4"/>
      <c r="N206" s="4"/>
    </row>
    <row r="207" spans="1:14" x14ac:dyDescent="0.2">
      <c r="A207" s="5">
        <v>24504</v>
      </c>
      <c r="B207" s="3">
        <v>25.54</v>
      </c>
      <c r="C207" s="3" t="str">
        <f t="shared" si="6"/>
        <v>Feb</v>
      </c>
      <c r="D207" s="3">
        <f t="shared" ca="1" si="7"/>
        <v>22.344615384615381</v>
      </c>
      <c r="E207" s="4">
        <f ca="1">Table1[[#This Row],[y]]-Table1[[#This Row],[Trend (window size 13)]]</f>
        <v>3.1953846153846186</v>
      </c>
      <c r="F207" s="4">
        <f ca="1">AVERAGEIF($C$8:$C$727, Table1[[#This Row],[Monthly]], $E$8:$E$727)</f>
        <v>2.9278461538461542</v>
      </c>
      <c r="G207" s="4">
        <f ca="1">Table1[[#This Row],[Add_Seasonality_Average (Additive)]]-AVERAGE($F$2:$F$13)</f>
        <v>2.9237596153846157</v>
      </c>
      <c r="H207" s="4">
        <f ca="1">Table1[[#This Row],[y]]-Table1[[#This Row],[Seasonality]]</f>
        <v>22.616240384615384</v>
      </c>
      <c r="I207" s="4">
        <f ca="1">Table1[[#This Row],[Seasonally_Adjusted_Data]]</f>
        <v>22.616240384615384</v>
      </c>
      <c r="J207" s="4"/>
      <c r="K207" s="4"/>
      <c r="L207" s="4"/>
      <c r="M207" s="4"/>
      <c r="N207" s="4"/>
    </row>
    <row r="208" spans="1:14" x14ac:dyDescent="0.2">
      <c r="A208" s="5">
        <v>24532</v>
      </c>
      <c r="B208" s="3">
        <v>25.55</v>
      </c>
      <c r="C208" s="3" t="str">
        <f t="shared" si="6"/>
        <v>Mar</v>
      </c>
      <c r="D208" s="3">
        <f t="shared" ca="1" si="7"/>
        <v>22.260769230769231</v>
      </c>
      <c r="E208" s="4">
        <f ca="1">Table1[[#This Row],[y]]-Table1[[#This Row],[Trend (window size 13)]]</f>
        <v>3.2892307692307696</v>
      </c>
      <c r="F208" s="4">
        <f ca="1">AVERAGEIF($C$8:$C$727, Table1[[#This Row],[Monthly]], $E$8:$E$727)</f>
        <v>3.3439999999999999</v>
      </c>
      <c r="G208" s="4">
        <f ca="1">Table1[[#This Row],[Add_Seasonality_Average (Additive)]]-AVERAGE($F$2:$F$13)</f>
        <v>3.3399134615384614</v>
      </c>
      <c r="H208" s="4">
        <f ca="1">Table1[[#This Row],[y]]-Table1[[#This Row],[Seasonality]]</f>
        <v>22.210086538461539</v>
      </c>
      <c r="I208" s="4">
        <f ca="1">Table1[[#This Row],[Seasonally_Adjusted_Data]]</f>
        <v>22.210086538461539</v>
      </c>
      <c r="J208" s="4"/>
      <c r="K208" s="4"/>
      <c r="L208" s="4"/>
      <c r="M208" s="4"/>
      <c r="N208" s="4"/>
    </row>
    <row r="209" spans="1:14" x14ac:dyDescent="0.2">
      <c r="A209" s="5">
        <v>24563</v>
      </c>
      <c r="B209" s="3">
        <v>24.98</v>
      </c>
      <c r="C209" s="3" t="str">
        <f t="shared" si="6"/>
        <v>Apr</v>
      </c>
      <c r="D209" s="3">
        <f t="shared" ca="1" si="7"/>
        <v>22.216923076923081</v>
      </c>
      <c r="E209" s="4">
        <f ca="1">Table1[[#This Row],[y]]-Table1[[#This Row],[Trend (window size 13)]]</f>
        <v>2.7630769230769197</v>
      </c>
      <c r="F209" s="4">
        <f ca="1">AVERAGEIF($C$8:$C$727, Table1[[#This Row],[Monthly]], $E$8:$E$727)</f>
        <v>2.4728461538461546</v>
      </c>
      <c r="G209" s="4">
        <f ca="1">Table1[[#This Row],[Add_Seasonality_Average (Additive)]]-AVERAGE($F$2:$F$13)</f>
        <v>2.4687596153846161</v>
      </c>
      <c r="H209" s="4">
        <f ca="1">Table1[[#This Row],[y]]-Table1[[#This Row],[Seasonality]]</f>
        <v>22.511240384615384</v>
      </c>
      <c r="I209" s="4">
        <f ca="1">Table1[[#This Row],[Seasonally_Adjusted_Data]]</f>
        <v>22.511240384615384</v>
      </c>
      <c r="J209" s="4"/>
      <c r="K209" s="4"/>
      <c r="L209" s="4"/>
      <c r="M209" s="4"/>
      <c r="N209" s="4"/>
    </row>
    <row r="210" spans="1:14" x14ac:dyDescent="0.2">
      <c r="A210" s="5">
        <v>24593</v>
      </c>
      <c r="B210" s="3">
        <v>23.77</v>
      </c>
      <c r="C210" s="3" t="str">
        <f t="shared" si="6"/>
        <v>May</v>
      </c>
      <c r="D210" s="3">
        <f t="shared" ca="1" si="7"/>
        <v>22.193076923076919</v>
      </c>
      <c r="E210" s="4">
        <f ca="1">Table1[[#This Row],[y]]-Table1[[#This Row],[Trend (window size 13)]]</f>
        <v>1.5769230769230802</v>
      </c>
      <c r="F210" s="4">
        <f ca="1">AVERAGEIF($C$8:$C$727, Table1[[#This Row],[Monthly]], $E$8:$E$727)</f>
        <v>1.190307692307693</v>
      </c>
      <c r="G210" s="4">
        <f ca="1">Table1[[#This Row],[Add_Seasonality_Average (Additive)]]-AVERAGE($F$2:$F$13)</f>
        <v>1.1862211538461545</v>
      </c>
      <c r="H210" s="4">
        <f ca="1">Table1[[#This Row],[y]]-Table1[[#This Row],[Seasonality]]</f>
        <v>22.583778846153844</v>
      </c>
      <c r="I210" s="4">
        <f ca="1">Table1[[#This Row],[Seasonally_Adjusted_Data]]</f>
        <v>22.583778846153844</v>
      </c>
      <c r="J210" s="4"/>
      <c r="K210" s="4"/>
      <c r="L210" s="4"/>
      <c r="M210" s="4"/>
      <c r="N210" s="4"/>
    </row>
    <row r="211" spans="1:14" x14ac:dyDescent="0.2">
      <c r="A211" s="5">
        <v>24624</v>
      </c>
      <c r="B211" s="3">
        <v>22.04</v>
      </c>
      <c r="C211" s="3" t="str">
        <f t="shared" si="6"/>
        <v>Jun</v>
      </c>
      <c r="D211" s="3">
        <f t="shared" ca="1" si="7"/>
        <v>22.212307692307693</v>
      </c>
      <c r="E211" s="4">
        <f ca="1">Table1[[#This Row],[y]]-Table1[[#This Row],[Trend (window size 13)]]</f>
        <v>-0.17230769230769383</v>
      </c>
      <c r="F211" s="4">
        <f ca="1">AVERAGEIF($C$8:$C$727, Table1[[#This Row],[Monthly]], $E$8:$E$727)</f>
        <v>-0.22521794871794854</v>
      </c>
      <c r="G211" s="4">
        <f ca="1">Table1[[#This Row],[Add_Seasonality_Average (Additive)]]-AVERAGE($F$2:$F$13)</f>
        <v>-0.22930448717948707</v>
      </c>
      <c r="H211" s="4">
        <f ca="1">Table1[[#This Row],[y]]-Table1[[#This Row],[Seasonality]]</f>
        <v>22.269304487179486</v>
      </c>
      <c r="I211" s="4">
        <f ca="1">Table1[[#This Row],[Seasonally_Adjusted_Data]]</f>
        <v>22.269304487179486</v>
      </c>
      <c r="J211" s="4"/>
      <c r="K211" s="4"/>
      <c r="L211" s="4"/>
      <c r="M211" s="4"/>
      <c r="N211" s="4"/>
    </row>
    <row r="212" spans="1:14" x14ac:dyDescent="0.2">
      <c r="A212" s="5">
        <v>24654</v>
      </c>
      <c r="B212" s="3">
        <v>21.1</v>
      </c>
      <c r="C212" s="3" t="str">
        <f t="shared" si="6"/>
        <v>Jul</v>
      </c>
      <c r="D212" s="3">
        <f t="shared" ca="1" si="7"/>
        <v>22.284615384615385</v>
      </c>
      <c r="E212" s="4">
        <f ca="1">Table1[[#This Row],[y]]-Table1[[#This Row],[Trend (window size 13)]]</f>
        <v>-1.184615384615384</v>
      </c>
      <c r="F212" s="4">
        <f ca="1">AVERAGEIF($C$8:$C$727, Table1[[#This Row],[Monthly]], $E$8:$E$727)</f>
        <v>-1.4442692307692311</v>
      </c>
      <c r="G212" s="4">
        <f ca="1">Table1[[#This Row],[Add_Seasonality_Average (Additive)]]-AVERAGE($F$2:$F$13)</f>
        <v>-1.4483557692307696</v>
      </c>
      <c r="H212" s="4">
        <f ca="1">Table1[[#This Row],[y]]-Table1[[#This Row],[Seasonality]]</f>
        <v>22.548355769230771</v>
      </c>
      <c r="I212" s="4">
        <f ca="1">Table1[[#This Row],[Seasonally_Adjusted_Data]]</f>
        <v>22.548355769230771</v>
      </c>
      <c r="J212" s="4"/>
      <c r="K212" s="4"/>
      <c r="L212" s="4"/>
      <c r="M212" s="4"/>
      <c r="N212" s="4"/>
    </row>
    <row r="213" spans="1:14" x14ac:dyDescent="0.2">
      <c r="A213" s="5">
        <v>24685</v>
      </c>
      <c r="B213" s="3">
        <v>19.84</v>
      </c>
      <c r="C213" s="3" t="str">
        <f t="shared" si="6"/>
        <v>Aug</v>
      </c>
      <c r="D213" s="3">
        <f t="shared" ca="1" si="7"/>
        <v>22.378461538461536</v>
      </c>
      <c r="E213" s="4">
        <f ca="1">Table1[[#This Row],[y]]-Table1[[#This Row],[Trend (window size 13)]]</f>
        <v>-2.5384615384615365</v>
      </c>
      <c r="F213" s="4">
        <f ca="1">AVERAGEIF($C$8:$C$727, Table1[[#This Row],[Monthly]], $E$8:$E$727)</f>
        <v>-2.4472564102564101</v>
      </c>
      <c r="G213" s="4">
        <f ca="1">Table1[[#This Row],[Add_Seasonality_Average (Additive)]]-AVERAGE($F$2:$F$13)</f>
        <v>-2.4513429487179486</v>
      </c>
      <c r="H213" s="4">
        <f ca="1">Table1[[#This Row],[y]]-Table1[[#This Row],[Seasonality]]</f>
        <v>22.291342948717947</v>
      </c>
      <c r="I213" s="4">
        <f ca="1">Table1[[#This Row],[Seasonally_Adjusted_Data]]</f>
        <v>22.291342948717947</v>
      </c>
      <c r="J213" s="4"/>
      <c r="K213" s="4"/>
      <c r="L213" s="4"/>
      <c r="M213" s="4"/>
      <c r="N213" s="4"/>
    </row>
    <row r="214" spans="1:14" x14ac:dyDescent="0.2">
      <c r="A214" s="5">
        <v>24716</v>
      </c>
      <c r="B214" s="3">
        <v>19.079999999999998</v>
      </c>
      <c r="C214" s="3" t="str">
        <f t="shared" si="6"/>
        <v>Sep</v>
      </c>
      <c r="D214" s="3">
        <f t="shared" ca="1" si="7"/>
        <v>22.345384615384617</v>
      </c>
      <c r="E214" s="4">
        <f ca="1">Table1[[#This Row],[y]]-Table1[[#This Row],[Trend (window size 13)]]</f>
        <v>-3.2653846153846189</v>
      </c>
      <c r="F214" s="4">
        <f ca="1">AVERAGEIF($C$8:$C$727, Table1[[#This Row],[Monthly]], $E$8:$E$727)</f>
        <v>-2.7400384615384614</v>
      </c>
      <c r="G214" s="4">
        <f ca="1">Table1[[#This Row],[Add_Seasonality_Average (Additive)]]-AVERAGE($F$2:$F$13)</f>
        <v>-2.7441249999999999</v>
      </c>
      <c r="H214" s="4">
        <f ca="1">Table1[[#This Row],[y]]-Table1[[#This Row],[Seasonality]]</f>
        <v>21.824124999999999</v>
      </c>
      <c r="I214" s="4">
        <f ca="1">Table1[[#This Row],[Seasonally_Adjusted_Data]]</f>
        <v>21.824124999999999</v>
      </c>
      <c r="J214" s="4"/>
      <c r="K214" s="4"/>
      <c r="L214" s="4"/>
      <c r="M214" s="4"/>
      <c r="N214" s="4"/>
    </row>
    <row r="215" spans="1:14" x14ac:dyDescent="0.2">
      <c r="A215" s="5">
        <v>24746</v>
      </c>
      <c r="B215" s="3">
        <v>19.47</v>
      </c>
      <c r="C215" s="3" t="str">
        <f t="shared" si="6"/>
        <v>Oct</v>
      </c>
      <c r="D215" s="3">
        <f t="shared" ca="1" si="7"/>
        <v>22.22384615384615</v>
      </c>
      <c r="E215" s="4">
        <f ca="1">Table1[[#This Row],[y]]-Table1[[#This Row],[Trend (window size 13)]]</f>
        <v>-2.7538461538461512</v>
      </c>
      <c r="F215" s="4">
        <f ca="1">AVERAGEIF($C$8:$C$727, Table1[[#This Row],[Monthly]], $E$8:$E$727)</f>
        <v>-2.4004615384615375</v>
      </c>
      <c r="G215" s="4">
        <f ca="1">Table1[[#This Row],[Add_Seasonality_Average (Additive)]]-AVERAGE($F$2:$F$13)</f>
        <v>-2.404548076923076</v>
      </c>
      <c r="H215" s="4">
        <f ca="1">Table1[[#This Row],[y]]-Table1[[#This Row],[Seasonality]]</f>
        <v>21.874548076923077</v>
      </c>
      <c r="I215" s="4">
        <f ca="1">Table1[[#This Row],[Seasonally_Adjusted_Data]]</f>
        <v>21.874548076923077</v>
      </c>
      <c r="J215" s="4"/>
      <c r="K215" s="4"/>
      <c r="L215" s="4"/>
      <c r="M215" s="4"/>
      <c r="N215" s="4"/>
    </row>
    <row r="216" spans="1:14" x14ac:dyDescent="0.2">
      <c r="A216" s="5">
        <v>24777</v>
      </c>
      <c r="B216" s="3">
        <v>20.2</v>
      </c>
      <c r="C216" s="3" t="str">
        <f t="shared" si="6"/>
        <v>Nov</v>
      </c>
      <c r="D216" s="3">
        <f t="shared" ca="1" si="7"/>
        <v>22.028461538461535</v>
      </c>
      <c r="E216" s="4">
        <f ca="1">Table1[[#This Row],[y]]-Table1[[#This Row],[Trend (window size 13)]]</f>
        <v>-1.8284615384615357</v>
      </c>
      <c r="F216" s="4">
        <f ca="1">AVERAGEIF($C$8:$C$727, Table1[[#This Row],[Monthly]], $E$8:$E$727)</f>
        <v>-1.6477179487179485</v>
      </c>
      <c r="G216" s="4">
        <f ca="1">Table1[[#This Row],[Add_Seasonality_Average (Additive)]]-AVERAGE($F$2:$F$13)</f>
        <v>-1.651804487179487</v>
      </c>
      <c r="H216" s="4">
        <f ca="1">Table1[[#This Row],[y]]-Table1[[#This Row],[Seasonality]]</f>
        <v>21.851804487179486</v>
      </c>
      <c r="I216" s="4">
        <f ca="1">Table1[[#This Row],[Seasonally_Adjusted_Data]]</f>
        <v>21.851804487179486</v>
      </c>
      <c r="J216" s="4"/>
      <c r="K216" s="4"/>
      <c r="L216" s="4"/>
      <c r="M216" s="4"/>
      <c r="N216" s="4"/>
    </row>
    <row r="217" spans="1:14" x14ac:dyDescent="0.2">
      <c r="A217" s="5">
        <v>24807</v>
      </c>
      <c r="B217" s="3">
        <v>21.28</v>
      </c>
      <c r="C217" s="3" t="str">
        <f t="shared" si="6"/>
        <v>Dec</v>
      </c>
      <c r="D217" s="3">
        <f t="shared" ca="1" si="7"/>
        <v>21.869230769230771</v>
      </c>
      <c r="E217" s="4">
        <f ca="1">Table1[[#This Row],[y]]-Table1[[#This Row],[Trend (window size 13)]]</f>
        <v>-0.58923076923077033</v>
      </c>
      <c r="F217" s="4">
        <f ca="1">AVERAGEIF($C$8:$C$727, Table1[[#This Row],[Monthly]], $E$8:$E$727)</f>
        <v>-0.38643589743589757</v>
      </c>
      <c r="G217" s="4">
        <f ca="1">Table1[[#This Row],[Add_Seasonality_Average (Additive)]]-AVERAGE($F$2:$F$13)</f>
        <v>-0.39052243589743607</v>
      </c>
      <c r="H217" s="4">
        <f ca="1">Table1[[#This Row],[y]]-Table1[[#This Row],[Seasonality]]</f>
        <v>21.670522435897436</v>
      </c>
      <c r="I217" s="4">
        <f ca="1">Table1[[#This Row],[Seasonally_Adjusted_Data]]</f>
        <v>21.670522435897436</v>
      </c>
      <c r="J217" s="4"/>
      <c r="K217" s="4"/>
      <c r="L217" s="4"/>
      <c r="M217" s="4"/>
      <c r="N217" s="4"/>
    </row>
    <row r="218" spans="1:14" x14ac:dyDescent="0.2">
      <c r="A218" s="5">
        <v>24838</v>
      </c>
      <c r="B218" s="3">
        <v>23.19</v>
      </c>
      <c r="C218" s="3" t="str">
        <f t="shared" si="6"/>
        <v>Jan</v>
      </c>
      <c r="D218" s="3">
        <f t="shared" ca="1" si="7"/>
        <v>21.808461538461536</v>
      </c>
      <c r="E218" s="4">
        <f ca="1">Table1[[#This Row],[y]]-Table1[[#This Row],[Trend (window size 13)]]</f>
        <v>1.3815384615384652</v>
      </c>
      <c r="F218" s="4">
        <f ca="1">AVERAGEIF($C$8:$C$727, Table1[[#This Row],[Monthly]], $E$8:$E$727)</f>
        <v>1.4054358974358971</v>
      </c>
      <c r="G218" s="4">
        <f ca="1">Table1[[#This Row],[Add_Seasonality_Average (Additive)]]-AVERAGE($F$2:$F$13)</f>
        <v>1.4013493589743586</v>
      </c>
      <c r="H218" s="4">
        <f ca="1">Table1[[#This Row],[y]]-Table1[[#This Row],[Seasonality]]</f>
        <v>21.788650641025644</v>
      </c>
      <c r="I218" s="4">
        <f ca="1">Table1[[#This Row],[Seasonally_Adjusted_Data]]</f>
        <v>21.788650641025644</v>
      </c>
      <c r="J218" s="4"/>
      <c r="K218" s="4"/>
      <c r="L218" s="4"/>
      <c r="M218" s="4"/>
      <c r="N218" s="4"/>
    </row>
    <row r="219" spans="1:14" x14ac:dyDescent="0.2">
      <c r="A219" s="5">
        <v>24869</v>
      </c>
      <c r="B219" s="3">
        <v>24.88</v>
      </c>
      <c r="C219" s="3" t="str">
        <f t="shared" si="6"/>
        <v>Feb</v>
      </c>
      <c r="D219" s="3">
        <f t="shared" ca="1" si="7"/>
        <v>21.798461538461538</v>
      </c>
      <c r="E219" s="4">
        <f ca="1">Table1[[#This Row],[y]]-Table1[[#This Row],[Trend (window size 13)]]</f>
        <v>3.0815384615384609</v>
      </c>
      <c r="F219" s="4">
        <f ca="1">AVERAGEIF($C$8:$C$727, Table1[[#This Row],[Monthly]], $E$8:$E$727)</f>
        <v>2.9278461538461542</v>
      </c>
      <c r="G219" s="4">
        <f ca="1">Table1[[#This Row],[Add_Seasonality_Average (Additive)]]-AVERAGE($F$2:$F$13)</f>
        <v>2.9237596153846157</v>
      </c>
      <c r="H219" s="4">
        <f ca="1">Table1[[#This Row],[y]]-Table1[[#This Row],[Seasonality]]</f>
        <v>21.956240384615384</v>
      </c>
      <c r="I219" s="4">
        <f ca="1">Table1[[#This Row],[Seasonally_Adjusted_Data]]</f>
        <v>21.956240384615384</v>
      </c>
      <c r="J219" s="4"/>
      <c r="K219" s="4"/>
      <c r="L219" s="4"/>
      <c r="M219" s="4"/>
      <c r="N219" s="4"/>
    </row>
    <row r="220" spans="1:14" x14ac:dyDescent="0.2">
      <c r="A220" s="5">
        <v>24898</v>
      </c>
      <c r="B220" s="3">
        <v>25.11</v>
      </c>
      <c r="C220" s="3" t="str">
        <f t="shared" si="6"/>
        <v>Mar</v>
      </c>
      <c r="D220" s="3">
        <f t="shared" ca="1" si="7"/>
        <v>21.905384615384612</v>
      </c>
      <c r="E220" s="4">
        <f ca="1">Table1[[#This Row],[y]]-Table1[[#This Row],[Trend (window size 13)]]</f>
        <v>3.2046153846153871</v>
      </c>
      <c r="F220" s="4">
        <f ca="1">AVERAGEIF($C$8:$C$727, Table1[[#This Row],[Monthly]], $E$8:$E$727)</f>
        <v>3.3439999999999999</v>
      </c>
      <c r="G220" s="4">
        <f ca="1">Table1[[#This Row],[Add_Seasonality_Average (Additive)]]-AVERAGE($F$2:$F$13)</f>
        <v>3.3399134615384614</v>
      </c>
      <c r="H220" s="4">
        <f ca="1">Table1[[#This Row],[y]]-Table1[[#This Row],[Seasonality]]</f>
        <v>21.770086538461538</v>
      </c>
      <c r="I220" s="4">
        <f ca="1">Table1[[#This Row],[Seasonally_Adjusted_Data]]</f>
        <v>21.770086538461538</v>
      </c>
      <c r="J220" s="4"/>
      <c r="K220" s="4"/>
      <c r="L220" s="4"/>
      <c r="M220" s="4"/>
      <c r="N220" s="4"/>
    </row>
    <row r="221" spans="1:14" x14ac:dyDescent="0.2">
      <c r="A221" s="5">
        <v>24929</v>
      </c>
      <c r="B221" s="3">
        <v>23.97</v>
      </c>
      <c r="C221" s="3" t="str">
        <f t="shared" si="6"/>
        <v>Apr</v>
      </c>
      <c r="D221" s="3">
        <f t="shared" ca="1" si="7"/>
        <v>22.062307692307691</v>
      </c>
      <c r="E221" s="4">
        <f ca="1">Table1[[#This Row],[y]]-Table1[[#This Row],[Trend (window size 13)]]</f>
        <v>1.907692307692308</v>
      </c>
      <c r="F221" s="4">
        <f ca="1">AVERAGEIF($C$8:$C$727, Table1[[#This Row],[Monthly]], $E$8:$E$727)</f>
        <v>2.4728461538461546</v>
      </c>
      <c r="G221" s="4">
        <f ca="1">Table1[[#This Row],[Add_Seasonality_Average (Additive)]]-AVERAGE($F$2:$F$13)</f>
        <v>2.4687596153846161</v>
      </c>
      <c r="H221" s="4">
        <f ca="1">Table1[[#This Row],[y]]-Table1[[#This Row],[Seasonality]]</f>
        <v>21.501240384615382</v>
      </c>
      <c r="I221" s="4">
        <f ca="1">Table1[[#This Row],[Seasonally_Adjusted_Data]]</f>
        <v>21.501240384615382</v>
      </c>
      <c r="J221" s="4"/>
      <c r="K221" s="4"/>
      <c r="L221" s="4"/>
      <c r="M221" s="4"/>
      <c r="N221" s="4"/>
    </row>
    <row r="222" spans="1:14" x14ac:dyDescent="0.2">
      <c r="A222" s="5">
        <v>24959</v>
      </c>
      <c r="B222" s="3">
        <v>22.44</v>
      </c>
      <c r="C222" s="3" t="str">
        <f t="shared" si="6"/>
        <v>May</v>
      </c>
      <c r="D222" s="3">
        <f t="shared" ca="1" si="7"/>
        <v>22.232307692307693</v>
      </c>
      <c r="E222" s="4">
        <f ca="1">Table1[[#This Row],[y]]-Table1[[#This Row],[Trend (window size 13)]]</f>
        <v>0.20769230769230873</v>
      </c>
      <c r="F222" s="4">
        <f ca="1">AVERAGEIF($C$8:$C$727, Table1[[#This Row],[Monthly]], $E$8:$E$727)</f>
        <v>1.190307692307693</v>
      </c>
      <c r="G222" s="4">
        <f ca="1">Table1[[#This Row],[Add_Seasonality_Average (Additive)]]-AVERAGE($F$2:$F$13)</f>
        <v>1.1862211538461545</v>
      </c>
      <c r="H222" s="4">
        <f ca="1">Table1[[#This Row],[y]]-Table1[[#This Row],[Seasonality]]</f>
        <v>21.253778846153846</v>
      </c>
      <c r="I222" s="4">
        <f ca="1">Table1[[#This Row],[Seasonally_Adjusted_Data]]</f>
        <v>21.253778846153846</v>
      </c>
      <c r="J222" s="4"/>
      <c r="K222" s="4"/>
      <c r="L222" s="4"/>
      <c r="M222" s="4"/>
      <c r="N222" s="4"/>
    </row>
    <row r="223" spans="1:14" x14ac:dyDescent="0.2">
      <c r="A223" s="5">
        <v>24990</v>
      </c>
      <c r="B223" s="3">
        <v>21.7</v>
      </c>
      <c r="C223" s="3" t="str">
        <f t="shared" si="6"/>
        <v>Jun</v>
      </c>
      <c r="D223" s="3">
        <f t="shared" ca="1" si="7"/>
        <v>22.463076923076922</v>
      </c>
      <c r="E223" s="4">
        <f ca="1">Table1[[#This Row],[y]]-Table1[[#This Row],[Trend (window size 13)]]</f>
        <v>-0.76307692307692321</v>
      </c>
      <c r="F223" s="4">
        <f ca="1">AVERAGEIF($C$8:$C$727, Table1[[#This Row],[Monthly]], $E$8:$E$727)</f>
        <v>-0.22521794871794854</v>
      </c>
      <c r="G223" s="4">
        <f ca="1">Table1[[#This Row],[Add_Seasonality_Average (Additive)]]-AVERAGE($F$2:$F$13)</f>
        <v>-0.22930448717948707</v>
      </c>
      <c r="H223" s="4">
        <f ca="1">Table1[[#This Row],[y]]-Table1[[#This Row],[Seasonality]]</f>
        <v>21.929304487179486</v>
      </c>
      <c r="I223" s="4">
        <f ca="1">Table1[[#This Row],[Seasonally_Adjusted_Data]]</f>
        <v>21.929304487179486</v>
      </c>
      <c r="J223" s="4"/>
      <c r="K223" s="4"/>
      <c r="L223" s="4"/>
      <c r="M223" s="4"/>
      <c r="N223" s="4"/>
    </row>
    <row r="224" spans="1:14" x14ac:dyDescent="0.2">
      <c r="A224" s="5">
        <v>25020</v>
      </c>
      <c r="B224" s="3">
        <v>21.25</v>
      </c>
      <c r="C224" s="3" t="str">
        <f t="shared" si="6"/>
        <v>Jul</v>
      </c>
      <c r="D224" s="3">
        <f t="shared" ca="1" si="7"/>
        <v>22.723846153846157</v>
      </c>
      <c r="E224" s="4">
        <f ca="1">Table1[[#This Row],[y]]-Table1[[#This Row],[Trend (window size 13)]]</f>
        <v>-1.4738461538461571</v>
      </c>
      <c r="F224" s="4">
        <f ca="1">AVERAGEIF($C$8:$C$727, Table1[[#This Row],[Monthly]], $E$8:$E$727)</f>
        <v>-1.4442692307692311</v>
      </c>
      <c r="G224" s="4">
        <f ca="1">Table1[[#This Row],[Add_Seasonality_Average (Additive)]]-AVERAGE($F$2:$F$13)</f>
        <v>-1.4483557692307696</v>
      </c>
      <c r="H224" s="4">
        <f ca="1">Table1[[#This Row],[y]]-Table1[[#This Row],[Seasonality]]</f>
        <v>22.698355769230769</v>
      </c>
      <c r="I224" s="4">
        <f ca="1">Table1[[#This Row],[Seasonally_Adjusted_Data]]</f>
        <v>22.698355769230769</v>
      </c>
      <c r="J224" s="4"/>
      <c r="K224" s="4"/>
      <c r="L224" s="4"/>
      <c r="M224" s="4"/>
      <c r="N224" s="4"/>
    </row>
    <row r="225" spans="1:14" x14ac:dyDescent="0.2">
      <c r="A225" s="5">
        <v>25051</v>
      </c>
      <c r="B225" s="3">
        <v>20.97</v>
      </c>
      <c r="C225" s="3" t="str">
        <f t="shared" si="6"/>
        <v>Aug</v>
      </c>
      <c r="D225" s="3">
        <f t="shared" ca="1" si="7"/>
        <v>22.906153846153845</v>
      </c>
      <c r="E225" s="4">
        <f ca="1">Table1[[#This Row],[y]]-Table1[[#This Row],[Trend (window size 13)]]</f>
        <v>-1.9361538461538466</v>
      </c>
      <c r="F225" s="4">
        <f ca="1">AVERAGEIF($C$8:$C$727, Table1[[#This Row],[Monthly]], $E$8:$E$727)</f>
        <v>-2.4472564102564101</v>
      </c>
      <c r="G225" s="4">
        <f ca="1">Table1[[#This Row],[Add_Seasonality_Average (Additive)]]-AVERAGE($F$2:$F$13)</f>
        <v>-2.4513429487179486</v>
      </c>
      <c r="H225" s="4">
        <f ca="1">Table1[[#This Row],[y]]-Table1[[#This Row],[Seasonality]]</f>
        <v>23.421342948717946</v>
      </c>
      <c r="I225" s="4">
        <f ca="1">Table1[[#This Row],[Seasonally_Adjusted_Data]]</f>
        <v>23.421342948717946</v>
      </c>
      <c r="J225" s="4"/>
      <c r="K225" s="4"/>
      <c r="L225" s="4"/>
      <c r="M225" s="4"/>
      <c r="N225" s="4"/>
    </row>
    <row r="226" spans="1:14" x14ac:dyDescent="0.2">
      <c r="A226" s="5">
        <v>25082</v>
      </c>
      <c r="B226" s="3">
        <v>21.23</v>
      </c>
      <c r="C226" s="3" t="str">
        <f t="shared" si="6"/>
        <v>Sep</v>
      </c>
      <c r="D226" s="3">
        <f t="shared" ca="1" si="7"/>
        <v>23.076153846153844</v>
      </c>
      <c r="E226" s="4">
        <f ca="1">Table1[[#This Row],[y]]-Table1[[#This Row],[Trend (window size 13)]]</f>
        <v>-1.8461538461538431</v>
      </c>
      <c r="F226" s="4">
        <f ca="1">AVERAGEIF($C$8:$C$727, Table1[[#This Row],[Monthly]], $E$8:$E$727)</f>
        <v>-2.7400384615384614</v>
      </c>
      <c r="G226" s="4">
        <f ca="1">Table1[[#This Row],[Add_Seasonality_Average (Additive)]]-AVERAGE($F$2:$F$13)</f>
        <v>-2.7441249999999999</v>
      </c>
      <c r="H226" s="4">
        <f ca="1">Table1[[#This Row],[y]]-Table1[[#This Row],[Seasonality]]</f>
        <v>23.974125000000001</v>
      </c>
      <c r="I226" s="4">
        <f ca="1">Table1[[#This Row],[Seasonally_Adjusted_Data]]</f>
        <v>23.974125000000001</v>
      </c>
      <c r="J226" s="4"/>
      <c r="K226" s="4"/>
      <c r="L226" s="4"/>
      <c r="M226" s="4"/>
      <c r="N226" s="4"/>
    </row>
    <row r="227" spans="1:14" x14ac:dyDescent="0.2">
      <c r="A227" s="5">
        <v>25112</v>
      </c>
      <c r="B227" s="3">
        <v>21.12</v>
      </c>
      <c r="C227" s="3" t="str">
        <f t="shared" si="6"/>
        <v>Oct</v>
      </c>
      <c r="D227" s="3">
        <f t="shared" ca="1" si="7"/>
        <v>23.195384615384619</v>
      </c>
      <c r="E227" s="4">
        <f ca="1">Table1[[#This Row],[y]]-Table1[[#This Row],[Trend (window size 13)]]</f>
        <v>-2.0753846153846176</v>
      </c>
      <c r="F227" s="4">
        <f ca="1">AVERAGEIF($C$8:$C$727, Table1[[#This Row],[Monthly]], $E$8:$E$727)</f>
        <v>-2.4004615384615375</v>
      </c>
      <c r="G227" s="4">
        <f ca="1">Table1[[#This Row],[Add_Seasonality_Average (Additive)]]-AVERAGE($F$2:$F$13)</f>
        <v>-2.404548076923076</v>
      </c>
      <c r="H227" s="4">
        <f ca="1">Table1[[#This Row],[y]]-Table1[[#This Row],[Seasonality]]</f>
        <v>23.524548076923075</v>
      </c>
      <c r="I227" s="4">
        <f ca="1">Table1[[#This Row],[Seasonally_Adjusted_Data]]</f>
        <v>23.524548076923075</v>
      </c>
      <c r="J227" s="4"/>
      <c r="K227" s="4"/>
      <c r="L227" s="4"/>
      <c r="M227" s="4"/>
      <c r="N227" s="4"/>
    </row>
    <row r="228" spans="1:14" x14ac:dyDescent="0.2">
      <c r="A228" s="5">
        <v>25143</v>
      </c>
      <c r="B228" s="3">
        <v>21.68</v>
      </c>
      <c r="C228" s="3" t="str">
        <f t="shared" si="6"/>
        <v>Nov</v>
      </c>
      <c r="D228" s="3">
        <f t="shared" ca="1" si="7"/>
        <v>23.356923076923074</v>
      </c>
      <c r="E228" s="4">
        <f ca="1">Table1[[#This Row],[y]]-Table1[[#This Row],[Trend (window size 13)]]</f>
        <v>-1.6769230769230745</v>
      </c>
      <c r="F228" s="4">
        <f ca="1">AVERAGEIF($C$8:$C$727, Table1[[#This Row],[Monthly]], $E$8:$E$727)</f>
        <v>-1.6477179487179485</v>
      </c>
      <c r="G228" s="4">
        <f ca="1">Table1[[#This Row],[Add_Seasonality_Average (Additive)]]-AVERAGE($F$2:$F$13)</f>
        <v>-1.651804487179487</v>
      </c>
      <c r="H228" s="4">
        <f ca="1">Table1[[#This Row],[y]]-Table1[[#This Row],[Seasonality]]</f>
        <v>23.331804487179486</v>
      </c>
      <c r="I228" s="4">
        <f ca="1">Table1[[#This Row],[Seasonally_Adjusted_Data]]</f>
        <v>23.331804487179486</v>
      </c>
      <c r="J228" s="4"/>
      <c r="K228" s="4"/>
      <c r="L228" s="4"/>
      <c r="M228" s="4"/>
      <c r="N228" s="4"/>
    </row>
    <row r="229" spans="1:14" x14ac:dyDescent="0.2">
      <c r="A229" s="5">
        <v>25173</v>
      </c>
      <c r="B229" s="3">
        <v>23.2</v>
      </c>
      <c r="C229" s="3" t="str">
        <f t="shared" si="6"/>
        <v>Dec</v>
      </c>
      <c r="D229" s="3">
        <f t="shared" ca="1" si="7"/>
        <v>23.506923076923076</v>
      </c>
      <c r="E229" s="4">
        <f ca="1">Table1[[#This Row],[y]]-Table1[[#This Row],[Trend (window size 13)]]</f>
        <v>-0.30692307692307708</v>
      </c>
      <c r="F229" s="4">
        <f ca="1">AVERAGEIF($C$8:$C$727, Table1[[#This Row],[Monthly]], $E$8:$E$727)</f>
        <v>-0.38643589743589757</v>
      </c>
      <c r="G229" s="4">
        <f ca="1">Table1[[#This Row],[Add_Seasonality_Average (Additive)]]-AVERAGE($F$2:$F$13)</f>
        <v>-0.39052243589743607</v>
      </c>
      <c r="H229" s="4">
        <f ca="1">Table1[[#This Row],[y]]-Table1[[#This Row],[Seasonality]]</f>
        <v>23.590522435897434</v>
      </c>
      <c r="I229" s="4">
        <f ca="1">Table1[[#This Row],[Seasonally_Adjusted_Data]]</f>
        <v>23.590522435897434</v>
      </c>
      <c r="J229" s="4"/>
      <c r="K229" s="4"/>
      <c r="L229" s="4"/>
      <c r="M229" s="4"/>
      <c r="N229" s="4"/>
    </row>
    <row r="230" spans="1:14" x14ac:dyDescent="0.2">
      <c r="A230" s="5">
        <v>25204</v>
      </c>
      <c r="B230" s="3">
        <v>24.67</v>
      </c>
      <c r="C230" s="3" t="str">
        <f t="shared" si="6"/>
        <v>Jan</v>
      </c>
      <c r="D230" s="3">
        <f t="shared" ca="1" si="7"/>
        <v>23.566153846153846</v>
      </c>
      <c r="E230" s="4">
        <f ca="1">Table1[[#This Row],[y]]-Table1[[#This Row],[Trend (window size 13)]]</f>
        <v>1.1038461538461561</v>
      </c>
      <c r="F230" s="4">
        <f ca="1">AVERAGEIF($C$8:$C$727, Table1[[#This Row],[Monthly]], $E$8:$E$727)</f>
        <v>1.4054358974358971</v>
      </c>
      <c r="G230" s="4">
        <f ca="1">Table1[[#This Row],[Add_Seasonality_Average (Additive)]]-AVERAGE($F$2:$F$13)</f>
        <v>1.4013493589743586</v>
      </c>
      <c r="H230" s="4">
        <f ca="1">Table1[[#This Row],[y]]-Table1[[#This Row],[Seasonality]]</f>
        <v>23.268650641025644</v>
      </c>
      <c r="I230" s="4">
        <f ca="1">Table1[[#This Row],[Seasonally_Adjusted_Data]]</f>
        <v>23.268650641025644</v>
      </c>
      <c r="J230" s="4"/>
      <c r="K230" s="4"/>
      <c r="L230" s="4"/>
      <c r="M230" s="4"/>
      <c r="N230" s="4"/>
    </row>
    <row r="231" spans="1:14" x14ac:dyDescent="0.2">
      <c r="A231" s="5">
        <v>25235</v>
      </c>
      <c r="B231" s="3">
        <v>25.56</v>
      </c>
      <c r="C231" s="3" t="str">
        <f t="shared" si="6"/>
        <v>Feb</v>
      </c>
      <c r="D231" s="3">
        <f t="shared" ca="1" si="7"/>
        <v>23.551538461538463</v>
      </c>
      <c r="E231" s="4">
        <f ca="1">Table1[[#This Row],[y]]-Table1[[#This Row],[Trend (window size 13)]]</f>
        <v>2.0084615384615354</v>
      </c>
      <c r="F231" s="4">
        <f ca="1">AVERAGEIF($C$8:$C$727, Table1[[#This Row],[Monthly]], $E$8:$E$727)</f>
        <v>2.9278461538461542</v>
      </c>
      <c r="G231" s="4">
        <f ca="1">Table1[[#This Row],[Add_Seasonality_Average (Additive)]]-AVERAGE($F$2:$F$13)</f>
        <v>2.9237596153846157</v>
      </c>
      <c r="H231" s="4">
        <f ca="1">Table1[[#This Row],[y]]-Table1[[#This Row],[Seasonality]]</f>
        <v>22.636240384615384</v>
      </c>
      <c r="I231" s="4">
        <f ca="1">Table1[[#This Row],[Seasonally_Adjusted_Data]]</f>
        <v>22.636240384615384</v>
      </c>
      <c r="J231" s="4"/>
      <c r="K231" s="4"/>
      <c r="L231" s="4"/>
      <c r="M231" s="4"/>
      <c r="N231" s="4"/>
    </row>
    <row r="232" spans="1:14" x14ac:dyDescent="0.2">
      <c r="A232" s="5">
        <v>25263</v>
      </c>
      <c r="B232" s="3">
        <v>27.09</v>
      </c>
      <c r="C232" s="3" t="str">
        <f t="shared" si="6"/>
        <v>Mar</v>
      </c>
      <c r="D232" s="3">
        <f t="shared" ca="1" si="7"/>
        <v>23.544615384615383</v>
      </c>
      <c r="E232" s="4">
        <f ca="1">Table1[[#This Row],[y]]-Table1[[#This Row],[Trend (window size 13)]]</f>
        <v>3.5453846153846165</v>
      </c>
      <c r="F232" s="4">
        <f ca="1">AVERAGEIF($C$8:$C$727, Table1[[#This Row],[Monthly]], $E$8:$E$727)</f>
        <v>3.3439999999999999</v>
      </c>
      <c r="G232" s="4">
        <f ca="1">Table1[[#This Row],[Add_Seasonality_Average (Additive)]]-AVERAGE($F$2:$F$13)</f>
        <v>3.3399134615384614</v>
      </c>
      <c r="H232" s="4">
        <f ca="1">Table1[[#This Row],[y]]-Table1[[#This Row],[Seasonality]]</f>
        <v>23.750086538461538</v>
      </c>
      <c r="I232" s="4">
        <f ca="1">Table1[[#This Row],[Seasonally_Adjusted_Data]]</f>
        <v>23.750086538461538</v>
      </c>
      <c r="J232" s="4"/>
      <c r="K232" s="4"/>
      <c r="L232" s="4"/>
      <c r="M232" s="4"/>
      <c r="N232" s="4"/>
    </row>
    <row r="233" spans="1:14" x14ac:dyDescent="0.2">
      <c r="A233" s="5">
        <v>25294</v>
      </c>
      <c r="B233" s="3">
        <v>26.66</v>
      </c>
      <c r="C233" s="3" t="str">
        <f t="shared" si="6"/>
        <v>Apr</v>
      </c>
      <c r="D233" s="3">
        <f t="shared" ca="1" si="7"/>
        <v>23.583846153846153</v>
      </c>
      <c r="E233" s="4">
        <f ca="1">Table1[[#This Row],[y]]-Table1[[#This Row],[Trend (window size 13)]]</f>
        <v>3.0761538461538471</v>
      </c>
      <c r="F233" s="4">
        <f ca="1">AVERAGEIF($C$8:$C$727, Table1[[#This Row],[Monthly]], $E$8:$E$727)</f>
        <v>2.4728461538461546</v>
      </c>
      <c r="G233" s="4">
        <f ca="1">Table1[[#This Row],[Add_Seasonality_Average (Additive)]]-AVERAGE($F$2:$F$13)</f>
        <v>2.4687596153846161</v>
      </c>
      <c r="H233" s="4">
        <f ca="1">Table1[[#This Row],[y]]-Table1[[#This Row],[Seasonality]]</f>
        <v>24.191240384615384</v>
      </c>
      <c r="I233" s="4">
        <f ca="1">Table1[[#This Row],[Seasonally_Adjusted_Data]]</f>
        <v>24.191240384615384</v>
      </c>
      <c r="J233" s="4"/>
      <c r="K233" s="4"/>
      <c r="L233" s="4"/>
      <c r="M233" s="4"/>
      <c r="N233" s="4"/>
    </row>
    <row r="234" spans="1:14" x14ac:dyDescent="0.2">
      <c r="A234" s="5">
        <v>25324</v>
      </c>
      <c r="B234" s="3">
        <v>26.07</v>
      </c>
      <c r="C234" s="3" t="str">
        <f t="shared" si="6"/>
        <v>May</v>
      </c>
      <c r="D234" s="3">
        <f t="shared" ca="1" si="7"/>
        <v>23.687692307692313</v>
      </c>
      <c r="E234" s="4">
        <f ca="1">Table1[[#This Row],[y]]-Table1[[#This Row],[Trend (window size 13)]]</f>
        <v>2.3823076923076876</v>
      </c>
      <c r="F234" s="4">
        <f ca="1">AVERAGEIF($C$8:$C$727, Table1[[#This Row],[Monthly]], $E$8:$E$727)</f>
        <v>1.190307692307693</v>
      </c>
      <c r="G234" s="4">
        <f ca="1">Table1[[#This Row],[Add_Seasonality_Average (Additive)]]-AVERAGE($F$2:$F$13)</f>
        <v>1.1862211538461545</v>
      </c>
      <c r="H234" s="4">
        <f ca="1">Table1[[#This Row],[y]]-Table1[[#This Row],[Seasonality]]</f>
        <v>24.883778846153845</v>
      </c>
      <c r="I234" s="4">
        <f ca="1">Table1[[#This Row],[Seasonally_Adjusted_Data]]</f>
        <v>24.883778846153845</v>
      </c>
      <c r="J234" s="4"/>
      <c r="K234" s="4"/>
      <c r="L234" s="4"/>
      <c r="M234" s="4"/>
      <c r="N234" s="4"/>
    </row>
    <row r="235" spans="1:14" x14ac:dyDescent="0.2">
      <c r="A235" s="5">
        <v>25355</v>
      </c>
      <c r="B235" s="3">
        <v>24.39</v>
      </c>
      <c r="C235" s="3" t="str">
        <f t="shared" si="6"/>
        <v>Jun</v>
      </c>
      <c r="D235" s="3">
        <f t="shared" ca="1" si="7"/>
        <v>23.835384615384616</v>
      </c>
      <c r="E235" s="4">
        <f ca="1">Table1[[#This Row],[y]]-Table1[[#This Row],[Trend (window size 13)]]</f>
        <v>0.55461538461538495</v>
      </c>
      <c r="F235" s="4">
        <f ca="1">AVERAGEIF($C$8:$C$727, Table1[[#This Row],[Monthly]], $E$8:$E$727)</f>
        <v>-0.22521794871794854</v>
      </c>
      <c r="G235" s="4">
        <f ca="1">Table1[[#This Row],[Add_Seasonality_Average (Additive)]]-AVERAGE($F$2:$F$13)</f>
        <v>-0.22930448717948707</v>
      </c>
      <c r="H235" s="4">
        <f ca="1">Table1[[#This Row],[y]]-Table1[[#This Row],[Seasonality]]</f>
        <v>24.619304487179487</v>
      </c>
      <c r="I235" s="4">
        <f ca="1">Table1[[#This Row],[Seasonally_Adjusted_Data]]</f>
        <v>24.619304487179487</v>
      </c>
      <c r="J235" s="4"/>
      <c r="K235" s="4"/>
      <c r="L235" s="4"/>
      <c r="M235" s="4"/>
      <c r="N235" s="4"/>
    </row>
    <row r="236" spans="1:14" x14ac:dyDescent="0.2">
      <c r="A236" s="5">
        <v>25385</v>
      </c>
      <c r="B236" s="3">
        <v>22.47</v>
      </c>
      <c r="C236" s="3" t="str">
        <f t="shared" si="6"/>
        <v>Jul</v>
      </c>
      <c r="D236" s="3">
        <f t="shared" ca="1" si="7"/>
        <v>23.975384615384616</v>
      </c>
      <c r="E236" s="4">
        <f ca="1">Table1[[#This Row],[y]]-Table1[[#This Row],[Trend (window size 13)]]</f>
        <v>-1.5053846153846173</v>
      </c>
      <c r="F236" s="4">
        <f ca="1">AVERAGEIF($C$8:$C$727, Table1[[#This Row],[Monthly]], $E$8:$E$727)</f>
        <v>-1.4442692307692311</v>
      </c>
      <c r="G236" s="4">
        <f ca="1">Table1[[#This Row],[Add_Seasonality_Average (Additive)]]-AVERAGE($F$2:$F$13)</f>
        <v>-1.4483557692307696</v>
      </c>
      <c r="H236" s="4">
        <f ca="1">Table1[[#This Row],[y]]-Table1[[#This Row],[Seasonality]]</f>
        <v>23.918355769230768</v>
      </c>
      <c r="I236" s="4">
        <f ca="1">Table1[[#This Row],[Seasonally_Adjusted_Data]]</f>
        <v>23.918355769230768</v>
      </c>
      <c r="J236" s="4"/>
      <c r="K236" s="4"/>
      <c r="L236" s="4"/>
      <c r="M236" s="4"/>
      <c r="N236" s="4"/>
    </row>
    <row r="237" spans="1:14" x14ac:dyDescent="0.2">
      <c r="A237" s="5">
        <v>25416</v>
      </c>
      <c r="B237" s="3">
        <v>21.06</v>
      </c>
      <c r="C237" s="3" t="str">
        <f t="shared" si="6"/>
        <v>Aug</v>
      </c>
      <c r="D237" s="3">
        <f t="shared" ca="1" si="7"/>
        <v>24.059230769230769</v>
      </c>
      <c r="E237" s="4">
        <f ca="1">Table1[[#This Row],[y]]-Table1[[#This Row],[Trend (window size 13)]]</f>
        <v>-2.9992307692307705</v>
      </c>
      <c r="F237" s="4">
        <f ca="1">AVERAGEIF($C$8:$C$727, Table1[[#This Row],[Monthly]], $E$8:$E$727)</f>
        <v>-2.4472564102564101</v>
      </c>
      <c r="G237" s="4">
        <f ca="1">Table1[[#This Row],[Add_Seasonality_Average (Additive)]]-AVERAGE($F$2:$F$13)</f>
        <v>-2.4513429487179486</v>
      </c>
      <c r="H237" s="4">
        <f ca="1">Table1[[#This Row],[y]]-Table1[[#This Row],[Seasonality]]</f>
        <v>23.511342948717946</v>
      </c>
      <c r="I237" s="4">
        <f ca="1">Table1[[#This Row],[Seasonally_Adjusted_Data]]</f>
        <v>23.511342948717946</v>
      </c>
      <c r="J237" s="4"/>
      <c r="K237" s="4"/>
      <c r="L237" s="4"/>
      <c r="M237" s="4"/>
      <c r="N237" s="4"/>
    </row>
    <row r="238" spans="1:14" x14ac:dyDescent="0.2">
      <c r="A238" s="5">
        <v>25447</v>
      </c>
      <c r="B238" s="3">
        <v>20.88</v>
      </c>
      <c r="C238" s="3" t="str">
        <f t="shared" si="6"/>
        <v>Sep</v>
      </c>
      <c r="D238" s="3">
        <f t="shared" ca="1" si="7"/>
        <v>24.056923076923077</v>
      </c>
      <c r="E238" s="4">
        <f ca="1">Table1[[#This Row],[y]]-Table1[[#This Row],[Trend (window size 13)]]</f>
        <v>-3.1769230769230781</v>
      </c>
      <c r="F238" s="4">
        <f ca="1">AVERAGEIF($C$8:$C$727, Table1[[#This Row],[Monthly]], $E$8:$E$727)</f>
        <v>-2.7400384615384614</v>
      </c>
      <c r="G238" s="4">
        <f ca="1">Table1[[#This Row],[Add_Seasonality_Average (Additive)]]-AVERAGE($F$2:$F$13)</f>
        <v>-2.7441249999999999</v>
      </c>
      <c r="H238" s="4">
        <f ca="1">Table1[[#This Row],[y]]-Table1[[#This Row],[Seasonality]]</f>
        <v>23.624124999999999</v>
      </c>
      <c r="I238" s="4">
        <f ca="1">Table1[[#This Row],[Seasonally_Adjusted_Data]]</f>
        <v>23.624124999999999</v>
      </c>
      <c r="J238" s="4"/>
      <c r="K238" s="4"/>
      <c r="L238" s="4"/>
      <c r="M238" s="4"/>
      <c r="N238" s="4"/>
    </row>
    <row r="239" spans="1:14" x14ac:dyDescent="0.2">
      <c r="A239" s="5">
        <v>25477</v>
      </c>
      <c r="B239" s="3">
        <v>21.74</v>
      </c>
      <c r="C239" s="3" t="str">
        <f t="shared" si="6"/>
        <v>Oct</v>
      </c>
      <c r="D239" s="3">
        <f t="shared" ca="1" si="7"/>
        <v>23.877692307692307</v>
      </c>
      <c r="E239" s="4">
        <f ca="1">Table1[[#This Row],[y]]-Table1[[#This Row],[Trend (window size 13)]]</f>
        <v>-2.1376923076923084</v>
      </c>
      <c r="F239" s="4">
        <f ca="1">AVERAGEIF($C$8:$C$727, Table1[[#This Row],[Monthly]], $E$8:$E$727)</f>
        <v>-2.4004615384615375</v>
      </c>
      <c r="G239" s="4">
        <f ca="1">Table1[[#This Row],[Add_Seasonality_Average (Additive)]]-AVERAGE($F$2:$F$13)</f>
        <v>-2.404548076923076</v>
      </c>
      <c r="H239" s="4">
        <f ca="1">Table1[[#This Row],[y]]-Table1[[#This Row],[Seasonality]]</f>
        <v>24.144548076923073</v>
      </c>
      <c r="I239" s="4">
        <f ca="1">Table1[[#This Row],[Seasonally_Adjusted_Data]]</f>
        <v>24.144548076923073</v>
      </c>
      <c r="J239" s="4"/>
      <c r="K239" s="4"/>
      <c r="L239" s="4"/>
      <c r="M239" s="4"/>
      <c r="N239" s="4"/>
    </row>
    <row r="240" spans="1:14" x14ac:dyDescent="0.2">
      <c r="A240" s="5">
        <v>25508</v>
      </c>
      <c r="B240" s="3">
        <v>22.47</v>
      </c>
      <c r="C240" s="3" t="str">
        <f t="shared" si="6"/>
        <v>Nov</v>
      </c>
      <c r="D240" s="3">
        <f t="shared" ca="1" si="7"/>
        <v>23.591538461538462</v>
      </c>
      <c r="E240" s="4">
        <f ca="1">Table1[[#This Row],[y]]-Table1[[#This Row],[Trend (window size 13)]]</f>
        <v>-1.1215384615384636</v>
      </c>
      <c r="F240" s="4">
        <f ca="1">AVERAGEIF($C$8:$C$727, Table1[[#This Row],[Monthly]], $E$8:$E$727)</f>
        <v>-1.6477179487179485</v>
      </c>
      <c r="G240" s="4">
        <f ca="1">Table1[[#This Row],[Add_Seasonality_Average (Additive)]]-AVERAGE($F$2:$F$13)</f>
        <v>-1.651804487179487</v>
      </c>
      <c r="H240" s="4">
        <f ca="1">Table1[[#This Row],[y]]-Table1[[#This Row],[Seasonality]]</f>
        <v>24.121804487179485</v>
      </c>
      <c r="I240" s="4">
        <f ca="1">Table1[[#This Row],[Seasonally_Adjusted_Data]]</f>
        <v>24.121804487179485</v>
      </c>
      <c r="J240" s="4"/>
      <c r="K240" s="4"/>
      <c r="L240" s="4"/>
      <c r="M240" s="4"/>
      <c r="N240" s="4"/>
    </row>
    <row r="241" spans="1:14" x14ac:dyDescent="0.2">
      <c r="A241" s="5">
        <v>25538</v>
      </c>
      <c r="B241" s="3">
        <v>23.6</v>
      </c>
      <c r="C241" s="3" t="str">
        <f t="shared" si="6"/>
        <v>Dec</v>
      </c>
      <c r="D241" s="3">
        <f t="shared" ca="1" si="7"/>
        <v>23.222307692307691</v>
      </c>
      <c r="E241" s="4">
        <f ca="1">Table1[[#This Row],[y]]-Table1[[#This Row],[Trend (window size 13)]]</f>
        <v>0.37769230769231044</v>
      </c>
      <c r="F241" s="4">
        <f ca="1">AVERAGEIF($C$8:$C$727, Table1[[#This Row],[Monthly]], $E$8:$E$727)</f>
        <v>-0.38643589743589757</v>
      </c>
      <c r="G241" s="4">
        <f ca="1">Table1[[#This Row],[Add_Seasonality_Average (Additive)]]-AVERAGE($F$2:$F$13)</f>
        <v>-0.39052243589743607</v>
      </c>
      <c r="H241" s="4">
        <f ca="1">Table1[[#This Row],[y]]-Table1[[#This Row],[Seasonality]]</f>
        <v>23.990522435897436</v>
      </c>
      <c r="I241" s="4">
        <f ca="1">Table1[[#This Row],[Seasonally_Adjusted_Data]]</f>
        <v>23.990522435897436</v>
      </c>
      <c r="J241" s="4"/>
      <c r="K241" s="4"/>
      <c r="L241" s="4"/>
      <c r="M241" s="4"/>
      <c r="N241" s="4"/>
    </row>
    <row r="242" spans="1:14" x14ac:dyDescent="0.2">
      <c r="A242" s="5">
        <v>25569</v>
      </c>
      <c r="B242" s="3">
        <v>25.02</v>
      </c>
      <c r="C242" s="3" t="str">
        <f t="shared" si="6"/>
        <v>Jan</v>
      </c>
      <c r="D242" s="3">
        <f t="shared" ca="1" si="7"/>
        <v>22.860769230769229</v>
      </c>
      <c r="E242" s="4">
        <f ca="1">Table1[[#This Row],[y]]-Table1[[#This Row],[Trend (window size 13)]]</f>
        <v>2.1592307692307706</v>
      </c>
      <c r="F242" s="4">
        <f ca="1">AVERAGEIF($C$8:$C$727, Table1[[#This Row],[Monthly]], $E$8:$E$727)</f>
        <v>1.4054358974358971</v>
      </c>
      <c r="G242" s="4">
        <f ca="1">Table1[[#This Row],[Add_Seasonality_Average (Additive)]]-AVERAGE($F$2:$F$13)</f>
        <v>1.4013493589743586</v>
      </c>
      <c r="H242" s="4">
        <f ca="1">Table1[[#This Row],[y]]-Table1[[#This Row],[Seasonality]]</f>
        <v>23.618650641025642</v>
      </c>
      <c r="I242" s="4">
        <f ca="1">Table1[[#This Row],[Seasonally_Adjusted_Data]]</f>
        <v>23.618650641025642</v>
      </c>
      <c r="J242" s="4"/>
      <c r="K242" s="4"/>
      <c r="L242" s="4"/>
      <c r="M242" s="4"/>
      <c r="N242" s="4"/>
    </row>
    <row r="243" spans="1:14" x14ac:dyDescent="0.2">
      <c r="A243" s="5">
        <v>25600</v>
      </c>
      <c r="B243" s="3">
        <v>25.76</v>
      </c>
      <c r="C243" s="3" t="str">
        <f t="shared" si="6"/>
        <v>Feb</v>
      </c>
      <c r="D243" s="3">
        <f t="shared" ca="1" si="7"/>
        <v>22.614615384615384</v>
      </c>
      <c r="E243" s="4">
        <f ca="1">Table1[[#This Row],[y]]-Table1[[#This Row],[Trend (window size 13)]]</f>
        <v>3.1453846153846179</v>
      </c>
      <c r="F243" s="4">
        <f ca="1">AVERAGEIF($C$8:$C$727, Table1[[#This Row],[Monthly]], $E$8:$E$727)</f>
        <v>2.9278461538461542</v>
      </c>
      <c r="G243" s="4">
        <f ca="1">Table1[[#This Row],[Add_Seasonality_Average (Additive)]]-AVERAGE($F$2:$F$13)</f>
        <v>2.9237596153846157</v>
      </c>
      <c r="H243" s="4">
        <f ca="1">Table1[[#This Row],[y]]-Table1[[#This Row],[Seasonality]]</f>
        <v>22.836240384615387</v>
      </c>
      <c r="I243" s="4">
        <f ca="1">Table1[[#This Row],[Seasonally_Adjusted_Data]]</f>
        <v>22.836240384615387</v>
      </c>
      <c r="J243" s="4"/>
      <c r="K243" s="4"/>
      <c r="L243" s="4"/>
      <c r="M243" s="4"/>
      <c r="N243" s="4"/>
    </row>
    <row r="244" spans="1:14" x14ac:dyDescent="0.2">
      <c r="A244" s="5">
        <v>25628</v>
      </c>
      <c r="B244" s="3">
        <v>25.53</v>
      </c>
      <c r="C244" s="3" t="str">
        <f t="shared" si="6"/>
        <v>Mar</v>
      </c>
      <c r="D244" s="3">
        <f t="shared" ca="1" si="7"/>
        <v>22.494615384615386</v>
      </c>
      <c r="E244" s="4">
        <f ca="1">Table1[[#This Row],[y]]-Table1[[#This Row],[Trend (window size 13)]]</f>
        <v>3.0353846153846149</v>
      </c>
      <c r="F244" s="4">
        <f ca="1">AVERAGEIF($C$8:$C$727, Table1[[#This Row],[Monthly]], $E$8:$E$727)</f>
        <v>3.3439999999999999</v>
      </c>
      <c r="G244" s="4">
        <f ca="1">Table1[[#This Row],[Add_Seasonality_Average (Additive)]]-AVERAGE($F$2:$F$13)</f>
        <v>3.3399134615384614</v>
      </c>
      <c r="H244" s="4">
        <f ca="1">Table1[[#This Row],[y]]-Table1[[#This Row],[Seasonality]]</f>
        <v>22.190086538461539</v>
      </c>
      <c r="I244" s="4">
        <f ca="1">Table1[[#This Row],[Seasonally_Adjusted_Data]]</f>
        <v>22.190086538461539</v>
      </c>
      <c r="J244" s="4"/>
      <c r="K244" s="4"/>
      <c r="L244" s="4"/>
      <c r="M244" s="4"/>
      <c r="N244" s="4"/>
    </row>
    <row r="245" spans="1:14" x14ac:dyDescent="0.2">
      <c r="A245" s="5">
        <v>25659</v>
      </c>
      <c r="B245" s="3">
        <v>24.76</v>
      </c>
      <c r="C245" s="3" t="str">
        <f t="shared" si="6"/>
        <v>Apr</v>
      </c>
      <c r="D245" s="3">
        <f t="shared" ca="1" si="7"/>
        <v>22.439230769230772</v>
      </c>
      <c r="E245" s="4">
        <f ca="1">Table1[[#This Row],[y]]-Table1[[#This Row],[Trend (window size 13)]]</f>
        <v>2.3207692307692298</v>
      </c>
      <c r="F245" s="4">
        <f ca="1">AVERAGEIF($C$8:$C$727, Table1[[#This Row],[Monthly]], $E$8:$E$727)</f>
        <v>2.4728461538461546</v>
      </c>
      <c r="G245" s="4">
        <f ca="1">Table1[[#This Row],[Add_Seasonality_Average (Additive)]]-AVERAGE($F$2:$F$13)</f>
        <v>2.4687596153846161</v>
      </c>
      <c r="H245" s="4">
        <f ca="1">Table1[[#This Row],[y]]-Table1[[#This Row],[Seasonality]]</f>
        <v>22.291240384615385</v>
      </c>
      <c r="I245" s="4">
        <f ca="1">Table1[[#This Row],[Seasonally_Adjusted_Data]]</f>
        <v>22.291240384615385</v>
      </c>
      <c r="J245" s="4"/>
      <c r="K245" s="4"/>
      <c r="L245" s="4"/>
      <c r="M245" s="4"/>
      <c r="N245" s="4"/>
    </row>
    <row r="246" spans="1:14" x14ac:dyDescent="0.2">
      <c r="A246" s="5">
        <v>25689</v>
      </c>
      <c r="B246" s="3">
        <v>22.94</v>
      </c>
      <c r="C246" s="3" t="str">
        <f t="shared" si="6"/>
        <v>May</v>
      </c>
      <c r="D246" s="3">
        <f t="shared" ca="1" si="7"/>
        <v>22.352307692307697</v>
      </c>
      <c r="E246" s="4">
        <f ca="1">Table1[[#This Row],[y]]-Table1[[#This Row],[Trend (window size 13)]]</f>
        <v>0.58769230769230418</v>
      </c>
      <c r="F246" s="4">
        <f ca="1">AVERAGEIF($C$8:$C$727, Table1[[#This Row],[Monthly]], $E$8:$E$727)</f>
        <v>1.190307692307693</v>
      </c>
      <c r="G246" s="4">
        <f ca="1">Table1[[#This Row],[Add_Seasonality_Average (Additive)]]-AVERAGE($F$2:$F$13)</f>
        <v>1.1862211538461545</v>
      </c>
      <c r="H246" s="4">
        <f ca="1">Table1[[#This Row],[y]]-Table1[[#This Row],[Seasonality]]</f>
        <v>21.753778846153846</v>
      </c>
      <c r="I246" s="4">
        <f ca="1">Table1[[#This Row],[Seasonally_Adjusted_Data]]</f>
        <v>21.753778846153846</v>
      </c>
      <c r="J246" s="4"/>
      <c r="K246" s="4"/>
      <c r="L246" s="4"/>
      <c r="M246" s="4"/>
      <c r="N246" s="4"/>
    </row>
    <row r="247" spans="1:14" x14ac:dyDescent="0.2">
      <c r="A247" s="5">
        <v>25720</v>
      </c>
      <c r="B247" s="3">
        <v>21.27</v>
      </c>
      <c r="C247" s="3" t="str">
        <f t="shared" si="6"/>
        <v>Jun</v>
      </c>
      <c r="D247" s="3">
        <f t="shared" ca="1" si="7"/>
        <v>22.298461538461538</v>
      </c>
      <c r="E247" s="4">
        <f ca="1">Table1[[#This Row],[y]]-Table1[[#This Row],[Trend (window size 13)]]</f>
        <v>-1.0284615384615385</v>
      </c>
      <c r="F247" s="4">
        <f ca="1">AVERAGEIF($C$8:$C$727, Table1[[#This Row],[Monthly]], $E$8:$E$727)</f>
        <v>-0.22521794871794854</v>
      </c>
      <c r="G247" s="4">
        <f ca="1">Table1[[#This Row],[Add_Seasonality_Average (Additive)]]-AVERAGE($F$2:$F$13)</f>
        <v>-0.22930448717948707</v>
      </c>
      <c r="H247" s="4">
        <f ca="1">Table1[[#This Row],[y]]-Table1[[#This Row],[Seasonality]]</f>
        <v>21.499304487179487</v>
      </c>
      <c r="I247" s="4">
        <f ca="1">Table1[[#This Row],[Seasonally_Adjusted_Data]]</f>
        <v>21.499304487179487</v>
      </c>
      <c r="J247" s="4"/>
      <c r="K247" s="4"/>
      <c r="L247" s="4"/>
      <c r="M247" s="4"/>
      <c r="N247" s="4"/>
    </row>
    <row r="248" spans="1:14" x14ac:dyDescent="0.2">
      <c r="A248" s="5">
        <v>25750</v>
      </c>
      <c r="B248" s="3">
        <v>19.690000000000001</v>
      </c>
      <c r="C248" s="3" t="str">
        <f t="shared" si="6"/>
        <v>Jul</v>
      </c>
      <c r="D248" s="3">
        <f t="shared" ca="1" si="7"/>
        <v>22.277692307692305</v>
      </c>
      <c r="E248" s="4">
        <f ca="1">Table1[[#This Row],[y]]-Table1[[#This Row],[Trend (window size 13)]]</f>
        <v>-2.5876923076923042</v>
      </c>
      <c r="F248" s="4">
        <f ca="1">AVERAGEIF($C$8:$C$727, Table1[[#This Row],[Monthly]], $E$8:$E$727)</f>
        <v>-1.4442692307692311</v>
      </c>
      <c r="G248" s="4">
        <f ca="1">Table1[[#This Row],[Add_Seasonality_Average (Additive)]]-AVERAGE($F$2:$F$13)</f>
        <v>-1.4483557692307696</v>
      </c>
      <c r="H248" s="4">
        <f ca="1">Table1[[#This Row],[y]]-Table1[[#This Row],[Seasonality]]</f>
        <v>21.13835576923077</v>
      </c>
      <c r="I248" s="4">
        <f ca="1">Table1[[#This Row],[Seasonally_Adjusted_Data]]</f>
        <v>21.13835576923077</v>
      </c>
      <c r="J248" s="4"/>
      <c r="K248" s="4"/>
      <c r="L248" s="4"/>
      <c r="M248" s="4"/>
      <c r="N248" s="4"/>
    </row>
    <row r="249" spans="1:14" x14ac:dyDescent="0.2">
      <c r="A249" s="5">
        <v>25781</v>
      </c>
      <c r="B249" s="3">
        <v>19.27</v>
      </c>
      <c r="C249" s="3" t="str">
        <f t="shared" si="6"/>
        <v>Aug</v>
      </c>
      <c r="D249" s="3">
        <f t="shared" ca="1" si="7"/>
        <v>22.243846153846157</v>
      </c>
      <c r="E249" s="4">
        <f ca="1">Table1[[#This Row],[y]]-Table1[[#This Row],[Trend (window size 13)]]</f>
        <v>-2.9738461538461571</v>
      </c>
      <c r="F249" s="4">
        <f ca="1">AVERAGEIF($C$8:$C$727, Table1[[#This Row],[Monthly]], $E$8:$E$727)</f>
        <v>-2.4472564102564101</v>
      </c>
      <c r="G249" s="4">
        <f ca="1">Table1[[#This Row],[Add_Seasonality_Average (Additive)]]-AVERAGE($F$2:$F$13)</f>
        <v>-2.4513429487179486</v>
      </c>
      <c r="H249" s="4">
        <f ca="1">Table1[[#This Row],[y]]-Table1[[#This Row],[Seasonality]]</f>
        <v>21.721342948717947</v>
      </c>
      <c r="I249" s="4">
        <f ca="1">Table1[[#This Row],[Seasonally_Adjusted_Data]]</f>
        <v>21.721342948717947</v>
      </c>
      <c r="J249" s="4"/>
      <c r="K249" s="4"/>
      <c r="L249" s="4"/>
      <c r="M249" s="4"/>
      <c r="N249" s="4"/>
    </row>
    <row r="250" spans="1:14" x14ac:dyDescent="0.2">
      <c r="A250" s="5">
        <v>25812</v>
      </c>
      <c r="B250" s="3">
        <v>19.5</v>
      </c>
      <c r="C250" s="3" t="str">
        <f t="shared" si="6"/>
        <v>Sep</v>
      </c>
      <c r="D250" s="3">
        <f t="shared" ca="1" si="7"/>
        <v>22.203846153846158</v>
      </c>
      <c r="E250" s="4">
        <f ca="1">Table1[[#This Row],[y]]-Table1[[#This Row],[Trend (window size 13)]]</f>
        <v>-2.7038461538461576</v>
      </c>
      <c r="F250" s="4">
        <f ca="1">AVERAGEIF($C$8:$C$727, Table1[[#This Row],[Monthly]], $E$8:$E$727)</f>
        <v>-2.7400384615384614</v>
      </c>
      <c r="G250" s="4">
        <f ca="1">Table1[[#This Row],[Add_Seasonality_Average (Additive)]]-AVERAGE($F$2:$F$13)</f>
        <v>-2.7441249999999999</v>
      </c>
      <c r="H250" s="4">
        <f ca="1">Table1[[#This Row],[y]]-Table1[[#This Row],[Seasonality]]</f>
        <v>22.244125</v>
      </c>
      <c r="I250" s="4">
        <f ca="1">Table1[[#This Row],[Seasonally_Adjusted_Data]]</f>
        <v>22.244125</v>
      </c>
      <c r="J250" s="4"/>
      <c r="K250" s="4"/>
      <c r="L250" s="4"/>
      <c r="M250" s="4"/>
      <c r="N250" s="4"/>
    </row>
    <row r="251" spans="1:14" x14ac:dyDescent="0.2">
      <c r="A251" s="5">
        <v>25842</v>
      </c>
      <c r="B251" s="3">
        <v>20.16</v>
      </c>
      <c r="C251" s="3" t="str">
        <f t="shared" si="6"/>
        <v>Oct</v>
      </c>
      <c r="D251" s="3">
        <f t="shared" ca="1" si="7"/>
        <v>22.159230769230767</v>
      </c>
      <c r="E251" s="4">
        <f ca="1">Table1[[#This Row],[y]]-Table1[[#This Row],[Trend (window size 13)]]</f>
        <v>-1.9992307692307669</v>
      </c>
      <c r="F251" s="4">
        <f ca="1">AVERAGEIF($C$8:$C$727, Table1[[#This Row],[Monthly]], $E$8:$E$727)</f>
        <v>-2.4004615384615375</v>
      </c>
      <c r="G251" s="4">
        <f ca="1">Table1[[#This Row],[Add_Seasonality_Average (Additive)]]-AVERAGE($F$2:$F$13)</f>
        <v>-2.404548076923076</v>
      </c>
      <c r="H251" s="4">
        <f ca="1">Table1[[#This Row],[y]]-Table1[[#This Row],[Seasonality]]</f>
        <v>22.564548076923074</v>
      </c>
      <c r="I251" s="4">
        <f ca="1">Table1[[#This Row],[Seasonally_Adjusted_Data]]</f>
        <v>22.564548076923074</v>
      </c>
      <c r="J251" s="4"/>
      <c r="K251" s="4"/>
      <c r="L251" s="4"/>
      <c r="M251" s="4"/>
      <c r="N251" s="4"/>
    </row>
    <row r="252" spans="1:14" x14ac:dyDescent="0.2">
      <c r="A252" s="5">
        <v>25873</v>
      </c>
      <c r="B252" s="3">
        <v>20.61</v>
      </c>
      <c r="C252" s="3" t="str">
        <f t="shared" si="6"/>
        <v>Nov</v>
      </c>
      <c r="D252" s="3">
        <f t="shared" ca="1" si="7"/>
        <v>22.04615384615385</v>
      </c>
      <c r="E252" s="4">
        <f ca="1">Table1[[#This Row],[y]]-Table1[[#This Row],[Trend (window size 13)]]</f>
        <v>-1.4361538461538501</v>
      </c>
      <c r="F252" s="4">
        <f ca="1">AVERAGEIF($C$8:$C$727, Table1[[#This Row],[Monthly]], $E$8:$E$727)</f>
        <v>-1.6477179487179485</v>
      </c>
      <c r="G252" s="4">
        <f ca="1">Table1[[#This Row],[Add_Seasonality_Average (Additive)]]-AVERAGE($F$2:$F$13)</f>
        <v>-1.651804487179487</v>
      </c>
      <c r="H252" s="4">
        <f ca="1">Table1[[#This Row],[y]]-Table1[[#This Row],[Seasonality]]</f>
        <v>22.261804487179486</v>
      </c>
      <c r="I252" s="4">
        <f ca="1">Table1[[#This Row],[Seasonally_Adjusted_Data]]</f>
        <v>22.261804487179486</v>
      </c>
      <c r="J252" s="4"/>
      <c r="K252" s="4"/>
      <c r="L252" s="4"/>
      <c r="M252" s="4"/>
      <c r="N252" s="4"/>
    </row>
    <row r="253" spans="1:14" x14ac:dyDescent="0.2">
      <c r="A253" s="5">
        <v>25903</v>
      </c>
      <c r="B253" s="3">
        <v>21.77</v>
      </c>
      <c r="C253" s="3" t="str">
        <f t="shared" si="6"/>
        <v>Dec</v>
      </c>
      <c r="D253" s="3">
        <f t="shared" ca="1" si="7"/>
        <v>21.943076923076926</v>
      </c>
      <c r="E253" s="4">
        <f ca="1">Table1[[#This Row],[y]]-Table1[[#This Row],[Trend (window size 13)]]</f>
        <v>-0.1730769230769269</v>
      </c>
      <c r="F253" s="4">
        <f ca="1">AVERAGEIF($C$8:$C$727, Table1[[#This Row],[Monthly]], $E$8:$E$727)</f>
        <v>-0.38643589743589757</v>
      </c>
      <c r="G253" s="4">
        <f ca="1">Table1[[#This Row],[Add_Seasonality_Average (Additive)]]-AVERAGE($F$2:$F$13)</f>
        <v>-0.39052243589743607</v>
      </c>
      <c r="H253" s="4">
        <f ca="1">Table1[[#This Row],[y]]-Table1[[#This Row],[Seasonality]]</f>
        <v>22.160522435897434</v>
      </c>
      <c r="I253" s="4">
        <f ca="1">Table1[[#This Row],[Seasonally_Adjusted_Data]]</f>
        <v>22.160522435897434</v>
      </c>
      <c r="J253" s="4"/>
      <c r="K253" s="4"/>
      <c r="L253" s="4"/>
      <c r="M253" s="4"/>
      <c r="N253" s="4"/>
    </row>
    <row r="254" spans="1:14" x14ac:dyDescent="0.2">
      <c r="A254" s="5">
        <v>25934</v>
      </c>
      <c r="B254" s="3">
        <v>23.33</v>
      </c>
      <c r="C254" s="3" t="str">
        <f t="shared" si="6"/>
        <v>Jan</v>
      </c>
      <c r="D254" s="3">
        <f t="shared" ca="1" si="7"/>
        <v>21.92307692307692</v>
      </c>
      <c r="E254" s="4">
        <f ca="1">Table1[[#This Row],[y]]-Table1[[#This Row],[Trend (window size 13)]]</f>
        <v>1.4069230769230785</v>
      </c>
      <c r="F254" s="4">
        <f ca="1">AVERAGEIF($C$8:$C$727, Table1[[#This Row],[Monthly]], $E$8:$E$727)</f>
        <v>1.4054358974358971</v>
      </c>
      <c r="G254" s="4">
        <f ca="1">Table1[[#This Row],[Add_Seasonality_Average (Additive)]]-AVERAGE($F$2:$F$13)</f>
        <v>1.4013493589743586</v>
      </c>
      <c r="H254" s="4">
        <f ca="1">Table1[[#This Row],[y]]-Table1[[#This Row],[Seasonality]]</f>
        <v>21.928650641025641</v>
      </c>
      <c r="I254" s="4">
        <f ca="1">Table1[[#This Row],[Seasonally_Adjusted_Data]]</f>
        <v>21.928650641025641</v>
      </c>
      <c r="J254" s="4"/>
      <c r="K254" s="4"/>
      <c r="L254" s="4"/>
      <c r="M254" s="4"/>
      <c r="N254" s="4"/>
    </row>
    <row r="255" spans="1:14" x14ac:dyDescent="0.2">
      <c r="A255" s="5">
        <v>25965</v>
      </c>
      <c r="B255" s="3">
        <v>24.58</v>
      </c>
      <c r="C255" s="3" t="str">
        <f t="shared" si="6"/>
        <v>Feb</v>
      </c>
      <c r="D255" s="3">
        <f t="shared" ca="1" si="7"/>
        <v>21.944615384615382</v>
      </c>
      <c r="E255" s="4">
        <f ca="1">Table1[[#This Row],[y]]-Table1[[#This Row],[Trend (window size 13)]]</f>
        <v>2.6353846153846163</v>
      </c>
      <c r="F255" s="4">
        <f ca="1">AVERAGEIF($C$8:$C$727, Table1[[#This Row],[Monthly]], $E$8:$E$727)</f>
        <v>2.9278461538461542</v>
      </c>
      <c r="G255" s="4">
        <f ca="1">Table1[[#This Row],[Add_Seasonality_Average (Additive)]]-AVERAGE($F$2:$F$13)</f>
        <v>2.9237596153846157</v>
      </c>
      <c r="H255" s="4">
        <f ca="1">Table1[[#This Row],[y]]-Table1[[#This Row],[Seasonality]]</f>
        <v>21.656240384615383</v>
      </c>
      <c r="I255" s="4">
        <f ca="1">Table1[[#This Row],[Seasonally_Adjusted_Data]]</f>
        <v>21.656240384615383</v>
      </c>
      <c r="J255" s="4"/>
      <c r="K255" s="4"/>
      <c r="L255" s="4"/>
      <c r="M255" s="4"/>
      <c r="N255" s="4"/>
    </row>
    <row r="256" spans="1:14" x14ac:dyDescent="0.2">
      <c r="A256" s="5">
        <v>25993</v>
      </c>
      <c r="B256" s="3">
        <v>25.24</v>
      </c>
      <c r="C256" s="3" t="str">
        <f t="shared" si="6"/>
        <v>Mar</v>
      </c>
      <c r="D256" s="3">
        <f t="shared" ca="1" si="7"/>
        <v>21.98076923076923</v>
      </c>
      <c r="E256" s="4">
        <f ca="1">Table1[[#This Row],[y]]-Table1[[#This Row],[Trend (window size 13)]]</f>
        <v>3.2592307692307685</v>
      </c>
      <c r="F256" s="4">
        <f ca="1">AVERAGEIF($C$8:$C$727, Table1[[#This Row],[Monthly]], $E$8:$E$727)</f>
        <v>3.3439999999999999</v>
      </c>
      <c r="G256" s="4">
        <f ca="1">Table1[[#This Row],[Add_Seasonality_Average (Additive)]]-AVERAGE($F$2:$F$13)</f>
        <v>3.3399134615384614</v>
      </c>
      <c r="H256" s="4">
        <f ca="1">Table1[[#This Row],[y]]-Table1[[#This Row],[Seasonality]]</f>
        <v>21.900086538461537</v>
      </c>
      <c r="I256" s="4">
        <f ca="1">Table1[[#This Row],[Seasonally_Adjusted_Data]]</f>
        <v>21.900086538461537</v>
      </c>
      <c r="J256" s="4"/>
      <c r="K256" s="4"/>
      <c r="L256" s="4"/>
      <c r="M256" s="4"/>
      <c r="N256" s="4"/>
    </row>
    <row r="257" spans="1:14" x14ac:dyDescent="0.2">
      <c r="A257" s="5">
        <v>26024</v>
      </c>
      <c r="B257" s="3">
        <v>24.95</v>
      </c>
      <c r="C257" s="3" t="str">
        <f t="shared" si="6"/>
        <v>Apr</v>
      </c>
      <c r="D257" s="3">
        <f t="shared" ca="1" si="7"/>
        <v>22.009999999999994</v>
      </c>
      <c r="E257" s="4">
        <f ca="1">Table1[[#This Row],[y]]-Table1[[#This Row],[Trend (window size 13)]]</f>
        <v>2.9400000000000048</v>
      </c>
      <c r="F257" s="4">
        <f ca="1">AVERAGEIF($C$8:$C$727, Table1[[#This Row],[Monthly]], $E$8:$E$727)</f>
        <v>2.4728461538461546</v>
      </c>
      <c r="G257" s="4">
        <f ca="1">Table1[[#This Row],[Add_Seasonality_Average (Additive)]]-AVERAGE($F$2:$F$13)</f>
        <v>2.4687596153846161</v>
      </c>
      <c r="H257" s="4">
        <f ca="1">Table1[[#This Row],[y]]-Table1[[#This Row],[Seasonality]]</f>
        <v>22.481240384615383</v>
      </c>
      <c r="I257" s="4">
        <f ca="1">Table1[[#This Row],[Seasonally_Adjusted_Data]]</f>
        <v>22.481240384615383</v>
      </c>
      <c r="J257" s="4"/>
      <c r="K257" s="4"/>
      <c r="L257" s="4"/>
      <c r="M257" s="4"/>
      <c r="N257" s="4"/>
    </row>
    <row r="258" spans="1:14" x14ac:dyDescent="0.2">
      <c r="A258" s="5">
        <v>26054</v>
      </c>
      <c r="B258" s="3">
        <v>23.29</v>
      </c>
      <c r="C258" s="3" t="str">
        <f t="shared" si="6"/>
        <v>May</v>
      </c>
      <c r="D258" s="3">
        <f t="shared" ca="1" si="7"/>
        <v>22.069999999999997</v>
      </c>
      <c r="E258" s="4">
        <f ca="1">Table1[[#This Row],[y]]-Table1[[#This Row],[Trend (window size 13)]]</f>
        <v>1.2200000000000024</v>
      </c>
      <c r="F258" s="4">
        <f ca="1">AVERAGEIF($C$8:$C$727, Table1[[#This Row],[Monthly]], $E$8:$E$727)</f>
        <v>1.190307692307693</v>
      </c>
      <c r="G258" s="4">
        <f ca="1">Table1[[#This Row],[Add_Seasonality_Average (Additive)]]-AVERAGE($F$2:$F$13)</f>
        <v>1.1862211538461545</v>
      </c>
      <c r="H258" s="4">
        <f ca="1">Table1[[#This Row],[y]]-Table1[[#This Row],[Seasonality]]</f>
        <v>22.103778846153844</v>
      </c>
      <c r="I258" s="4">
        <f ca="1">Table1[[#This Row],[Seasonally_Adjusted_Data]]</f>
        <v>22.103778846153844</v>
      </c>
      <c r="J258" s="4"/>
      <c r="K258" s="4"/>
      <c r="L258" s="4"/>
      <c r="M258" s="4"/>
      <c r="N258" s="4"/>
    </row>
    <row r="259" spans="1:14" x14ac:dyDescent="0.2">
      <c r="A259" s="5">
        <v>26085</v>
      </c>
      <c r="B259" s="3">
        <v>21.6</v>
      </c>
      <c r="C259" s="3" t="str">
        <f t="shared" ref="C259:C322" si="8">TEXT(A259,"MMM")</f>
        <v>Jun</v>
      </c>
      <c r="D259" s="3">
        <f t="shared" ca="1" si="7"/>
        <v>22.176153846153849</v>
      </c>
      <c r="E259" s="4">
        <f ca="1">Table1[[#This Row],[y]]-Table1[[#This Row],[Trend (window size 13)]]</f>
        <v>-0.57615384615384713</v>
      </c>
      <c r="F259" s="4">
        <f ca="1">AVERAGEIF($C$8:$C$727, Table1[[#This Row],[Monthly]], $E$8:$E$727)</f>
        <v>-0.22521794871794854</v>
      </c>
      <c r="G259" s="4">
        <f ca="1">Table1[[#This Row],[Add_Seasonality_Average (Additive)]]-AVERAGE($F$2:$F$13)</f>
        <v>-0.22930448717948707</v>
      </c>
      <c r="H259" s="4">
        <f ca="1">Table1[[#This Row],[y]]-Table1[[#This Row],[Seasonality]]</f>
        <v>21.829304487179488</v>
      </c>
      <c r="I259" s="4">
        <f ca="1">Table1[[#This Row],[Seasonally_Adjusted_Data]]</f>
        <v>21.829304487179488</v>
      </c>
      <c r="J259" s="4"/>
      <c r="K259" s="4"/>
      <c r="L259" s="4"/>
      <c r="M259" s="4"/>
      <c r="N259" s="4"/>
    </row>
    <row r="260" spans="1:14" x14ac:dyDescent="0.2">
      <c r="A260" s="5">
        <v>26115</v>
      </c>
      <c r="B260" s="3">
        <v>21.01</v>
      </c>
      <c r="C260" s="3" t="str">
        <f t="shared" si="8"/>
        <v>Jul</v>
      </c>
      <c r="D260" s="3">
        <f t="shared" ca="1" si="7"/>
        <v>22.386923076923075</v>
      </c>
      <c r="E260" s="4">
        <f ca="1">Table1[[#This Row],[y]]-Table1[[#This Row],[Trend (window size 13)]]</f>
        <v>-1.3769230769230738</v>
      </c>
      <c r="F260" s="4">
        <f ca="1">AVERAGEIF($C$8:$C$727, Table1[[#This Row],[Monthly]], $E$8:$E$727)</f>
        <v>-1.4442692307692311</v>
      </c>
      <c r="G260" s="4">
        <f ca="1">Table1[[#This Row],[Add_Seasonality_Average (Additive)]]-AVERAGE($F$2:$F$13)</f>
        <v>-1.4483557692307696</v>
      </c>
      <c r="H260" s="4">
        <f ca="1">Table1[[#This Row],[y]]-Table1[[#This Row],[Seasonality]]</f>
        <v>22.458355769230771</v>
      </c>
      <c r="I260" s="4">
        <f ca="1">Table1[[#This Row],[Seasonally_Adjusted_Data]]</f>
        <v>22.458355769230771</v>
      </c>
      <c r="J260" s="4"/>
      <c r="K260" s="4"/>
      <c r="L260" s="4"/>
      <c r="M260" s="4"/>
      <c r="N260" s="4"/>
    </row>
    <row r="261" spans="1:14" x14ac:dyDescent="0.2">
      <c r="A261" s="5">
        <v>26146</v>
      </c>
      <c r="B261" s="3">
        <v>19.97</v>
      </c>
      <c r="C261" s="3" t="str">
        <f t="shared" si="8"/>
        <v>Aug</v>
      </c>
      <c r="D261" s="3">
        <f t="shared" ca="1" si="7"/>
        <v>22.643076923076926</v>
      </c>
      <c r="E261" s="4">
        <f ca="1">Table1[[#This Row],[y]]-Table1[[#This Row],[Trend (window size 13)]]</f>
        <v>-2.6730769230769269</v>
      </c>
      <c r="F261" s="4">
        <f ca="1">AVERAGEIF($C$8:$C$727, Table1[[#This Row],[Monthly]], $E$8:$E$727)</f>
        <v>-2.4472564102564101</v>
      </c>
      <c r="G261" s="4">
        <f ca="1">Table1[[#This Row],[Add_Seasonality_Average (Additive)]]-AVERAGE($F$2:$F$13)</f>
        <v>-2.4513429487179486</v>
      </c>
      <c r="H261" s="4">
        <f ca="1">Table1[[#This Row],[y]]-Table1[[#This Row],[Seasonality]]</f>
        <v>22.421342948717946</v>
      </c>
      <c r="I261" s="4">
        <f ca="1">Table1[[#This Row],[Seasonally_Adjusted_Data]]</f>
        <v>22.421342948717946</v>
      </c>
      <c r="J261" s="4"/>
      <c r="K261" s="4"/>
      <c r="L261" s="4"/>
      <c r="M261" s="4"/>
      <c r="N261" s="4"/>
    </row>
    <row r="262" spans="1:14" x14ac:dyDescent="0.2">
      <c r="A262" s="5">
        <v>26177</v>
      </c>
      <c r="B262" s="3">
        <v>19.739999999999998</v>
      </c>
      <c r="C262" s="3" t="str">
        <f t="shared" si="8"/>
        <v>Sep</v>
      </c>
      <c r="D262" s="3">
        <f t="shared" ca="1" si="7"/>
        <v>22.836153846153845</v>
      </c>
      <c r="E262" s="4">
        <f ca="1">Table1[[#This Row],[y]]-Table1[[#This Row],[Trend (window size 13)]]</f>
        <v>-3.0961538461538467</v>
      </c>
      <c r="F262" s="4">
        <f ca="1">AVERAGEIF($C$8:$C$727, Table1[[#This Row],[Monthly]], $E$8:$E$727)</f>
        <v>-2.7400384615384614</v>
      </c>
      <c r="G262" s="4">
        <f ca="1">Table1[[#This Row],[Add_Seasonality_Average (Additive)]]-AVERAGE($F$2:$F$13)</f>
        <v>-2.7441249999999999</v>
      </c>
      <c r="H262" s="4">
        <f ca="1">Table1[[#This Row],[y]]-Table1[[#This Row],[Seasonality]]</f>
        <v>22.484124999999999</v>
      </c>
      <c r="I262" s="4">
        <f ca="1">Table1[[#This Row],[Seasonally_Adjusted_Data]]</f>
        <v>22.484124999999999</v>
      </c>
      <c r="J262" s="4"/>
      <c r="K262" s="4"/>
      <c r="L262" s="4"/>
      <c r="M262" s="4"/>
      <c r="N262" s="4"/>
    </row>
    <row r="263" spans="1:14" x14ac:dyDescent="0.2">
      <c r="A263" s="5">
        <v>26207</v>
      </c>
      <c r="B263" s="3">
        <v>19.88</v>
      </c>
      <c r="C263" s="3" t="str">
        <f t="shared" si="8"/>
        <v>Oct</v>
      </c>
      <c r="D263" s="3">
        <f t="shared" ca="1" si="7"/>
        <v>22.913846153846155</v>
      </c>
      <c r="E263" s="4">
        <f ca="1">Table1[[#This Row],[y]]-Table1[[#This Row],[Trend (window size 13)]]</f>
        <v>-3.0338461538461559</v>
      </c>
      <c r="F263" s="4">
        <f ca="1">AVERAGEIF($C$8:$C$727, Table1[[#This Row],[Monthly]], $E$8:$E$727)</f>
        <v>-2.4004615384615375</v>
      </c>
      <c r="G263" s="4">
        <f ca="1">Table1[[#This Row],[Add_Seasonality_Average (Additive)]]-AVERAGE($F$2:$F$13)</f>
        <v>-2.404548076923076</v>
      </c>
      <c r="H263" s="4">
        <f ca="1">Table1[[#This Row],[y]]-Table1[[#This Row],[Seasonality]]</f>
        <v>22.284548076923073</v>
      </c>
      <c r="I263" s="4">
        <f ca="1">Table1[[#This Row],[Seasonally_Adjusted_Data]]</f>
        <v>22.284548076923073</v>
      </c>
      <c r="J263" s="4"/>
      <c r="K263" s="4"/>
      <c r="L263" s="4"/>
      <c r="M263" s="4"/>
      <c r="N263" s="4"/>
    </row>
    <row r="264" spans="1:14" x14ac:dyDescent="0.2">
      <c r="A264" s="5">
        <v>26238</v>
      </c>
      <c r="B264" s="3">
        <v>20.94</v>
      </c>
      <c r="C264" s="3" t="str">
        <f t="shared" si="8"/>
        <v>Nov</v>
      </c>
      <c r="D264" s="3">
        <f t="shared" ca="1" si="7"/>
        <v>22.95384615384615</v>
      </c>
      <c r="E264" s="4">
        <f ca="1">Table1[[#This Row],[y]]-Table1[[#This Row],[Trend (window size 13)]]</f>
        <v>-2.0138461538461492</v>
      </c>
      <c r="F264" s="4">
        <f ca="1">AVERAGEIF($C$8:$C$727, Table1[[#This Row],[Monthly]], $E$8:$E$727)</f>
        <v>-1.6477179487179485</v>
      </c>
      <c r="G264" s="4">
        <f ca="1">Table1[[#This Row],[Add_Seasonality_Average (Additive)]]-AVERAGE($F$2:$F$13)</f>
        <v>-1.651804487179487</v>
      </c>
      <c r="H264" s="4">
        <f ca="1">Table1[[#This Row],[y]]-Table1[[#This Row],[Seasonality]]</f>
        <v>22.591804487179488</v>
      </c>
      <c r="I264" s="4">
        <f ca="1">Table1[[#This Row],[Seasonally_Adjusted_Data]]</f>
        <v>22.591804487179488</v>
      </c>
      <c r="J264" s="4"/>
      <c r="K264" s="4"/>
      <c r="L264" s="4"/>
      <c r="M264" s="4"/>
      <c r="N264" s="4"/>
    </row>
    <row r="265" spans="1:14" x14ac:dyDescent="0.2">
      <c r="A265" s="5">
        <v>26268</v>
      </c>
      <c r="B265" s="3">
        <v>21.99</v>
      </c>
      <c r="C265" s="3" t="str">
        <f t="shared" si="8"/>
        <v>Dec</v>
      </c>
      <c r="D265" s="3">
        <f t="shared" ref="D265:D328" ca="1" si="9">IFERROR(AVERAGE(OFFSET(B259, 0, 0, 13, 1)), "")</f>
        <v>23.086153846153845</v>
      </c>
      <c r="E265" s="4">
        <f ca="1">Table1[[#This Row],[y]]-Table1[[#This Row],[Trend (window size 13)]]</f>
        <v>-1.0961538461538467</v>
      </c>
      <c r="F265" s="4">
        <f ca="1">AVERAGEIF($C$8:$C$727, Table1[[#This Row],[Monthly]], $E$8:$E$727)</f>
        <v>-0.38643589743589757</v>
      </c>
      <c r="G265" s="4">
        <f ca="1">Table1[[#This Row],[Add_Seasonality_Average (Additive)]]-AVERAGE($F$2:$F$13)</f>
        <v>-0.39052243589743607</v>
      </c>
      <c r="H265" s="4">
        <f ca="1">Table1[[#This Row],[y]]-Table1[[#This Row],[Seasonality]]</f>
        <v>22.380522435897433</v>
      </c>
      <c r="I265" s="4">
        <f ca="1">Table1[[#This Row],[Seasonally_Adjusted_Data]]</f>
        <v>22.380522435897433</v>
      </c>
      <c r="J265" s="4"/>
      <c r="K265" s="4"/>
      <c r="L265" s="4"/>
      <c r="M265" s="4"/>
      <c r="N265" s="4"/>
    </row>
    <row r="266" spans="1:14" x14ac:dyDescent="0.2">
      <c r="A266" s="5">
        <v>26299</v>
      </c>
      <c r="B266" s="3">
        <v>24.51</v>
      </c>
      <c r="C266" s="3" t="str">
        <f t="shared" si="8"/>
        <v>Jan</v>
      </c>
      <c r="D266" s="3">
        <f t="shared" ca="1" si="9"/>
        <v>23.279230769230768</v>
      </c>
      <c r="E266" s="4">
        <f ca="1">Table1[[#This Row],[y]]-Table1[[#This Row],[Trend (window size 13)]]</f>
        <v>1.2307692307692335</v>
      </c>
      <c r="F266" s="4">
        <f ca="1">AVERAGEIF($C$8:$C$727, Table1[[#This Row],[Monthly]], $E$8:$E$727)</f>
        <v>1.4054358974358971</v>
      </c>
      <c r="G266" s="4">
        <f ca="1">Table1[[#This Row],[Add_Seasonality_Average (Additive)]]-AVERAGE($F$2:$F$13)</f>
        <v>1.4013493589743586</v>
      </c>
      <c r="H266" s="4">
        <f ca="1">Table1[[#This Row],[y]]-Table1[[#This Row],[Seasonality]]</f>
        <v>23.108650641025644</v>
      </c>
      <c r="I266" s="4">
        <f ca="1">Table1[[#This Row],[Seasonally_Adjusted_Data]]</f>
        <v>23.108650641025644</v>
      </c>
      <c r="J266" s="4"/>
      <c r="K266" s="4"/>
      <c r="L266" s="4"/>
      <c r="M266" s="4"/>
      <c r="N266" s="4"/>
    </row>
    <row r="267" spans="1:14" x14ac:dyDescent="0.2">
      <c r="A267" s="5">
        <v>26330</v>
      </c>
      <c r="B267" s="3">
        <v>26.66</v>
      </c>
      <c r="C267" s="3" t="str">
        <f t="shared" si="8"/>
        <v>Feb</v>
      </c>
      <c r="D267" s="3">
        <f t="shared" ca="1" si="9"/>
        <v>23.464615384615385</v>
      </c>
      <c r="E267" s="4">
        <f ca="1">Table1[[#This Row],[y]]-Table1[[#This Row],[Trend (window size 13)]]</f>
        <v>3.195384615384615</v>
      </c>
      <c r="F267" s="4">
        <f ca="1">AVERAGEIF($C$8:$C$727, Table1[[#This Row],[Monthly]], $E$8:$E$727)</f>
        <v>2.9278461538461542</v>
      </c>
      <c r="G267" s="4">
        <f ca="1">Table1[[#This Row],[Add_Seasonality_Average (Additive)]]-AVERAGE($F$2:$F$13)</f>
        <v>2.9237596153846157</v>
      </c>
      <c r="H267" s="4">
        <f ca="1">Table1[[#This Row],[y]]-Table1[[#This Row],[Seasonality]]</f>
        <v>23.736240384615385</v>
      </c>
      <c r="I267" s="4">
        <f ca="1">Table1[[#This Row],[Seasonally_Adjusted_Data]]</f>
        <v>23.736240384615385</v>
      </c>
      <c r="J267" s="4"/>
      <c r="K267" s="4"/>
      <c r="L267" s="4"/>
      <c r="M267" s="4"/>
      <c r="N267" s="4"/>
    </row>
    <row r="268" spans="1:14" x14ac:dyDescent="0.2">
      <c r="A268" s="5">
        <v>26359</v>
      </c>
      <c r="B268" s="3">
        <v>27.09</v>
      </c>
      <c r="C268" s="3" t="str">
        <f t="shared" si="8"/>
        <v>Mar</v>
      </c>
      <c r="D268" s="3">
        <f t="shared" ca="1" si="9"/>
        <v>23.63</v>
      </c>
      <c r="E268" s="4">
        <f ca="1">Table1[[#This Row],[y]]-Table1[[#This Row],[Trend (window size 13)]]</f>
        <v>3.4600000000000009</v>
      </c>
      <c r="F268" s="4">
        <f ca="1">AVERAGEIF($C$8:$C$727, Table1[[#This Row],[Monthly]], $E$8:$E$727)</f>
        <v>3.3439999999999999</v>
      </c>
      <c r="G268" s="4">
        <f ca="1">Table1[[#This Row],[Add_Seasonality_Average (Additive)]]-AVERAGE($F$2:$F$13)</f>
        <v>3.3399134615384614</v>
      </c>
      <c r="H268" s="4">
        <f ca="1">Table1[[#This Row],[y]]-Table1[[#This Row],[Seasonality]]</f>
        <v>23.750086538461538</v>
      </c>
      <c r="I268" s="4">
        <f ca="1">Table1[[#This Row],[Seasonally_Adjusted_Data]]</f>
        <v>23.750086538461538</v>
      </c>
      <c r="J268" s="4"/>
      <c r="K268" s="4"/>
      <c r="L268" s="4"/>
      <c r="M268" s="4"/>
      <c r="N268" s="4"/>
    </row>
    <row r="269" spans="1:14" x14ac:dyDescent="0.2">
      <c r="A269" s="5">
        <v>26390</v>
      </c>
      <c r="B269" s="3">
        <v>26.25</v>
      </c>
      <c r="C269" s="3" t="str">
        <f t="shared" si="8"/>
        <v>Apr</v>
      </c>
      <c r="D269" s="3">
        <f t="shared" ca="1" si="9"/>
        <v>23.848461538461535</v>
      </c>
      <c r="E269" s="4">
        <f ca="1">Table1[[#This Row],[y]]-Table1[[#This Row],[Trend (window size 13)]]</f>
        <v>2.4015384615384647</v>
      </c>
      <c r="F269" s="4">
        <f ca="1">AVERAGEIF($C$8:$C$727, Table1[[#This Row],[Monthly]], $E$8:$E$727)</f>
        <v>2.4728461538461546</v>
      </c>
      <c r="G269" s="4">
        <f ca="1">Table1[[#This Row],[Add_Seasonality_Average (Additive)]]-AVERAGE($F$2:$F$13)</f>
        <v>2.4687596153846161</v>
      </c>
      <c r="H269" s="4">
        <f ca="1">Table1[[#This Row],[y]]-Table1[[#This Row],[Seasonality]]</f>
        <v>23.781240384615383</v>
      </c>
      <c r="I269" s="4">
        <f ca="1">Table1[[#This Row],[Seasonally_Adjusted_Data]]</f>
        <v>23.781240384615383</v>
      </c>
      <c r="J269" s="4"/>
      <c r="K269" s="4"/>
      <c r="L269" s="4"/>
      <c r="M269" s="4"/>
      <c r="N269" s="4"/>
    </row>
    <row r="270" spans="1:14" x14ac:dyDescent="0.2">
      <c r="A270" s="5">
        <v>26420</v>
      </c>
      <c r="B270" s="3">
        <v>25.47</v>
      </c>
      <c r="C270" s="3" t="str">
        <f t="shared" si="8"/>
        <v>May</v>
      </c>
      <c r="D270" s="3">
        <f t="shared" ca="1" si="9"/>
        <v>24.113076923076921</v>
      </c>
      <c r="E270" s="4">
        <f ca="1">Table1[[#This Row],[y]]-Table1[[#This Row],[Trend (window size 13)]]</f>
        <v>1.3569230769230778</v>
      </c>
      <c r="F270" s="4">
        <f ca="1">AVERAGEIF($C$8:$C$727, Table1[[#This Row],[Monthly]], $E$8:$E$727)</f>
        <v>1.190307692307693</v>
      </c>
      <c r="G270" s="4">
        <f ca="1">Table1[[#This Row],[Add_Seasonality_Average (Additive)]]-AVERAGE($F$2:$F$13)</f>
        <v>1.1862211538461545</v>
      </c>
      <c r="H270" s="4">
        <f ca="1">Table1[[#This Row],[y]]-Table1[[#This Row],[Seasonality]]</f>
        <v>24.283778846153844</v>
      </c>
      <c r="I270" s="4">
        <f ca="1">Table1[[#This Row],[Seasonally_Adjusted_Data]]</f>
        <v>24.283778846153844</v>
      </c>
      <c r="J270" s="4"/>
      <c r="K270" s="4"/>
      <c r="L270" s="4"/>
      <c r="M270" s="4"/>
      <c r="N270" s="4"/>
    </row>
    <row r="271" spans="1:14" x14ac:dyDescent="0.2">
      <c r="A271" s="5">
        <v>26451</v>
      </c>
      <c r="B271" s="3">
        <v>25.01</v>
      </c>
      <c r="C271" s="3" t="str">
        <f t="shared" si="8"/>
        <v>Jun</v>
      </c>
      <c r="D271" s="3">
        <f t="shared" ca="1" si="9"/>
        <v>24.416923076923073</v>
      </c>
      <c r="E271" s="4">
        <f ca="1">Table1[[#This Row],[y]]-Table1[[#This Row],[Trend (window size 13)]]</f>
        <v>0.59307692307692861</v>
      </c>
      <c r="F271" s="4">
        <f ca="1">AVERAGEIF($C$8:$C$727, Table1[[#This Row],[Monthly]], $E$8:$E$727)</f>
        <v>-0.22521794871794854</v>
      </c>
      <c r="G271" s="4">
        <f ca="1">Table1[[#This Row],[Add_Seasonality_Average (Additive)]]-AVERAGE($F$2:$F$13)</f>
        <v>-0.22930448717948707</v>
      </c>
      <c r="H271" s="4">
        <f ca="1">Table1[[#This Row],[y]]-Table1[[#This Row],[Seasonality]]</f>
        <v>25.239304487179488</v>
      </c>
      <c r="I271" s="4">
        <f ca="1">Table1[[#This Row],[Seasonally_Adjusted_Data]]</f>
        <v>25.239304487179488</v>
      </c>
      <c r="J271" s="4"/>
      <c r="K271" s="4"/>
      <c r="L271" s="4"/>
      <c r="M271" s="4"/>
      <c r="N271" s="4"/>
    </row>
    <row r="272" spans="1:14" x14ac:dyDescent="0.2">
      <c r="A272" s="5">
        <v>26481</v>
      </c>
      <c r="B272" s="3">
        <v>24.11</v>
      </c>
      <c r="C272" s="3" t="str">
        <f t="shared" si="8"/>
        <v>Jul</v>
      </c>
      <c r="D272" s="3">
        <f t="shared" ca="1" si="9"/>
        <v>24.727692307692312</v>
      </c>
      <c r="E272" s="4">
        <f ca="1">Table1[[#This Row],[y]]-Table1[[#This Row],[Trend (window size 13)]]</f>
        <v>-0.61769230769231243</v>
      </c>
      <c r="F272" s="4">
        <f ca="1">AVERAGEIF($C$8:$C$727, Table1[[#This Row],[Monthly]], $E$8:$E$727)</f>
        <v>-1.4442692307692311</v>
      </c>
      <c r="G272" s="4">
        <f ca="1">Table1[[#This Row],[Add_Seasonality_Average (Additive)]]-AVERAGE($F$2:$F$13)</f>
        <v>-1.4483557692307696</v>
      </c>
      <c r="H272" s="4">
        <f ca="1">Table1[[#This Row],[y]]-Table1[[#This Row],[Seasonality]]</f>
        <v>25.558355769230769</v>
      </c>
      <c r="I272" s="4">
        <f ca="1">Table1[[#This Row],[Seasonally_Adjusted_Data]]</f>
        <v>25.558355769230769</v>
      </c>
      <c r="J272" s="4"/>
      <c r="K272" s="4"/>
      <c r="L272" s="4"/>
      <c r="M272" s="4"/>
      <c r="N272" s="4"/>
    </row>
    <row r="273" spans="1:14" x14ac:dyDescent="0.2">
      <c r="A273" s="5">
        <v>26512</v>
      </c>
      <c r="B273" s="3">
        <v>23.42</v>
      </c>
      <c r="C273" s="3" t="str">
        <f t="shared" si="8"/>
        <v>Aug</v>
      </c>
      <c r="D273" s="3">
        <f t="shared" ca="1" si="9"/>
        <v>24.879230769230766</v>
      </c>
      <c r="E273" s="4">
        <f ca="1">Table1[[#This Row],[y]]-Table1[[#This Row],[Trend (window size 13)]]</f>
        <v>-1.4592307692307642</v>
      </c>
      <c r="F273" s="4">
        <f ca="1">AVERAGEIF($C$8:$C$727, Table1[[#This Row],[Monthly]], $E$8:$E$727)</f>
        <v>-2.4472564102564101</v>
      </c>
      <c r="G273" s="4">
        <f ca="1">Table1[[#This Row],[Add_Seasonality_Average (Additive)]]-AVERAGE($F$2:$F$13)</f>
        <v>-2.4513429487179486</v>
      </c>
      <c r="H273" s="4">
        <f ca="1">Table1[[#This Row],[y]]-Table1[[#This Row],[Seasonality]]</f>
        <v>25.871342948717949</v>
      </c>
      <c r="I273" s="4">
        <f ca="1">Table1[[#This Row],[Seasonally_Adjusted_Data]]</f>
        <v>25.871342948717949</v>
      </c>
      <c r="J273" s="4"/>
      <c r="K273" s="4"/>
      <c r="L273" s="4"/>
      <c r="M273" s="4"/>
      <c r="N273" s="4"/>
    </row>
    <row r="274" spans="1:14" x14ac:dyDescent="0.2">
      <c r="A274" s="5">
        <v>26543</v>
      </c>
      <c r="B274" s="3">
        <v>22.12</v>
      </c>
      <c r="C274" s="3" t="str">
        <f t="shared" si="8"/>
        <v>Sep</v>
      </c>
      <c r="D274" s="3">
        <f t="shared" ca="1" si="9"/>
        <v>24.849230769230765</v>
      </c>
      <c r="E274" s="4">
        <f ca="1">Table1[[#This Row],[y]]-Table1[[#This Row],[Trend (window size 13)]]</f>
        <v>-2.7292307692307638</v>
      </c>
      <c r="F274" s="4">
        <f ca="1">AVERAGEIF($C$8:$C$727, Table1[[#This Row],[Monthly]], $E$8:$E$727)</f>
        <v>-2.7400384615384614</v>
      </c>
      <c r="G274" s="4">
        <f ca="1">Table1[[#This Row],[Add_Seasonality_Average (Additive)]]-AVERAGE($F$2:$F$13)</f>
        <v>-2.7441249999999999</v>
      </c>
      <c r="H274" s="4">
        <f ca="1">Table1[[#This Row],[y]]-Table1[[#This Row],[Seasonality]]</f>
        <v>24.864125000000001</v>
      </c>
      <c r="I274" s="4">
        <f ca="1">Table1[[#This Row],[Seasonally_Adjusted_Data]]</f>
        <v>24.864125000000001</v>
      </c>
      <c r="J274" s="4"/>
      <c r="K274" s="4"/>
      <c r="L274" s="4"/>
      <c r="M274" s="4"/>
      <c r="N274" s="4"/>
    </row>
    <row r="275" spans="1:14" x14ac:dyDescent="0.2">
      <c r="A275" s="5">
        <v>26573</v>
      </c>
      <c r="B275" s="3">
        <v>22.58</v>
      </c>
      <c r="C275" s="3" t="str">
        <f t="shared" si="8"/>
        <v>Oct</v>
      </c>
      <c r="D275" s="3">
        <f t="shared" ca="1" si="9"/>
        <v>24.678461538461534</v>
      </c>
      <c r="E275" s="4">
        <f ca="1">Table1[[#This Row],[y]]-Table1[[#This Row],[Trend (window size 13)]]</f>
        <v>-2.0984615384615353</v>
      </c>
      <c r="F275" s="4">
        <f ca="1">AVERAGEIF($C$8:$C$727, Table1[[#This Row],[Monthly]], $E$8:$E$727)</f>
        <v>-2.4004615384615375</v>
      </c>
      <c r="G275" s="4">
        <f ca="1">Table1[[#This Row],[Add_Seasonality_Average (Additive)]]-AVERAGE($F$2:$F$13)</f>
        <v>-2.404548076923076</v>
      </c>
      <c r="H275" s="4">
        <f ca="1">Table1[[#This Row],[y]]-Table1[[#This Row],[Seasonality]]</f>
        <v>24.984548076923076</v>
      </c>
      <c r="I275" s="4">
        <f ca="1">Table1[[#This Row],[Seasonally_Adjusted_Data]]</f>
        <v>24.984548076923076</v>
      </c>
      <c r="J275" s="4"/>
      <c r="K275" s="4"/>
      <c r="L275" s="4"/>
      <c r="M275" s="4"/>
      <c r="N275" s="4"/>
    </row>
    <row r="276" spans="1:14" x14ac:dyDescent="0.2">
      <c r="A276" s="5">
        <v>26604</v>
      </c>
      <c r="B276" s="3">
        <v>23.32</v>
      </c>
      <c r="C276" s="3" t="str">
        <f t="shared" si="8"/>
        <v>Nov</v>
      </c>
      <c r="D276" s="3">
        <f t="shared" ca="1" si="9"/>
        <v>24.462307692307693</v>
      </c>
      <c r="E276" s="4">
        <f ca="1">Table1[[#This Row],[y]]-Table1[[#This Row],[Trend (window size 13)]]</f>
        <v>-1.1423076923076927</v>
      </c>
      <c r="F276" s="4">
        <f ca="1">AVERAGEIF($C$8:$C$727, Table1[[#This Row],[Monthly]], $E$8:$E$727)</f>
        <v>-1.6477179487179485</v>
      </c>
      <c r="G276" s="4">
        <f ca="1">Table1[[#This Row],[Add_Seasonality_Average (Additive)]]-AVERAGE($F$2:$F$13)</f>
        <v>-1.651804487179487</v>
      </c>
      <c r="H276" s="4">
        <f ca="1">Table1[[#This Row],[y]]-Table1[[#This Row],[Seasonality]]</f>
        <v>24.971804487179487</v>
      </c>
      <c r="I276" s="4">
        <f ca="1">Table1[[#This Row],[Seasonally_Adjusted_Data]]</f>
        <v>24.971804487179487</v>
      </c>
      <c r="J276" s="4"/>
      <c r="K276" s="4"/>
      <c r="L276" s="4"/>
      <c r="M276" s="4"/>
      <c r="N276" s="4"/>
    </row>
    <row r="277" spans="1:14" x14ac:dyDescent="0.2">
      <c r="A277" s="5">
        <v>26634</v>
      </c>
      <c r="B277" s="3">
        <v>24.89</v>
      </c>
      <c r="C277" s="3" t="str">
        <f t="shared" si="8"/>
        <v>Dec</v>
      </c>
      <c r="D277" s="3">
        <f t="shared" ca="1" si="9"/>
        <v>24.176923076923075</v>
      </c>
      <c r="E277" s="4">
        <f ca="1">Table1[[#This Row],[y]]-Table1[[#This Row],[Trend (window size 13)]]</f>
        <v>0.71307692307692605</v>
      </c>
      <c r="F277" s="4">
        <f ca="1">AVERAGEIF($C$8:$C$727, Table1[[#This Row],[Monthly]], $E$8:$E$727)</f>
        <v>-0.38643589743589757</v>
      </c>
      <c r="G277" s="4">
        <f ca="1">Table1[[#This Row],[Add_Seasonality_Average (Additive)]]-AVERAGE($F$2:$F$13)</f>
        <v>-0.39052243589743607</v>
      </c>
      <c r="H277" s="4">
        <f ca="1">Table1[[#This Row],[y]]-Table1[[#This Row],[Seasonality]]</f>
        <v>25.280522435897435</v>
      </c>
      <c r="I277" s="4">
        <f ca="1">Table1[[#This Row],[Seasonally_Adjusted_Data]]</f>
        <v>25.280522435897435</v>
      </c>
      <c r="J277" s="4"/>
      <c r="K277" s="4"/>
      <c r="L277" s="4"/>
      <c r="M277" s="4"/>
      <c r="N277" s="4"/>
    </row>
    <row r="278" spans="1:14" x14ac:dyDescent="0.2">
      <c r="A278" s="5">
        <v>26665</v>
      </c>
      <c r="B278" s="3">
        <v>26.03</v>
      </c>
      <c r="C278" s="3" t="str">
        <f t="shared" si="8"/>
        <v>Jan</v>
      </c>
      <c r="D278" s="3">
        <f t="shared" ca="1" si="9"/>
        <v>23.856153846153845</v>
      </c>
      <c r="E278" s="4">
        <f ca="1">Table1[[#This Row],[y]]-Table1[[#This Row],[Trend (window size 13)]]</f>
        <v>2.1738461538461564</v>
      </c>
      <c r="F278" s="4">
        <f ca="1">AVERAGEIF($C$8:$C$727, Table1[[#This Row],[Monthly]], $E$8:$E$727)</f>
        <v>1.4054358974358971</v>
      </c>
      <c r="G278" s="4">
        <f ca="1">Table1[[#This Row],[Add_Seasonality_Average (Additive)]]-AVERAGE($F$2:$F$13)</f>
        <v>1.4013493589743586</v>
      </c>
      <c r="H278" s="4">
        <f ca="1">Table1[[#This Row],[y]]-Table1[[#This Row],[Seasonality]]</f>
        <v>24.628650641025644</v>
      </c>
      <c r="I278" s="4">
        <f ca="1">Table1[[#This Row],[Seasonally_Adjusted_Data]]</f>
        <v>24.628650641025644</v>
      </c>
      <c r="J278" s="4"/>
      <c r="K278" s="4"/>
      <c r="L278" s="4"/>
      <c r="M278" s="4"/>
      <c r="N278" s="4"/>
    </row>
    <row r="279" spans="1:14" x14ac:dyDescent="0.2">
      <c r="A279" s="5">
        <v>26696</v>
      </c>
      <c r="B279" s="3">
        <v>26.48</v>
      </c>
      <c r="C279" s="3" t="str">
        <f t="shared" si="8"/>
        <v>Feb</v>
      </c>
      <c r="D279" s="3">
        <f t="shared" ca="1" si="9"/>
        <v>23.49923076923077</v>
      </c>
      <c r="E279" s="4">
        <f ca="1">Table1[[#This Row],[y]]-Table1[[#This Row],[Trend (window size 13)]]</f>
        <v>2.9807692307692299</v>
      </c>
      <c r="F279" s="4">
        <f ca="1">AVERAGEIF($C$8:$C$727, Table1[[#This Row],[Monthly]], $E$8:$E$727)</f>
        <v>2.9278461538461542</v>
      </c>
      <c r="G279" s="4">
        <f ca="1">Table1[[#This Row],[Add_Seasonality_Average (Additive)]]-AVERAGE($F$2:$F$13)</f>
        <v>2.9237596153846157</v>
      </c>
      <c r="H279" s="4">
        <f ca="1">Table1[[#This Row],[y]]-Table1[[#This Row],[Seasonality]]</f>
        <v>23.556240384615386</v>
      </c>
      <c r="I279" s="4">
        <f ca="1">Table1[[#This Row],[Seasonally_Adjusted_Data]]</f>
        <v>23.556240384615386</v>
      </c>
      <c r="J279" s="4"/>
      <c r="K279" s="4"/>
      <c r="L279" s="4"/>
      <c r="M279" s="4"/>
      <c r="N279" s="4"/>
    </row>
    <row r="280" spans="1:14" x14ac:dyDescent="0.2">
      <c r="A280" s="5">
        <v>26724</v>
      </c>
      <c r="B280" s="3">
        <v>26.27</v>
      </c>
      <c r="C280" s="3" t="str">
        <f t="shared" si="8"/>
        <v>Mar</v>
      </c>
      <c r="D280" s="3">
        <f t="shared" ca="1" si="9"/>
        <v>23.196923076923081</v>
      </c>
      <c r="E280" s="4">
        <f ca="1">Table1[[#This Row],[y]]-Table1[[#This Row],[Trend (window size 13)]]</f>
        <v>3.0730769230769184</v>
      </c>
      <c r="F280" s="4">
        <f ca="1">AVERAGEIF($C$8:$C$727, Table1[[#This Row],[Monthly]], $E$8:$E$727)</f>
        <v>3.3439999999999999</v>
      </c>
      <c r="G280" s="4">
        <f ca="1">Table1[[#This Row],[Add_Seasonality_Average (Additive)]]-AVERAGE($F$2:$F$13)</f>
        <v>3.3399134615384614</v>
      </c>
      <c r="H280" s="4">
        <f ca="1">Table1[[#This Row],[y]]-Table1[[#This Row],[Seasonality]]</f>
        <v>22.930086538461538</v>
      </c>
      <c r="I280" s="4">
        <f ca="1">Table1[[#This Row],[Seasonally_Adjusted_Data]]</f>
        <v>22.930086538461538</v>
      </c>
      <c r="J280" s="4"/>
      <c r="K280" s="4"/>
      <c r="L280" s="4"/>
      <c r="M280" s="4"/>
      <c r="N280" s="4"/>
    </row>
    <row r="281" spans="1:14" x14ac:dyDescent="0.2">
      <c r="A281" s="5">
        <v>26755</v>
      </c>
      <c r="B281" s="3">
        <v>24.87</v>
      </c>
      <c r="C281" s="3" t="str">
        <f t="shared" si="8"/>
        <v>Apr</v>
      </c>
      <c r="D281" s="3">
        <f t="shared" ca="1" si="9"/>
        <v>23.018461538461541</v>
      </c>
      <c r="E281" s="4">
        <f ca="1">Table1[[#This Row],[y]]-Table1[[#This Row],[Trend (window size 13)]]</f>
        <v>1.8515384615384605</v>
      </c>
      <c r="F281" s="4">
        <f ca="1">AVERAGEIF($C$8:$C$727, Table1[[#This Row],[Monthly]], $E$8:$E$727)</f>
        <v>2.4728461538461546</v>
      </c>
      <c r="G281" s="4">
        <f ca="1">Table1[[#This Row],[Add_Seasonality_Average (Additive)]]-AVERAGE($F$2:$F$13)</f>
        <v>2.4687596153846161</v>
      </c>
      <c r="H281" s="4">
        <f ca="1">Table1[[#This Row],[y]]-Table1[[#This Row],[Seasonality]]</f>
        <v>22.401240384615384</v>
      </c>
      <c r="I281" s="4">
        <f ca="1">Table1[[#This Row],[Seasonally_Adjusted_Data]]</f>
        <v>22.401240384615384</v>
      </c>
      <c r="J281" s="4"/>
      <c r="K281" s="4"/>
      <c r="L281" s="4"/>
      <c r="M281" s="4"/>
      <c r="N281" s="4"/>
    </row>
    <row r="282" spans="1:14" x14ac:dyDescent="0.2">
      <c r="A282" s="5">
        <v>26785</v>
      </c>
      <c r="B282" s="3">
        <v>23.44</v>
      </c>
      <c r="C282" s="3" t="str">
        <f t="shared" si="8"/>
        <v>May</v>
      </c>
      <c r="D282" s="3">
        <f t="shared" ca="1" si="9"/>
        <v>22.874615384615385</v>
      </c>
      <c r="E282" s="4">
        <f ca="1">Table1[[#This Row],[y]]-Table1[[#This Row],[Trend (window size 13)]]</f>
        <v>0.56538461538461604</v>
      </c>
      <c r="F282" s="4">
        <f ca="1">AVERAGEIF($C$8:$C$727, Table1[[#This Row],[Monthly]], $E$8:$E$727)</f>
        <v>1.190307692307693</v>
      </c>
      <c r="G282" s="4">
        <f ca="1">Table1[[#This Row],[Add_Seasonality_Average (Additive)]]-AVERAGE($F$2:$F$13)</f>
        <v>1.1862211538461545</v>
      </c>
      <c r="H282" s="4">
        <f ca="1">Table1[[#This Row],[y]]-Table1[[#This Row],[Seasonality]]</f>
        <v>22.253778846153846</v>
      </c>
      <c r="I282" s="4">
        <f ca="1">Table1[[#This Row],[Seasonally_Adjusted_Data]]</f>
        <v>22.253778846153846</v>
      </c>
      <c r="J282" s="4"/>
      <c r="K282" s="4"/>
      <c r="L282" s="4"/>
      <c r="M282" s="4"/>
      <c r="N282" s="4"/>
    </row>
    <row r="283" spans="1:14" x14ac:dyDescent="0.2">
      <c r="A283" s="5">
        <v>26816</v>
      </c>
      <c r="B283" s="3">
        <v>21.76</v>
      </c>
      <c r="C283" s="3" t="str">
        <f t="shared" si="8"/>
        <v>Jun</v>
      </c>
      <c r="D283" s="3">
        <f t="shared" ca="1" si="9"/>
        <v>22.753076923076925</v>
      </c>
      <c r="E283" s="4">
        <f ca="1">Table1[[#This Row],[y]]-Table1[[#This Row],[Trend (window size 13)]]</f>
        <v>-0.99307692307692363</v>
      </c>
      <c r="F283" s="4">
        <f ca="1">AVERAGEIF($C$8:$C$727, Table1[[#This Row],[Monthly]], $E$8:$E$727)</f>
        <v>-0.22521794871794854</v>
      </c>
      <c r="G283" s="4">
        <f ca="1">Table1[[#This Row],[Add_Seasonality_Average (Additive)]]-AVERAGE($F$2:$F$13)</f>
        <v>-0.22930448717948707</v>
      </c>
      <c r="H283" s="4">
        <f ca="1">Table1[[#This Row],[y]]-Table1[[#This Row],[Seasonality]]</f>
        <v>21.989304487179488</v>
      </c>
      <c r="I283" s="4">
        <f ca="1">Table1[[#This Row],[Seasonally_Adjusted_Data]]</f>
        <v>21.989304487179488</v>
      </c>
      <c r="J283" s="4"/>
      <c r="K283" s="4"/>
      <c r="L283" s="4"/>
      <c r="M283" s="4"/>
      <c r="N283" s="4"/>
    </row>
    <row r="284" spans="1:14" x14ac:dyDescent="0.2">
      <c r="A284" s="5">
        <v>26846</v>
      </c>
      <c r="B284" s="3">
        <v>20.84</v>
      </c>
      <c r="C284" s="3" t="str">
        <f t="shared" si="8"/>
        <v>Jul</v>
      </c>
      <c r="D284" s="3">
        <f t="shared" ca="1" si="9"/>
        <v>22.630000000000003</v>
      </c>
      <c r="E284" s="4">
        <f ca="1">Table1[[#This Row],[y]]-Table1[[#This Row],[Trend (window size 13)]]</f>
        <v>-1.7900000000000027</v>
      </c>
      <c r="F284" s="4">
        <f ca="1">AVERAGEIF($C$8:$C$727, Table1[[#This Row],[Monthly]], $E$8:$E$727)</f>
        <v>-1.4442692307692311</v>
      </c>
      <c r="G284" s="4">
        <f ca="1">Table1[[#This Row],[Add_Seasonality_Average (Additive)]]-AVERAGE($F$2:$F$13)</f>
        <v>-1.4483557692307696</v>
      </c>
      <c r="H284" s="4">
        <f ca="1">Table1[[#This Row],[y]]-Table1[[#This Row],[Seasonality]]</f>
        <v>22.288355769230769</v>
      </c>
      <c r="I284" s="4">
        <f ca="1">Table1[[#This Row],[Seasonally_Adjusted_Data]]</f>
        <v>22.288355769230769</v>
      </c>
      <c r="J284" s="4"/>
      <c r="K284" s="4"/>
      <c r="L284" s="4"/>
      <c r="M284" s="4"/>
      <c r="N284" s="4"/>
    </row>
    <row r="285" spans="1:14" x14ac:dyDescent="0.2">
      <c r="A285" s="5">
        <v>26877</v>
      </c>
      <c r="B285" s="3">
        <v>19.47</v>
      </c>
      <c r="C285" s="3" t="str">
        <f t="shared" si="8"/>
        <v>Aug</v>
      </c>
      <c r="D285" s="3">
        <f t="shared" ca="1" si="9"/>
        <v>22.540769230769232</v>
      </c>
      <c r="E285" s="4">
        <f ca="1">Table1[[#This Row],[y]]-Table1[[#This Row],[Trend (window size 13)]]</f>
        <v>-3.0707692307692334</v>
      </c>
      <c r="F285" s="4">
        <f ca="1">AVERAGEIF($C$8:$C$727, Table1[[#This Row],[Monthly]], $E$8:$E$727)</f>
        <v>-2.4472564102564101</v>
      </c>
      <c r="G285" s="4">
        <f ca="1">Table1[[#This Row],[Add_Seasonality_Average (Additive)]]-AVERAGE($F$2:$F$13)</f>
        <v>-2.4513429487179486</v>
      </c>
      <c r="H285" s="4">
        <f ca="1">Table1[[#This Row],[y]]-Table1[[#This Row],[Seasonality]]</f>
        <v>21.921342948717946</v>
      </c>
      <c r="I285" s="4">
        <f ca="1">Table1[[#This Row],[Seasonally_Adjusted_Data]]</f>
        <v>21.921342948717946</v>
      </c>
      <c r="J285" s="4"/>
      <c r="K285" s="4"/>
      <c r="L285" s="4"/>
      <c r="M285" s="4"/>
      <c r="N285" s="4"/>
    </row>
    <row r="286" spans="1:14" x14ac:dyDescent="0.2">
      <c r="A286" s="5">
        <v>26908</v>
      </c>
      <c r="B286" s="3">
        <v>19.489999999999998</v>
      </c>
      <c r="C286" s="3" t="str">
        <f t="shared" si="8"/>
        <v>Sep</v>
      </c>
      <c r="D286" s="3">
        <f t="shared" ca="1" si="9"/>
        <v>22.48</v>
      </c>
      <c r="E286" s="4">
        <f ca="1">Table1[[#This Row],[y]]-Table1[[#This Row],[Trend (window size 13)]]</f>
        <v>-2.990000000000002</v>
      </c>
      <c r="F286" s="4">
        <f ca="1">AVERAGEIF($C$8:$C$727, Table1[[#This Row],[Monthly]], $E$8:$E$727)</f>
        <v>-2.7400384615384614</v>
      </c>
      <c r="G286" s="4">
        <f ca="1">Table1[[#This Row],[Add_Seasonality_Average (Additive)]]-AVERAGE($F$2:$F$13)</f>
        <v>-2.7441249999999999</v>
      </c>
      <c r="H286" s="4">
        <f ca="1">Table1[[#This Row],[y]]-Table1[[#This Row],[Seasonality]]</f>
        <v>22.234124999999999</v>
      </c>
      <c r="I286" s="4">
        <f ca="1">Table1[[#This Row],[Seasonally_Adjusted_Data]]</f>
        <v>22.234124999999999</v>
      </c>
      <c r="J286" s="4"/>
      <c r="K286" s="4"/>
      <c r="L286" s="4"/>
      <c r="M286" s="4"/>
      <c r="N286" s="4"/>
    </row>
    <row r="287" spans="1:14" x14ac:dyDescent="0.2">
      <c r="A287" s="5">
        <v>26938</v>
      </c>
      <c r="B287" s="3">
        <v>19.8</v>
      </c>
      <c r="C287" s="3" t="str">
        <f t="shared" si="8"/>
        <v>Oct</v>
      </c>
      <c r="D287" s="3">
        <f t="shared" ca="1" si="9"/>
        <v>22.403846153846153</v>
      </c>
      <c r="E287" s="4">
        <f ca="1">Table1[[#This Row],[y]]-Table1[[#This Row],[Trend (window size 13)]]</f>
        <v>-2.6038461538461526</v>
      </c>
      <c r="F287" s="4">
        <f ca="1">AVERAGEIF($C$8:$C$727, Table1[[#This Row],[Monthly]], $E$8:$E$727)</f>
        <v>-2.4004615384615375</v>
      </c>
      <c r="G287" s="4">
        <f ca="1">Table1[[#This Row],[Add_Seasonality_Average (Additive)]]-AVERAGE($F$2:$F$13)</f>
        <v>-2.404548076923076</v>
      </c>
      <c r="H287" s="4">
        <f ca="1">Table1[[#This Row],[y]]-Table1[[#This Row],[Seasonality]]</f>
        <v>22.204548076923075</v>
      </c>
      <c r="I287" s="4">
        <f ca="1">Table1[[#This Row],[Seasonally_Adjusted_Data]]</f>
        <v>22.204548076923075</v>
      </c>
      <c r="J287" s="4"/>
      <c r="K287" s="4"/>
      <c r="L287" s="4"/>
      <c r="M287" s="4"/>
      <c r="N287" s="4"/>
    </row>
    <row r="288" spans="1:14" x14ac:dyDescent="0.2">
      <c r="A288" s="5">
        <v>26969</v>
      </c>
      <c r="B288" s="3">
        <v>20.71</v>
      </c>
      <c r="C288" s="3" t="str">
        <f t="shared" si="8"/>
        <v>Nov</v>
      </c>
      <c r="D288" s="3">
        <f t="shared" ca="1" si="9"/>
        <v>22.363846153846154</v>
      </c>
      <c r="E288" s="4">
        <f ca="1">Table1[[#This Row],[y]]-Table1[[#This Row],[Trend (window size 13)]]</f>
        <v>-1.6538461538461533</v>
      </c>
      <c r="F288" s="4">
        <f ca="1">AVERAGEIF($C$8:$C$727, Table1[[#This Row],[Monthly]], $E$8:$E$727)</f>
        <v>-1.6477179487179485</v>
      </c>
      <c r="G288" s="4">
        <f ca="1">Table1[[#This Row],[Add_Seasonality_Average (Additive)]]-AVERAGE($F$2:$F$13)</f>
        <v>-1.651804487179487</v>
      </c>
      <c r="H288" s="4">
        <f ca="1">Table1[[#This Row],[y]]-Table1[[#This Row],[Seasonality]]</f>
        <v>22.361804487179487</v>
      </c>
      <c r="I288" s="4">
        <f ca="1">Table1[[#This Row],[Seasonally_Adjusted_Data]]</f>
        <v>22.361804487179487</v>
      </c>
      <c r="J288" s="4"/>
      <c r="K288" s="4"/>
      <c r="L288" s="4"/>
      <c r="M288" s="4"/>
      <c r="N288" s="4"/>
    </row>
    <row r="289" spans="1:14" x14ac:dyDescent="0.2">
      <c r="A289" s="5">
        <v>26999</v>
      </c>
      <c r="B289" s="3">
        <v>21.74</v>
      </c>
      <c r="C289" s="3" t="str">
        <f t="shared" si="8"/>
        <v>Dec</v>
      </c>
      <c r="D289" s="3">
        <f t="shared" ca="1" si="9"/>
        <v>22.290000000000003</v>
      </c>
      <c r="E289" s="4">
        <f ca="1">Table1[[#This Row],[y]]-Table1[[#This Row],[Trend (window size 13)]]</f>
        <v>-0.55000000000000426</v>
      </c>
      <c r="F289" s="4">
        <f ca="1">AVERAGEIF($C$8:$C$727, Table1[[#This Row],[Monthly]], $E$8:$E$727)</f>
        <v>-0.38643589743589757</v>
      </c>
      <c r="G289" s="4">
        <f ca="1">Table1[[#This Row],[Add_Seasonality_Average (Additive)]]-AVERAGE($F$2:$F$13)</f>
        <v>-0.39052243589743607</v>
      </c>
      <c r="H289" s="4">
        <f ca="1">Table1[[#This Row],[y]]-Table1[[#This Row],[Seasonality]]</f>
        <v>22.130522435897433</v>
      </c>
      <c r="I289" s="4">
        <f ca="1">Table1[[#This Row],[Seasonally_Adjusted_Data]]</f>
        <v>22.130522435897433</v>
      </c>
      <c r="J289" s="4"/>
      <c r="K289" s="4"/>
      <c r="L289" s="4"/>
      <c r="M289" s="4"/>
      <c r="N289" s="4"/>
    </row>
    <row r="290" spans="1:14" x14ac:dyDescent="0.2">
      <c r="A290" s="5">
        <v>27030</v>
      </c>
      <c r="B290" s="3">
        <v>23.29</v>
      </c>
      <c r="C290" s="3" t="str">
        <f t="shared" si="8"/>
        <v>Jan</v>
      </c>
      <c r="D290" s="3">
        <f t="shared" ca="1" si="9"/>
        <v>22.276153846153843</v>
      </c>
      <c r="E290" s="4">
        <f ca="1">Table1[[#This Row],[y]]-Table1[[#This Row],[Trend (window size 13)]]</f>
        <v>1.0138461538461563</v>
      </c>
      <c r="F290" s="4">
        <f ca="1">AVERAGEIF($C$8:$C$727, Table1[[#This Row],[Monthly]], $E$8:$E$727)</f>
        <v>1.4054358974358971</v>
      </c>
      <c r="G290" s="4">
        <f ca="1">Table1[[#This Row],[Add_Seasonality_Average (Additive)]]-AVERAGE($F$2:$F$13)</f>
        <v>1.4013493589743586</v>
      </c>
      <c r="H290" s="4">
        <f ca="1">Table1[[#This Row],[y]]-Table1[[#This Row],[Seasonality]]</f>
        <v>21.888650641025642</v>
      </c>
      <c r="I290" s="4">
        <f ca="1">Table1[[#This Row],[Seasonally_Adjusted_Data]]</f>
        <v>21.888650641025642</v>
      </c>
      <c r="J290" s="4"/>
      <c r="K290" s="4"/>
      <c r="L290" s="4"/>
      <c r="M290" s="4"/>
      <c r="N290" s="4"/>
    </row>
    <row r="291" spans="1:14" x14ac:dyDescent="0.2">
      <c r="A291" s="5">
        <v>27061</v>
      </c>
      <c r="B291" s="3">
        <v>24.87</v>
      </c>
      <c r="C291" s="3" t="str">
        <f t="shared" si="8"/>
        <v>Feb</v>
      </c>
      <c r="D291" s="3">
        <f t="shared" ca="1" si="9"/>
        <v>22.267692307692307</v>
      </c>
      <c r="E291" s="4">
        <f ca="1">Table1[[#This Row],[y]]-Table1[[#This Row],[Trend (window size 13)]]</f>
        <v>2.6023076923076935</v>
      </c>
      <c r="F291" s="4">
        <f ca="1">AVERAGEIF($C$8:$C$727, Table1[[#This Row],[Monthly]], $E$8:$E$727)</f>
        <v>2.9278461538461542</v>
      </c>
      <c r="G291" s="4">
        <f ca="1">Table1[[#This Row],[Add_Seasonality_Average (Additive)]]-AVERAGE($F$2:$F$13)</f>
        <v>2.9237596153846157</v>
      </c>
      <c r="H291" s="4">
        <f ca="1">Table1[[#This Row],[y]]-Table1[[#This Row],[Seasonality]]</f>
        <v>21.946240384615386</v>
      </c>
      <c r="I291" s="4">
        <f ca="1">Table1[[#This Row],[Seasonally_Adjusted_Data]]</f>
        <v>21.946240384615386</v>
      </c>
      <c r="J291" s="4"/>
      <c r="K291" s="4"/>
      <c r="L291" s="4"/>
      <c r="M291" s="4"/>
      <c r="N291" s="4"/>
    </row>
    <row r="292" spans="1:14" x14ac:dyDescent="0.2">
      <c r="A292" s="5">
        <v>27089</v>
      </c>
      <c r="B292" s="3">
        <v>25.69</v>
      </c>
      <c r="C292" s="3" t="str">
        <f t="shared" si="8"/>
        <v>Mar</v>
      </c>
      <c r="D292" s="3">
        <f t="shared" ca="1" si="9"/>
        <v>22.319999999999997</v>
      </c>
      <c r="E292" s="4">
        <f ca="1">Table1[[#This Row],[y]]-Table1[[#This Row],[Trend (window size 13)]]</f>
        <v>3.3700000000000045</v>
      </c>
      <c r="F292" s="4">
        <f ca="1">AVERAGEIF($C$8:$C$727, Table1[[#This Row],[Monthly]], $E$8:$E$727)</f>
        <v>3.3439999999999999</v>
      </c>
      <c r="G292" s="4">
        <f ca="1">Table1[[#This Row],[Add_Seasonality_Average (Additive)]]-AVERAGE($F$2:$F$13)</f>
        <v>3.3399134615384614</v>
      </c>
      <c r="H292" s="4">
        <f ca="1">Table1[[#This Row],[y]]-Table1[[#This Row],[Seasonality]]</f>
        <v>22.350086538461539</v>
      </c>
      <c r="I292" s="4">
        <f ca="1">Table1[[#This Row],[Seasonally_Adjusted_Data]]</f>
        <v>22.350086538461539</v>
      </c>
      <c r="J292" s="4"/>
      <c r="K292" s="4"/>
      <c r="L292" s="4"/>
      <c r="M292" s="4"/>
      <c r="N292" s="4"/>
    </row>
    <row r="293" spans="1:14" x14ac:dyDescent="0.2">
      <c r="A293" s="5">
        <v>27120</v>
      </c>
      <c r="B293" s="3">
        <v>25.28</v>
      </c>
      <c r="C293" s="3" t="str">
        <f t="shared" si="8"/>
        <v>Apr</v>
      </c>
      <c r="D293" s="3">
        <f t="shared" ca="1" si="9"/>
        <v>22.349999999999998</v>
      </c>
      <c r="E293" s="4">
        <f ca="1">Table1[[#This Row],[y]]-Table1[[#This Row],[Trend (window size 13)]]</f>
        <v>2.9300000000000033</v>
      </c>
      <c r="F293" s="4">
        <f ca="1">AVERAGEIF($C$8:$C$727, Table1[[#This Row],[Monthly]], $E$8:$E$727)</f>
        <v>2.4728461538461546</v>
      </c>
      <c r="G293" s="4">
        <f ca="1">Table1[[#This Row],[Add_Seasonality_Average (Additive)]]-AVERAGE($F$2:$F$13)</f>
        <v>2.4687596153846161</v>
      </c>
      <c r="H293" s="4">
        <f ca="1">Table1[[#This Row],[y]]-Table1[[#This Row],[Seasonality]]</f>
        <v>22.811240384615385</v>
      </c>
      <c r="I293" s="4">
        <f ca="1">Table1[[#This Row],[Seasonally_Adjusted_Data]]</f>
        <v>22.811240384615385</v>
      </c>
      <c r="J293" s="4"/>
      <c r="K293" s="4"/>
      <c r="L293" s="4"/>
      <c r="M293" s="4"/>
      <c r="N293" s="4"/>
    </row>
    <row r="294" spans="1:14" x14ac:dyDescent="0.2">
      <c r="A294" s="5">
        <v>27150</v>
      </c>
      <c r="B294" s="3">
        <v>24.35</v>
      </c>
      <c r="C294" s="3" t="str">
        <f t="shared" si="8"/>
        <v>May</v>
      </c>
      <c r="D294" s="3">
        <f t="shared" ca="1" si="9"/>
        <v>22.41769230769231</v>
      </c>
      <c r="E294" s="4">
        <f ca="1">Table1[[#This Row],[y]]-Table1[[#This Row],[Trend (window size 13)]]</f>
        <v>1.9323076923076918</v>
      </c>
      <c r="F294" s="4">
        <f ca="1">AVERAGEIF($C$8:$C$727, Table1[[#This Row],[Monthly]], $E$8:$E$727)</f>
        <v>1.190307692307693</v>
      </c>
      <c r="G294" s="4">
        <f ca="1">Table1[[#This Row],[Add_Seasonality_Average (Additive)]]-AVERAGE($F$2:$F$13)</f>
        <v>1.1862211538461545</v>
      </c>
      <c r="H294" s="4">
        <f ca="1">Table1[[#This Row],[y]]-Table1[[#This Row],[Seasonality]]</f>
        <v>23.163778846153846</v>
      </c>
      <c r="I294" s="4">
        <f ca="1">Table1[[#This Row],[Seasonally_Adjusted_Data]]</f>
        <v>23.163778846153846</v>
      </c>
      <c r="J294" s="4"/>
      <c r="K294" s="4"/>
      <c r="L294" s="4"/>
      <c r="M294" s="4"/>
      <c r="N294" s="4"/>
    </row>
    <row r="295" spans="1:14" x14ac:dyDescent="0.2">
      <c r="A295" s="5">
        <v>27181</v>
      </c>
      <c r="B295" s="3">
        <v>22.48</v>
      </c>
      <c r="C295" s="3" t="str">
        <f t="shared" si="8"/>
        <v>Jun</v>
      </c>
      <c r="D295" s="3">
        <f t="shared" ca="1" si="9"/>
        <v>22.471538461538461</v>
      </c>
      <c r="E295" s="4">
        <f ca="1">Table1[[#This Row],[y]]-Table1[[#This Row],[Trend (window size 13)]]</f>
        <v>8.4615384615389644E-3</v>
      </c>
      <c r="F295" s="4">
        <f ca="1">AVERAGEIF($C$8:$C$727, Table1[[#This Row],[Monthly]], $E$8:$E$727)</f>
        <v>-0.22521794871794854</v>
      </c>
      <c r="G295" s="4">
        <f ca="1">Table1[[#This Row],[Add_Seasonality_Average (Additive)]]-AVERAGE($F$2:$F$13)</f>
        <v>-0.22930448717948707</v>
      </c>
      <c r="H295" s="4">
        <f ca="1">Table1[[#This Row],[y]]-Table1[[#This Row],[Seasonality]]</f>
        <v>22.709304487179487</v>
      </c>
      <c r="I295" s="4">
        <f ca="1">Table1[[#This Row],[Seasonally_Adjusted_Data]]</f>
        <v>22.709304487179487</v>
      </c>
      <c r="J295" s="4"/>
      <c r="K295" s="4"/>
      <c r="L295" s="4"/>
      <c r="M295" s="4"/>
      <c r="N295" s="4"/>
    </row>
    <row r="296" spans="1:14" x14ac:dyDescent="0.2">
      <c r="A296" s="5">
        <v>27211</v>
      </c>
      <c r="B296" s="3">
        <v>21.58</v>
      </c>
      <c r="C296" s="3" t="str">
        <f t="shared" si="8"/>
        <v>Jul</v>
      </c>
      <c r="D296" s="3">
        <f t="shared" ca="1" si="9"/>
        <v>22.610769230769229</v>
      </c>
      <c r="E296" s="4">
        <f ca="1">Table1[[#This Row],[y]]-Table1[[#This Row],[Trend (window size 13)]]</f>
        <v>-1.0307692307692307</v>
      </c>
      <c r="F296" s="4">
        <f ca="1">AVERAGEIF($C$8:$C$727, Table1[[#This Row],[Monthly]], $E$8:$E$727)</f>
        <v>-1.4442692307692311</v>
      </c>
      <c r="G296" s="4">
        <f ca="1">Table1[[#This Row],[Add_Seasonality_Average (Additive)]]-AVERAGE($F$2:$F$13)</f>
        <v>-1.4483557692307696</v>
      </c>
      <c r="H296" s="4">
        <f ca="1">Table1[[#This Row],[y]]-Table1[[#This Row],[Seasonality]]</f>
        <v>23.028355769230767</v>
      </c>
      <c r="I296" s="4">
        <f ca="1">Table1[[#This Row],[Seasonally_Adjusted_Data]]</f>
        <v>23.028355769230767</v>
      </c>
      <c r="J296" s="4"/>
      <c r="K296" s="4"/>
      <c r="L296" s="4"/>
      <c r="M296" s="4"/>
      <c r="N296" s="4"/>
    </row>
    <row r="297" spans="1:14" x14ac:dyDescent="0.2">
      <c r="A297" s="5">
        <v>27242</v>
      </c>
      <c r="B297" s="3">
        <v>20.73</v>
      </c>
      <c r="C297" s="3" t="str">
        <f t="shared" si="8"/>
        <v>Aug</v>
      </c>
      <c r="D297" s="3">
        <f t="shared" ca="1" si="9"/>
        <v>22.738461538461536</v>
      </c>
      <c r="E297" s="4">
        <f ca="1">Table1[[#This Row],[y]]-Table1[[#This Row],[Trend (window size 13)]]</f>
        <v>-2.0084615384615354</v>
      </c>
      <c r="F297" s="4">
        <f ca="1">AVERAGEIF($C$8:$C$727, Table1[[#This Row],[Monthly]], $E$8:$E$727)</f>
        <v>-2.4472564102564101</v>
      </c>
      <c r="G297" s="4">
        <f ca="1">Table1[[#This Row],[Add_Seasonality_Average (Additive)]]-AVERAGE($F$2:$F$13)</f>
        <v>-2.4513429487179486</v>
      </c>
      <c r="H297" s="4">
        <f ca="1">Table1[[#This Row],[y]]-Table1[[#This Row],[Seasonality]]</f>
        <v>23.181342948717948</v>
      </c>
      <c r="I297" s="4">
        <f ca="1">Table1[[#This Row],[Seasonally_Adjusted_Data]]</f>
        <v>23.181342948717948</v>
      </c>
      <c r="J297" s="4"/>
      <c r="K297" s="4"/>
      <c r="L297" s="4"/>
      <c r="M297" s="4"/>
      <c r="N297" s="4"/>
    </row>
    <row r="298" spans="1:14" x14ac:dyDescent="0.2">
      <c r="A298" s="5">
        <v>27273</v>
      </c>
      <c r="B298" s="3">
        <v>20.149999999999999</v>
      </c>
      <c r="C298" s="3" t="str">
        <f t="shared" si="8"/>
        <v>Sep</v>
      </c>
      <c r="D298" s="3">
        <f t="shared" ca="1" si="9"/>
        <v>22.830000000000002</v>
      </c>
      <c r="E298" s="4">
        <f ca="1">Table1[[#This Row],[y]]-Table1[[#This Row],[Trend (window size 13)]]</f>
        <v>-2.6800000000000033</v>
      </c>
      <c r="F298" s="4">
        <f ca="1">AVERAGEIF($C$8:$C$727, Table1[[#This Row],[Monthly]], $E$8:$E$727)</f>
        <v>-2.7400384615384614</v>
      </c>
      <c r="G298" s="4">
        <f ca="1">Table1[[#This Row],[Add_Seasonality_Average (Additive)]]-AVERAGE($F$2:$F$13)</f>
        <v>-2.7441249999999999</v>
      </c>
      <c r="H298" s="4">
        <f ca="1">Table1[[#This Row],[y]]-Table1[[#This Row],[Seasonality]]</f>
        <v>22.894124999999999</v>
      </c>
      <c r="I298" s="4">
        <f ca="1">Table1[[#This Row],[Seasonally_Adjusted_Data]]</f>
        <v>22.894124999999999</v>
      </c>
      <c r="J298" s="4"/>
      <c r="K298" s="4"/>
      <c r="L298" s="4"/>
      <c r="M298" s="4"/>
      <c r="N298" s="4"/>
    </row>
    <row r="299" spans="1:14" x14ac:dyDescent="0.2">
      <c r="A299" s="5">
        <v>27303</v>
      </c>
      <c r="B299" s="3">
        <v>19.88</v>
      </c>
      <c r="C299" s="3" t="str">
        <f t="shared" si="8"/>
        <v>Oct</v>
      </c>
      <c r="D299" s="3">
        <f t="shared" ca="1" si="9"/>
        <v>22.817692307692308</v>
      </c>
      <c r="E299" s="4">
        <f ca="1">Table1[[#This Row],[y]]-Table1[[#This Row],[Trend (window size 13)]]</f>
        <v>-2.9376923076923092</v>
      </c>
      <c r="F299" s="4">
        <f ca="1">AVERAGEIF($C$8:$C$727, Table1[[#This Row],[Monthly]], $E$8:$E$727)</f>
        <v>-2.4004615384615375</v>
      </c>
      <c r="G299" s="4">
        <f ca="1">Table1[[#This Row],[Add_Seasonality_Average (Additive)]]-AVERAGE($F$2:$F$13)</f>
        <v>-2.404548076923076</v>
      </c>
      <c r="H299" s="4">
        <f ca="1">Table1[[#This Row],[y]]-Table1[[#This Row],[Seasonality]]</f>
        <v>22.284548076923073</v>
      </c>
      <c r="I299" s="4">
        <f ca="1">Table1[[#This Row],[Seasonally_Adjusted_Data]]</f>
        <v>22.284548076923073</v>
      </c>
      <c r="J299" s="4"/>
      <c r="K299" s="4"/>
      <c r="L299" s="4"/>
      <c r="M299" s="4"/>
      <c r="N299" s="4"/>
    </row>
    <row r="300" spans="1:14" x14ac:dyDescent="0.2">
      <c r="A300" s="5">
        <v>27334</v>
      </c>
      <c r="B300" s="3">
        <v>20.68</v>
      </c>
      <c r="C300" s="3" t="str">
        <f t="shared" si="8"/>
        <v>Nov</v>
      </c>
      <c r="D300" s="3">
        <f t="shared" ca="1" si="9"/>
        <v>22.696923076923078</v>
      </c>
      <c r="E300" s="4">
        <f ca="1">Table1[[#This Row],[y]]-Table1[[#This Row],[Trend (window size 13)]]</f>
        <v>-2.0169230769230779</v>
      </c>
      <c r="F300" s="4">
        <f ca="1">AVERAGEIF($C$8:$C$727, Table1[[#This Row],[Monthly]], $E$8:$E$727)</f>
        <v>-1.6477179487179485</v>
      </c>
      <c r="G300" s="4">
        <f ca="1">Table1[[#This Row],[Add_Seasonality_Average (Additive)]]-AVERAGE($F$2:$F$13)</f>
        <v>-1.651804487179487</v>
      </c>
      <c r="H300" s="4">
        <f ca="1">Table1[[#This Row],[y]]-Table1[[#This Row],[Seasonality]]</f>
        <v>22.331804487179486</v>
      </c>
      <c r="I300" s="4">
        <f ca="1">Table1[[#This Row],[Seasonally_Adjusted_Data]]</f>
        <v>22.331804487179486</v>
      </c>
      <c r="J300" s="4"/>
      <c r="K300" s="4"/>
      <c r="L300" s="4"/>
      <c r="M300" s="4"/>
      <c r="N300" s="4"/>
    </row>
    <row r="301" spans="1:14" x14ac:dyDescent="0.2">
      <c r="A301" s="5">
        <v>27364</v>
      </c>
      <c r="B301" s="3">
        <v>21.41</v>
      </c>
      <c r="C301" s="3" t="str">
        <f t="shared" si="8"/>
        <v>Dec</v>
      </c>
      <c r="D301" s="3">
        <f t="shared" ca="1" si="9"/>
        <v>22.503846153846151</v>
      </c>
      <c r="E301" s="4">
        <f ca="1">Table1[[#This Row],[y]]-Table1[[#This Row],[Trend (window size 13)]]</f>
        <v>-1.093846153846151</v>
      </c>
      <c r="F301" s="4">
        <f ca="1">AVERAGEIF($C$8:$C$727, Table1[[#This Row],[Monthly]], $E$8:$E$727)</f>
        <v>-0.38643589743589757</v>
      </c>
      <c r="G301" s="4">
        <f ca="1">Table1[[#This Row],[Add_Seasonality_Average (Additive)]]-AVERAGE($F$2:$F$13)</f>
        <v>-0.39052243589743607</v>
      </c>
      <c r="H301" s="4">
        <f ca="1">Table1[[#This Row],[y]]-Table1[[#This Row],[Seasonality]]</f>
        <v>21.800522435897435</v>
      </c>
      <c r="I301" s="4">
        <f ca="1">Table1[[#This Row],[Seasonally_Adjusted_Data]]</f>
        <v>21.800522435897435</v>
      </c>
      <c r="J301" s="4"/>
      <c r="K301" s="4"/>
      <c r="L301" s="4"/>
      <c r="M301" s="4"/>
      <c r="N301" s="4"/>
    </row>
    <row r="302" spans="1:14" x14ac:dyDescent="0.2">
      <c r="A302" s="5">
        <v>27395</v>
      </c>
      <c r="B302" s="3">
        <v>23.55</v>
      </c>
      <c r="C302" s="3" t="str">
        <f t="shared" si="8"/>
        <v>Jan</v>
      </c>
      <c r="D302" s="3">
        <f t="shared" ca="1" si="9"/>
        <v>22.393846153846155</v>
      </c>
      <c r="E302" s="4">
        <f ca="1">Table1[[#This Row],[y]]-Table1[[#This Row],[Trend (window size 13)]]</f>
        <v>1.1561538461538454</v>
      </c>
      <c r="F302" s="4">
        <f ca="1">AVERAGEIF($C$8:$C$727, Table1[[#This Row],[Monthly]], $E$8:$E$727)</f>
        <v>1.4054358974358971</v>
      </c>
      <c r="G302" s="4">
        <f ca="1">Table1[[#This Row],[Add_Seasonality_Average (Additive)]]-AVERAGE($F$2:$F$13)</f>
        <v>1.4013493589743586</v>
      </c>
      <c r="H302" s="4">
        <f ca="1">Table1[[#This Row],[y]]-Table1[[#This Row],[Seasonality]]</f>
        <v>22.148650641025643</v>
      </c>
      <c r="I302" s="4">
        <f ca="1">Table1[[#This Row],[Seasonally_Adjusted_Data]]</f>
        <v>22.148650641025643</v>
      </c>
      <c r="J302" s="4"/>
      <c r="K302" s="4"/>
      <c r="L302" s="4"/>
      <c r="M302" s="4"/>
      <c r="N302" s="4"/>
    </row>
    <row r="303" spans="1:14" x14ac:dyDescent="0.2">
      <c r="A303" s="5">
        <v>27426</v>
      </c>
      <c r="B303" s="3">
        <v>24.95</v>
      </c>
      <c r="C303" s="3" t="str">
        <f t="shared" si="8"/>
        <v>Feb</v>
      </c>
      <c r="D303" s="3">
        <f t="shared" ca="1" si="9"/>
        <v>22.27</v>
      </c>
      <c r="E303" s="4">
        <f ca="1">Table1[[#This Row],[y]]-Table1[[#This Row],[Trend (window size 13)]]</f>
        <v>2.6799999999999997</v>
      </c>
      <c r="F303" s="4">
        <f ca="1">AVERAGEIF($C$8:$C$727, Table1[[#This Row],[Monthly]], $E$8:$E$727)</f>
        <v>2.9278461538461542</v>
      </c>
      <c r="G303" s="4">
        <f ca="1">Table1[[#This Row],[Add_Seasonality_Average (Additive)]]-AVERAGE($F$2:$F$13)</f>
        <v>2.9237596153846157</v>
      </c>
      <c r="H303" s="4">
        <f ca="1">Table1[[#This Row],[y]]-Table1[[#This Row],[Seasonality]]</f>
        <v>22.026240384615384</v>
      </c>
      <c r="I303" s="4">
        <f ca="1">Table1[[#This Row],[Seasonally_Adjusted_Data]]</f>
        <v>22.026240384615384</v>
      </c>
      <c r="J303" s="4"/>
      <c r="K303" s="4"/>
      <c r="L303" s="4"/>
      <c r="M303" s="4"/>
      <c r="N303" s="4"/>
    </row>
    <row r="304" spans="1:14" x14ac:dyDescent="0.2">
      <c r="A304" s="5">
        <v>27454</v>
      </c>
      <c r="B304" s="3">
        <v>26.06</v>
      </c>
      <c r="C304" s="3" t="str">
        <f t="shared" si="8"/>
        <v>Mar</v>
      </c>
      <c r="D304" s="3">
        <f t="shared" ca="1" si="9"/>
        <v>22.14769230769231</v>
      </c>
      <c r="E304" s="4">
        <f ca="1">Table1[[#This Row],[y]]-Table1[[#This Row],[Trend (window size 13)]]</f>
        <v>3.9123076923076887</v>
      </c>
      <c r="F304" s="4">
        <f ca="1">AVERAGEIF($C$8:$C$727, Table1[[#This Row],[Monthly]], $E$8:$E$727)</f>
        <v>3.3439999999999999</v>
      </c>
      <c r="G304" s="4">
        <f ca="1">Table1[[#This Row],[Add_Seasonality_Average (Additive)]]-AVERAGE($F$2:$F$13)</f>
        <v>3.3399134615384614</v>
      </c>
      <c r="H304" s="4">
        <f ca="1">Table1[[#This Row],[y]]-Table1[[#This Row],[Seasonality]]</f>
        <v>22.720086538461537</v>
      </c>
      <c r="I304" s="4">
        <f ca="1">Table1[[#This Row],[Seasonally_Adjusted_Data]]</f>
        <v>22.720086538461537</v>
      </c>
      <c r="J304" s="4"/>
      <c r="K304" s="4"/>
      <c r="L304" s="4"/>
      <c r="M304" s="4"/>
      <c r="N304" s="4"/>
    </row>
    <row r="305" spans="1:14" x14ac:dyDescent="0.2">
      <c r="A305" s="5">
        <v>27485</v>
      </c>
      <c r="B305" s="3">
        <v>25.53</v>
      </c>
      <c r="C305" s="3" t="str">
        <f t="shared" si="8"/>
        <v>Apr</v>
      </c>
      <c r="D305" s="3">
        <f t="shared" ca="1" si="9"/>
        <v>22.072307692307696</v>
      </c>
      <c r="E305" s="4">
        <f ca="1">Table1[[#This Row],[y]]-Table1[[#This Row],[Trend (window size 13)]]</f>
        <v>3.4576923076923052</v>
      </c>
      <c r="F305" s="4">
        <f ca="1">AVERAGEIF($C$8:$C$727, Table1[[#This Row],[Monthly]], $E$8:$E$727)</f>
        <v>2.4728461538461546</v>
      </c>
      <c r="G305" s="4">
        <f ca="1">Table1[[#This Row],[Add_Seasonality_Average (Additive)]]-AVERAGE($F$2:$F$13)</f>
        <v>2.4687596153846161</v>
      </c>
      <c r="H305" s="4">
        <f ca="1">Table1[[#This Row],[y]]-Table1[[#This Row],[Seasonality]]</f>
        <v>23.061240384615385</v>
      </c>
      <c r="I305" s="4">
        <f ca="1">Table1[[#This Row],[Seasonally_Adjusted_Data]]</f>
        <v>23.061240384615385</v>
      </c>
      <c r="J305" s="4"/>
      <c r="K305" s="4"/>
      <c r="L305" s="4"/>
      <c r="M305" s="4"/>
      <c r="N305" s="4"/>
    </row>
    <row r="306" spans="1:14" x14ac:dyDescent="0.2">
      <c r="A306" s="5">
        <v>27515</v>
      </c>
      <c r="B306" s="3">
        <v>23.71</v>
      </c>
      <c r="C306" s="3" t="str">
        <f t="shared" si="8"/>
        <v>May</v>
      </c>
      <c r="D306" s="3">
        <f t="shared" ca="1" si="9"/>
        <v>22.038461538461544</v>
      </c>
      <c r="E306" s="4">
        <f ca="1">Table1[[#This Row],[y]]-Table1[[#This Row],[Trend (window size 13)]]</f>
        <v>1.6715384615384572</v>
      </c>
      <c r="F306" s="4">
        <f ca="1">AVERAGEIF($C$8:$C$727, Table1[[#This Row],[Monthly]], $E$8:$E$727)</f>
        <v>1.190307692307693</v>
      </c>
      <c r="G306" s="4">
        <f ca="1">Table1[[#This Row],[Add_Seasonality_Average (Additive)]]-AVERAGE($F$2:$F$13)</f>
        <v>1.1862211538461545</v>
      </c>
      <c r="H306" s="4">
        <f ca="1">Table1[[#This Row],[y]]-Table1[[#This Row],[Seasonality]]</f>
        <v>22.523778846153846</v>
      </c>
      <c r="I306" s="4">
        <f ca="1">Table1[[#This Row],[Seasonally_Adjusted_Data]]</f>
        <v>22.523778846153846</v>
      </c>
      <c r="J306" s="4"/>
      <c r="K306" s="4"/>
      <c r="L306" s="4"/>
      <c r="M306" s="4"/>
      <c r="N306" s="4"/>
    </row>
    <row r="307" spans="1:14" x14ac:dyDescent="0.2">
      <c r="A307" s="5">
        <v>27546</v>
      </c>
      <c r="B307" s="3">
        <v>21.84</v>
      </c>
      <c r="C307" s="3" t="str">
        <f t="shared" si="8"/>
        <v>Jun</v>
      </c>
      <c r="D307" s="3">
        <f t="shared" ca="1" si="9"/>
        <v>22.066923076923082</v>
      </c>
      <c r="E307" s="4">
        <f ca="1">Table1[[#This Row],[y]]-Table1[[#This Row],[Trend (window size 13)]]</f>
        <v>-0.22692307692308233</v>
      </c>
      <c r="F307" s="4">
        <f ca="1">AVERAGEIF($C$8:$C$727, Table1[[#This Row],[Monthly]], $E$8:$E$727)</f>
        <v>-0.22521794871794854</v>
      </c>
      <c r="G307" s="4">
        <f ca="1">Table1[[#This Row],[Add_Seasonality_Average (Additive)]]-AVERAGE($F$2:$F$13)</f>
        <v>-0.22930448717948707</v>
      </c>
      <c r="H307" s="4">
        <f ca="1">Table1[[#This Row],[y]]-Table1[[#This Row],[Seasonality]]</f>
        <v>22.069304487179487</v>
      </c>
      <c r="I307" s="4">
        <f ca="1">Table1[[#This Row],[Seasonally_Adjusted_Data]]</f>
        <v>22.069304487179487</v>
      </c>
      <c r="J307" s="4"/>
      <c r="K307" s="4"/>
      <c r="L307" s="4"/>
      <c r="M307" s="4"/>
      <c r="N307" s="4"/>
    </row>
    <row r="308" spans="1:14" x14ac:dyDescent="0.2">
      <c r="A308" s="5">
        <v>27576</v>
      </c>
      <c r="B308" s="3">
        <v>21.05</v>
      </c>
      <c r="C308" s="3" t="str">
        <f t="shared" si="8"/>
        <v>Jul</v>
      </c>
      <c r="D308" s="3">
        <f t="shared" ca="1" si="9"/>
        <v>22.228461538461541</v>
      </c>
      <c r="E308" s="4">
        <f ca="1">Table1[[#This Row],[y]]-Table1[[#This Row],[Trend (window size 13)]]</f>
        <v>-1.1784615384615407</v>
      </c>
      <c r="F308" s="4">
        <f ca="1">AVERAGEIF($C$8:$C$727, Table1[[#This Row],[Monthly]], $E$8:$E$727)</f>
        <v>-1.4442692307692311</v>
      </c>
      <c r="G308" s="4">
        <f ca="1">Table1[[#This Row],[Add_Seasonality_Average (Additive)]]-AVERAGE($F$2:$F$13)</f>
        <v>-1.4483557692307696</v>
      </c>
      <c r="H308" s="4">
        <f ca="1">Table1[[#This Row],[y]]-Table1[[#This Row],[Seasonality]]</f>
        <v>22.49835576923077</v>
      </c>
      <c r="I308" s="4">
        <f ca="1">Table1[[#This Row],[Seasonally_Adjusted_Data]]</f>
        <v>22.49835576923077</v>
      </c>
      <c r="J308" s="4"/>
      <c r="K308" s="4"/>
      <c r="L308" s="4"/>
      <c r="M308" s="4"/>
      <c r="N308" s="4"/>
    </row>
    <row r="309" spans="1:14" x14ac:dyDescent="0.2">
      <c r="A309" s="5">
        <v>27607</v>
      </c>
      <c r="B309" s="3">
        <v>19.97</v>
      </c>
      <c r="C309" s="3" t="str">
        <f t="shared" si="8"/>
        <v>Aug</v>
      </c>
      <c r="D309" s="3">
        <f t="shared" ca="1" si="9"/>
        <v>22.367692307692309</v>
      </c>
      <c r="E309" s="4">
        <f ca="1">Table1[[#This Row],[y]]-Table1[[#This Row],[Trend (window size 13)]]</f>
        <v>-2.39769230769231</v>
      </c>
      <c r="F309" s="4">
        <f ca="1">AVERAGEIF($C$8:$C$727, Table1[[#This Row],[Monthly]], $E$8:$E$727)</f>
        <v>-2.4472564102564101</v>
      </c>
      <c r="G309" s="4">
        <f ca="1">Table1[[#This Row],[Add_Seasonality_Average (Additive)]]-AVERAGE($F$2:$F$13)</f>
        <v>-2.4513429487179486</v>
      </c>
      <c r="H309" s="4">
        <f ca="1">Table1[[#This Row],[y]]-Table1[[#This Row],[Seasonality]]</f>
        <v>22.421342948717946</v>
      </c>
      <c r="I309" s="4">
        <f ca="1">Table1[[#This Row],[Seasonally_Adjusted_Data]]</f>
        <v>22.421342948717946</v>
      </c>
      <c r="J309" s="4"/>
      <c r="K309" s="4"/>
      <c r="L309" s="4"/>
      <c r="M309" s="4"/>
      <c r="N309" s="4"/>
    </row>
    <row r="310" spans="1:14" x14ac:dyDescent="0.2">
      <c r="A310" s="5">
        <v>27638</v>
      </c>
      <c r="B310" s="3">
        <v>19.14</v>
      </c>
      <c r="C310" s="3" t="str">
        <f t="shared" si="8"/>
        <v>Sep</v>
      </c>
      <c r="D310" s="3">
        <f t="shared" ca="1" si="9"/>
        <v>22.439230769230772</v>
      </c>
      <c r="E310" s="4">
        <f ca="1">Table1[[#This Row],[y]]-Table1[[#This Row],[Trend (window size 13)]]</f>
        <v>-3.2992307692307712</v>
      </c>
      <c r="F310" s="4">
        <f ca="1">AVERAGEIF($C$8:$C$727, Table1[[#This Row],[Monthly]], $E$8:$E$727)</f>
        <v>-2.7400384615384614</v>
      </c>
      <c r="G310" s="4">
        <f ca="1">Table1[[#This Row],[Add_Seasonality_Average (Additive)]]-AVERAGE($F$2:$F$13)</f>
        <v>-2.7441249999999999</v>
      </c>
      <c r="H310" s="4">
        <f ca="1">Table1[[#This Row],[y]]-Table1[[#This Row],[Seasonality]]</f>
        <v>21.884125000000001</v>
      </c>
      <c r="I310" s="4">
        <f ca="1">Table1[[#This Row],[Seasonally_Adjusted_Data]]</f>
        <v>21.884125000000001</v>
      </c>
      <c r="J310" s="4"/>
      <c r="K310" s="4"/>
      <c r="L310" s="4"/>
      <c r="M310" s="4"/>
      <c r="N310" s="4"/>
    </row>
    <row r="311" spans="1:14" x14ac:dyDescent="0.2">
      <c r="A311" s="5">
        <v>27668</v>
      </c>
      <c r="B311" s="3">
        <v>19.170000000000002</v>
      </c>
      <c r="C311" s="3" t="str">
        <f t="shared" si="8"/>
        <v>Oct</v>
      </c>
      <c r="D311" s="3">
        <f t="shared" ca="1" si="9"/>
        <v>22.413076923076922</v>
      </c>
      <c r="E311" s="4">
        <f ca="1">Table1[[#This Row],[y]]-Table1[[#This Row],[Trend (window size 13)]]</f>
        <v>-3.2430769230769201</v>
      </c>
      <c r="F311" s="4">
        <f ca="1">AVERAGEIF($C$8:$C$727, Table1[[#This Row],[Monthly]], $E$8:$E$727)</f>
        <v>-2.4004615384615375</v>
      </c>
      <c r="G311" s="4">
        <f ca="1">Table1[[#This Row],[Add_Seasonality_Average (Additive)]]-AVERAGE($F$2:$F$13)</f>
        <v>-2.404548076923076</v>
      </c>
      <c r="H311" s="4">
        <f ca="1">Table1[[#This Row],[y]]-Table1[[#This Row],[Seasonality]]</f>
        <v>21.57454807692308</v>
      </c>
      <c r="I311" s="4">
        <f ca="1">Table1[[#This Row],[Seasonally_Adjusted_Data]]</f>
        <v>21.57454807692308</v>
      </c>
      <c r="J311" s="4"/>
      <c r="K311" s="4"/>
      <c r="L311" s="4"/>
      <c r="M311" s="4"/>
      <c r="N311" s="4"/>
    </row>
    <row r="312" spans="1:14" x14ac:dyDescent="0.2">
      <c r="A312" s="5">
        <v>27699</v>
      </c>
      <c r="B312" s="3">
        <v>19.440000000000001</v>
      </c>
      <c r="C312" s="3" t="str">
        <f t="shared" si="8"/>
        <v>Nov</v>
      </c>
      <c r="D312" s="3">
        <f t="shared" ca="1" si="9"/>
        <v>22.380769230769236</v>
      </c>
      <c r="E312" s="4">
        <f ca="1">Table1[[#This Row],[y]]-Table1[[#This Row],[Trend (window size 13)]]</f>
        <v>-2.9407692307692344</v>
      </c>
      <c r="F312" s="4">
        <f ca="1">AVERAGEIF($C$8:$C$727, Table1[[#This Row],[Monthly]], $E$8:$E$727)</f>
        <v>-1.6477179487179485</v>
      </c>
      <c r="G312" s="4">
        <f ca="1">Table1[[#This Row],[Add_Seasonality_Average (Additive)]]-AVERAGE($F$2:$F$13)</f>
        <v>-1.651804487179487</v>
      </c>
      <c r="H312" s="4">
        <f ca="1">Table1[[#This Row],[y]]-Table1[[#This Row],[Seasonality]]</f>
        <v>21.091804487179488</v>
      </c>
      <c r="I312" s="4">
        <f ca="1">Table1[[#This Row],[Seasonally_Adjusted_Data]]</f>
        <v>21.091804487179488</v>
      </c>
      <c r="J312" s="4"/>
      <c r="K312" s="4"/>
      <c r="L312" s="4"/>
      <c r="M312" s="4"/>
      <c r="N312" s="4"/>
    </row>
    <row r="313" spans="1:14" x14ac:dyDescent="0.2">
      <c r="A313" s="5">
        <v>27729</v>
      </c>
      <c r="B313" s="3">
        <v>21.05</v>
      </c>
      <c r="C313" s="3" t="str">
        <f t="shared" si="8"/>
        <v>Dec</v>
      </c>
      <c r="D313" s="3">
        <f t="shared" ca="1" si="9"/>
        <v>22.438461538461532</v>
      </c>
      <c r="E313" s="4">
        <f ca="1">Table1[[#This Row],[y]]-Table1[[#This Row],[Trend (window size 13)]]</f>
        <v>-1.3884615384615309</v>
      </c>
      <c r="F313" s="4">
        <f ca="1">AVERAGEIF($C$8:$C$727, Table1[[#This Row],[Monthly]], $E$8:$E$727)</f>
        <v>-0.38643589743589757</v>
      </c>
      <c r="G313" s="4">
        <f ca="1">Table1[[#This Row],[Add_Seasonality_Average (Additive)]]-AVERAGE($F$2:$F$13)</f>
        <v>-0.39052243589743607</v>
      </c>
      <c r="H313" s="4">
        <f ca="1">Table1[[#This Row],[y]]-Table1[[#This Row],[Seasonality]]</f>
        <v>21.440522435897435</v>
      </c>
      <c r="I313" s="4">
        <f ca="1">Table1[[#This Row],[Seasonally_Adjusted_Data]]</f>
        <v>21.440522435897435</v>
      </c>
      <c r="J313" s="4"/>
      <c r="K313" s="4"/>
      <c r="L313" s="4"/>
      <c r="M313" s="4"/>
      <c r="N313" s="4"/>
    </row>
    <row r="314" spans="1:14" x14ac:dyDescent="0.2">
      <c r="A314" s="5">
        <v>27760</v>
      </c>
      <c r="B314" s="3">
        <v>23.51</v>
      </c>
      <c r="C314" s="3" t="str">
        <f t="shared" si="8"/>
        <v>Jan</v>
      </c>
      <c r="D314" s="3">
        <f t="shared" ca="1" si="9"/>
        <v>22.550769230769227</v>
      </c>
      <c r="E314" s="4">
        <f ca="1">Table1[[#This Row],[y]]-Table1[[#This Row],[Trend (window size 13)]]</f>
        <v>0.95923076923077488</v>
      </c>
      <c r="F314" s="4">
        <f ca="1">AVERAGEIF($C$8:$C$727, Table1[[#This Row],[Monthly]], $E$8:$E$727)</f>
        <v>1.4054358974358971</v>
      </c>
      <c r="G314" s="4">
        <f ca="1">Table1[[#This Row],[Add_Seasonality_Average (Additive)]]-AVERAGE($F$2:$F$13)</f>
        <v>1.4013493589743586</v>
      </c>
      <c r="H314" s="4">
        <f ca="1">Table1[[#This Row],[y]]-Table1[[#This Row],[Seasonality]]</f>
        <v>22.108650641025644</v>
      </c>
      <c r="I314" s="4">
        <f ca="1">Table1[[#This Row],[Seasonally_Adjusted_Data]]</f>
        <v>22.108650641025644</v>
      </c>
      <c r="J314" s="4"/>
      <c r="K314" s="4"/>
      <c r="L314" s="4"/>
      <c r="M314" s="4"/>
      <c r="N314" s="4"/>
    </row>
    <row r="315" spans="1:14" x14ac:dyDescent="0.2">
      <c r="A315" s="5">
        <v>27791</v>
      </c>
      <c r="B315" s="3">
        <v>25.36</v>
      </c>
      <c r="C315" s="3" t="str">
        <f t="shared" si="8"/>
        <v>Feb</v>
      </c>
      <c r="D315" s="3">
        <f t="shared" ca="1" si="9"/>
        <v>22.616923076923076</v>
      </c>
      <c r="E315" s="4">
        <f ca="1">Table1[[#This Row],[y]]-Table1[[#This Row],[Trend (window size 13)]]</f>
        <v>2.7430769230769236</v>
      </c>
      <c r="F315" s="4">
        <f ca="1">AVERAGEIF($C$8:$C$727, Table1[[#This Row],[Monthly]], $E$8:$E$727)</f>
        <v>2.9278461538461542</v>
      </c>
      <c r="G315" s="4">
        <f ca="1">Table1[[#This Row],[Add_Seasonality_Average (Additive)]]-AVERAGE($F$2:$F$13)</f>
        <v>2.9237596153846157</v>
      </c>
      <c r="H315" s="4">
        <f ca="1">Table1[[#This Row],[y]]-Table1[[#This Row],[Seasonality]]</f>
        <v>22.436240384615385</v>
      </c>
      <c r="I315" s="4">
        <f ca="1">Table1[[#This Row],[Seasonally_Adjusted_Data]]</f>
        <v>22.436240384615385</v>
      </c>
      <c r="J315" s="4"/>
      <c r="K315" s="4"/>
      <c r="L315" s="4"/>
      <c r="M315" s="4"/>
      <c r="N315" s="4"/>
    </row>
    <row r="316" spans="1:14" x14ac:dyDescent="0.2">
      <c r="A316" s="5">
        <v>27820</v>
      </c>
      <c r="B316" s="3">
        <v>25.88</v>
      </c>
      <c r="C316" s="3" t="str">
        <f t="shared" si="8"/>
        <v>Mar</v>
      </c>
      <c r="D316" s="3">
        <f t="shared" ca="1" si="9"/>
        <v>22.739230769230769</v>
      </c>
      <c r="E316" s="4">
        <f ca="1">Table1[[#This Row],[y]]-Table1[[#This Row],[Trend (window size 13)]]</f>
        <v>3.1407692307692301</v>
      </c>
      <c r="F316" s="4">
        <f ca="1">AVERAGEIF($C$8:$C$727, Table1[[#This Row],[Monthly]], $E$8:$E$727)</f>
        <v>3.3439999999999999</v>
      </c>
      <c r="G316" s="4">
        <f ca="1">Table1[[#This Row],[Add_Seasonality_Average (Additive)]]-AVERAGE($F$2:$F$13)</f>
        <v>3.3399134615384614</v>
      </c>
      <c r="H316" s="4">
        <f ca="1">Table1[[#This Row],[y]]-Table1[[#This Row],[Seasonality]]</f>
        <v>22.540086538461537</v>
      </c>
      <c r="I316" s="4">
        <f ca="1">Table1[[#This Row],[Seasonally_Adjusted_Data]]</f>
        <v>22.540086538461537</v>
      </c>
      <c r="J316" s="4"/>
      <c r="K316" s="4"/>
      <c r="L316" s="4"/>
      <c r="M316" s="4"/>
      <c r="N316" s="4"/>
    </row>
    <row r="317" spans="1:14" x14ac:dyDescent="0.2">
      <c r="A317" s="5">
        <v>27851</v>
      </c>
      <c r="B317" s="3">
        <v>25.72</v>
      </c>
      <c r="C317" s="3" t="str">
        <f t="shared" si="8"/>
        <v>Apr</v>
      </c>
      <c r="D317" s="3">
        <f t="shared" ca="1" si="9"/>
        <v>22.935384615384617</v>
      </c>
      <c r="E317" s="4">
        <f ca="1">Table1[[#This Row],[y]]-Table1[[#This Row],[Trend (window size 13)]]</f>
        <v>2.7846153846153818</v>
      </c>
      <c r="F317" s="4">
        <f ca="1">AVERAGEIF($C$8:$C$727, Table1[[#This Row],[Monthly]], $E$8:$E$727)</f>
        <v>2.4728461538461546</v>
      </c>
      <c r="G317" s="4">
        <f ca="1">Table1[[#This Row],[Add_Seasonality_Average (Additive)]]-AVERAGE($F$2:$F$13)</f>
        <v>2.4687596153846161</v>
      </c>
      <c r="H317" s="4">
        <f ca="1">Table1[[#This Row],[y]]-Table1[[#This Row],[Seasonality]]</f>
        <v>23.251240384615382</v>
      </c>
      <c r="I317" s="4">
        <f ca="1">Table1[[#This Row],[Seasonally_Adjusted_Data]]</f>
        <v>23.251240384615382</v>
      </c>
      <c r="J317" s="4"/>
      <c r="K317" s="4"/>
      <c r="L317" s="4"/>
      <c r="M317" s="4"/>
      <c r="N317" s="4"/>
    </row>
    <row r="318" spans="1:14" x14ac:dyDescent="0.2">
      <c r="A318" s="5">
        <v>27881</v>
      </c>
      <c r="B318" s="3">
        <v>25.11</v>
      </c>
      <c r="C318" s="3" t="str">
        <f t="shared" si="8"/>
        <v>May</v>
      </c>
      <c r="D318" s="3">
        <f t="shared" ca="1" si="9"/>
        <v>23.163846153846155</v>
      </c>
      <c r="E318" s="4">
        <f ca="1">Table1[[#This Row],[y]]-Table1[[#This Row],[Trend (window size 13)]]</f>
        <v>1.9461538461538446</v>
      </c>
      <c r="F318" s="4">
        <f ca="1">AVERAGEIF($C$8:$C$727, Table1[[#This Row],[Monthly]], $E$8:$E$727)</f>
        <v>1.190307692307693</v>
      </c>
      <c r="G318" s="4">
        <f ca="1">Table1[[#This Row],[Add_Seasonality_Average (Additive)]]-AVERAGE($F$2:$F$13)</f>
        <v>1.1862211538461545</v>
      </c>
      <c r="H318" s="4">
        <f ca="1">Table1[[#This Row],[y]]-Table1[[#This Row],[Seasonality]]</f>
        <v>23.923778846153844</v>
      </c>
      <c r="I318" s="4">
        <f ca="1">Table1[[#This Row],[Seasonally_Adjusted_Data]]</f>
        <v>23.923778846153844</v>
      </c>
      <c r="J318" s="4"/>
      <c r="K318" s="4"/>
      <c r="L318" s="4"/>
      <c r="M318" s="4"/>
      <c r="N318" s="4"/>
    </row>
    <row r="319" spans="1:14" x14ac:dyDescent="0.2">
      <c r="A319" s="5">
        <v>27912</v>
      </c>
      <c r="B319" s="3">
        <v>24.46</v>
      </c>
      <c r="C319" s="3" t="str">
        <f t="shared" si="8"/>
        <v>Jun</v>
      </c>
      <c r="D319" s="3">
        <f t="shared" ca="1" si="9"/>
        <v>23.46</v>
      </c>
      <c r="E319" s="4">
        <f ca="1">Table1[[#This Row],[y]]-Table1[[#This Row],[Trend (window size 13)]]</f>
        <v>1</v>
      </c>
      <c r="F319" s="4">
        <f ca="1">AVERAGEIF($C$8:$C$727, Table1[[#This Row],[Monthly]], $E$8:$E$727)</f>
        <v>-0.22521794871794854</v>
      </c>
      <c r="G319" s="4">
        <f ca="1">Table1[[#This Row],[Add_Seasonality_Average (Additive)]]-AVERAGE($F$2:$F$13)</f>
        <v>-0.22930448717948707</v>
      </c>
      <c r="H319" s="4">
        <f ca="1">Table1[[#This Row],[y]]-Table1[[#This Row],[Seasonality]]</f>
        <v>24.689304487179488</v>
      </c>
      <c r="I319" s="4">
        <f ca="1">Table1[[#This Row],[Seasonally_Adjusted_Data]]</f>
        <v>24.689304487179488</v>
      </c>
      <c r="J319" s="4"/>
      <c r="K319" s="4"/>
      <c r="L319" s="4"/>
      <c r="M319" s="4"/>
      <c r="N319" s="4"/>
    </row>
    <row r="320" spans="1:14" x14ac:dyDescent="0.2">
      <c r="A320" s="5">
        <v>27942</v>
      </c>
      <c r="B320" s="3">
        <v>23.3</v>
      </c>
      <c r="C320" s="3" t="str">
        <f t="shared" si="8"/>
        <v>Jul</v>
      </c>
      <c r="D320" s="3">
        <f t="shared" ca="1" si="9"/>
        <v>23.758461538461539</v>
      </c>
      <c r="E320" s="4">
        <f ca="1">Table1[[#This Row],[y]]-Table1[[#This Row],[Trend (window size 13)]]</f>
        <v>-0.45846153846153825</v>
      </c>
      <c r="F320" s="4">
        <f ca="1">AVERAGEIF($C$8:$C$727, Table1[[#This Row],[Monthly]], $E$8:$E$727)</f>
        <v>-1.4442692307692311</v>
      </c>
      <c r="G320" s="4">
        <f ca="1">Table1[[#This Row],[Add_Seasonality_Average (Additive)]]-AVERAGE($F$2:$F$13)</f>
        <v>-1.4483557692307696</v>
      </c>
      <c r="H320" s="4">
        <f ca="1">Table1[[#This Row],[y]]-Table1[[#This Row],[Seasonality]]</f>
        <v>24.74835576923077</v>
      </c>
      <c r="I320" s="4">
        <f ca="1">Table1[[#This Row],[Seasonally_Adjusted_Data]]</f>
        <v>24.74835576923077</v>
      </c>
      <c r="J320" s="4"/>
      <c r="K320" s="4"/>
      <c r="L320" s="4"/>
      <c r="M320" s="4"/>
      <c r="N320" s="4"/>
    </row>
    <row r="321" spans="1:14" x14ac:dyDescent="0.2">
      <c r="A321" s="5">
        <v>27973</v>
      </c>
      <c r="B321" s="3">
        <v>21.91</v>
      </c>
      <c r="C321" s="3" t="str">
        <f t="shared" si="8"/>
        <v>Aug</v>
      </c>
      <c r="D321" s="3">
        <f t="shared" ca="1" si="9"/>
        <v>23.933846153846158</v>
      </c>
      <c r="E321" s="4">
        <f ca="1">Table1[[#This Row],[y]]-Table1[[#This Row],[Trend (window size 13)]]</f>
        <v>-2.0238461538461578</v>
      </c>
      <c r="F321" s="4">
        <f ca="1">AVERAGEIF($C$8:$C$727, Table1[[#This Row],[Monthly]], $E$8:$E$727)</f>
        <v>-2.4472564102564101</v>
      </c>
      <c r="G321" s="4">
        <f ca="1">Table1[[#This Row],[Add_Seasonality_Average (Additive)]]-AVERAGE($F$2:$F$13)</f>
        <v>-2.4513429487179486</v>
      </c>
      <c r="H321" s="4">
        <f ca="1">Table1[[#This Row],[y]]-Table1[[#This Row],[Seasonality]]</f>
        <v>24.361342948717947</v>
      </c>
      <c r="I321" s="4">
        <f ca="1">Table1[[#This Row],[Seasonally_Adjusted_Data]]</f>
        <v>24.361342948717947</v>
      </c>
      <c r="J321" s="4"/>
      <c r="K321" s="4"/>
      <c r="L321" s="4"/>
      <c r="M321" s="4"/>
      <c r="N321" s="4"/>
    </row>
    <row r="322" spans="1:14" x14ac:dyDescent="0.2">
      <c r="A322" s="5">
        <v>28004</v>
      </c>
      <c r="B322" s="3">
        <v>21.56</v>
      </c>
      <c r="C322" s="3" t="str">
        <f t="shared" si="8"/>
        <v>Sep</v>
      </c>
      <c r="D322" s="3">
        <f t="shared" ca="1" si="9"/>
        <v>23.99307692307692</v>
      </c>
      <c r="E322" s="4">
        <f ca="1">Table1[[#This Row],[y]]-Table1[[#This Row],[Trend (window size 13)]]</f>
        <v>-2.4330769230769214</v>
      </c>
      <c r="F322" s="4">
        <f ca="1">AVERAGEIF($C$8:$C$727, Table1[[#This Row],[Monthly]], $E$8:$E$727)</f>
        <v>-2.7400384615384614</v>
      </c>
      <c r="G322" s="4">
        <f ca="1">Table1[[#This Row],[Add_Seasonality_Average (Additive)]]-AVERAGE($F$2:$F$13)</f>
        <v>-2.7441249999999999</v>
      </c>
      <c r="H322" s="4">
        <f ca="1">Table1[[#This Row],[y]]-Table1[[#This Row],[Seasonality]]</f>
        <v>24.304124999999999</v>
      </c>
      <c r="I322" s="4">
        <f ca="1">Table1[[#This Row],[Seasonally_Adjusted_Data]]</f>
        <v>24.304124999999999</v>
      </c>
      <c r="J322" s="4"/>
      <c r="K322" s="4"/>
      <c r="L322" s="4"/>
      <c r="M322" s="4"/>
      <c r="N322" s="4"/>
    </row>
    <row r="323" spans="1:14" x14ac:dyDescent="0.2">
      <c r="A323" s="5">
        <v>28034</v>
      </c>
      <c r="B323" s="3">
        <v>21.69</v>
      </c>
      <c r="C323" s="3" t="str">
        <f t="shared" ref="C323:C386" si="10">TEXT(A323,"MMM")</f>
        <v>Oct</v>
      </c>
      <c r="D323" s="3">
        <f t="shared" ca="1" si="9"/>
        <v>23.947692307692307</v>
      </c>
      <c r="E323" s="4">
        <f ca="1">Table1[[#This Row],[y]]-Table1[[#This Row],[Trend (window size 13)]]</f>
        <v>-2.2576923076923059</v>
      </c>
      <c r="F323" s="4">
        <f ca="1">AVERAGEIF($C$8:$C$727, Table1[[#This Row],[Monthly]], $E$8:$E$727)</f>
        <v>-2.4004615384615375</v>
      </c>
      <c r="G323" s="4">
        <f ca="1">Table1[[#This Row],[Add_Seasonality_Average (Additive)]]-AVERAGE($F$2:$F$13)</f>
        <v>-2.404548076923076</v>
      </c>
      <c r="H323" s="4">
        <f ca="1">Table1[[#This Row],[y]]-Table1[[#This Row],[Seasonality]]</f>
        <v>24.094548076923076</v>
      </c>
      <c r="I323" s="4">
        <f ca="1">Table1[[#This Row],[Seasonally_Adjusted_Data]]</f>
        <v>24.094548076923076</v>
      </c>
      <c r="J323" s="4"/>
      <c r="K323" s="4"/>
      <c r="L323" s="4"/>
      <c r="M323" s="4"/>
      <c r="N323" s="4"/>
    </row>
    <row r="324" spans="1:14" x14ac:dyDescent="0.2">
      <c r="A324" s="5">
        <v>28065</v>
      </c>
      <c r="B324" s="3">
        <v>22.14</v>
      </c>
      <c r="C324" s="3" t="str">
        <f t="shared" si="10"/>
        <v>Nov</v>
      </c>
      <c r="D324" s="3">
        <f t="shared" ca="1" si="9"/>
        <v>23.806153846153848</v>
      </c>
      <c r="E324" s="4">
        <f ca="1">Table1[[#This Row],[y]]-Table1[[#This Row],[Trend (window size 13)]]</f>
        <v>-1.666153846153847</v>
      </c>
      <c r="F324" s="4">
        <f ca="1">AVERAGEIF($C$8:$C$727, Table1[[#This Row],[Monthly]], $E$8:$E$727)</f>
        <v>-1.6477179487179485</v>
      </c>
      <c r="G324" s="4">
        <f ca="1">Table1[[#This Row],[Add_Seasonality_Average (Additive)]]-AVERAGE($F$2:$F$13)</f>
        <v>-1.651804487179487</v>
      </c>
      <c r="H324" s="4">
        <f ca="1">Table1[[#This Row],[y]]-Table1[[#This Row],[Seasonality]]</f>
        <v>23.791804487179487</v>
      </c>
      <c r="I324" s="4">
        <f ca="1">Table1[[#This Row],[Seasonally_Adjusted_Data]]</f>
        <v>23.791804487179487</v>
      </c>
      <c r="J324" s="4"/>
      <c r="K324" s="4"/>
      <c r="L324" s="4"/>
      <c r="M324" s="4"/>
      <c r="N324" s="4"/>
    </row>
    <row r="325" spans="1:14" x14ac:dyDescent="0.2">
      <c r="A325" s="5">
        <v>28095</v>
      </c>
      <c r="B325" s="3">
        <v>23.29</v>
      </c>
      <c r="C325" s="3" t="str">
        <f t="shared" si="10"/>
        <v>Dec</v>
      </c>
      <c r="D325" s="3">
        <f t="shared" ca="1" si="9"/>
        <v>23.620769230769231</v>
      </c>
      <c r="E325" s="4">
        <f ca="1">Table1[[#This Row],[y]]-Table1[[#This Row],[Trend (window size 13)]]</f>
        <v>-0.33076923076923137</v>
      </c>
      <c r="F325" s="4">
        <f ca="1">AVERAGEIF($C$8:$C$727, Table1[[#This Row],[Monthly]], $E$8:$E$727)</f>
        <v>-0.38643589743589757</v>
      </c>
      <c r="G325" s="4">
        <f ca="1">Table1[[#This Row],[Add_Seasonality_Average (Additive)]]-AVERAGE($F$2:$F$13)</f>
        <v>-0.39052243589743607</v>
      </c>
      <c r="H325" s="4">
        <f ca="1">Table1[[#This Row],[y]]-Table1[[#This Row],[Seasonality]]</f>
        <v>23.680522435897434</v>
      </c>
      <c r="I325" s="4">
        <f ca="1">Table1[[#This Row],[Seasonally_Adjusted_Data]]</f>
        <v>23.680522435897434</v>
      </c>
      <c r="J325" s="4"/>
      <c r="K325" s="4"/>
      <c r="L325" s="4"/>
      <c r="M325" s="4"/>
      <c r="N325" s="4"/>
    </row>
    <row r="326" spans="1:14" x14ac:dyDescent="0.2">
      <c r="A326" s="5">
        <v>28126</v>
      </c>
      <c r="B326" s="3">
        <v>24.93</v>
      </c>
      <c r="C326" s="3" t="str">
        <f t="shared" si="10"/>
        <v>Jan</v>
      </c>
      <c r="D326" s="3">
        <f t="shared" ca="1" si="9"/>
        <v>23.40307692307692</v>
      </c>
      <c r="E326" s="4">
        <f ca="1">Table1[[#This Row],[y]]-Table1[[#This Row],[Trend (window size 13)]]</f>
        <v>1.5269230769230795</v>
      </c>
      <c r="F326" s="4">
        <f ca="1">AVERAGEIF($C$8:$C$727, Table1[[#This Row],[Monthly]], $E$8:$E$727)</f>
        <v>1.4054358974358971</v>
      </c>
      <c r="G326" s="4">
        <f ca="1">Table1[[#This Row],[Add_Seasonality_Average (Additive)]]-AVERAGE($F$2:$F$13)</f>
        <v>1.4013493589743586</v>
      </c>
      <c r="H326" s="4">
        <f ca="1">Table1[[#This Row],[y]]-Table1[[#This Row],[Seasonality]]</f>
        <v>23.528650641025642</v>
      </c>
      <c r="I326" s="4">
        <f ca="1">Table1[[#This Row],[Seasonally_Adjusted_Data]]</f>
        <v>23.528650641025642</v>
      </c>
      <c r="J326" s="4"/>
      <c r="K326" s="4"/>
      <c r="L326" s="4"/>
      <c r="M326" s="4"/>
      <c r="N326" s="4"/>
    </row>
    <row r="327" spans="1:14" x14ac:dyDescent="0.2">
      <c r="A327" s="5">
        <v>28157</v>
      </c>
      <c r="B327" s="3">
        <v>25.79</v>
      </c>
      <c r="C327" s="3" t="str">
        <f t="shared" si="10"/>
        <v>Feb</v>
      </c>
      <c r="D327" s="3">
        <f t="shared" ca="1" si="9"/>
        <v>23.168461538461539</v>
      </c>
      <c r="E327" s="4">
        <f ca="1">Table1[[#This Row],[y]]-Table1[[#This Row],[Trend (window size 13)]]</f>
        <v>2.62153846153846</v>
      </c>
      <c r="F327" s="4">
        <f ca="1">AVERAGEIF($C$8:$C$727, Table1[[#This Row],[Monthly]], $E$8:$E$727)</f>
        <v>2.9278461538461542</v>
      </c>
      <c r="G327" s="4">
        <f ca="1">Table1[[#This Row],[Add_Seasonality_Average (Additive)]]-AVERAGE($F$2:$F$13)</f>
        <v>2.9237596153846157</v>
      </c>
      <c r="H327" s="4">
        <f ca="1">Table1[[#This Row],[y]]-Table1[[#This Row],[Seasonality]]</f>
        <v>22.866240384615384</v>
      </c>
      <c r="I327" s="4">
        <f ca="1">Table1[[#This Row],[Seasonally_Adjusted_Data]]</f>
        <v>22.866240384615384</v>
      </c>
      <c r="J327" s="4"/>
      <c r="K327" s="4"/>
      <c r="L327" s="4"/>
      <c r="M327" s="4"/>
      <c r="N327" s="4"/>
    </row>
    <row r="328" spans="1:14" x14ac:dyDescent="0.2">
      <c r="A328" s="5">
        <v>28185</v>
      </c>
      <c r="B328" s="3">
        <v>26.13</v>
      </c>
      <c r="C328" s="3" t="str">
        <f t="shared" si="10"/>
        <v>Mar</v>
      </c>
      <c r="D328" s="3">
        <f t="shared" ca="1" si="9"/>
        <v>23.007692307692306</v>
      </c>
      <c r="E328" s="4">
        <f ca="1">Table1[[#This Row],[y]]-Table1[[#This Row],[Trend (window size 13)]]</f>
        <v>3.1223076923076931</v>
      </c>
      <c r="F328" s="4">
        <f ca="1">AVERAGEIF($C$8:$C$727, Table1[[#This Row],[Monthly]], $E$8:$E$727)</f>
        <v>3.3439999999999999</v>
      </c>
      <c r="G328" s="4">
        <f ca="1">Table1[[#This Row],[Add_Seasonality_Average (Additive)]]-AVERAGE($F$2:$F$13)</f>
        <v>3.3399134615384614</v>
      </c>
      <c r="H328" s="4">
        <f ca="1">Table1[[#This Row],[y]]-Table1[[#This Row],[Seasonality]]</f>
        <v>22.790086538461537</v>
      </c>
      <c r="I328" s="4">
        <f ca="1">Table1[[#This Row],[Seasonally_Adjusted_Data]]</f>
        <v>22.790086538461537</v>
      </c>
      <c r="J328" s="4"/>
      <c r="K328" s="4"/>
      <c r="L328" s="4"/>
      <c r="M328" s="4"/>
      <c r="N328" s="4"/>
    </row>
    <row r="329" spans="1:14" x14ac:dyDescent="0.2">
      <c r="A329" s="5">
        <v>28216</v>
      </c>
      <c r="B329" s="3">
        <v>25.29</v>
      </c>
      <c r="C329" s="3" t="str">
        <f t="shared" si="10"/>
        <v>Apr</v>
      </c>
      <c r="D329" s="3">
        <f t="shared" ref="D329:D392" ca="1" si="11">IFERROR(AVERAGE(OFFSET(B323, 0, 0, 13, 1)), "")</f>
        <v>22.934615384615384</v>
      </c>
      <c r="E329" s="4">
        <f ca="1">Table1[[#This Row],[y]]-Table1[[#This Row],[Trend (window size 13)]]</f>
        <v>2.3553846153846152</v>
      </c>
      <c r="F329" s="4">
        <f ca="1">AVERAGEIF($C$8:$C$727, Table1[[#This Row],[Monthly]], $E$8:$E$727)</f>
        <v>2.4728461538461546</v>
      </c>
      <c r="G329" s="4">
        <f ca="1">Table1[[#This Row],[Add_Seasonality_Average (Additive)]]-AVERAGE($F$2:$F$13)</f>
        <v>2.4687596153846161</v>
      </c>
      <c r="H329" s="4">
        <f ca="1">Table1[[#This Row],[y]]-Table1[[#This Row],[Seasonality]]</f>
        <v>22.821240384615383</v>
      </c>
      <c r="I329" s="4">
        <f ca="1">Table1[[#This Row],[Seasonally_Adjusted_Data]]</f>
        <v>22.821240384615383</v>
      </c>
      <c r="J329" s="4"/>
      <c r="K329" s="4"/>
      <c r="L329" s="4"/>
      <c r="M329" s="4"/>
      <c r="N329" s="4"/>
    </row>
    <row r="330" spans="1:14" x14ac:dyDescent="0.2">
      <c r="A330" s="5">
        <v>28246</v>
      </c>
      <c r="B330" s="3">
        <v>23.88</v>
      </c>
      <c r="C330" s="3" t="str">
        <f t="shared" si="10"/>
        <v>May</v>
      </c>
      <c r="D330" s="3">
        <f t="shared" ca="1" si="11"/>
        <v>22.903846153846153</v>
      </c>
      <c r="E330" s="4">
        <f ca="1">Table1[[#This Row],[y]]-Table1[[#This Row],[Trend (window size 13)]]</f>
        <v>0.97615384615384571</v>
      </c>
      <c r="F330" s="4">
        <f ca="1">AVERAGEIF($C$8:$C$727, Table1[[#This Row],[Monthly]], $E$8:$E$727)</f>
        <v>1.190307692307693</v>
      </c>
      <c r="G330" s="4">
        <f ca="1">Table1[[#This Row],[Add_Seasonality_Average (Additive)]]-AVERAGE($F$2:$F$13)</f>
        <v>1.1862211538461545</v>
      </c>
      <c r="H330" s="4">
        <f ca="1">Table1[[#This Row],[y]]-Table1[[#This Row],[Seasonality]]</f>
        <v>22.693778846153844</v>
      </c>
      <c r="I330" s="4">
        <f ca="1">Table1[[#This Row],[Seasonally_Adjusted_Data]]</f>
        <v>22.693778846153844</v>
      </c>
      <c r="J330" s="4"/>
      <c r="K330" s="4"/>
      <c r="L330" s="4"/>
      <c r="M330" s="4"/>
      <c r="N330" s="4"/>
    </row>
    <row r="331" spans="1:14" x14ac:dyDescent="0.2">
      <c r="A331" s="5">
        <v>28277</v>
      </c>
      <c r="B331" s="3">
        <v>22.7</v>
      </c>
      <c r="C331" s="3" t="str">
        <f t="shared" si="10"/>
        <v>Jun</v>
      </c>
      <c r="D331" s="3">
        <f t="shared" ca="1" si="11"/>
        <v>22.929230769230763</v>
      </c>
      <c r="E331" s="4">
        <f ca="1">Table1[[#This Row],[y]]-Table1[[#This Row],[Trend (window size 13)]]</f>
        <v>-0.2292307692307638</v>
      </c>
      <c r="F331" s="4">
        <f ca="1">AVERAGEIF($C$8:$C$727, Table1[[#This Row],[Monthly]], $E$8:$E$727)</f>
        <v>-0.22521794871794854</v>
      </c>
      <c r="G331" s="4">
        <f ca="1">Table1[[#This Row],[Add_Seasonality_Average (Additive)]]-AVERAGE($F$2:$F$13)</f>
        <v>-0.22930448717948707</v>
      </c>
      <c r="H331" s="4">
        <f ca="1">Table1[[#This Row],[y]]-Table1[[#This Row],[Seasonality]]</f>
        <v>22.929304487179486</v>
      </c>
      <c r="I331" s="4">
        <f ca="1">Table1[[#This Row],[Seasonally_Adjusted_Data]]</f>
        <v>22.929304487179486</v>
      </c>
      <c r="J331" s="4"/>
      <c r="K331" s="4"/>
      <c r="L331" s="4"/>
      <c r="M331" s="4"/>
      <c r="N331" s="4"/>
    </row>
    <row r="332" spans="1:14" x14ac:dyDescent="0.2">
      <c r="A332" s="5">
        <v>28307</v>
      </c>
      <c r="B332" s="3">
        <v>21.63</v>
      </c>
      <c r="C332" s="3" t="str">
        <f t="shared" si="10"/>
        <v>Jul</v>
      </c>
      <c r="D332" s="3">
        <f t="shared" ca="1" si="11"/>
        <v>23.008461538461535</v>
      </c>
      <c r="E332" s="4">
        <f ca="1">Table1[[#This Row],[y]]-Table1[[#This Row],[Trend (window size 13)]]</f>
        <v>-1.3784615384615364</v>
      </c>
      <c r="F332" s="4">
        <f ca="1">AVERAGEIF($C$8:$C$727, Table1[[#This Row],[Monthly]], $E$8:$E$727)</f>
        <v>-1.4442692307692311</v>
      </c>
      <c r="G332" s="4">
        <f ca="1">Table1[[#This Row],[Add_Seasonality_Average (Additive)]]-AVERAGE($F$2:$F$13)</f>
        <v>-1.4483557692307696</v>
      </c>
      <c r="H332" s="4">
        <f ca="1">Table1[[#This Row],[y]]-Table1[[#This Row],[Seasonality]]</f>
        <v>23.078355769230768</v>
      </c>
      <c r="I332" s="4">
        <f ca="1">Table1[[#This Row],[Seasonally_Adjusted_Data]]</f>
        <v>23.078355769230768</v>
      </c>
      <c r="J332" s="4"/>
      <c r="K332" s="4"/>
      <c r="L332" s="4"/>
      <c r="M332" s="4"/>
      <c r="N332" s="4"/>
    </row>
    <row r="333" spans="1:14" x14ac:dyDescent="0.2">
      <c r="A333" s="5">
        <v>28338</v>
      </c>
      <c r="B333" s="3">
        <v>20.25</v>
      </c>
      <c r="C333" s="3" t="str">
        <f t="shared" si="10"/>
        <v>Aug</v>
      </c>
      <c r="D333" s="3">
        <f t="shared" ca="1" si="11"/>
        <v>23.073076923076922</v>
      </c>
      <c r="E333" s="4">
        <f ca="1">Table1[[#This Row],[y]]-Table1[[#This Row],[Trend (window size 13)]]</f>
        <v>-2.8230769230769219</v>
      </c>
      <c r="F333" s="4">
        <f ca="1">AVERAGEIF($C$8:$C$727, Table1[[#This Row],[Monthly]], $E$8:$E$727)</f>
        <v>-2.4472564102564101</v>
      </c>
      <c r="G333" s="4">
        <f ca="1">Table1[[#This Row],[Add_Seasonality_Average (Additive)]]-AVERAGE($F$2:$F$13)</f>
        <v>-2.4513429487179486</v>
      </c>
      <c r="H333" s="4">
        <f ca="1">Table1[[#This Row],[y]]-Table1[[#This Row],[Seasonality]]</f>
        <v>22.701342948717947</v>
      </c>
      <c r="I333" s="4">
        <f ca="1">Table1[[#This Row],[Seasonally_Adjusted_Data]]</f>
        <v>22.701342948717947</v>
      </c>
      <c r="J333" s="4"/>
      <c r="K333" s="4"/>
      <c r="L333" s="4"/>
      <c r="M333" s="4"/>
      <c r="N333" s="4"/>
    </row>
    <row r="334" spans="1:14" x14ac:dyDescent="0.2">
      <c r="A334" s="5">
        <v>28369</v>
      </c>
      <c r="B334" s="3">
        <v>19.82</v>
      </c>
      <c r="C334" s="3" t="str">
        <f t="shared" si="10"/>
        <v>Sep</v>
      </c>
      <c r="D334" s="3">
        <f t="shared" ca="1" si="11"/>
        <v>23.042307692307688</v>
      </c>
      <c r="E334" s="4">
        <f ca="1">Table1[[#This Row],[y]]-Table1[[#This Row],[Trend (window size 13)]]</f>
        <v>-3.2223076923076874</v>
      </c>
      <c r="F334" s="4">
        <f ca="1">AVERAGEIF($C$8:$C$727, Table1[[#This Row],[Monthly]], $E$8:$E$727)</f>
        <v>-2.7400384615384614</v>
      </c>
      <c r="G334" s="4">
        <f ca="1">Table1[[#This Row],[Add_Seasonality_Average (Additive)]]-AVERAGE($F$2:$F$13)</f>
        <v>-2.7441249999999999</v>
      </c>
      <c r="H334" s="4">
        <f ca="1">Table1[[#This Row],[y]]-Table1[[#This Row],[Seasonality]]</f>
        <v>22.564125000000001</v>
      </c>
      <c r="I334" s="4">
        <f ca="1">Table1[[#This Row],[Seasonally_Adjusted_Data]]</f>
        <v>22.564125000000001</v>
      </c>
      <c r="J334" s="4"/>
      <c r="K334" s="4"/>
      <c r="L334" s="4"/>
      <c r="M334" s="4"/>
      <c r="N334" s="4"/>
    </row>
    <row r="335" spans="1:14" x14ac:dyDescent="0.2">
      <c r="A335" s="5">
        <v>28399</v>
      </c>
      <c r="B335" s="3">
        <v>20.61</v>
      </c>
      <c r="C335" s="3" t="str">
        <f t="shared" si="10"/>
        <v>Oct</v>
      </c>
      <c r="D335" s="3">
        <f t="shared" ca="1" si="11"/>
        <v>22.934615384615388</v>
      </c>
      <c r="E335" s="4">
        <f ca="1">Table1[[#This Row],[y]]-Table1[[#This Row],[Trend (window size 13)]]</f>
        <v>-2.3246153846153881</v>
      </c>
      <c r="F335" s="4">
        <f ca="1">AVERAGEIF($C$8:$C$727, Table1[[#This Row],[Monthly]], $E$8:$E$727)</f>
        <v>-2.4004615384615375</v>
      </c>
      <c r="G335" s="4">
        <f ca="1">Table1[[#This Row],[Add_Seasonality_Average (Additive)]]-AVERAGE($F$2:$F$13)</f>
        <v>-2.404548076923076</v>
      </c>
      <c r="H335" s="4">
        <f ca="1">Table1[[#This Row],[y]]-Table1[[#This Row],[Seasonality]]</f>
        <v>23.014548076923077</v>
      </c>
      <c r="I335" s="4">
        <f ca="1">Table1[[#This Row],[Seasonally_Adjusted_Data]]</f>
        <v>23.014548076923077</v>
      </c>
      <c r="J335" s="4"/>
      <c r="K335" s="4"/>
      <c r="L335" s="4"/>
      <c r="M335" s="4"/>
      <c r="N335" s="4"/>
    </row>
    <row r="336" spans="1:14" x14ac:dyDescent="0.2">
      <c r="A336" s="5">
        <v>28430</v>
      </c>
      <c r="B336" s="3">
        <v>21.29</v>
      </c>
      <c r="C336" s="3" t="str">
        <f t="shared" si="10"/>
        <v>Nov</v>
      </c>
      <c r="D336" s="3">
        <f t="shared" ca="1" si="11"/>
        <v>22.77</v>
      </c>
      <c r="E336" s="4">
        <f ca="1">Table1[[#This Row],[y]]-Table1[[#This Row],[Trend (window size 13)]]</f>
        <v>-1.4800000000000004</v>
      </c>
      <c r="F336" s="4">
        <f ca="1">AVERAGEIF($C$8:$C$727, Table1[[#This Row],[Monthly]], $E$8:$E$727)</f>
        <v>-1.6477179487179485</v>
      </c>
      <c r="G336" s="4">
        <f ca="1">Table1[[#This Row],[Add_Seasonality_Average (Additive)]]-AVERAGE($F$2:$F$13)</f>
        <v>-1.651804487179487</v>
      </c>
      <c r="H336" s="4">
        <f ca="1">Table1[[#This Row],[y]]-Table1[[#This Row],[Seasonality]]</f>
        <v>22.941804487179486</v>
      </c>
      <c r="I336" s="4">
        <f ca="1">Table1[[#This Row],[Seasonally_Adjusted_Data]]</f>
        <v>22.941804487179486</v>
      </c>
      <c r="J336" s="4"/>
      <c r="K336" s="4"/>
      <c r="L336" s="4"/>
      <c r="M336" s="4"/>
      <c r="N336" s="4"/>
    </row>
    <row r="337" spans="1:14" x14ac:dyDescent="0.2">
      <c r="A337" s="5">
        <v>28460</v>
      </c>
      <c r="B337" s="3">
        <v>22.47</v>
      </c>
      <c r="C337" s="3" t="str">
        <f t="shared" si="10"/>
        <v>Dec</v>
      </c>
      <c r="D337" s="3">
        <f t="shared" ca="1" si="11"/>
        <v>22.616923076923076</v>
      </c>
      <c r="E337" s="4">
        <f ca="1">Table1[[#This Row],[y]]-Table1[[#This Row],[Trend (window size 13)]]</f>
        <v>-0.14692307692307693</v>
      </c>
      <c r="F337" s="4">
        <f ca="1">AVERAGEIF($C$8:$C$727, Table1[[#This Row],[Monthly]], $E$8:$E$727)</f>
        <v>-0.38643589743589757</v>
      </c>
      <c r="G337" s="4">
        <f ca="1">Table1[[#This Row],[Add_Seasonality_Average (Additive)]]-AVERAGE($F$2:$F$13)</f>
        <v>-0.39052243589743607</v>
      </c>
      <c r="H337" s="4">
        <f ca="1">Table1[[#This Row],[y]]-Table1[[#This Row],[Seasonality]]</f>
        <v>22.860522435897433</v>
      </c>
      <c r="I337" s="4">
        <f ca="1">Table1[[#This Row],[Seasonally_Adjusted_Data]]</f>
        <v>22.860522435897433</v>
      </c>
      <c r="J337" s="4"/>
      <c r="K337" s="4"/>
      <c r="L337" s="4"/>
      <c r="M337" s="4"/>
      <c r="N337" s="4"/>
    </row>
    <row r="338" spans="1:14" x14ac:dyDescent="0.2">
      <c r="A338" s="5">
        <v>28491</v>
      </c>
      <c r="B338" s="3">
        <v>24.32</v>
      </c>
      <c r="C338" s="3" t="str">
        <f t="shared" si="10"/>
        <v>Jan</v>
      </c>
      <c r="D338" s="3">
        <f t="shared" ca="1" si="11"/>
        <v>22.486923076923077</v>
      </c>
      <c r="E338" s="4">
        <f ca="1">Table1[[#This Row],[y]]-Table1[[#This Row],[Trend (window size 13)]]</f>
        <v>1.8330769230769235</v>
      </c>
      <c r="F338" s="4">
        <f ca="1">AVERAGEIF($C$8:$C$727, Table1[[#This Row],[Monthly]], $E$8:$E$727)</f>
        <v>1.4054358974358971</v>
      </c>
      <c r="G338" s="4">
        <f ca="1">Table1[[#This Row],[Add_Seasonality_Average (Additive)]]-AVERAGE($F$2:$F$13)</f>
        <v>1.4013493589743586</v>
      </c>
      <c r="H338" s="4">
        <f ca="1">Table1[[#This Row],[y]]-Table1[[#This Row],[Seasonality]]</f>
        <v>22.918650641025643</v>
      </c>
      <c r="I338" s="4">
        <f ca="1">Table1[[#This Row],[Seasonally_Adjusted_Data]]</f>
        <v>22.918650641025643</v>
      </c>
      <c r="J338" s="4"/>
      <c r="K338" s="4"/>
      <c r="L338" s="4"/>
      <c r="M338" s="4"/>
      <c r="N338" s="4"/>
    </row>
    <row r="339" spans="1:14" x14ac:dyDescent="0.2">
      <c r="A339" s="5">
        <v>28522</v>
      </c>
      <c r="B339" s="3">
        <v>25.77</v>
      </c>
      <c r="C339" s="3" t="str">
        <f t="shared" si="10"/>
        <v>Feb</v>
      </c>
      <c r="D339" s="3">
        <f t="shared" ca="1" si="11"/>
        <v>22.335384615384616</v>
      </c>
      <c r="E339" s="4">
        <f ca="1">Table1[[#This Row],[y]]-Table1[[#This Row],[Trend (window size 13)]]</f>
        <v>3.434615384615384</v>
      </c>
      <c r="F339" s="4">
        <f ca="1">AVERAGEIF($C$8:$C$727, Table1[[#This Row],[Monthly]], $E$8:$E$727)</f>
        <v>2.9278461538461542</v>
      </c>
      <c r="G339" s="4">
        <f ca="1">Table1[[#This Row],[Add_Seasonality_Average (Additive)]]-AVERAGE($F$2:$F$13)</f>
        <v>2.9237596153846157</v>
      </c>
      <c r="H339" s="4">
        <f ca="1">Table1[[#This Row],[y]]-Table1[[#This Row],[Seasonality]]</f>
        <v>22.846240384615385</v>
      </c>
      <c r="I339" s="4">
        <f ca="1">Table1[[#This Row],[Seasonally_Adjusted_Data]]</f>
        <v>22.846240384615385</v>
      </c>
      <c r="J339" s="4"/>
      <c r="K339" s="4"/>
      <c r="L339" s="4"/>
      <c r="M339" s="4"/>
      <c r="N339" s="4"/>
    </row>
    <row r="340" spans="1:14" x14ac:dyDescent="0.2">
      <c r="A340" s="5">
        <v>28550</v>
      </c>
      <c r="B340" s="3">
        <v>25.39</v>
      </c>
      <c r="C340" s="3" t="str">
        <f t="shared" si="10"/>
        <v>Mar</v>
      </c>
      <c r="D340" s="3">
        <f t="shared" ca="1" si="11"/>
        <v>22.314615384615387</v>
      </c>
      <c r="E340" s="4">
        <f ca="1">Table1[[#This Row],[y]]-Table1[[#This Row],[Trend (window size 13)]]</f>
        <v>3.0753846153846141</v>
      </c>
      <c r="F340" s="4">
        <f ca="1">AVERAGEIF($C$8:$C$727, Table1[[#This Row],[Monthly]], $E$8:$E$727)</f>
        <v>3.3439999999999999</v>
      </c>
      <c r="G340" s="4">
        <f ca="1">Table1[[#This Row],[Add_Seasonality_Average (Additive)]]-AVERAGE($F$2:$F$13)</f>
        <v>3.3399134615384614</v>
      </c>
      <c r="H340" s="4">
        <f ca="1">Table1[[#This Row],[y]]-Table1[[#This Row],[Seasonality]]</f>
        <v>22.050086538461539</v>
      </c>
      <c r="I340" s="4">
        <f ca="1">Table1[[#This Row],[Seasonally_Adjusted_Data]]</f>
        <v>22.050086538461539</v>
      </c>
      <c r="J340" s="4"/>
      <c r="K340" s="4"/>
      <c r="L340" s="4"/>
      <c r="M340" s="4"/>
      <c r="N340" s="4"/>
    </row>
    <row r="341" spans="1:14" x14ac:dyDescent="0.2">
      <c r="A341" s="5">
        <v>28581</v>
      </c>
      <c r="B341" s="3">
        <v>24.73</v>
      </c>
      <c r="C341" s="3" t="str">
        <f t="shared" si="10"/>
        <v>Apr</v>
      </c>
      <c r="D341" s="3">
        <f t="shared" ca="1" si="11"/>
        <v>22.345384615384617</v>
      </c>
      <c r="E341" s="4">
        <f ca="1">Table1[[#This Row],[y]]-Table1[[#This Row],[Trend (window size 13)]]</f>
        <v>2.3846153846153832</v>
      </c>
      <c r="F341" s="4">
        <f ca="1">AVERAGEIF($C$8:$C$727, Table1[[#This Row],[Monthly]], $E$8:$E$727)</f>
        <v>2.4728461538461546</v>
      </c>
      <c r="G341" s="4">
        <f ca="1">Table1[[#This Row],[Add_Seasonality_Average (Additive)]]-AVERAGE($F$2:$F$13)</f>
        <v>2.4687596153846161</v>
      </c>
      <c r="H341" s="4">
        <f ca="1">Table1[[#This Row],[y]]-Table1[[#This Row],[Seasonality]]</f>
        <v>22.261240384615384</v>
      </c>
      <c r="I341" s="4">
        <f ca="1">Table1[[#This Row],[Seasonally_Adjusted_Data]]</f>
        <v>22.261240384615384</v>
      </c>
      <c r="J341" s="4"/>
      <c r="K341" s="4"/>
      <c r="L341" s="4"/>
      <c r="M341" s="4"/>
      <c r="N341" s="4"/>
    </row>
    <row r="342" spans="1:14" x14ac:dyDescent="0.2">
      <c r="A342" s="5">
        <v>28611</v>
      </c>
      <c r="B342" s="3">
        <v>23.15</v>
      </c>
      <c r="C342" s="3" t="str">
        <f t="shared" si="10"/>
        <v>May</v>
      </c>
      <c r="D342" s="3">
        <f t="shared" ca="1" si="11"/>
        <v>22.423076923076923</v>
      </c>
      <c r="E342" s="4">
        <f ca="1">Table1[[#This Row],[y]]-Table1[[#This Row],[Trend (window size 13)]]</f>
        <v>0.72692307692307523</v>
      </c>
      <c r="F342" s="4">
        <f ca="1">AVERAGEIF($C$8:$C$727, Table1[[#This Row],[Monthly]], $E$8:$E$727)</f>
        <v>1.190307692307693</v>
      </c>
      <c r="G342" s="4">
        <f ca="1">Table1[[#This Row],[Add_Seasonality_Average (Additive)]]-AVERAGE($F$2:$F$13)</f>
        <v>1.1862211538461545</v>
      </c>
      <c r="H342" s="4">
        <f ca="1">Table1[[#This Row],[y]]-Table1[[#This Row],[Seasonality]]</f>
        <v>21.963778846153843</v>
      </c>
      <c r="I342" s="4">
        <f ca="1">Table1[[#This Row],[Seasonally_Adjusted_Data]]</f>
        <v>21.963778846153843</v>
      </c>
      <c r="J342" s="4"/>
      <c r="K342" s="4"/>
      <c r="L342" s="4"/>
      <c r="M342" s="4"/>
      <c r="N342" s="4"/>
    </row>
    <row r="343" spans="1:14" x14ac:dyDescent="0.2">
      <c r="A343" s="5">
        <v>28642</v>
      </c>
      <c r="B343" s="3">
        <v>21.89</v>
      </c>
      <c r="C343" s="3" t="str">
        <f t="shared" si="10"/>
        <v>Jun</v>
      </c>
      <c r="D343" s="3">
        <f t="shared" ca="1" si="11"/>
        <v>22.549999999999997</v>
      </c>
      <c r="E343" s="4">
        <f ca="1">Table1[[#This Row],[y]]-Table1[[#This Row],[Trend (window size 13)]]</f>
        <v>-0.65999999999999659</v>
      </c>
      <c r="F343" s="4">
        <f ca="1">AVERAGEIF($C$8:$C$727, Table1[[#This Row],[Monthly]], $E$8:$E$727)</f>
        <v>-0.22521794871794854</v>
      </c>
      <c r="G343" s="4">
        <f ca="1">Table1[[#This Row],[Add_Seasonality_Average (Additive)]]-AVERAGE($F$2:$F$13)</f>
        <v>-0.22930448717948707</v>
      </c>
      <c r="H343" s="4">
        <f ca="1">Table1[[#This Row],[y]]-Table1[[#This Row],[Seasonality]]</f>
        <v>22.119304487179487</v>
      </c>
      <c r="I343" s="4">
        <f ca="1">Table1[[#This Row],[Seasonally_Adjusted_Data]]</f>
        <v>22.119304487179487</v>
      </c>
      <c r="J343" s="4"/>
      <c r="K343" s="4"/>
      <c r="L343" s="4"/>
      <c r="M343" s="4"/>
      <c r="N343" s="4"/>
    </row>
    <row r="344" spans="1:14" x14ac:dyDescent="0.2">
      <c r="A344" s="5">
        <v>28672</v>
      </c>
      <c r="B344" s="3">
        <v>21.01</v>
      </c>
      <c r="C344" s="3" t="str">
        <f t="shared" si="10"/>
        <v>Jul</v>
      </c>
      <c r="D344" s="3">
        <f t="shared" ca="1" si="11"/>
        <v>22.722307692307691</v>
      </c>
      <c r="E344" s="4">
        <f ca="1">Table1[[#This Row],[y]]-Table1[[#This Row],[Trend (window size 13)]]</f>
        <v>-1.7123076923076894</v>
      </c>
      <c r="F344" s="4">
        <f ca="1">AVERAGEIF($C$8:$C$727, Table1[[#This Row],[Monthly]], $E$8:$E$727)</f>
        <v>-1.4442692307692311</v>
      </c>
      <c r="G344" s="4">
        <f ca="1">Table1[[#This Row],[Add_Seasonality_Average (Additive)]]-AVERAGE($F$2:$F$13)</f>
        <v>-1.4483557692307696</v>
      </c>
      <c r="H344" s="4">
        <f ca="1">Table1[[#This Row],[y]]-Table1[[#This Row],[Seasonality]]</f>
        <v>22.458355769230771</v>
      </c>
      <c r="I344" s="4">
        <f ca="1">Table1[[#This Row],[Seasonally_Adjusted_Data]]</f>
        <v>22.458355769230771</v>
      </c>
      <c r="J344" s="4"/>
      <c r="K344" s="4"/>
      <c r="L344" s="4"/>
      <c r="M344" s="4"/>
      <c r="N344" s="4"/>
    </row>
    <row r="345" spans="1:14" x14ac:dyDescent="0.2">
      <c r="A345" s="5">
        <v>28703</v>
      </c>
      <c r="B345" s="3">
        <v>19.66</v>
      </c>
      <c r="C345" s="3" t="str">
        <f t="shared" si="10"/>
        <v>Aug</v>
      </c>
      <c r="D345" s="3">
        <f t="shared" ca="1" si="11"/>
        <v>22.820769230769233</v>
      </c>
      <c r="E345" s="4">
        <f ca="1">Table1[[#This Row],[y]]-Table1[[#This Row],[Trend (window size 13)]]</f>
        <v>-3.1607692307692332</v>
      </c>
      <c r="F345" s="4">
        <f ca="1">AVERAGEIF($C$8:$C$727, Table1[[#This Row],[Monthly]], $E$8:$E$727)</f>
        <v>-2.4472564102564101</v>
      </c>
      <c r="G345" s="4">
        <f ca="1">Table1[[#This Row],[Add_Seasonality_Average (Additive)]]-AVERAGE($F$2:$F$13)</f>
        <v>-2.4513429487179486</v>
      </c>
      <c r="H345" s="4">
        <f ca="1">Table1[[#This Row],[y]]-Table1[[#This Row],[Seasonality]]</f>
        <v>22.111342948717947</v>
      </c>
      <c r="I345" s="4">
        <f ca="1">Table1[[#This Row],[Seasonally_Adjusted_Data]]</f>
        <v>22.111342948717947</v>
      </c>
      <c r="J345" s="4"/>
      <c r="K345" s="4"/>
      <c r="L345" s="4"/>
      <c r="M345" s="4"/>
      <c r="N345" s="4"/>
    </row>
    <row r="346" spans="1:14" x14ac:dyDescent="0.2">
      <c r="A346" s="5">
        <v>28734</v>
      </c>
      <c r="B346" s="3">
        <v>19.98</v>
      </c>
      <c r="C346" s="3" t="str">
        <f t="shared" si="10"/>
        <v>Sep</v>
      </c>
      <c r="D346" s="3">
        <f t="shared" ca="1" si="11"/>
        <v>22.833076923076927</v>
      </c>
      <c r="E346" s="4">
        <f ca="1">Table1[[#This Row],[y]]-Table1[[#This Row],[Trend (window size 13)]]</f>
        <v>-2.8530769230769266</v>
      </c>
      <c r="F346" s="4">
        <f ca="1">AVERAGEIF($C$8:$C$727, Table1[[#This Row],[Monthly]], $E$8:$E$727)</f>
        <v>-2.7400384615384614</v>
      </c>
      <c r="G346" s="4">
        <f ca="1">Table1[[#This Row],[Add_Seasonality_Average (Additive)]]-AVERAGE($F$2:$F$13)</f>
        <v>-2.7441249999999999</v>
      </c>
      <c r="H346" s="4">
        <f ca="1">Table1[[#This Row],[y]]-Table1[[#This Row],[Seasonality]]</f>
        <v>22.724125000000001</v>
      </c>
      <c r="I346" s="4">
        <f ca="1">Table1[[#This Row],[Seasonally_Adjusted_Data]]</f>
        <v>22.724125000000001</v>
      </c>
      <c r="J346" s="4"/>
      <c r="K346" s="4"/>
      <c r="L346" s="4"/>
      <c r="M346" s="4"/>
      <c r="N346" s="4"/>
    </row>
    <row r="347" spans="1:14" x14ac:dyDescent="0.2">
      <c r="A347" s="5">
        <v>28764</v>
      </c>
      <c r="B347" s="3">
        <v>20.22</v>
      </c>
      <c r="C347" s="3" t="str">
        <f t="shared" si="10"/>
        <v>Oct</v>
      </c>
      <c r="D347" s="3">
        <f t="shared" ca="1" si="11"/>
        <v>22.847692307692306</v>
      </c>
      <c r="E347" s="4">
        <f ca="1">Table1[[#This Row],[y]]-Table1[[#This Row],[Trend (window size 13)]]</f>
        <v>-2.6276923076923069</v>
      </c>
      <c r="F347" s="4">
        <f ca="1">AVERAGEIF($C$8:$C$727, Table1[[#This Row],[Monthly]], $E$8:$E$727)</f>
        <v>-2.4004615384615375</v>
      </c>
      <c r="G347" s="4">
        <f ca="1">Table1[[#This Row],[Add_Seasonality_Average (Additive)]]-AVERAGE($F$2:$F$13)</f>
        <v>-2.404548076923076</v>
      </c>
      <c r="H347" s="4">
        <f ca="1">Table1[[#This Row],[y]]-Table1[[#This Row],[Seasonality]]</f>
        <v>22.624548076923077</v>
      </c>
      <c r="I347" s="4">
        <f ca="1">Table1[[#This Row],[Seasonally_Adjusted_Data]]</f>
        <v>22.624548076923077</v>
      </c>
      <c r="J347" s="4"/>
      <c r="K347" s="4"/>
      <c r="L347" s="4"/>
      <c r="M347" s="4"/>
      <c r="N347" s="4"/>
    </row>
    <row r="348" spans="1:14" x14ac:dyDescent="0.2">
      <c r="A348" s="5">
        <v>28795</v>
      </c>
      <c r="B348" s="3">
        <v>21.62</v>
      </c>
      <c r="C348" s="3" t="str">
        <f t="shared" si="10"/>
        <v>Nov</v>
      </c>
      <c r="D348" s="3">
        <f t="shared" ca="1" si="11"/>
        <v>22.831538461538461</v>
      </c>
      <c r="E348" s="4">
        <f ca="1">Table1[[#This Row],[y]]-Table1[[#This Row],[Trend (window size 13)]]</f>
        <v>-1.2115384615384599</v>
      </c>
      <c r="F348" s="4">
        <f ca="1">AVERAGEIF($C$8:$C$727, Table1[[#This Row],[Monthly]], $E$8:$E$727)</f>
        <v>-1.6477179487179485</v>
      </c>
      <c r="G348" s="4">
        <f ca="1">Table1[[#This Row],[Add_Seasonality_Average (Additive)]]-AVERAGE($F$2:$F$13)</f>
        <v>-1.651804487179487</v>
      </c>
      <c r="H348" s="4">
        <f ca="1">Table1[[#This Row],[y]]-Table1[[#This Row],[Seasonality]]</f>
        <v>23.271804487179487</v>
      </c>
      <c r="I348" s="4">
        <f ca="1">Table1[[#This Row],[Seasonally_Adjusted_Data]]</f>
        <v>23.271804487179487</v>
      </c>
      <c r="J348" s="4"/>
      <c r="K348" s="4"/>
      <c r="L348" s="4"/>
      <c r="M348" s="4"/>
      <c r="N348" s="4"/>
    </row>
    <row r="349" spans="1:14" x14ac:dyDescent="0.2">
      <c r="A349" s="5">
        <v>28825</v>
      </c>
      <c r="B349" s="3">
        <v>22.94</v>
      </c>
      <c r="C349" s="3" t="str">
        <f t="shared" si="10"/>
        <v>Dec</v>
      </c>
      <c r="D349" s="3">
        <f t="shared" ca="1" si="11"/>
        <v>22.841538461538466</v>
      </c>
      <c r="E349" s="4">
        <f ca="1">Table1[[#This Row],[y]]-Table1[[#This Row],[Trend (window size 13)]]</f>
        <v>9.846153846153527E-2</v>
      </c>
      <c r="F349" s="4">
        <f ca="1">AVERAGEIF($C$8:$C$727, Table1[[#This Row],[Monthly]], $E$8:$E$727)</f>
        <v>-0.38643589743589757</v>
      </c>
      <c r="G349" s="4">
        <f ca="1">Table1[[#This Row],[Add_Seasonality_Average (Additive)]]-AVERAGE($F$2:$F$13)</f>
        <v>-0.39052243589743607</v>
      </c>
      <c r="H349" s="4">
        <f ca="1">Table1[[#This Row],[y]]-Table1[[#This Row],[Seasonality]]</f>
        <v>23.330522435897436</v>
      </c>
      <c r="I349" s="4">
        <f ca="1">Table1[[#This Row],[Seasonally_Adjusted_Data]]</f>
        <v>23.330522435897436</v>
      </c>
      <c r="J349" s="4"/>
      <c r="K349" s="4"/>
      <c r="L349" s="4"/>
      <c r="M349" s="4"/>
      <c r="N349" s="4"/>
    </row>
    <row r="350" spans="1:14" x14ac:dyDescent="0.2">
      <c r="A350" s="5">
        <v>28856</v>
      </c>
      <c r="B350" s="3">
        <v>24.71</v>
      </c>
      <c r="C350" s="3" t="str">
        <f t="shared" si="10"/>
        <v>Jan</v>
      </c>
      <c r="D350" s="3">
        <f t="shared" ca="1" si="11"/>
        <v>22.833846153846157</v>
      </c>
      <c r="E350" s="4">
        <f ca="1">Table1[[#This Row],[y]]-Table1[[#This Row],[Trend (window size 13)]]</f>
        <v>1.8761538461538443</v>
      </c>
      <c r="F350" s="4">
        <f ca="1">AVERAGEIF($C$8:$C$727, Table1[[#This Row],[Monthly]], $E$8:$E$727)</f>
        <v>1.4054358974358971</v>
      </c>
      <c r="G350" s="4">
        <f ca="1">Table1[[#This Row],[Add_Seasonality_Average (Additive)]]-AVERAGE($F$2:$F$13)</f>
        <v>1.4013493589743586</v>
      </c>
      <c r="H350" s="4">
        <f ca="1">Table1[[#This Row],[y]]-Table1[[#This Row],[Seasonality]]</f>
        <v>23.308650641025643</v>
      </c>
      <c r="I350" s="4">
        <f ca="1">Table1[[#This Row],[Seasonally_Adjusted_Data]]</f>
        <v>23.308650641025643</v>
      </c>
      <c r="J350" s="4"/>
      <c r="K350" s="4"/>
      <c r="L350" s="4"/>
      <c r="M350" s="4"/>
      <c r="N350" s="4"/>
    </row>
    <row r="351" spans="1:14" x14ac:dyDescent="0.2">
      <c r="A351" s="5">
        <v>28887</v>
      </c>
      <c r="B351" s="3">
        <v>25.6</v>
      </c>
      <c r="C351" s="3" t="str">
        <f t="shared" si="10"/>
        <v>Feb</v>
      </c>
      <c r="D351" s="3">
        <f t="shared" ca="1" si="11"/>
        <v>22.836923076923082</v>
      </c>
      <c r="E351" s="4">
        <f ca="1">Table1[[#This Row],[y]]-Table1[[#This Row],[Trend (window size 13)]]</f>
        <v>2.7630769230769197</v>
      </c>
      <c r="F351" s="4">
        <f ca="1">AVERAGEIF($C$8:$C$727, Table1[[#This Row],[Monthly]], $E$8:$E$727)</f>
        <v>2.9278461538461542</v>
      </c>
      <c r="G351" s="4">
        <f ca="1">Table1[[#This Row],[Add_Seasonality_Average (Additive)]]-AVERAGE($F$2:$F$13)</f>
        <v>2.9237596153846157</v>
      </c>
      <c r="H351" s="4">
        <f ca="1">Table1[[#This Row],[y]]-Table1[[#This Row],[Seasonality]]</f>
        <v>22.676240384615387</v>
      </c>
      <c r="I351" s="4">
        <f ca="1">Table1[[#This Row],[Seasonally_Adjusted_Data]]</f>
        <v>22.676240384615387</v>
      </c>
      <c r="J351" s="4"/>
      <c r="K351" s="4"/>
      <c r="L351" s="4"/>
      <c r="M351" s="4"/>
      <c r="N351" s="4"/>
    </row>
    <row r="352" spans="1:14" x14ac:dyDescent="0.2">
      <c r="A352" s="5">
        <v>28915</v>
      </c>
      <c r="B352" s="3">
        <v>25.93</v>
      </c>
      <c r="C352" s="3" t="str">
        <f t="shared" si="10"/>
        <v>Mar</v>
      </c>
      <c r="D352" s="3">
        <f t="shared" ca="1" si="11"/>
        <v>22.951538461538462</v>
      </c>
      <c r="E352" s="4">
        <f ca="1">Table1[[#This Row],[y]]-Table1[[#This Row],[Trend (window size 13)]]</f>
        <v>2.9784615384615378</v>
      </c>
      <c r="F352" s="4">
        <f ca="1">AVERAGEIF($C$8:$C$727, Table1[[#This Row],[Monthly]], $E$8:$E$727)</f>
        <v>3.3439999999999999</v>
      </c>
      <c r="G352" s="4">
        <f ca="1">Table1[[#This Row],[Add_Seasonality_Average (Additive)]]-AVERAGE($F$2:$F$13)</f>
        <v>3.3399134615384614</v>
      </c>
      <c r="H352" s="4">
        <f ca="1">Table1[[#This Row],[y]]-Table1[[#This Row],[Seasonality]]</f>
        <v>22.590086538461538</v>
      </c>
      <c r="I352" s="4">
        <f ca="1">Table1[[#This Row],[Seasonally_Adjusted_Data]]</f>
        <v>22.590086538461538</v>
      </c>
      <c r="J352" s="4"/>
      <c r="K352" s="4"/>
      <c r="L352" s="4"/>
      <c r="M352" s="4"/>
      <c r="N352" s="4"/>
    </row>
    <row r="353" spans="1:14" x14ac:dyDescent="0.2">
      <c r="A353" s="5">
        <v>28946</v>
      </c>
      <c r="B353" s="3">
        <v>25.58</v>
      </c>
      <c r="C353" s="3" t="str">
        <f t="shared" si="10"/>
        <v>Apr</v>
      </c>
      <c r="D353" s="3">
        <f t="shared" ca="1" si="11"/>
        <v>23.063076923076924</v>
      </c>
      <c r="E353" s="4">
        <f ca="1">Table1[[#This Row],[y]]-Table1[[#This Row],[Trend (window size 13)]]</f>
        <v>2.5169230769230744</v>
      </c>
      <c r="F353" s="4">
        <f ca="1">AVERAGEIF($C$8:$C$727, Table1[[#This Row],[Monthly]], $E$8:$E$727)</f>
        <v>2.4728461538461546</v>
      </c>
      <c r="G353" s="4">
        <f ca="1">Table1[[#This Row],[Add_Seasonality_Average (Additive)]]-AVERAGE($F$2:$F$13)</f>
        <v>2.4687596153846161</v>
      </c>
      <c r="H353" s="4">
        <f ca="1">Table1[[#This Row],[y]]-Table1[[#This Row],[Seasonality]]</f>
        <v>23.111240384615382</v>
      </c>
      <c r="I353" s="4">
        <f ca="1">Table1[[#This Row],[Seasonally_Adjusted_Data]]</f>
        <v>23.111240384615382</v>
      </c>
      <c r="J353" s="4"/>
      <c r="K353" s="4"/>
      <c r="L353" s="4"/>
      <c r="M353" s="4"/>
      <c r="N353" s="4"/>
    </row>
    <row r="354" spans="1:14" x14ac:dyDescent="0.2">
      <c r="A354" s="5">
        <v>28976</v>
      </c>
      <c r="B354" s="3">
        <v>24.52</v>
      </c>
      <c r="C354" s="3" t="str">
        <f t="shared" si="10"/>
        <v>May</v>
      </c>
      <c r="D354" s="3">
        <f t="shared" ca="1" si="11"/>
        <v>23.196153846153848</v>
      </c>
      <c r="E354" s="4">
        <f ca="1">Table1[[#This Row],[y]]-Table1[[#This Row],[Trend (window size 13)]]</f>
        <v>1.3238461538461515</v>
      </c>
      <c r="F354" s="4">
        <f ca="1">AVERAGEIF($C$8:$C$727, Table1[[#This Row],[Monthly]], $E$8:$E$727)</f>
        <v>1.190307692307693</v>
      </c>
      <c r="G354" s="4">
        <f ca="1">Table1[[#This Row],[Add_Seasonality_Average (Additive)]]-AVERAGE($F$2:$F$13)</f>
        <v>1.1862211538461545</v>
      </c>
      <c r="H354" s="4">
        <f ca="1">Table1[[#This Row],[y]]-Table1[[#This Row],[Seasonality]]</f>
        <v>23.333778846153844</v>
      </c>
      <c r="I354" s="4">
        <f ca="1">Table1[[#This Row],[Seasonally_Adjusted_Data]]</f>
        <v>23.333778846153844</v>
      </c>
      <c r="J354" s="4"/>
      <c r="K354" s="4"/>
      <c r="L354" s="4"/>
      <c r="M354" s="4"/>
      <c r="N354" s="4"/>
    </row>
    <row r="355" spans="1:14" x14ac:dyDescent="0.2">
      <c r="A355" s="5">
        <v>29007</v>
      </c>
      <c r="B355" s="3">
        <v>23.28</v>
      </c>
      <c r="C355" s="3" t="str">
        <f t="shared" si="10"/>
        <v>Jun</v>
      </c>
      <c r="D355" s="3">
        <f t="shared" ca="1" si="11"/>
        <v>23.299999999999997</v>
      </c>
      <c r="E355" s="4">
        <f ca="1">Table1[[#This Row],[y]]-Table1[[#This Row],[Trend (window size 13)]]</f>
        <v>-1.9999999999996021E-2</v>
      </c>
      <c r="F355" s="4">
        <f ca="1">AVERAGEIF($C$8:$C$727, Table1[[#This Row],[Monthly]], $E$8:$E$727)</f>
        <v>-0.22521794871794854</v>
      </c>
      <c r="G355" s="4">
        <f ca="1">Table1[[#This Row],[Add_Seasonality_Average (Additive)]]-AVERAGE($F$2:$F$13)</f>
        <v>-0.22930448717948707</v>
      </c>
      <c r="H355" s="4">
        <f ca="1">Table1[[#This Row],[y]]-Table1[[#This Row],[Seasonality]]</f>
        <v>23.509304487179488</v>
      </c>
      <c r="I355" s="4">
        <f ca="1">Table1[[#This Row],[Seasonally_Adjusted_Data]]</f>
        <v>23.509304487179488</v>
      </c>
      <c r="J355" s="4"/>
      <c r="K355" s="4"/>
      <c r="L355" s="4"/>
      <c r="M355" s="4"/>
      <c r="N355" s="4"/>
    </row>
    <row r="356" spans="1:14" x14ac:dyDescent="0.2">
      <c r="A356" s="5">
        <v>29037</v>
      </c>
      <c r="B356" s="3">
        <v>21.79</v>
      </c>
      <c r="C356" s="3" t="str">
        <f t="shared" si="10"/>
        <v>Jul</v>
      </c>
      <c r="D356" s="3">
        <f t="shared" ca="1" si="11"/>
        <v>23.408461538461545</v>
      </c>
      <c r="E356" s="4">
        <f ca="1">Table1[[#This Row],[y]]-Table1[[#This Row],[Trend (window size 13)]]</f>
        <v>-1.6184615384615455</v>
      </c>
      <c r="F356" s="4">
        <f ca="1">AVERAGEIF($C$8:$C$727, Table1[[#This Row],[Monthly]], $E$8:$E$727)</f>
        <v>-1.4442692307692311</v>
      </c>
      <c r="G356" s="4">
        <f ca="1">Table1[[#This Row],[Add_Seasonality_Average (Additive)]]-AVERAGE($F$2:$F$13)</f>
        <v>-1.4483557692307696</v>
      </c>
      <c r="H356" s="4">
        <f ca="1">Table1[[#This Row],[y]]-Table1[[#This Row],[Seasonality]]</f>
        <v>23.238355769230768</v>
      </c>
      <c r="I356" s="4">
        <f ca="1">Table1[[#This Row],[Seasonally_Adjusted_Data]]</f>
        <v>23.238355769230768</v>
      </c>
      <c r="J356" s="4"/>
      <c r="K356" s="4"/>
      <c r="L356" s="4"/>
      <c r="M356" s="4"/>
      <c r="N356" s="4"/>
    </row>
    <row r="357" spans="1:14" x14ac:dyDescent="0.2">
      <c r="A357" s="5">
        <v>29068</v>
      </c>
      <c r="B357" s="3">
        <v>21.05</v>
      </c>
      <c r="C357" s="3" t="str">
        <f t="shared" si="10"/>
        <v>Aug</v>
      </c>
      <c r="D357" s="3">
        <f t="shared" ca="1" si="11"/>
        <v>23.48692307692308</v>
      </c>
      <c r="E357" s="4">
        <f ca="1">Table1[[#This Row],[y]]-Table1[[#This Row],[Trend (window size 13)]]</f>
        <v>-2.4369230769230796</v>
      </c>
      <c r="F357" s="4">
        <f ca="1">AVERAGEIF($C$8:$C$727, Table1[[#This Row],[Monthly]], $E$8:$E$727)</f>
        <v>-2.4472564102564101</v>
      </c>
      <c r="G357" s="4">
        <f ca="1">Table1[[#This Row],[Add_Seasonality_Average (Additive)]]-AVERAGE($F$2:$F$13)</f>
        <v>-2.4513429487179486</v>
      </c>
      <c r="H357" s="4">
        <f ca="1">Table1[[#This Row],[y]]-Table1[[#This Row],[Seasonality]]</f>
        <v>23.501342948717948</v>
      </c>
      <c r="I357" s="4">
        <f ca="1">Table1[[#This Row],[Seasonally_Adjusted_Data]]</f>
        <v>23.501342948717948</v>
      </c>
      <c r="J357" s="4"/>
      <c r="K357" s="4"/>
      <c r="L357" s="4"/>
      <c r="M357" s="4"/>
      <c r="N357" s="4"/>
    </row>
    <row r="358" spans="1:14" x14ac:dyDescent="0.2">
      <c r="A358" s="5">
        <v>29099</v>
      </c>
      <c r="B358" s="3">
        <v>21.15</v>
      </c>
      <c r="C358" s="3" t="str">
        <f t="shared" si="10"/>
        <v>Sep</v>
      </c>
      <c r="D358" s="3">
        <f t="shared" ca="1" si="11"/>
        <v>23.553076923076922</v>
      </c>
      <c r="E358" s="4">
        <f ca="1">Table1[[#This Row],[y]]-Table1[[#This Row],[Trend (window size 13)]]</f>
        <v>-2.4030769230769238</v>
      </c>
      <c r="F358" s="4">
        <f ca="1">AVERAGEIF($C$8:$C$727, Table1[[#This Row],[Monthly]], $E$8:$E$727)</f>
        <v>-2.7400384615384614</v>
      </c>
      <c r="G358" s="4">
        <f ca="1">Table1[[#This Row],[Add_Seasonality_Average (Additive)]]-AVERAGE($F$2:$F$13)</f>
        <v>-2.7441249999999999</v>
      </c>
      <c r="H358" s="4">
        <f ca="1">Table1[[#This Row],[y]]-Table1[[#This Row],[Seasonality]]</f>
        <v>23.894124999999999</v>
      </c>
      <c r="I358" s="4">
        <f ca="1">Table1[[#This Row],[Seasonally_Adjusted_Data]]</f>
        <v>23.894124999999999</v>
      </c>
      <c r="J358" s="4"/>
      <c r="K358" s="4"/>
      <c r="L358" s="4"/>
      <c r="M358" s="4"/>
      <c r="N358" s="4"/>
    </row>
    <row r="359" spans="1:14" x14ac:dyDescent="0.2">
      <c r="A359" s="5">
        <v>29129</v>
      </c>
      <c r="B359" s="3">
        <v>21.43</v>
      </c>
      <c r="C359" s="3" t="str">
        <f t="shared" si="10"/>
        <v>Oct</v>
      </c>
      <c r="D359" s="3">
        <f t="shared" ca="1" si="11"/>
        <v>23.536153846153841</v>
      </c>
      <c r="E359" s="4">
        <f ca="1">Table1[[#This Row],[y]]-Table1[[#This Row],[Trend (window size 13)]]</f>
        <v>-2.1061538461538412</v>
      </c>
      <c r="F359" s="4">
        <f ca="1">AVERAGEIF($C$8:$C$727, Table1[[#This Row],[Monthly]], $E$8:$E$727)</f>
        <v>-2.4004615384615375</v>
      </c>
      <c r="G359" s="4">
        <f ca="1">Table1[[#This Row],[Add_Seasonality_Average (Additive)]]-AVERAGE($F$2:$F$13)</f>
        <v>-2.404548076923076</v>
      </c>
      <c r="H359" s="4">
        <f ca="1">Table1[[#This Row],[y]]-Table1[[#This Row],[Seasonality]]</f>
        <v>23.834548076923078</v>
      </c>
      <c r="I359" s="4">
        <f ca="1">Table1[[#This Row],[Seasonally_Adjusted_Data]]</f>
        <v>23.834548076923078</v>
      </c>
      <c r="J359" s="4"/>
      <c r="K359" s="4"/>
      <c r="L359" s="4"/>
      <c r="M359" s="4"/>
      <c r="N359" s="4"/>
    </row>
    <row r="360" spans="1:14" x14ac:dyDescent="0.2">
      <c r="A360" s="5">
        <v>29160</v>
      </c>
      <c r="B360" s="3">
        <v>21.95</v>
      </c>
      <c r="C360" s="3" t="str">
        <f t="shared" si="10"/>
        <v>Nov</v>
      </c>
      <c r="D360" s="3">
        <f t="shared" ca="1" si="11"/>
        <v>23.449999999999996</v>
      </c>
      <c r="E360" s="4">
        <f ca="1">Table1[[#This Row],[y]]-Table1[[#This Row],[Trend (window size 13)]]</f>
        <v>-1.4999999999999964</v>
      </c>
      <c r="F360" s="4">
        <f ca="1">AVERAGEIF($C$8:$C$727, Table1[[#This Row],[Monthly]], $E$8:$E$727)</f>
        <v>-1.6477179487179485</v>
      </c>
      <c r="G360" s="4">
        <f ca="1">Table1[[#This Row],[Add_Seasonality_Average (Additive)]]-AVERAGE($F$2:$F$13)</f>
        <v>-1.651804487179487</v>
      </c>
      <c r="H360" s="4">
        <f ca="1">Table1[[#This Row],[y]]-Table1[[#This Row],[Seasonality]]</f>
        <v>23.601804487179486</v>
      </c>
      <c r="I360" s="4">
        <f ca="1">Table1[[#This Row],[Seasonally_Adjusted_Data]]</f>
        <v>23.601804487179486</v>
      </c>
      <c r="J360" s="4"/>
      <c r="K360" s="4"/>
      <c r="L360" s="4"/>
      <c r="M360" s="4"/>
      <c r="N360" s="4"/>
    </row>
    <row r="361" spans="1:14" x14ac:dyDescent="0.2">
      <c r="A361" s="5">
        <v>29190</v>
      </c>
      <c r="B361" s="3">
        <v>22.97</v>
      </c>
      <c r="C361" s="3" t="str">
        <f t="shared" si="10"/>
        <v>Dec</v>
      </c>
      <c r="D361" s="3">
        <f t="shared" ca="1" si="11"/>
        <v>23.323846153846151</v>
      </c>
      <c r="E361" s="4">
        <f ca="1">Table1[[#This Row],[y]]-Table1[[#This Row],[Trend (window size 13)]]</f>
        <v>-0.35384615384615259</v>
      </c>
      <c r="F361" s="4">
        <f ca="1">AVERAGEIF($C$8:$C$727, Table1[[#This Row],[Monthly]], $E$8:$E$727)</f>
        <v>-0.38643589743589757</v>
      </c>
      <c r="G361" s="4">
        <f ca="1">Table1[[#This Row],[Add_Seasonality_Average (Additive)]]-AVERAGE($F$2:$F$13)</f>
        <v>-0.39052243589743607</v>
      </c>
      <c r="H361" s="4">
        <f ca="1">Table1[[#This Row],[y]]-Table1[[#This Row],[Seasonality]]</f>
        <v>23.360522435897433</v>
      </c>
      <c r="I361" s="4">
        <f ca="1">Table1[[#This Row],[Seasonally_Adjusted_Data]]</f>
        <v>23.360522435897433</v>
      </c>
      <c r="J361" s="4"/>
      <c r="K361" s="4"/>
      <c r="L361" s="4"/>
      <c r="M361" s="4"/>
      <c r="N361" s="4"/>
    </row>
    <row r="362" spans="1:14" x14ac:dyDescent="0.2">
      <c r="A362" s="5">
        <v>29221</v>
      </c>
      <c r="B362" s="3">
        <v>24.35</v>
      </c>
      <c r="C362" s="3" t="str">
        <f t="shared" si="10"/>
        <v>Jan</v>
      </c>
      <c r="D362" s="3">
        <f t="shared" ca="1" si="11"/>
        <v>23.168461538461539</v>
      </c>
      <c r="E362" s="4">
        <f ca="1">Table1[[#This Row],[y]]-Table1[[#This Row],[Trend (window size 13)]]</f>
        <v>1.1815384615384623</v>
      </c>
      <c r="F362" s="4">
        <f ca="1">AVERAGEIF($C$8:$C$727, Table1[[#This Row],[Monthly]], $E$8:$E$727)</f>
        <v>1.4054358974358971</v>
      </c>
      <c r="G362" s="4">
        <f ca="1">Table1[[#This Row],[Add_Seasonality_Average (Additive)]]-AVERAGE($F$2:$F$13)</f>
        <v>1.4013493589743586</v>
      </c>
      <c r="H362" s="4">
        <f ca="1">Table1[[#This Row],[y]]-Table1[[#This Row],[Seasonality]]</f>
        <v>22.948650641025644</v>
      </c>
      <c r="I362" s="4">
        <f ca="1">Table1[[#This Row],[Seasonally_Adjusted_Data]]</f>
        <v>22.948650641025644</v>
      </c>
      <c r="J362" s="4"/>
      <c r="K362" s="4"/>
      <c r="L362" s="4"/>
      <c r="M362" s="4"/>
      <c r="N362" s="4"/>
    </row>
    <row r="363" spans="1:14" x14ac:dyDescent="0.2">
      <c r="A363" s="5">
        <v>29252</v>
      </c>
      <c r="B363" s="3">
        <v>25.73</v>
      </c>
      <c r="C363" s="3" t="str">
        <f t="shared" si="10"/>
        <v>Feb</v>
      </c>
      <c r="D363" s="3">
        <f t="shared" ca="1" si="11"/>
        <v>23.074615384615388</v>
      </c>
      <c r="E363" s="4">
        <f ca="1">Table1[[#This Row],[y]]-Table1[[#This Row],[Trend (window size 13)]]</f>
        <v>2.6553846153846123</v>
      </c>
      <c r="F363" s="4">
        <f ca="1">AVERAGEIF($C$8:$C$727, Table1[[#This Row],[Monthly]], $E$8:$E$727)</f>
        <v>2.9278461538461542</v>
      </c>
      <c r="G363" s="4">
        <f ca="1">Table1[[#This Row],[Add_Seasonality_Average (Additive)]]-AVERAGE($F$2:$F$13)</f>
        <v>2.9237596153846157</v>
      </c>
      <c r="H363" s="4">
        <f ca="1">Table1[[#This Row],[y]]-Table1[[#This Row],[Seasonality]]</f>
        <v>22.806240384615386</v>
      </c>
      <c r="I363" s="4">
        <f ca="1">Table1[[#This Row],[Seasonally_Adjusted_Data]]</f>
        <v>22.806240384615386</v>
      </c>
      <c r="J363" s="4"/>
      <c r="K363" s="4"/>
      <c r="L363" s="4"/>
      <c r="M363" s="4"/>
      <c r="N363" s="4"/>
    </row>
    <row r="364" spans="1:14" x14ac:dyDescent="0.2">
      <c r="A364" s="5">
        <v>29281</v>
      </c>
      <c r="B364" s="3">
        <v>26.46</v>
      </c>
      <c r="C364" s="3" t="str">
        <f t="shared" si="10"/>
        <v>Mar</v>
      </c>
      <c r="D364" s="3">
        <f t="shared" ca="1" si="11"/>
        <v>23.028461538461539</v>
      </c>
      <c r="E364" s="4">
        <f ca="1">Table1[[#This Row],[y]]-Table1[[#This Row],[Trend (window size 13)]]</f>
        <v>3.4315384615384623</v>
      </c>
      <c r="F364" s="4">
        <f ca="1">AVERAGEIF($C$8:$C$727, Table1[[#This Row],[Monthly]], $E$8:$E$727)</f>
        <v>3.3439999999999999</v>
      </c>
      <c r="G364" s="4">
        <f ca="1">Table1[[#This Row],[Add_Seasonality_Average (Additive)]]-AVERAGE($F$2:$F$13)</f>
        <v>3.3399134615384614</v>
      </c>
      <c r="H364" s="4">
        <f ca="1">Table1[[#This Row],[y]]-Table1[[#This Row],[Seasonality]]</f>
        <v>23.120086538461539</v>
      </c>
      <c r="I364" s="4">
        <f ca="1">Table1[[#This Row],[Seasonally_Adjusted_Data]]</f>
        <v>23.120086538461539</v>
      </c>
      <c r="J364" s="4"/>
      <c r="K364" s="4"/>
      <c r="L364" s="4"/>
      <c r="M364" s="4"/>
      <c r="N364" s="4"/>
    </row>
    <row r="365" spans="1:14" x14ac:dyDescent="0.2">
      <c r="A365" s="5">
        <v>29312</v>
      </c>
      <c r="B365" s="3">
        <v>25.71</v>
      </c>
      <c r="C365" s="3" t="str">
        <f t="shared" si="10"/>
        <v>Apr</v>
      </c>
      <c r="D365" s="3">
        <f t="shared" ca="1" si="11"/>
        <v>22.973076923076921</v>
      </c>
      <c r="E365" s="4">
        <f ca="1">Table1[[#This Row],[y]]-Table1[[#This Row],[Trend (window size 13)]]</f>
        <v>2.7369230769230803</v>
      </c>
      <c r="F365" s="4">
        <f ca="1">AVERAGEIF($C$8:$C$727, Table1[[#This Row],[Monthly]], $E$8:$E$727)</f>
        <v>2.4728461538461546</v>
      </c>
      <c r="G365" s="4">
        <f ca="1">Table1[[#This Row],[Add_Seasonality_Average (Additive)]]-AVERAGE($F$2:$F$13)</f>
        <v>2.4687596153846161</v>
      </c>
      <c r="H365" s="4">
        <f ca="1">Table1[[#This Row],[y]]-Table1[[#This Row],[Seasonality]]</f>
        <v>23.241240384615384</v>
      </c>
      <c r="I365" s="4">
        <f ca="1">Table1[[#This Row],[Seasonally_Adjusted_Data]]</f>
        <v>23.241240384615384</v>
      </c>
      <c r="J365" s="4"/>
      <c r="K365" s="4"/>
      <c r="L365" s="4"/>
      <c r="M365" s="4"/>
      <c r="N365" s="4"/>
    </row>
    <row r="366" spans="1:14" x14ac:dyDescent="0.2">
      <c r="A366" s="5">
        <v>29342</v>
      </c>
      <c r="B366" s="3">
        <v>24.46</v>
      </c>
      <c r="C366" s="3" t="str">
        <f t="shared" si="10"/>
        <v>May</v>
      </c>
      <c r="D366" s="3">
        <f t="shared" ca="1" si="11"/>
        <v>22.957692307692312</v>
      </c>
      <c r="E366" s="4">
        <f ca="1">Table1[[#This Row],[y]]-Table1[[#This Row],[Trend (window size 13)]]</f>
        <v>1.5023076923076886</v>
      </c>
      <c r="F366" s="4">
        <f ca="1">AVERAGEIF($C$8:$C$727, Table1[[#This Row],[Monthly]], $E$8:$E$727)</f>
        <v>1.190307692307693</v>
      </c>
      <c r="G366" s="4">
        <f ca="1">Table1[[#This Row],[Add_Seasonality_Average (Additive)]]-AVERAGE($F$2:$F$13)</f>
        <v>1.1862211538461545</v>
      </c>
      <c r="H366" s="4">
        <f ca="1">Table1[[#This Row],[y]]-Table1[[#This Row],[Seasonality]]</f>
        <v>23.273778846153846</v>
      </c>
      <c r="I366" s="4">
        <f ca="1">Table1[[#This Row],[Seasonally_Adjusted_Data]]</f>
        <v>23.273778846153846</v>
      </c>
      <c r="J366" s="4"/>
      <c r="K366" s="4"/>
      <c r="L366" s="4"/>
      <c r="M366" s="4"/>
      <c r="N366" s="4"/>
    </row>
    <row r="367" spans="1:14" x14ac:dyDescent="0.2">
      <c r="A367" s="5">
        <v>29373</v>
      </c>
      <c r="B367" s="3">
        <v>22.88</v>
      </c>
      <c r="C367" s="3" t="str">
        <f t="shared" si="10"/>
        <v>Jun</v>
      </c>
      <c r="D367" s="3">
        <f t="shared" ca="1" si="11"/>
        <v>22.987692307692306</v>
      </c>
      <c r="E367" s="4">
        <f ca="1">Table1[[#This Row],[y]]-Table1[[#This Row],[Trend (window size 13)]]</f>
        <v>-0.10769230769230731</v>
      </c>
      <c r="F367" s="4">
        <f ca="1">AVERAGEIF($C$8:$C$727, Table1[[#This Row],[Monthly]], $E$8:$E$727)</f>
        <v>-0.22521794871794854</v>
      </c>
      <c r="G367" s="4">
        <f ca="1">Table1[[#This Row],[Add_Seasonality_Average (Additive)]]-AVERAGE($F$2:$F$13)</f>
        <v>-0.22930448717948707</v>
      </c>
      <c r="H367" s="4">
        <f ca="1">Table1[[#This Row],[y]]-Table1[[#This Row],[Seasonality]]</f>
        <v>23.109304487179486</v>
      </c>
      <c r="I367" s="4">
        <f ca="1">Table1[[#This Row],[Seasonally_Adjusted_Data]]</f>
        <v>23.109304487179486</v>
      </c>
      <c r="J367" s="4"/>
      <c r="K367" s="4"/>
      <c r="L367" s="4"/>
      <c r="M367" s="4"/>
      <c r="N367" s="4"/>
    </row>
    <row r="368" spans="1:14" x14ac:dyDescent="0.2">
      <c r="A368" s="5">
        <v>29403</v>
      </c>
      <c r="B368" s="3">
        <v>21.26</v>
      </c>
      <c r="C368" s="3" t="str">
        <f t="shared" si="10"/>
        <v>Jul</v>
      </c>
      <c r="D368" s="3">
        <f t="shared" ca="1" si="11"/>
        <v>22.988461538461536</v>
      </c>
      <c r="E368" s="4">
        <f ca="1">Table1[[#This Row],[y]]-Table1[[#This Row],[Trend (window size 13)]]</f>
        <v>-1.7284615384615343</v>
      </c>
      <c r="F368" s="4">
        <f ca="1">AVERAGEIF($C$8:$C$727, Table1[[#This Row],[Monthly]], $E$8:$E$727)</f>
        <v>-1.4442692307692311</v>
      </c>
      <c r="G368" s="4">
        <f ca="1">Table1[[#This Row],[Add_Seasonality_Average (Additive)]]-AVERAGE($F$2:$F$13)</f>
        <v>-1.4483557692307696</v>
      </c>
      <c r="H368" s="4">
        <f ca="1">Table1[[#This Row],[y]]-Table1[[#This Row],[Seasonality]]</f>
        <v>22.708355769230771</v>
      </c>
      <c r="I368" s="4">
        <f ca="1">Table1[[#This Row],[Seasonally_Adjusted_Data]]</f>
        <v>22.708355769230771</v>
      </c>
      <c r="J368" s="4"/>
      <c r="K368" s="4"/>
      <c r="L368" s="4"/>
      <c r="M368" s="4"/>
      <c r="N368" s="4"/>
    </row>
    <row r="369" spans="1:14" x14ac:dyDescent="0.2">
      <c r="A369" s="5">
        <v>29434</v>
      </c>
      <c r="B369" s="3">
        <v>20.57</v>
      </c>
      <c r="C369" s="3" t="str">
        <f t="shared" si="10"/>
        <v>Aug</v>
      </c>
      <c r="D369" s="3">
        <f t="shared" ca="1" si="11"/>
        <v>23.030769230769231</v>
      </c>
      <c r="E369" s="4">
        <f ca="1">Table1[[#This Row],[y]]-Table1[[#This Row],[Trend (window size 13)]]</f>
        <v>-2.4607692307692304</v>
      </c>
      <c r="F369" s="4">
        <f ca="1">AVERAGEIF($C$8:$C$727, Table1[[#This Row],[Monthly]], $E$8:$E$727)</f>
        <v>-2.4472564102564101</v>
      </c>
      <c r="G369" s="4">
        <f ca="1">Table1[[#This Row],[Add_Seasonality_Average (Additive)]]-AVERAGE($F$2:$F$13)</f>
        <v>-2.4513429487179486</v>
      </c>
      <c r="H369" s="4">
        <f ca="1">Table1[[#This Row],[y]]-Table1[[#This Row],[Seasonality]]</f>
        <v>23.021342948717948</v>
      </c>
      <c r="I369" s="4">
        <f ca="1">Table1[[#This Row],[Seasonally_Adjusted_Data]]</f>
        <v>23.021342948717948</v>
      </c>
      <c r="J369" s="4"/>
      <c r="K369" s="4"/>
      <c r="L369" s="4"/>
      <c r="M369" s="4"/>
      <c r="N369" s="4"/>
    </row>
    <row r="370" spans="1:14" x14ac:dyDescent="0.2">
      <c r="A370" s="5">
        <v>29465</v>
      </c>
      <c r="B370" s="3">
        <v>20.45</v>
      </c>
      <c r="C370" s="3" t="str">
        <f t="shared" si="10"/>
        <v>Sep</v>
      </c>
      <c r="D370" s="3">
        <f t="shared" ca="1" si="11"/>
        <v>23.046923076923072</v>
      </c>
      <c r="E370" s="4">
        <f ca="1">Table1[[#This Row],[y]]-Table1[[#This Row],[Trend (window size 13)]]</f>
        <v>-2.5969230769230727</v>
      </c>
      <c r="F370" s="4">
        <f ca="1">AVERAGEIF($C$8:$C$727, Table1[[#This Row],[Monthly]], $E$8:$E$727)</f>
        <v>-2.7400384615384614</v>
      </c>
      <c r="G370" s="4">
        <f ca="1">Table1[[#This Row],[Add_Seasonality_Average (Additive)]]-AVERAGE($F$2:$F$13)</f>
        <v>-2.7441249999999999</v>
      </c>
      <c r="H370" s="4">
        <f ca="1">Table1[[#This Row],[y]]-Table1[[#This Row],[Seasonality]]</f>
        <v>23.194125</v>
      </c>
      <c r="I370" s="4">
        <f ca="1">Table1[[#This Row],[Seasonally_Adjusted_Data]]</f>
        <v>23.194125</v>
      </c>
      <c r="J370" s="4"/>
      <c r="K370" s="4"/>
      <c r="L370" s="4"/>
      <c r="M370" s="4"/>
      <c r="N370" s="4"/>
    </row>
    <row r="371" spans="1:14" x14ac:dyDescent="0.2">
      <c r="A371" s="5">
        <v>29495</v>
      </c>
      <c r="B371" s="3">
        <v>20.43</v>
      </c>
      <c r="C371" s="3" t="str">
        <f t="shared" si="10"/>
        <v>Oct</v>
      </c>
      <c r="D371" s="3">
        <f t="shared" ca="1" si="11"/>
        <v>22.926153846153845</v>
      </c>
      <c r="E371" s="4">
        <f ca="1">Table1[[#This Row],[y]]-Table1[[#This Row],[Trend (window size 13)]]</f>
        <v>-2.4961538461538453</v>
      </c>
      <c r="F371" s="4">
        <f ca="1">AVERAGEIF($C$8:$C$727, Table1[[#This Row],[Monthly]], $E$8:$E$727)</f>
        <v>-2.4004615384615375</v>
      </c>
      <c r="G371" s="4">
        <f ca="1">Table1[[#This Row],[Add_Seasonality_Average (Additive)]]-AVERAGE($F$2:$F$13)</f>
        <v>-2.404548076923076</v>
      </c>
      <c r="H371" s="4">
        <f ca="1">Table1[[#This Row],[y]]-Table1[[#This Row],[Seasonality]]</f>
        <v>22.834548076923078</v>
      </c>
      <c r="I371" s="4">
        <f ca="1">Table1[[#This Row],[Seasonally_Adjusted_Data]]</f>
        <v>22.834548076923078</v>
      </c>
      <c r="J371" s="4"/>
      <c r="K371" s="4"/>
      <c r="L371" s="4"/>
      <c r="M371" s="4"/>
      <c r="N371" s="4"/>
    </row>
    <row r="372" spans="1:14" x14ac:dyDescent="0.2">
      <c r="A372" s="5">
        <v>29526</v>
      </c>
      <c r="B372" s="3">
        <v>21.23</v>
      </c>
      <c r="C372" s="3" t="str">
        <f t="shared" si="10"/>
        <v>Nov</v>
      </c>
      <c r="D372" s="3">
        <f t="shared" ca="1" si="11"/>
        <v>22.786923076923074</v>
      </c>
      <c r="E372" s="4">
        <f ca="1">Table1[[#This Row],[y]]-Table1[[#This Row],[Trend (window size 13)]]</f>
        <v>-1.5569230769230735</v>
      </c>
      <c r="F372" s="4">
        <f ca="1">AVERAGEIF($C$8:$C$727, Table1[[#This Row],[Monthly]], $E$8:$E$727)</f>
        <v>-1.6477179487179485</v>
      </c>
      <c r="G372" s="4">
        <f ca="1">Table1[[#This Row],[Add_Seasonality_Average (Additive)]]-AVERAGE($F$2:$F$13)</f>
        <v>-1.651804487179487</v>
      </c>
      <c r="H372" s="4">
        <f ca="1">Table1[[#This Row],[y]]-Table1[[#This Row],[Seasonality]]</f>
        <v>22.881804487179487</v>
      </c>
      <c r="I372" s="4">
        <f ca="1">Table1[[#This Row],[Seasonally_Adjusted_Data]]</f>
        <v>22.881804487179487</v>
      </c>
      <c r="J372" s="4"/>
      <c r="K372" s="4"/>
      <c r="L372" s="4"/>
      <c r="M372" s="4"/>
      <c r="N372" s="4"/>
    </row>
    <row r="373" spans="1:14" x14ac:dyDescent="0.2">
      <c r="A373" s="5">
        <v>29556</v>
      </c>
      <c r="B373" s="3">
        <v>22.34</v>
      </c>
      <c r="C373" s="3" t="str">
        <f t="shared" si="10"/>
        <v>Dec</v>
      </c>
      <c r="D373" s="3">
        <f t="shared" ca="1" si="11"/>
        <v>22.64153846153846</v>
      </c>
      <c r="E373" s="4">
        <f ca="1">Table1[[#This Row],[y]]-Table1[[#This Row],[Trend (window size 13)]]</f>
        <v>-0.30153846153845976</v>
      </c>
      <c r="F373" s="4">
        <f ca="1">AVERAGEIF($C$8:$C$727, Table1[[#This Row],[Monthly]], $E$8:$E$727)</f>
        <v>-0.38643589743589757</v>
      </c>
      <c r="G373" s="4">
        <f ca="1">Table1[[#This Row],[Add_Seasonality_Average (Additive)]]-AVERAGE($F$2:$F$13)</f>
        <v>-0.39052243589743607</v>
      </c>
      <c r="H373" s="4">
        <f ca="1">Table1[[#This Row],[y]]-Table1[[#This Row],[Seasonality]]</f>
        <v>22.730522435897434</v>
      </c>
      <c r="I373" s="4">
        <f ca="1">Table1[[#This Row],[Seasonally_Adjusted_Data]]</f>
        <v>22.730522435897434</v>
      </c>
      <c r="J373" s="4"/>
      <c r="K373" s="4"/>
      <c r="L373" s="4"/>
      <c r="M373" s="4"/>
      <c r="N373" s="4"/>
    </row>
    <row r="374" spans="1:14" x14ac:dyDescent="0.2">
      <c r="A374" s="5">
        <v>29587</v>
      </c>
      <c r="B374" s="3">
        <v>22.98</v>
      </c>
      <c r="C374" s="3" t="str">
        <f t="shared" si="10"/>
        <v>Jan</v>
      </c>
      <c r="D374" s="3">
        <f t="shared" ca="1" si="11"/>
        <v>22.504615384615388</v>
      </c>
      <c r="E374" s="4">
        <f ca="1">Table1[[#This Row],[y]]-Table1[[#This Row],[Trend (window size 13)]]</f>
        <v>0.47538461538461263</v>
      </c>
      <c r="F374" s="4">
        <f ca="1">AVERAGEIF($C$8:$C$727, Table1[[#This Row],[Monthly]], $E$8:$E$727)</f>
        <v>1.4054358974358971</v>
      </c>
      <c r="G374" s="4">
        <f ca="1">Table1[[#This Row],[Add_Seasonality_Average (Additive)]]-AVERAGE($F$2:$F$13)</f>
        <v>1.4013493589743586</v>
      </c>
      <c r="H374" s="4">
        <f ca="1">Table1[[#This Row],[y]]-Table1[[#This Row],[Seasonality]]</f>
        <v>21.578650641025643</v>
      </c>
      <c r="I374" s="4">
        <f ca="1">Table1[[#This Row],[Seasonally_Adjusted_Data]]</f>
        <v>21.578650641025643</v>
      </c>
      <c r="J374" s="4"/>
      <c r="K374" s="4"/>
      <c r="L374" s="4"/>
      <c r="M374" s="4"/>
      <c r="N374" s="4"/>
    </row>
    <row r="375" spans="1:14" x14ac:dyDescent="0.2">
      <c r="A375" s="5">
        <v>29618</v>
      </c>
      <c r="B375" s="3">
        <v>24.9</v>
      </c>
      <c r="C375" s="3" t="str">
        <f t="shared" si="10"/>
        <v>Feb</v>
      </c>
      <c r="D375" s="3">
        <f t="shared" ca="1" si="11"/>
        <v>22.410000000000004</v>
      </c>
      <c r="E375" s="4">
        <f ca="1">Table1[[#This Row],[y]]-Table1[[#This Row],[Trend (window size 13)]]</f>
        <v>2.4899999999999949</v>
      </c>
      <c r="F375" s="4">
        <f ca="1">AVERAGEIF($C$8:$C$727, Table1[[#This Row],[Monthly]], $E$8:$E$727)</f>
        <v>2.9278461538461542</v>
      </c>
      <c r="G375" s="4">
        <f ca="1">Table1[[#This Row],[Add_Seasonality_Average (Additive)]]-AVERAGE($F$2:$F$13)</f>
        <v>2.9237596153846157</v>
      </c>
      <c r="H375" s="4">
        <f ca="1">Table1[[#This Row],[y]]-Table1[[#This Row],[Seasonality]]</f>
        <v>21.976240384615384</v>
      </c>
      <c r="I375" s="4">
        <f ca="1">Table1[[#This Row],[Seasonally_Adjusted_Data]]</f>
        <v>21.976240384615384</v>
      </c>
      <c r="J375" s="4"/>
      <c r="K375" s="4"/>
      <c r="L375" s="4"/>
      <c r="M375" s="4"/>
      <c r="N375" s="4"/>
    </row>
    <row r="376" spans="1:14" x14ac:dyDescent="0.2">
      <c r="A376" s="5">
        <v>29646</v>
      </c>
      <c r="B376" s="3">
        <v>25.94</v>
      </c>
      <c r="C376" s="3" t="str">
        <f t="shared" si="10"/>
        <v>Mar</v>
      </c>
      <c r="D376" s="3">
        <f t="shared" ca="1" si="11"/>
        <v>22.373076923076919</v>
      </c>
      <c r="E376" s="4">
        <f ca="1">Table1[[#This Row],[y]]-Table1[[#This Row],[Trend (window size 13)]]</f>
        <v>3.5669230769230822</v>
      </c>
      <c r="F376" s="4">
        <f ca="1">AVERAGEIF($C$8:$C$727, Table1[[#This Row],[Monthly]], $E$8:$E$727)</f>
        <v>3.3439999999999999</v>
      </c>
      <c r="G376" s="4">
        <f ca="1">Table1[[#This Row],[Add_Seasonality_Average (Additive)]]-AVERAGE($F$2:$F$13)</f>
        <v>3.3399134615384614</v>
      </c>
      <c r="H376" s="4">
        <f ca="1">Table1[[#This Row],[y]]-Table1[[#This Row],[Seasonality]]</f>
        <v>22.600086538461539</v>
      </c>
      <c r="I376" s="4">
        <f ca="1">Table1[[#This Row],[Seasonally_Adjusted_Data]]</f>
        <v>22.600086538461539</v>
      </c>
      <c r="J376" s="4"/>
      <c r="K376" s="4"/>
      <c r="L376" s="4"/>
      <c r="M376" s="4"/>
      <c r="N376" s="4"/>
    </row>
    <row r="377" spans="1:14" x14ac:dyDescent="0.2">
      <c r="A377" s="5">
        <v>29677</v>
      </c>
      <c r="B377" s="3">
        <v>24.89</v>
      </c>
      <c r="C377" s="3" t="str">
        <f t="shared" si="10"/>
        <v>Apr</v>
      </c>
      <c r="D377" s="3">
        <f t="shared" ca="1" si="11"/>
        <v>22.383076923076921</v>
      </c>
      <c r="E377" s="4">
        <f ca="1">Table1[[#This Row],[y]]-Table1[[#This Row],[Trend (window size 13)]]</f>
        <v>2.5069230769230799</v>
      </c>
      <c r="F377" s="4">
        <f ca="1">AVERAGEIF($C$8:$C$727, Table1[[#This Row],[Monthly]], $E$8:$E$727)</f>
        <v>2.4728461538461546</v>
      </c>
      <c r="G377" s="4">
        <f ca="1">Table1[[#This Row],[Add_Seasonality_Average (Additive)]]-AVERAGE($F$2:$F$13)</f>
        <v>2.4687596153846161</v>
      </c>
      <c r="H377" s="4">
        <f ca="1">Table1[[#This Row],[y]]-Table1[[#This Row],[Seasonality]]</f>
        <v>22.421240384615384</v>
      </c>
      <c r="I377" s="4">
        <f ca="1">Table1[[#This Row],[Seasonally_Adjusted_Data]]</f>
        <v>22.421240384615384</v>
      </c>
      <c r="J377" s="4"/>
      <c r="K377" s="4"/>
      <c r="L377" s="4"/>
      <c r="M377" s="4"/>
      <c r="N377" s="4"/>
    </row>
    <row r="378" spans="1:14" x14ac:dyDescent="0.2">
      <c r="A378" s="5">
        <v>29707</v>
      </c>
      <c r="B378" s="3">
        <v>23.9</v>
      </c>
      <c r="C378" s="3" t="str">
        <f t="shared" si="10"/>
        <v>May</v>
      </c>
      <c r="D378" s="3">
        <f t="shared" ca="1" si="11"/>
        <v>22.446923076923074</v>
      </c>
      <c r="E378" s="4">
        <f ca="1">Table1[[#This Row],[y]]-Table1[[#This Row],[Trend (window size 13)]]</f>
        <v>1.4530769230769245</v>
      </c>
      <c r="F378" s="4">
        <f ca="1">AVERAGEIF($C$8:$C$727, Table1[[#This Row],[Monthly]], $E$8:$E$727)</f>
        <v>1.190307692307693</v>
      </c>
      <c r="G378" s="4">
        <f ca="1">Table1[[#This Row],[Add_Seasonality_Average (Additive)]]-AVERAGE($F$2:$F$13)</f>
        <v>1.1862211538461545</v>
      </c>
      <c r="H378" s="4">
        <f ca="1">Table1[[#This Row],[y]]-Table1[[#This Row],[Seasonality]]</f>
        <v>22.713778846153843</v>
      </c>
      <c r="I378" s="4">
        <f ca="1">Table1[[#This Row],[Seasonally_Adjusted_Data]]</f>
        <v>22.713778846153843</v>
      </c>
      <c r="J378" s="4"/>
      <c r="K378" s="4"/>
      <c r="L378" s="4"/>
      <c r="M378" s="4"/>
      <c r="N378" s="4"/>
    </row>
    <row r="379" spans="1:14" x14ac:dyDescent="0.2">
      <c r="A379" s="5">
        <v>29738</v>
      </c>
      <c r="B379" s="3">
        <v>22.57</v>
      </c>
      <c r="C379" s="3" t="str">
        <f t="shared" si="10"/>
        <v>Jun</v>
      </c>
      <c r="D379" s="3">
        <f t="shared" ca="1" si="11"/>
        <v>22.552307692307693</v>
      </c>
      <c r="E379" s="4">
        <f ca="1">Table1[[#This Row],[y]]-Table1[[#This Row],[Trend (window size 13)]]</f>
        <v>1.7692307692307452E-2</v>
      </c>
      <c r="F379" s="4">
        <f ca="1">AVERAGEIF($C$8:$C$727, Table1[[#This Row],[Monthly]], $E$8:$E$727)</f>
        <v>-0.22521794871794854</v>
      </c>
      <c r="G379" s="4">
        <f ca="1">Table1[[#This Row],[Add_Seasonality_Average (Additive)]]-AVERAGE($F$2:$F$13)</f>
        <v>-0.22930448717948707</v>
      </c>
      <c r="H379" s="4">
        <f ca="1">Table1[[#This Row],[y]]-Table1[[#This Row],[Seasonality]]</f>
        <v>22.799304487179487</v>
      </c>
      <c r="I379" s="4">
        <f ca="1">Table1[[#This Row],[Seasonally_Adjusted_Data]]</f>
        <v>22.799304487179487</v>
      </c>
      <c r="J379" s="4"/>
      <c r="K379" s="4"/>
      <c r="L379" s="4"/>
      <c r="M379" s="4"/>
      <c r="N379" s="4"/>
    </row>
    <row r="380" spans="1:14" x14ac:dyDescent="0.2">
      <c r="A380" s="5">
        <v>29768</v>
      </c>
      <c r="B380" s="3">
        <v>21.1</v>
      </c>
      <c r="C380" s="3" t="str">
        <f t="shared" si="10"/>
        <v>Jul</v>
      </c>
      <c r="D380" s="3">
        <f t="shared" ca="1" si="11"/>
        <v>22.707692307692305</v>
      </c>
      <c r="E380" s="4">
        <f ca="1">Table1[[#This Row],[y]]-Table1[[#This Row],[Trend (window size 13)]]</f>
        <v>-1.6076923076923038</v>
      </c>
      <c r="F380" s="4">
        <f ca="1">AVERAGEIF($C$8:$C$727, Table1[[#This Row],[Monthly]], $E$8:$E$727)</f>
        <v>-1.4442692307692311</v>
      </c>
      <c r="G380" s="4">
        <f ca="1">Table1[[#This Row],[Add_Seasonality_Average (Additive)]]-AVERAGE($F$2:$F$13)</f>
        <v>-1.4483557692307696</v>
      </c>
      <c r="H380" s="4">
        <f ca="1">Table1[[#This Row],[y]]-Table1[[#This Row],[Seasonality]]</f>
        <v>22.548355769230771</v>
      </c>
      <c r="I380" s="4">
        <f ca="1">Table1[[#This Row],[Seasonally_Adjusted_Data]]</f>
        <v>22.548355769230771</v>
      </c>
      <c r="J380" s="4"/>
      <c r="K380" s="4"/>
      <c r="L380" s="4"/>
      <c r="M380" s="4"/>
      <c r="N380" s="4"/>
    </row>
    <row r="381" spans="1:14" x14ac:dyDescent="0.2">
      <c r="A381" s="5">
        <v>29799</v>
      </c>
      <c r="B381" s="3">
        <v>20.03</v>
      </c>
      <c r="C381" s="3" t="str">
        <f t="shared" si="10"/>
        <v>Aug</v>
      </c>
      <c r="D381" s="3">
        <f t="shared" ca="1" si="11"/>
        <v>22.895384615384614</v>
      </c>
      <c r="E381" s="4">
        <f ca="1">Table1[[#This Row],[y]]-Table1[[#This Row],[Trend (window size 13)]]</f>
        <v>-2.8653846153846132</v>
      </c>
      <c r="F381" s="4">
        <f ca="1">AVERAGEIF($C$8:$C$727, Table1[[#This Row],[Monthly]], $E$8:$E$727)</f>
        <v>-2.4472564102564101</v>
      </c>
      <c r="G381" s="4">
        <f ca="1">Table1[[#This Row],[Add_Seasonality_Average (Additive)]]-AVERAGE($F$2:$F$13)</f>
        <v>-2.4513429487179486</v>
      </c>
      <c r="H381" s="4">
        <f ca="1">Table1[[#This Row],[y]]-Table1[[#This Row],[Seasonality]]</f>
        <v>22.481342948717948</v>
      </c>
      <c r="I381" s="4">
        <f ca="1">Table1[[#This Row],[Seasonally_Adjusted_Data]]</f>
        <v>22.481342948717948</v>
      </c>
      <c r="J381" s="4"/>
      <c r="K381" s="4"/>
      <c r="L381" s="4"/>
      <c r="M381" s="4"/>
      <c r="N381" s="4"/>
    </row>
    <row r="382" spans="1:14" x14ac:dyDescent="0.2">
      <c r="A382" s="5">
        <v>29830</v>
      </c>
      <c r="B382" s="3">
        <v>20.09</v>
      </c>
      <c r="C382" s="3" t="str">
        <f t="shared" si="10"/>
        <v>Sep</v>
      </c>
      <c r="D382" s="3">
        <f t="shared" ca="1" si="11"/>
        <v>22.933846153846147</v>
      </c>
      <c r="E382" s="4">
        <f ca="1">Table1[[#This Row],[y]]-Table1[[#This Row],[Trend (window size 13)]]</f>
        <v>-2.8438461538461475</v>
      </c>
      <c r="F382" s="4">
        <f ca="1">AVERAGEIF($C$8:$C$727, Table1[[#This Row],[Monthly]], $E$8:$E$727)</f>
        <v>-2.7400384615384614</v>
      </c>
      <c r="G382" s="4">
        <f ca="1">Table1[[#This Row],[Add_Seasonality_Average (Additive)]]-AVERAGE($F$2:$F$13)</f>
        <v>-2.7441249999999999</v>
      </c>
      <c r="H382" s="4">
        <f ca="1">Table1[[#This Row],[y]]-Table1[[#This Row],[Seasonality]]</f>
        <v>22.834125</v>
      </c>
      <c r="I382" s="4">
        <f ca="1">Table1[[#This Row],[Seasonally_Adjusted_Data]]</f>
        <v>22.834125</v>
      </c>
      <c r="J382" s="4"/>
      <c r="K382" s="4"/>
      <c r="L382" s="4"/>
      <c r="M382" s="4"/>
      <c r="N382" s="4"/>
    </row>
    <row r="383" spans="1:14" x14ac:dyDescent="0.2">
      <c r="A383" s="5">
        <v>29860</v>
      </c>
      <c r="B383" s="3">
        <v>20.58</v>
      </c>
      <c r="C383" s="3" t="str">
        <f t="shared" si="10"/>
        <v>Oct</v>
      </c>
      <c r="D383" s="3">
        <f t="shared" ca="1" si="11"/>
        <v>22.858461538461537</v>
      </c>
      <c r="E383" s="4">
        <f ca="1">Table1[[#This Row],[y]]-Table1[[#This Row],[Trend (window size 13)]]</f>
        <v>-2.2784615384615385</v>
      </c>
      <c r="F383" s="4">
        <f ca="1">AVERAGEIF($C$8:$C$727, Table1[[#This Row],[Monthly]], $E$8:$E$727)</f>
        <v>-2.4004615384615375</v>
      </c>
      <c r="G383" s="4">
        <f ca="1">Table1[[#This Row],[Add_Seasonality_Average (Additive)]]-AVERAGE($F$2:$F$13)</f>
        <v>-2.404548076923076</v>
      </c>
      <c r="H383" s="4">
        <f ca="1">Table1[[#This Row],[y]]-Table1[[#This Row],[Seasonality]]</f>
        <v>22.984548076923076</v>
      </c>
      <c r="I383" s="4">
        <f ca="1">Table1[[#This Row],[Seasonally_Adjusted_Data]]</f>
        <v>22.984548076923076</v>
      </c>
      <c r="J383" s="4"/>
      <c r="K383" s="4"/>
      <c r="L383" s="4"/>
      <c r="M383" s="4"/>
      <c r="N383" s="4"/>
    </row>
    <row r="384" spans="1:14" x14ac:dyDescent="0.2">
      <c r="A384" s="5">
        <v>29891</v>
      </c>
      <c r="B384" s="3">
        <v>21.26</v>
      </c>
      <c r="C384" s="3" t="str">
        <f t="shared" si="10"/>
        <v>Nov</v>
      </c>
      <c r="D384" s="3">
        <f t="shared" ca="1" si="11"/>
        <v>22.806153846153844</v>
      </c>
      <c r="E384" s="4">
        <f ca="1">Table1[[#This Row],[y]]-Table1[[#This Row],[Trend (window size 13)]]</f>
        <v>-1.5461538461538424</v>
      </c>
      <c r="F384" s="4">
        <f ca="1">AVERAGEIF($C$8:$C$727, Table1[[#This Row],[Monthly]], $E$8:$E$727)</f>
        <v>-1.6477179487179485</v>
      </c>
      <c r="G384" s="4">
        <f ca="1">Table1[[#This Row],[Add_Seasonality_Average (Additive)]]-AVERAGE($F$2:$F$13)</f>
        <v>-1.651804487179487</v>
      </c>
      <c r="H384" s="4">
        <f ca="1">Table1[[#This Row],[y]]-Table1[[#This Row],[Seasonality]]</f>
        <v>22.911804487179488</v>
      </c>
      <c r="I384" s="4">
        <f ca="1">Table1[[#This Row],[Seasonally_Adjusted_Data]]</f>
        <v>22.911804487179488</v>
      </c>
      <c r="J384" s="4"/>
      <c r="K384" s="4"/>
      <c r="L384" s="4"/>
      <c r="M384" s="4"/>
      <c r="N384" s="4"/>
    </row>
    <row r="385" spans="1:14" x14ac:dyDescent="0.2">
      <c r="A385" s="5">
        <v>29921</v>
      </c>
      <c r="B385" s="3">
        <v>22.6</v>
      </c>
      <c r="C385" s="3" t="str">
        <f t="shared" si="10"/>
        <v>Dec</v>
      </c>
      <c r="D385" s="3">
        <f t="shared" ca="1" si="11"/>
        <v>22.76384615384616</v>
      </c>
      <c r="E385" s="4">
        <f ca="1">Table1[[#This Row],[y]]-Table1[[#This Row],[Trend (window size 13)]]</f>
        <v>-0.16384615384615842</v>
      </c>
      <c r="F385" s="4">
        <f ca="1">AVERAGEIF($C$8:$C$727, Table1[[#This Row],[Monthly]], $E$8:$E$727)</f>
        <v>-0.38643589743589757</v>
      </c>
      <c r="G385" s="4">
        <f ca="1">Table1[[#This Row],[Add_Seasonality_Average (Additive)]]-AVERAGE($F$2:$F$13)</f>
        <v>-0.39052243589743607</v>
      </c>
      <c r="H385" s="4">
        <f ca="1">Table1[[#This Row],[y]]-Table1[[#This Row],[Seasonality]]</f>
        <v>22.990522435897436</v>
      </c>
      <c r="I385" s="4">
        <f ca="1">Table1[[#This Row],[Seasonally_Adjusted_Data]]</f>
        <v>22.990522435897436</v>
      </c>
      <c r="J385" s="4"/>
      <c r="K385" s="4"/>
      <c r="L385" s="4"/>
      <c r="M385" s="4"/>
      <c r="N385" s="4"/>
    </row>
    <row r="386" spans="1:14" x14ac:dyDescent="0.2">
      <c r="A386" s="5">
        <v>29952</v>
      </c>
      <c r="B386" s="3">
        <v>24.36</v>
      </c>
      <c r="C386" s="3" t="str">
        <f t="shared" si="10"/>
        <v>Jan</v>
      </c>
      <c r="D386" s="3">
        <f t="shared" ca="1" si="11"/>
        <v>22.758461538461539</v>
      </c>
      <c r="E386" s="4">
        <f ca="1">Table1[[#This Row],[y]]-Table1[[#This Row],[Trend (window size 13)]]</f>
        <v>1.6015384615384605</v>
      </c>
      <c r="F386" s="4">
        <f ca="1">AVERAGEIF($C$8:$C$727, Table1[[#This Row],[Monthly]], $E$8:$E$727)</f>
        <v>1.4054358974358971</v>
      </c>
      <c r="G386" s="4">
        <f ca="1">Table1[[#This Row],[Add_Seasonality_Average (Additive)]]-AVERAGE($F$2:$F$13)</f>
        <v>1.4013493589743586</v>
      </c>
      <c r="H386" s="4">
        <f ca="1">Table1[[#This Row],[y]]-Table1[[#This Row],[Seasonality]]</f>
        <v>22.958650641025642</v>
      </c>
      <c r="I386" s="4">
        <f ca="1">Table1[[#This Row],[Seasonally_Adjusted_Data]]</f>
        <v>22.958650641025642</v>
      </c>
      <c r="J386" s="4"/>
      <c r="K386" s="4"/>
      <c r="L386" s="4"/>
      <c r="M386" s="4"/>
      <c r="N386" s="4"/>
    </row>
    <row r="387" spans="1:14" x14ac:dyDescent="0.2">
      <c r="A387" s="5">
        <v>29983</v>
      </c>
      <c r="B387" s="3">
        <v>25.42</v>
      </c>
      <c r="C387" s="3" t="str">
        <f t="shared" ref="C387:C450" si="12">TEXT(A387,"MMM")</f>
        <v>Feb</v>
      </c>
      <c r="D387" s="3">
        <f t="shared" ca="1" si="11"/>
        <v>22.819230769230771</v>
      </c>
      <c r="E387" s="4">
        <f ca="1">Table1[[#This Row],[y]]-Table1[[#This Row],[Trend (window size 13)]]</f>
        <v>2.6007692307692309</v>
      </c>
      <c r="F387" s="4">
        <f ca="1">AVERAGEIF($C$8:$C$727, Table1[[#This Row],[Monthly]], $E$8:$E$727)</f>
        <v>2.9278461538461542</v>
      </c>
      <c r="G387" s="4">
        <f ca="1">Table1[[#This Row],[Add_Seasonality_Average (Additive)]]-AVERAGE($F$2:$F$13)</f>
        <v>2.9237596153846157</v>
      </c>
      <c r="H387" s="4">
        <f ca="1">Table1[[#This Row],[y]]-Table1[[#This Row],[Seasonality]]</f>
        <v>22.496240384615387</v>
      </c>
      <c r="I387" s="4">
        <f ca="1">Table1[[#This Row],[Seasonally_Adjusted_Data]]</f>
        <v>22.496240384615387</v>
      </c>
      <c r="J387" s="4"/>
      <c r="K387" s="4"/>
      <c r="L387" s="4"/>
      <c r="M387" s="4"/>
      <c r="N387" s="4"/>
    </row>
    <row r="388" spans="1:14" x14ac:dyDescent="0.2">
      <c r="A388" s="5">
        <v>30011</v>
      </c>
      <c r="B388" s="3">
        <v>25.4</v>
      </c>
      <c r="C388" s="3" t="str">
        <f t="shared" si="12"/>
        <v>Mar</v>
      </c>
      <c r="D388" s="3">
        <f t="shared" ca="1" si="11"/>
        <v>22.973846153846157</v>
      </c>
      <c r="E388" s="4">
        <f ca="1">Table1[[#This Row],[y]]-Table1[[#This Row],[Trend (window size 13)]]</f>
        <v>2.4261538461538414</v>
      </c>
      <c r="F388" s="4">
        <f ca="1">AVERAGEIF($C$8:$C$727, Table1[[#This Row],[Monthly]], $E$8:$E$727)</f>
        <v>3.3439999999999999</v>
      </c>
      <c r="G388" s="4">
        <f ca="1">Table1[[#This Row],[Add_Seasonality_Average (Additive)]]-AVERAGE($F$2:$F$13)</f>
        <v>3.3399134615384614</v>
      </c>
      <c r="H388" s="4">
        <f ca="1">Table1[[#This Row],[y]]-Table1[[#This Row],[Seasonality]]</f>
        <v>22.060086538461537</v>
      </c>
      <c r="I388" s="4">
        <f ca="1">Table1[[#This Row],[Seasonally_Adjusted_Data]]</f>
        <v>22.060086538461537</v>
      </c>
      <c r="J388" s="4"/>
      <c r="K388" s="4"/>
      <c r="L388" s="4"/>
      <c r="M388" s="4"/>
      <c r="N388" s="4"/>
    </row>
    <row r="389" spans="1:14" x14ac:dyDescent="0.2">
      <c r="A389" s="5">
        <v>30042</v>
      </c>
      <c r="B389" s="3">
        <v>24.96</v>
      </c>
      <c r="C389" s="3" t="str">
        <f t="shared" si="12"/>
        <v>Apr</v>
      </c>
      <c r="D389" s="3">
        <f t="shared" ca="1" si="11"/>
        <v>23.188461538461542</v>
      </c>
      <c r="E389" s="4">
        <f ca="1">Table1[[#This Row],[y]]-Table1[[#This Row],[Trend (window size 13)]]</f>
        <v>1.7715384615384586</v>
      </c>
      <c r="F389" s="4">
        <f ca="1">AVERAGEIF($C$8:$C$727, Table1[[#This Row],[Monthly]], $E$8:$E$727)</f>
        <v>2.4728461538461546</v>
      </c>
      <c r="G389" s="4">
        <f ca="1">Table1[[#This Row],[Add_Seasonality_Average (Additive)]]-AVERAGE($F$2:$F$13)</f>
        <v>2.4687596153846161</v>
      </c>
      <c r="H389" s="4">
        <f ca="1">Table1[[#This Row],[y]]-Table1[[#This Row],[Seasonality]]</f>
        <v>22.491240384615384</v>
      </c>
      <c r="I389" s="4">
        <f ca="1">Table1[[#This Row],[Seasonally_Adjusted_Data]]</f>
        <v>22.491240384615384</v>
      </c>
      <c r="J389" s="4"/>
      <c r="K389" s="4"/>
      <c r="L389" s="4"/>
      <c r="M389" s="4"/>
      <c r="N389" s="4"/>
    </row>
    <row r="390" spans="1:14" x14ac:dyDescent="0.2">
      <c r="A390" s="5">
        <v>30072</v>
      </c>
      <c r="B390" s="3">
        <v>24.21</v>
      </c>
      <c r="C390" s="3" t="str">
        <f t="shared" si="12"/>
        <v>May</v>
      </c>
      <c r="D390" s="3">
        <f t="shared" ca="1" si="11"/>
        <v>23.495384615384616</v>
      </c>
      <c r="E390" s="4">
        <f ca="1">Table1[[#This Row],[y]]-Table1[[#This Row],[Trend (window size 13)]]</f>
        <v>0.7146153846153851</v>
      </c>
      <c r="F390" s="4">
        <f ca="1">AVERAGEIF($C$8:$C$727, Table1[[#This Row],[Monthly]], $E$8:$E$727)</f>
        <v>1.190307692307693</v>
      </c>
      <c r="G390" s="4">
        <f ca="1">Table1[[#This Row],[Add_Seasonality_Average (Additive)]]-AVERAGE($F$2:$F$13)</f>
        <v>1.1862211538461545</v>
      </c>
      <c r="H390" s="4">
        <f ca="1">Table1[[#This Row],[y]]-Table1[[#This Row],[Seasonality]]</f>
        <v>23.023778846153846</v>
      </c>
      <c r="I390" s="4">
        <f ca="1">Table1[[#This Row],[Seasonally_Adjusted_Data]]</f>
        <v>23.023778846153846</v>
      </c>
      <c r="J390" s="4"/>
      <c r="K390" s="4"/>
      <c r="L390" s="4"/>
      <c r="M390" s="4"/>
      <c r="N390" s="4"/>
    </row>
    <row r="391" spans="1:14" x14ac:dyDescent="0.2">
      <c r="A391" s="5">
        <v>30103</v>
      </c>
      <c r="B391" s="3">
        <v>23.35</v>
      </c>
      <c r="C391" s="3" t="str">
        <f t="shared" si="12"/>
        <v>Jun</v>
      </c>
      <c r="D391" s="3">
        <f t="shared" ca="1" si="11"/>
        <v>23.85153846153846</v>
      </c>
      <c r="E391" s="4">
        <f ca="1">Table1[[#This Row],[y]]-Table1[[#This Row],[Trend (window size 13)]]</f>
        <v>-0.50153846153845905</v>
      </c>
      <c r="F391" s="4">
        <f ca="1">AVERAGEIF($C$8:$C$727, Table1[[#This Row],[Monthly]], $E$8:$E$727)</f>
        <v>-0.22521794871794854</v>
      </c>
      <c r="G391" s="4">
        <f ca="1">Table1[[#This Row],[Add_Seasonality_Average (Additive)]]-AVERAGE($F$2:$F$13)</f>
        <v>-0.22930448717948707</v>
      </c>
      <c r="H391" s="4">
        <f ca="1">Table1[[#This Row],[y]]-Table1[[#This Row],[Seasonality]]</f>
        <v>23.579304487179488</v>
      </c>
      <c r="I391" s="4">
        <f ca="1">Table1[[#This Row],[Seasonally_Adjusted_Data]]</f>
        <v>23.579304487179488</v>
      </c>
      <c r="J391" s="4"/>
      <c r="K391" s="4"/>
      <c r="L391" s="4"/>
      <c r="M391" s="4"/>
      <c r="N391" s="4"/>
    </row>
    <row r="392" spans="1:14" x14ac:dyDescent="0.2">
      <c r="A392" s="5">
        <v>30133</v>
      </c>
      <c r="B392" s="3">
        <v>22.5</v>
      </c>
      <c r="C392" s="3" t="str">
        <f t="shared" si="12"/>
        <v>Jul</v>
      </c>
      <c r="D392" s="3">
        <f t="shared" ca="1" si="11"/>
        <v>24.209230769230771</v>
      </c>
      <c r="E392" s="4">
        <f ca="1">Table1[[#This Row],[y]]-Table1[[#This Row],[Trend (window size 13)]]</f>
        <v>-1.7092307692307713</v>
      </c>
      <c r="F392" s="4">
        <f ca="1">AVERAGEIF($C$8:$C$727, Table1[[#This Row],[Monthly]], $E$8:$E$727)</f>
        <v>-1.4442692307692311</v>
      </c>
      <c r="G392" s="4">
        <f ca="1">Table1[[#This Row],[Add_Seasonality_Average (Additive)]]-AVERAGE($F$2:$F$13)</f>
        <v>-1.4483557692307696</v>
      </c>
      <c r="H392" s="4">
        <f ca="1">Table1[[#This Row],[y]]-Table1[[#This Row],[Seasonality]]</f>
        <v>23.948355769230769</v>
      </c>
      <c r="I392" s="4">
        <f ca="1">Table1[[#This Row],[Seasonally_Adjusted_Data]]</f>
        <v>23.948355769230769</v>
      </c>
      <c r="J392" s="4"/>
      <c r="K392" s="4"/>
      <c r="L392" s="4"/>
      <c r="M392" s="4"/>
      <c r="N392" s="4"/>
    </row>
    <row r="393" spans="1:14" x14ac:dyDescent="0.2">
      <c r="A393" s="5">
        <v>30164</v>
      </c>
      <c r="B393" s="3">
        <v>21.89</v>
      </c>
      <c r="C393" s="3" t="str">
        <f t="shared" si="12"/>
        <v>Aug</v>
      </c>
      <c r="D393" s="3">
        <f t="shared" ref="D393:D456" ca="1" si="13">IFERROR(AVERAGE(OFFSET(B387, 0, 0, 13, 1)), "")</f>
        <v>24.50692307692308</v>
      </c>
      <c r="E393" s="4">
        <f ca="1">Table1[[#This Row],[y]]-Table1[[#This Row],[Trend (window size 13)]]</f>
        <v>-2.6169230769230793</v>
      </c>
      <c r="F393" s="4">
        <f ca="1">AVERAGEIF($C$8:$C$727, Table1[[#This Row],[Monthly]], $E$8:$E$727)</f>
        <v>-2.4472564102564101</v>
      </c>
      <c r="G393" s="4">
        <f ca="1">Table1[[#This Row],[Add_Seasonality_Average (Additive)]]-AVERAGE($F$2:$F$13)</f>
        <v>-2.4513429487179486</v>
      </c>
      <c r="H393" s="4">
        <f ca="1">Table1[[#This Row],[y]]-Table1[[#This Row],[Seasonality]]</f>
        <v>24.341342948717948</v>
      </c>
      <c r="I393" s="4">
        <f ca="1">Table1[[#This Row],[Seasonally_Adjusted_Data]]</f>
        <v>24.341342948717948</v>
      </c>
      <c r="J393" s="4"/>
      <c r="K393" s="4"/>
      <c r="L393" s="4"/>
      <c r="M393" s="4"/>
      <c r="N393" s="4"/>
    </row>
    <row r="394" spans="1:14" x14ac:dyDescent="0.2">
      <c r="A394" s="5">
        <v>30195</v>
      </c>
      <c r="B394" s="3">
        <v>22.04</v>
      </c>
      <c r="C394" s="3" t="str">
        <f t="shared" si="12"/>
        <v>Sep</v>
      </c>
      <c r="D394" s="3">
        <f t="shared" ca="1" si="13"/>
        <v>24.770769230769233</v>
      </c>
      <c r="E394" s="4">
        <f ca="1">Table1[[#This Row],[y]]-Table1[[#This Row],[Trend (window size 13)]]</f>
        <v>-2.7307692307692335</v>
      </c>
      <c r="F394" s="4">
        <f ca="1">AVERAGEIF($C$8:$C$727, Table1[[#This Row],[Monthly]], $E$8:$E$727)</f>
        <v>-2.7400384615384614</v>
      </c>
      <c r="G394" s="4">
        <f ca="1">Table1[[#This Row],[Add_Seasonality_Average (Additive)]]-AVERAGE($F$2:$F$13)</f>
        <v>-2.7441249999999999</v>
      </c>
      <c r="H394" s="4">
        <f ca="1">Table1[[#This Row],[y]]-Table1[[#This Row],[Seasonality]]</f>
        <v>24.784125</v>
      </c>
      <c r="I394" s="4">
        <f ca="1">Table1[[#This Row],[Seasonally_Adjusted_Data]]</f>
        <v>24.784125</v>
      </c>
      <c r="J394" s="4"/>
      <c r="K394" s="4"/>
      <c r="L394" s="4"/>
      <c r="M394" s="4"/>
      <c r="N394" s="4"/>
    </row>
    <row r="395" spans="1:14" x14ac:dyDescent="0.2">
      <c r="A395" s="5">
        <v>30225</v>
      </c>
      <c r="B395" s="3">
        <v>22.88</v>
      </c>
      <c r="C395" s="3" t="str">
        <f t="shared" si="12"/>
        <v>Oct</v>
      </c>
      <c r="D395" s="3">
        <f t="shared" ca="1" si="13"/>
        <v>25.033846153846159</v>
      </c>
      <c r="E395" s="4">
        <f ca="1">Table1[[#This Row],[y]]-Table1[[#This Row],[Trend (window size 13)]]</f>
        <v>-2.1538461538461604</v>
      </c>
      <c r="F395" s="4">
        <f ca="1">AVERAGEIF($C$8:$C$727, Table1[[#This Row],[Monthly]], $E$8:$E$727)</f>
        <v>-2.4004615384615375</v>
      </c>
      <c r="G395" s="4">
        <f ca="1">Table1[[#This Row],[Add_Seasonality_Average (Additive)]]-AVERAGE($F$2:$F$13)</f>
        <v>-2.404548076923076</v>
      </c>
      <c r="H395" s="4">
        <f ca="1">Table1[[#This Row],[y]]-Table1[[#This Row],[Seasonality]]</f>
        <v>25.284548076923073</v>
      </c>
      <c r="I395" s="4">
        <f ca="1">Table1[[#This Row],[Seasonally_Adjusted_Data]]</f>
        <v>25.284548076923073</v>
      </c>
      <c r="J395" s="4"/>
      <c r="K395" s="4"/>
      <c r="L395" s="4"/>
      <c r="M395" s="4"/>
      <c r="N395" s="4"/>
    </row>
    <row r="396" spans="1:14" x14ac:dyDescent="0.2">
      <c r="A396" s="5">
        <v>30256</v>
      </c>
      <c r="B396" s="3">
        <v>24.57</v>
      </c>
      <c r="C396" s="3" t="str">
        <f t="shared" si="12"/>
        <v>Nov</v>
      </c>
      <c r="D396" s="3">
        <f t="shared" ca="1" si="13"/>
        <v>25.296153846153842</v>
      </c>
      <c r="E396" s="4">
        <f ca="1">Table1[[#This Row],[y]]-Table1[[#This Row],[Trend (window size 13)]]</f>
        <v>-0.72615384615384215</v>
      </c>
      <c r="F396" s="4">
        <f ca="1">AVERAGEIF($C$8:$C$727, Table1[[#This Row],[Monthly]], $E$8:$E$727)</f>
        <v>-1.6477179487179485</v>
      </c>
      <c r="G396" s="4">
        <f ca="1">Table1[[#This Row],[Add_Seasonality_Average (Additive)]]-AVERAGE($F$2:$F$13)</f>
        <v>-1.651804487179487</v>
      </c>
      <c r="H396" s="4">
        <f ca="1">Table1[[#This Row],[y]]-Table1[[#This Row],[Seasonality]]</f>
        <v>26.221804487179487</v>
      </c>
      <c r="I396" s="4">
        <f ca="1">Table1[[#This Row],[Seasonally_Adjusted_Data]]</f>
        <v>26.221804487179487</v>
      </c>
      <c r="J396" s="4"/>
      <c r="K396" s="4"/>
      <c r="L396" s="4"/>
      <c r="M396" s="4"/>
      <c r="N396" s="4"/>
    </row>
    <row r="397" spans="1:14" x14ac:dyDescent="0.2">
      <c r="A397" s="5">
        <v>30286</v>
      </c>
      <c r="B397" s="3">
        <v>25.89</v>
      </c>
      <c r="C397" s="3" t="str">
        <f t="shared" si="12"/>
        <v>Dec</v>
      </c>
      <c r="D397" s="3">
        <f t="shared" ca="1" si="13"/>
        <v>25.543846153846154</v>
      </c>
      <c r="E397" s="4">
        <f ca="1">Table1[[#This Row],[y]]-Table1[[#This Row],[Trend (window size 13)]]</f>
        <v>0.3461538461538467</v>
      </c>
      <c r="F397" s="4">
        <f ca="1">AVERAGEIF($C$8:$C$727, Table1[[#This Row],[Monthly]], $E$8:$E$727)</f>
        <v>-0.38643589743589757</v>
      </c>
      <c r="G397" s="4">
        <f ca="1">Table1[[#This Row],[Add_Seasonality_Average (Additive)]]-AVERAGE($F$2:$F$13)</f>
        <v>-0.39052243589743607</v>
      </c>
      <c r="H397" s="4">
        <f ca="1">Table1[[#This Row],[y]]-Table1[[#This Row],[Seasonality]]</f>
        <v>26.280522435897435</v>
      </c>
      <c r="I397" s="4">
        <f ca="1">Table1[[#This Row],[Seasonally_Adjusted_Data]]</f>
        <v>26.280522435897435</v>
      </c>
      <c r="J397" s="4"/>
      <c r="K397" s="4"/>
      <c r="L397" s="4"/>
      <c r="M397" s="4"/>
      <c r="N397" s="4"/>
    </row>
    <row r="398" spans="1:14" x14ac:dyDescent="0.2">
      <c r="A398" s="5">
        <v>30317</v>
      </c>
      <c r="B398" s="3">
        <v>27.25</v>
      </c>
      <c r="C398" s="3" t="str">
        <f t="shared" si="12"/>
        <v>Jan</v>
      </c>
      <c r="D398" s="3">
        <f t="shared" ca="1" si="13"/>
        <v>25.726923076923075</v>
      </c>
      <c r="E398" s="4">
        <f ca="1">Table1[[#This Row],[y]]-Table1[[#This Row],[Trend (window size 13)]]</f>
        <v>1.5230769230769248</v>
      </c>
      <c r="F398" s="4">
        <f ca="1">AVERAGEIF($C$8:$C$727, Table1[[#This Row],[Monthly]], $E$8:$E$727)</f>
        <v>1.4054358974358971</v>
      </c>
      <c r="G398" s="4">
        <f ca="1">Table1[[#This Row],[Add_Seasonality_Average (Additive)]]-AVERAGE($F$2:$F$13)</f>
        <v>1.4013493589743586</v>
      </c>
      <c r="H398" s="4">
        <f ca="1">Table1[[#This Row],[y]]-Table1[[#This Row],[Seasonality]]</f>
        <v>25.848650641025642</v>
      </c>
      <c r="I398" s="4">
        <f ca="1">Table1[[#This Row],[Seasonally_Adjusted_Data]]</f>
        <v>25.848650641025642</v>
      </c>
      <c r="J398" s="4"/>
      <c r="K398" s="4"/>
      <c r="L398" s="4"/>
      <c r="M398" s="4"/>
      <c r="N398" s="4"/>
    </row>
    <row r="399" spans="1:14" x14ac:dyDescent="0.2">
      <c r="A399" s="5">
        <v>30348</v>
      </c>
      <c r="B399" s="3">
        <v>28.23</v>
      </c>
      <c r="C399" s="3" t="str">
        <f t="shared" si="12"/>
        <v>Feb</v>
      </c>
      <c r="D399" s="3">
        <f t="shared" ca="1" si="13"/>
        <v>25.833076923076923</v>
      </c>
      <c r="E399" s="4">
        <f ca="1">Table1[[#This Row],[y]]-Table1[[#This Row],[Trend (window size 13)]]</f>
        <v>2.3969230769230769</v>
      </c>
      <c r="F399" s="4">
        <f ca="1">AVERAGEIF($C$8:$C$727, Table1[[#This Row],[Monthly]], $E$8:$E$727)</f>
        <v>2.9278461538461542</v>
      </c>
      <c r="G399" s="4">
        <f ca="1">Table1[[#This Row],[Add_Seasonality_Average (Additive)]]-AVERAGE($F$2:$F$13)</f>
        <v>2.9237596153846157</v>
      </c>
      <c r="H399" s="4">
        <f ca="1">Table1[[#This Row],[y]]-Table1[[#This Row],[Seasonality]]</f>
        <v>25.306240384615386</v>
      </c>
      <c r="I399" s="4">
        <f ca="1">Table1[[#This Row],[Seasonally_Adjusted_Data]]</f>
        <v>25.306240384615386</v>
      </c>
      <c r="J399" s="4"/>
      <c r="K399" s="4"/>
      <c r="L399" s="4"/>
      <c r="M399" s="4"/>
      <c r="N399" s="4"/>
    </row>
    <row r="400" spans="1:14" x14ac:dyDescent="0.2">
      <c r="A400" s="5">
        <v>30376</v>
      </c>
      <c r="B400" s="3">
        <v>28.85</v>
      </c>
      <c r="C400" s="3" t="str">
        <f t="shared" si="12"/>
        <v>Mar</v>
      </c>
      <c r="D400" s="3">
        <f t="shared" ca="1" si="13"/>
        <v>25.861538461538462</v>
      </c>
      <c r="E400" s="4">
        <f ca="1">Table1[[#This Row],[y]]-Table1[[#This Row],[Trend (window size 13)]]</f>
        <v>2.9884615384615394</v>
      </c>
      <c r="F400" s="4">
        <f ca="1">AVERAGEIF($C$8:$C$727, Table1[[#This Row],[Monthly]], $E$8:$E$727)</f>
        <v>3.3439999999999999</v>
      </c>
      <c r="G400" s="4">
        <f ca="1">Table1[[#This Row],[Add_Seasonality_Average (Additive)]]-AVERAGE($F$2:$F$13)</f>
        <v>3.3399134615384614</v>
      </c>
      <c r="H400" s="4">
        <f ca="1">Table1[[#This Row],[y]]-Table1[[#This Row],[Seasonality]]</f>
        <v>25.51008653846154</v>
      </c>
      <c r="I400" s="4">
        <f ca="1">Table1[[#This Row],[Seasonally_Adjusted_Data]]</f>
        <v>25.51008653846154</v>
      </c>
      <c r="J400" s="4"/>
      <c r="K400" s="4"/>
      <c r="L400" s="4"/>
      <c r="M400" s="4"/>
      <c r="N400" s="4"/>
    </row>
    <row r="401" spans="1:14" x14ac:dyDescent="0.2">
      <c r="A401" s="5">
        <v>30407</v>
      </c>
      <c r="B401" s="3">
        <v>28.82</v>
      </c>
      <c r="C401" s="3" t="str">
        <f t="shared" si="12"/>
        <v>Apr</v>
      </c>
      <c r="D401" s="3">
        <f t="shared" ca="1" si="13"/>
        <v>25.875384615384615</v>
      </c>
      <c r="E401" s="4">
        <f ca="1">Table1[[#This Row],[y]]-Table1[[#This Row],[Trend (window size 13)]]</f>
        <v>2.9446153846153855</v>
      </c>
      <c r="F401" s="4">
        <f ca="1">AVERAGEIF($C$8:$C$727, Table1[[#This Row],[Monthly]], $E$8:$E$727)</f>
        <v>2.4728461538461546</v>
      </c>
      <c r="G401" s="4">
        <f ca="1">Table1[[#This Row],[Add_Seasonality_Average (Additive)]]-AVERAGE($F$2:$F$13)</f>
        <v>2.4687596153846161</v>
      </c>
      <c r="H401" s="4">
        <f ca="1">Table1[[#This Row],[y]]-Table1[[#This Row],[Seasonality]]</f>
        <v>26.351240384615384</v>
      </c>
      <c r="I401" s="4">
        <f ca="1">Table1[[#This Row],[Seasonally_Adjusted_Data]]</f>
        <v>26.351240384615384</v>
      </c>
      <c r="J401" s="4"/>
      <c r="K401" s="4"/>
      <c r="L401" s="4"/>
      <c r="M401" s="4"/>
      <c r="N401" s="4"/>
    </row>
    <row r="402" spans="1:14" x14ac:dyDescent="0.2">
      <c r="A402" s="5">
        <v>30437</v>
      </c>
      <c r="B402" s="3">
        <v>28.37</v>
      </c>
      <c r="C402" s="3" t="str">
        <f t="shared" si="12"/>
        <v>May</v>
      </c>
      <c r="D402" s="3">
        <f t="shared" ca="1" si="13"/>
        <v>25.823846153846151</v>
      </c>
      <c r="E402" s="4">
        <f ca="1">Table1[[#This Row],[y]]-Table1[[#This Row],[Trend (window size 13)]]</f>
        <v>2.5461538461538495</v>
      </c>
      <c r="F402" s="4">
        <f ca="1">AVERAGEIF($C$8:$C$727, Table1[[#This Row],[Monthly]], $E$8:$E$727)</f>
        <v>1.190307692307693</v>
      </c>
      <c r="G402" s="4">
        <f ca="1">Table1[[#This Row],[Add_Seasonality_Average (Additive)]]-AVERAGE($F$2:$F$13)</f>
        <v>1.1862211538461545</v>
      </c>
      <c r="H402" s="4">
        <f ca="1">Table1[[#This Row],[y]]-Table1[[#This Row],[Seasonality]]</f>
        <v>27.183778846153846</v>
      </c>
      <c r="I402" s="4">
        <f ca="1">Table1[[#This Row],[Seasonally_Adjusted_Data]]</f>
        <v>27.183778846153846</v>
      </c>
      <c r="J402" s="4"/>
      <c r="K402" s="4"/>
      <c r="L402" s="4"/>
      <c r="M402" s="4"/>
      <c r="N402" s="4"/>
    </row>
    <row r="403" spans="1:14" x14ac:dyDescent="0.2">
      <c r="A403" s="5">
        <v>30468</v>
      </c>
      <c r="B403" s="3">
        <v>27.43</v>
      </c>
      <c r="C403" s="3" t="str">
        <f t="shared" si="12"/>
        <v>Jun</v>
      </c>
      <c r="D403" s="3">
        <f t="shared" ca="1" si="13"/>
        <v>25.717692307692303</v>
      </c>
      <c r="E403" s="4">
        <f ca="1">Table1[[#This Row],[y]]-Table1[[#This Row],[Trend (window size 13)]]</f>
        <v>1.7123076923076965</v>
      </c>
      <c r="F403" s="4">
        <f ca="1">AVERAGEIF($C$8:$C$727, Table1[[#This Row],[Monthly]], $E$8:$E$727)</f>
        <v>-0.22521794871794854</v>
      </c>
      <c r="G403" s="4">
        <f ca="1">Table1[[#This Row],[Add_Seasonality_Average (Additive)]]-AVERAGE($F$2:$F$13)</f>
        <v>-0.22930448717948707</v>
      </c>
      <c r="H403" s="4">
        <f ca="1">Table1[[#This Row],[y]]-Table1[[#This Row],[Seasonality]]</f>
        <v>27.659304487179487</v>
      </c>
      <c r="I403" s="4">
        <f ca="1">Table1[[#This Row],[Seasonally_Adjusted_Data]]</f>
        <v>27.659304487179487</v>
      </c>
      <c r="J403" s="4"/>
      <c r="K403" s="4"/>
      <c r="L403" s="4"/>
      <c r="M403" s="4"/>
      <c r="N403" s="4"/>
    </row>
    <row r="404" spans="1:14" x14ac:dyDescent="0.2">
      <c r="A404" s="5">
        <v>30498</v>
      </c>
      <c r="B404" s="3">
        <v>25.73</v>
      </c>
      <c r="C404" s="3" t="str">
        <f t="shared" si="12"/>
        <v>Jul</v>
      </c>
      <c r="D404" s="3">
        <f t="shared" ca="1" si="13"/>
        <v>25.596923076923073</v>
      </c>
      <c r="E404" s="4">
        <f ca="1">Table1[[#This Row],[y]]-Table1[[#This Row],[Trend (window size 13)]]</f>
        <v>0.13307692307692776</v>
      </c>
      <c r="F404" s="4">
        <f ca="1">AVERAGEIF($C$8:$C$727, Table1[[#This Row],[Monthly]], $E$8:$E$727)</f>
        <v>-1.4442692307692311</v>
      </c>
      <c r="G404" s="4">
        <f ca="1">Table1[[#This Row],[Add_Seasonality_Average (Additive)]]-AVERAGE($F$2:$F$13)</f>
        <v>-1.4483557692307696</v>
      </c>
      <c r="H404" s="4">
        <f ca="1">Table1[[#This Row],[y]]-Table1[[#This Row],[Seasonality]]</f>
        <v>27.17835576923077</v>
      </c>
      <c r="I404" s="4">
        <f ca="1">Table1[[#This Row],[Seasonally_Adjusted_Data]]</f>
        <v>27.17835576923077</v>
      </c>
      <c r="J404" s="4"/>
      <c r="K404" s="4"/>
      <c r="L404" s="4"/>
      <c r="M404" s="4"/>
      <c r="N404" s="4"/>
    </row>
    <row r="405" spans="1:14" x14ac:dyDescent="0.2">
      <c r="A405" s="5">
        <v>30529</v>
      </c>
      <c r="B405" s="3">
        <v>23.88</v>
      </c>
      <c r="C405" s="3" t="str">
        <f t="shared" si="12"/>
        <v>Aug</v>
      </c>
      <c r="D405" s="3">
        <f t="shared" ca="1" si="13"/>
        <v>25.433076923076921</v>
      </c>
      <c r="E405" s="4">
        <f ca="1">Table1[[#This Row],[y]]-Table1[[#This Row],[Trend (window size 13)]]</f>
        <v>-1.5530769230769224</v>
      </c>
      <c r="F405" s="4">
        <f ca="1">AVERAGEIF($C$8:$C$727, Table1[[#This Row],[Monthly]], $E$8:$E$727)</f>
        <v>-2.4472564102564101</v>
      </c>
      <c r="G405" s="4">
        <f ca="1">Table1[[#This Row],[Add_Seasonality_Average (Additive)]]-AVERAGE($F$2:$F$13)</f>
        <v>-2.4513429487179486</v>
      </c>
      <c r="H405" s="4">
        <f ca="1">Table1[[#This Row],[y]]-Table1[[#This Row],[Seasonality]]</f>
        <v>26.331342948717946</v>
      </c>
      <c r="I405" s="4">
        <f ca="1">Table1[[#This Row],[Seasonally_Adjusted_Data]]</f>
        <v>26.331342948717946</v>
      </c>
      <c r="J405" s="4"/>
      <c r="K405" s="4"/>
      <c r="L405" s="4"/>
      <c r="M405" s="4"/>
      <c r="N405" s="4"/>
    </row>
    <row r="406" spans="1:14" x14ac:dyDescent="0.2">
      <c r="A406" s="5">
        <v>30560</v>
      </c>
      <c r="B406" s="3">
        <v>22.26</v>
      </c>
      <c r="C406" s="3" t="str">
        <f t="shared" si="12"/>
        <v>Sep</v>
      </c>
      <c r="D406" s="3">
        <f t="shared" ca="1" si="13"/>
        <v>25.242307692307691</v>
      </c>
      <c r="E406" s="4">
        <f ca="1">Table1[[#This Row],[y]]-Table1[[#This Row],[Trend (window size 13)]]</f>
        <v>-2.982307692307689</v>
      </c>
      <c r="F406" s="4">
        <f ca="1">AVERAGEIF($C$8:$C$727, Table1[[#This Row],[Monthly]], $E$8:$E$727)</f>
        <v>-2.7400384615384614</v>
      </c>
      <c r="G406" s="4">
        <f ca="1">Table1[[#This Row],[Add_Seasonality_Average (Additive)]]-AVERAGE($F$2:$F$13)</f>
        <v>-2.7441249999999999</v>
      </c>
      <c r="H406" s="4">
        <f ca="1">Table1[[#This Row],[y]]-Table1[[#This Row],[Seasonality]]</f>
        <v>25.004125000000002</v>
      </c>
      <c r="I406" s="4">
        <f ca="1">Table1[[#This Row],[Seasonally_Adjusted_Data]]</f>
        <v>25.004125000000002</v>
      </c>
      <c r="J406" s="4"/>
      <c r="K406" s="4"/>
      <c r="L406" s="4"/>
      <c r="M406" s="4"/>
      <c r="N406" s="4"/>
    </row>
    <row r="407" spans="1:14" x14ac:dyDescent="0.2">
      <c r="A407" s="5">
        <v>30590</v>
      </c>
      <c r="B407" s="3">
        <v>22.22</v>
      </c>
      <c r="C407" s="3" t="str">
        <f t="shared" si="12"/>
        <v>Oct</v>
      </c>
      <c r="D407" s="3">
        <f t="shared" ca="1" si="13"/>
        <v>24.976923076923075</v>
      </c>
      <c r="E407" s="4">
        <f ca="1">Table1[[#This Row],[y]]-Table1[[#This Row],[Trend (window size 13)]]</f>
        <v>-2.7569230769230764</v>
      </c>
      <c r="F407" s="4">
        <f ca="1">AVERAGEIF($C$8:$C$727, Table1[[#This Row],[Monthly]], $E$8:$E$727)</f>
        <v>-2.4004615384615375</v>
      </c>
      <c r="G407" s="4">
        <f ca="1">Table1[[#This Row],[Add_Seasonality_Average (Additive)]]-AVERAGE($F$2:$F$13)</f>
        <v>-2.404548076923076</v>
      </c>
      <c r="H407" s="4">
        <f ca="1">Table1[[#This Row],[y]]-Table1[[#This Row],[Seasonality]]</f>
        <v>24.624548076923077</v>
      </c>
      <c r="I407" s="4">
        <f ca="1">Table1[[#This Row],[Seasonally_Adjusted_Data]]</f>
        <v>24.624548076923077</v>
      </c>
      <c r="J407" s="4"/>
      <c r="K407" s="4"/>
      <c r="L407" s="4"/>
      <c r="M407" s="4"/>
      <c r="N407" s="4"/>
    </row>
    <row r="408" spans="1:14" x14ac:dyDescent="0.2">
      <c r="A408" s="5">
        <v>30621</v>
      </c>
      <c r="B408" s="3">
        <v>22.21</v>
      </c>
      <c r="C408" s="3" t="str">
        <f t="shared" si="12"/>
        <v>Nov</v>
      </c>
      <c r="D408" s="3">
        <f t="shared" ca="1" si="13"/>
        <v>24.573846153846151</v>
      </c>
      <c r="E408" s="4">
        <f ca="1">Table1[[#This Row],[y]]-Table1[[#This Row],[Trend (window size 13)]]</f>
        <v>-2.3638461538461506</v>
      </c>
      <c r="F408" s="4">
        <f ca="1">AVERAGEIF($C$8:$C$727, Table1[[#This Row],[Monthly]], $E$8:$E$727)</f>
        <v>-1.6477179487179485</v>
      </c>
      <c r="G408" s="4">
        <f ca="1">Table1[[#This Row],[Add_Seasonality_Average (Additive)]]-AVERAGE($F$2:$F$13)</f>
        <v>-1.651804487179487</v>
      </c>
      <c r="H408" s="4">
        <f ca="1">Table1[[#This Row],[y]]-Table1[[#This Row],[Seasonality]]</f>
        <v>23.861804487179487</v>
      </c>
      <c r="I408" s="4">
        <f ca="1">Table1[[#This Row],[Seasonally_Adjusted_Data]]</f>
        <v>23.861804487179487</v>
      </c>
      <c r="J408" s="4"/>
      <c r="K408" s="4"/>
      <c r="L408" s="4"/>
      <c r="M408" s="4"/>
      <c r="N408" s="4"/>
    </row>
    <row r="409" spans="1:14" x14ac:dyDescent="0.2">
      <c r="A409" s="5">
        <v>30651</v>
      </c>
      <c r="B409" s="3">
        <v>23.19</v>
      </c>
      <c r="C409" s="3" t="str">
        <f t="shared" si="12"/>
        <v>Dec</v>
      </c>
      <c r="D409" s="3">
        <f t="shared" ca="1" si="13"/>
        <v>24.106923076923074</v>
      </c>
      <c r="E409" s="4">
        <f ca="1">Table1[[#This Row],[y]]-Table1[[#This Row],[Trend (window size 13)]]</f>
        <v>-0.91692307692307295</v>
      </c>
      <c r="F409" s="4">
        <f ca="1">AVERAGEIF($C$8:$C$727, Table1[[#This Row],[Monthly]], $E$8:$E$727)</f>
        <v>-0.38643589743589757</v>
      </c>
      <c r="G409" s="4">
        <f ca="1">Table1[[#This Row],[Add_Seasonality_Average (Additive)]]-AVERAGE($F$2:$F$13)</f>
        <v>-0.39052243589743607</v>
      </c>
      <c r="H409" s="4">
        <f ca="1">Table1[[#This Row],[y]]-Table1[[#This Row],[Seasonality]]</f>
        <v>23.580522435897436</v>
      </c>
      <c r="I409" s="4">
        <f ca="1">Table1[[#This Row],[Seasonally_Adjusted_Data]]</f>
        <v>23.580522435897436</v>
      </c>
      <c r="J409" s="4"/>
      <c r="K409" s="4"/>
      <c r="L409" s="4"/>
      <c r="M409" s="4"/>
      <c r="N409" s="4"/>
    </row>
    <row r="410" spans="1:14" x14ac:dyDescent="0.2">
      <c r="A410" s="5">
        <v>30682</v>
      </c>
      <c r="B410" s="3">
        <v>24.32</v>
      </c>
      <c r="C410" s="3" t="str">
        <f t="shared" si="12"/>
        <v>Jan</v>
      </c>
      <c r="D410" s="3">
        <f t="shared" ca="1" si="13"/>
        <v>23.653076923076924</v>
      </c>
      <c r="E410" s="4">
        <f ca="1">Table1[[#This Row],[y]]-Table1[[#This Row],[Trend (window size 13)]]</f>
        <v>0.66692307692307651</v>
      </c>
      <c r="F410" s="4">
        <f ca="1">AVERAGEIF($C$8:$C$727, Table1[[#This Row],[Monthly]], $E$8:$E$727)</f>
        <v>1.4054358974358971</v>
      </c>
      <c r="G410" s="4">
        <f ca="1">Table1[[#This Row],[Add_Seasonality_Average (Additive)]]-AVERAGE($F$2:$F$13)</f>
        <v>1.4013493589743586</v>
      </c>
      <c r="H410" s="4">
        <f ca="1">Table1[[#This Row],[y]]-Table1[[#This Row],[Seasonality]]</f>
        <v>22.918650641025643</v>
      </c>
      <c r="I410" s="4">
        <f ca="1">Table1[[#This Row],[Seasonally_Adjusted_Data]]</f>
        <v>22.918650641025643</v>
      </c>
      <c r="J410" s="4"/>
      <c r="K410" s="4"/>
      <c r="L410" s="4"/>
      <c r="M410" s="4"/>
      <c r="N410" s="4"/>
    </row>
    <row r="411" spans="1:14" x14ac:dyDescent="0.2">
      <c r="A411" s="5">
        <v>30713</v>
      </c>
      <c r="B411" s="3">
        <v>25.12</v>
      </c>
      <c r="C411" s="3" t="str">
        <f t="shared" si="12"/>
        <v>Feb</v>
      </c>
      <c r="D411" s="3">
        <f t="shared" ca="1" si="13"/>
        <v>23.261538461538461</v>
      </c>
      <c r="E411" s="4">
        <f ca="1">Table1[[#This Row],[y]]-Table1[[#This Row],[Trend (window size 13)]]</f>
        <v>1.8584615384615404</v>
      </c>
      <c r="F411" s="4">
        <f ca="1">AVERAGEIF($C$8:$C$727, Table1[[#This Row],[Monthly]], $E$8:$E$727)</f>
        <v>2.9278461538461542</v>
      </c>
      <c r="G411" s="4">
        <f ca="1">Table1[[#This Row],[Add_Seasonality_Average (Additive)]]-AVERAGE($F$2:$F$13)</f>
        <v>2.9237596153846157</v>
      </c>
      <c r="H411" s="4">
        <f ca="1">Table1[[#This Row],[y]]-Table1[[#This Row],[Seasonality]]</f>
        <v>22.196240384615386</v>
      </c>
      <c r="I411" s="4">
        <f ca="1">Table1[[#This Row],[Seasonally_Adjusted_Data]]</f>
        <v>22.196240384615386</v>
      </c>
      <c r="J411" s="4"/>
      <c r="K411" s="4"/>
      <c r="L411" s="4"/>
      <c r="M411" s="4"/>
      <c r="N411" s="4"/>
    </row>
    <row r="412" spans="1:14" x14ac:dyDescent="0.2">
      <c r="A412" s="5">
        <v>30742</v>
      </c>
      <c r="B412" s="3">
        <v>25.75</v>
      </c>
      <c r="C412" s="3" t="str">
        <f t="shared" si="12"/>
        <v>Mar</v>
      </c>
      <c r="D412" s="3">
        <f t="shared" ca="1" si="13"/>
        <v>23.01923076923077</v>
      </c>
      <c r="E412" s="4">
        <f ca="1">Table1[[#This Row],[y]]-Table1[[#This Row],[Trend (window size 13)]]</f>
        <v>2.7307692307692299</v>
      </c>
      <c r="F412" s="4">
        <f ca="1">AVERAGEIF($C$8:$C$727, Table1[[#This Row],[Monthly]], $E$8:$E$727)</f>
        <v>3.3439999999999999</v>
      </c>
      <c r="G412" s="4">
        <f ca="1">Table1[[#This Row],[Add_Seasonality_Average (Additive)]]-AVERAGE($F$2:$F$13)</f>
        <v>3.3399134615384614</v>
      </c>
      <c r="H412" s="4">
        <f ca="1">Table1[[#This Row],[y]]-Table1[[#This Row],[Seasonality]]</f>
        <v>22.410086538461538</v>
      </c>
      <c r="I412" s="4">
        <f ca="1">Table1[[#This Row],[Seasonally_Adjusted_Data]]</f>
        <v>22.410086538461538</v>
      </c>
      <c r="J412" s="4"/>
      <c r="K412" s="4"/>
      <c r="L412" s="4"/>
      <c r="M412" s="4"/>
      <c r="N412" s="4"/>
    </row>
    <row r="413" spans="1:14" x14ac:dyDescent="0.2">
      <c r="A413" s="5">
        <v>30773</v>
      </c>
      <c r="B413" s="3">
        <v>25.4</v>
      </c>
      <c r="C413" s="3" t="str">
        <f t="shared" si="12"/>
        <v>Apr</v>
      </c>
      <c r="D413" s="3">
        <f t="shared" ca="1" si="13"/>
        <v>22.893076923076929</v>
      </c>
      <c r="E413" s="4">
        <f ca="1">Table1[[#This Row],[y]]-Table1[[#This Row],[Trend (window size 13)]]</f>
        <v>2.5069230769230693</v>
      </c>
      <c r="F413" s="4">
        <f ca="1">AVERAGEIF($C$8:$C$727, Table1[[#This Row],[Monthly]], $E$8:$E$727)</f>
        <v>2.4728461538461546</v>
      </c>
      <c r="G413" s="4">
        <f ca="1">Table1[[#This Row],[Add_Seasonality_Average (Additive)]]-AVERAGE($F$2:$F$13)</f>
        <v>2.4687596153846161</v>
      </c>
      <c r="H413" s="4">
        <f ca="1">Table1[[#This Row],[y]]-Table1[[#This Row],[Seasonality]]</f>
        <v>22.931240384615382</v>
      </c>
      <c r="I413" s="4">
        <f ca="1">Table1[[#This Row],[Seasonally_Adjusted_Data]]</f>
        <v>22.931240384615382</v>
      </c>
      <c r="J413" s="4"/>
      <c r="K413" s="4"/>
      <c r="L413" s="4"/>
      <c r="M413" s="4"/>
      <c r="N413" s="4"/>
    </row>
    <row r="414" spans="1:14" x14ac:dyDescent="0.2">
      <c r="A414" s="5">
        <v>30803</v>
      </c>
      <c r="B414" s="3">
        <v>23.58</v>
      </c>
      <c r="C414" s="3" t="str">
        <f t="shared" si="12"/>
        <v>May</v>
      </c>
      <c r="D414" s="3">
        <f t="shared" ca="1" si="13"/>
        <v>22.85307692307692</v>
      </c>
      <c r="E414" s="4">
        <f ca="1">Table1[[#This Row],[y]]-Table1[[#This Row],[Trend (window size 13)]]</f>
        <v>0.72692307692307878</v>
      </c>
      <c r="F414" s="4">
        <f ca="1">AVERAGEIF($C$8:$C$727, Table1[[#This Row],[Monthly]], $E$8:$E$727)</f>
        <v>1.190307692307693</v>
      </c>
      <c r="G414" s="4">
        <f ca="1">Table1[[#This Row],[Add_Seasonality_Average (Additive)]]-AVERAGE($F$2:$F$13)</f>
        <v>1.1862211538461545</v>
      </c>
      <c r="H414" s="4">
        <f ca="1">Table1[[#This Row],[y]]-Table1[[#This Row],[Seasonality]]</f>
        <v>22.393778846153843</v>
      </c>
      <c r="I414" s="4">
        <f ca="1">Table1[[#This Row],[Seasonally_Adjusted_Data]]</f>
        <v>22.393778846153843</v>
      </c>
      <c r="J414" s="4"/>
      <c r="K414" s="4"/>
      <c r="L414" s="4"/>
      <c r="M414" s="4"/>
      <c r="N414" s="4"/>
    </row>
    <row r="415" spans="1:14" x14ac:dyDescent="0.2">
      <c r="A415" s="5">
        <v>30834</v>
      </c>
      <c r="B415" s="3">
        <v>22.3</v>
      </c>
      <c r="C415" s="3" t="str">
        <f t="shared" si="12"/>
        <v>Jun</v>
      </c>
      <c r="D415" s="3">
        <f t="shared" ca="1" si="13"/>
        <v>22.873076923076926</v>
      </c>
      <c r="E415" s="4">
        <f ca="1">Table1[[#This Row],[y]]-Table1[[#This Row],[Trend (window size 13)]]</f>
        <v>-0.57307692307692548</v>
      </c>
      <c r="F415" s="4">
        <f ca="1">AVERAGEIF($C$8:$C$727, Table1[[#This Row],[Monthly]], $E$8:$E$727)</f>
        <v>-0.22521794871794854</v>
      </c>
      <c r="G415" s="4">
        <f ca="1">Table1[[#This Row],[Add_Seasonality_Average (Additive)]]-AVERAGE($F$2:$F$13)</f>
        <v>-0.22930448717948707</v>
      </c>
      <c r="H415" s="4">
        <f ca="1">Table1[[#This Row],[y]]-Table1[[#This Row],[Seasonality]]</f>
        <v>22.529304487179488</v>
      </c>
      <c r="I415" s="4">
        <f ca="1">Table1[[#This Row],[Seasonally_Adjusted_Data]]</f>
        <v>22.529304487179488</v>
      </c>
      <c r="J415" s="4"/>
      <c r="K415" s="4"/>
      <c r="L415" s="4"/>
      <c r="M415" s="4"/>
      <c r="N415" s="4"/>
    </row>
    <row r="416" spans="1:14" x14ac:dyDescent="0.2">
      <c r="A416" s="5">
        <v>30864</v>
      </c>
      <c r="B416" s="3">
        <v>21.53</v>
      </c>
      <c r="C416" s="3" t="str">
        <f t="shared" si="12"/>
        <v>Jul</v>
      </c>
      <c r="D416" s="3">
        <f t="shared" ca="1" si="13"/>
        <v>22.92307692307692</v>
      </c>
      <c r="E416" s="4">
        <f ca="1">Table1[[#This Row],[y]]-Table1[[#This Row],[Trend (window size 13)]]</f>
        <v>-1.3930769230769187</v>
      </c>
      <c r="F416" s="4">
        <f ca="1">AVERAGEIF($C$8:$C$727, Table1[[#This Row],[Monthly]], $E$8:$E$727)</f>
        <v>-1.4442692307692311</v>
      </c>
      <c r="G416" s="4">
        <f ca="1">Table1[[#This Row],[Add_Seasonality_Average (Additive)]]-AVERAGE($F$2:$F$13)</f>
        <v>-1.4483557692307696</v>
      </c>
      <c r="H416" s="4">
        <f ca="1">Table1[[#This Row],[y]]-Table1[[#This Row],[Seasonality]]</f>
        <v>22.97835576923077</v>
      </c>
      <c r="I416" s="4">
        <f ca="1">Table1[[#This Row],[Seasonally_Adjusted_Data]]</f>
        <v>22.97835576923077</v>
      </c>
      <c r="J416" s="4"/>
      <c r="K416" s="4"/>
      <c r="L416" s="4"/>
      <c r="M416" s="4"/>
      <c r="N416" s="4"/>
    </row>
    <row r="417" spans="1:14" x14ac:dyDescent="0.2">
      <c r="A417" s="5">
        <v>30895</v>
      </c>
      <c r="B417" s="3">
        <v>20.64</v>
      </c>
      <c r="C417" s="3" t="str">
        <f t="shared" si="12"/>
        <v>Aug</v>
      </c>
      <c r="D417" s="3">
        <f t="shared" ca="1" si="13"/>
        <v>22.962307692307686</v>
      </c>
      <c r="E417" s="4">
        <f ca="1">Table1[[#This Row],[y]]-Table1[[#This Row],[Trend (window size 13)]]</f>
        <v>-2.3223076923076853</v>
      </c>
      <c r="F417" s="4">
        <f ca="1">AVERAGEIF($C$8:$C$727, Table1[[#This Row],[Monthly]], $E$8:$E$727)</f>
        <v>-2.4472564102564101</v>
      </c>
      <c r="G417" s="4">
        <f ca="1">Table1[[#This Row],[Add_Seasonality_Average (Additive)]]-AVERAGE($F$2:$F$13)</f>
        <v>-2.4513429487179486</v>
      </c>
      <c r="H417" s="4">
        <f ca="1">Table1[[#This Row],[y]]-Table1[[#This Row],[Seasonality]]</f>
        <v>23.091342948717948</v>
      </c>
      <c r="I417" s="4">
        <f ca="1">Table1[[#This Row],[Seasonally_Adjusted_Data]]</f>
        <v>23.091342948717948</v>
      </c>
      <c r="J417" s="4"/>
      <c r="K417" s="4"/>
      <c r="L417" s="4"/>
      <c r="M417" s="4"/>
      <c r="N417" s="4"/>
    </row>
    <row r="418" spans="1:14" x14ac:dyDescent="0.2">
      <c r="A418" s="5">
        <v>30926</v>
      </c>
      <c r="B418" s="3">
        <v>20.73</v>
      </c>
      <c r="C418" s="3" t="str">
        <f t="shared" si="12"/>
        <v>Sep</v>
      </c>
      <c r="D418" s="3">
        <f t="shared" ca="1" si="13"/>
        <v>22.99923076923077</v>
      </c>
      <c r="E418" s="4">
        <f ca="1">Table1[[#This Row],[y]]-Table1[[#This Row],[Trend (window size 13)]]</f>
        <v>-2.2692307692307701</v>
      </c>
      <c r="F418" s="4">
        <f ca="1">AVERAGEIF($C$8:$C$727, Table1[[#This Row],[Monthly]], $E$8:$E$727)</f>
        <v>-2.7400384615384614</v>
      </c>
      <c r="G418" s="4">
        <f ca="1">Table1[[#This Row],[Add_Seasonality_Average (Additive)]]-AVERAGE($F$2:$F$13)</f>
        <v>-2.7441249999999999</v>
      </c>
      <c r="H418" s="4">
        <f ca="1">Table1[[#This Row],[y]]-Table1[[#This Row],[Seasonality]]</f>
        <v>23.474125000000001</v>
      </c>
      <c r="I418" s="4">
        <f ca="1">Table1[[#This Row],[Seasonally_Adjusted_Data]]</f>
        <v>23.474125000000001</v>
      </c>
      <c r="J418" s="4"/>
      <c r="K418" s="4"/>
      <c r="L418" s="4"/>
      <c r="M418" s="4"/>
      <c r="N418" s="4"/>
    </row>
    <row r="419" spans="1:14" x14ac:dyDescent="0.2">
      <c r="A419" s="5">
        <v>30956</v>
      </c>
      <c r="B419" s="3">
        <v>20.62</v>
      </c>
      <c r="C419" s="3" t="str">
        <f t="shared" si="12"/>
        <v>Oct</v>
      </c>
      <c r="D419" s="3">
        <f t="shared" ca="1" si="13"/>
        <v>22.886153846153846</v>
      </c>
      <c r="E419" s="4">
        <f ca="1">Table1[[#This Row],[y]]-Table1[[#This Row],[Trend (window size 13)]]</f>
        <v>-2.2661538461538449</v>
      </c>
      <c r="F419" s="4">
        <f ca="1">AVERAGEIF($C$8:$C$727, Table1[[#This Row],[Monthly]], $E$8:$E$727)</f>
        <v>-2.4004615384615375</v>
      </c>
      <c r="G419" s="4">
        <f ca="1">Table1[[#This Row],[Add_Seasonality_Average (Additive)]]-AVERAGE($F$2:$F$13)</f>
        <v>-2.404548076923076</v>
      </c>
      <c r="H419" s="4">
        <f ca="1">Table1[[#This Row],[y]]-Table1[[#This Row],[Seasonality]]</f>
        <v>23.024548076923075</v>
      </c>
      <c r="I419" s="4">
        <f ca="1">Table1[[#This Row],[Seasonally_Adjusted_Data]]</f>
        <v>23.024548076923075</v>
      </c>
      <c r="J419" s="4"/>
      <c r="K419" s="4"/>
      <c r="L419" s="4"/>
      <c r="M419" s="4"/>
      <c r="N419" s="4"/>
    </row>
    <row r="420" spans="1:14" x14ac:dyDescent="0.2">
      <c r="A420" s="5">
        <v>30987</v>
      </c>
      <c r="B420" s="3">
        <v>21.7</v>
      </c>
      <c r="C420" s="3" t="str">
        <f t="shared" si="12"/>
        <v>Nov</v>
      </c>
      <c r="D420" s="3">
        <f t="shared" ca="1" si="13"/>
        <v>22.676153846153849</v>
      </c>
      <c r="E420" s="4">
        <f ca="1">Table1[[#This Row],[y]]-Table1[[#This Row],[Trend (window size 13)]]</f>
        <v>-0.97615384615384926</v>
      </c>
      <c r="F420" s="4">
        <f ca="1">AVERAGEIF($C$8:$C$727, Table1[[#This Row],[Monthly]], $E$8:$E$727)</f>
        <v>-1.6477179487179485</v>
      </c>
      <c r="G420" s="4">
        <f ca="1">Table1[[#This Row],[Add_Seasonality_Average (Additive)]]-AVERAGE($F$2:$F$13)</f>
        <v>-1.651804487179487</v>
      </c>
      <c r="H420" s="4">
        <f ca="1">Table1[[#This Row],[y]]-Table1[[#This Row],[Seasonality]]</f>
        <v>23.351804487179486</v>
      </c>
      <c r="I420" s="4">
        <f ca="1">Table1[[#This Row],[Seasonally_Adjusted_Data]]</f>
        <v>23.351804487179486</v>
      </c>
      <c r="J420" s="4"/>
      <c r="K420" s="4"/>
      <c r="L420" s="4"/>
      <c r="M420" s="4"/>
      <c r="N420" s="4"/>
    </row>
    <row r="421" spans="1:14" x14ac:dyDescent="0.2">
      <c r="A421" s="5">
        <v>31017</v>
      </c>
      <c r="B421" s="3">
        <v>22.47</v>
      </c>
      <c r="C421" s="3" t="str">
        <f t="shared" si="12"/>
        <v>Dec</v>
      </c>
      <c r="D421" s="3">
        <f t="shared" ca="1" si="13"/>
        <v>22.542307692307695</v>
      </c>
      <c r="E421" s="4">
        <f ca="1">Table1[[#This Row],[y]]-Table1[[#This Row],[Trend (window size 13)]]</f>
        <v>-7.2307692307695959E-2</v>
      </c>
      <c r="F421" s="4">
        <f ca="1">AVERAGEIF($C$8:$C$727, Table1[[#This Row],[Monthly]], $E$8:$E$727)</f>
        <v>-0.38643589743589757</v>
      </c>
      <c r="G421" s="4">
        <f ca="1">Table1[[#This Row],[Add_Seasonality_Average (Additive)]]-AVERAGE($F$2:$F$13)</f>
        <v>-0.39052243589743607</v>
      </c>
      <c r="H421" s="4">
        <f ca="1">Table1[[#This Row],[y]]-Table1[[#This Row],[Seasonality]]</f>
        <v>22.860522435897433</v>
      </c>
      <c r="I421" s="4">
        <f ca="1">Table1[[#This Row],[Seasonally_Adjusted_Data]]</f>
        <v>22.860522435897433</v>
      </c>
      <c r="J421" s="4"/>
      <c r="K421" s="4"/>
      <c r="L421" s="4"/>
      <c r="M421" s="4"/>
      <c r="N421" s="4"/>
    </row>
    <row r="422" spans="1:14" x14ac:dyDescent="0.2">
      <c r="A422" s="5">
        <v>31048</v>
      </c>
      <c r="B422" s="3">
        <v>23.84</v>
      </c>
      <c r="C422" s="3" t="str">
        <f t="shared" si="12"/>
        <v>Jan</v>
      </c>
      <c r="D422" s="3">
        <f t="shared" ca="1" si="13"/>
        <v>22.423076923076923</v>
      </c>
      <c r="E422" s="4">
        <f ca="1">Table1[[#This Row],[y]]-Table1[[#This Row],[Trend (window size 13)]]</f>
        <v>1.4169230769230765</v>
      </c>
      <c r="F422" s="4">
        <f ca="1">AVERAGEIF($C$8:$C$727, Table1[[#This Row],[Monthly]], $E$8:$E$727)</f>
        <v>1.4054358974358971</v>
      </c>
      <c r="G422" s="4">
        <f ca="1">Table1[[#This Row],[Add_Seasonality_Average (Additive)]]-AVERAGE($F$2:$F$13)</f>
        <v>1.4013493589743586</v>
      </c>
      <c r="H422" s="4">
        <f ca="1">Table1[[#This Row],[y]]-Table1[[#This Row],[Seasonality]]</f>
        <v>22.438650641025642</v>
      </c>
      <c r="I422" s="4">
        <f ca="1">Table1[[#This Row],[Seasonally_Adjusted_Data]]</f>
        <v>22.438650641025642</v>
      </c>
      <c r="J422" s="4"/>
      <c r="K422" s="4"/>
      <c r="L422" s="4"/>
      <c r="M422" s="4"/>
      <c r="N422" s="4"/>
    </row>
    <row r="423" spans="1:14" x14ac:dyDescent="0.2">
      <c r="A423" s="5">
        <v>31079</v>
      </c>
      <c r="B423" s="3">
        <v>24.83</v>
      </c>
      <c r="C423" s="3" t="str">
        <f t="shared" si="12"/>
        <v>Feb</v>
      </c>
      <c r="D423" s="3">
        <f t="shared" ca="1" si="13"/>
        <v>22.297692307692309</v>
      </c>
      <c r="E423" s="4">
        <f ca="1">Table1[[#This Row],[y]]-Table1[[#This Row],[Trend (window size 13)]]</f>
        <v>2.5323076923076897</v>
      </c>
      <c r="F423" s="4">
        <f ca="1">AVERAGEIF($C$8:$C$727, Table1[[#This Row],[Monthly]], $E$8:$E$727)</f>
        <v>2.9278461538461542</v>
      </c>
      <c r="G423" s="4">
        <f ca="1">Table1[[#This Row],[Add_Seasonality_Average (Additive)]]-AVERAGE($F$2:$F$13)</f>
        <v>2.9237596153846157</v>
      </c>
      <c r="H423" s="4">
        <f ca="1">Table1[[#This Row],[y]]-Table1[[#This Row],[Seasonality]]</f>
        <v>21.906240384615383</v>
      </c>
      <c r="I423" s="4">
        <f ca="1">Table1[[#This Row],[Seasonally_Adjusted_Data]]</f>
        <v>21.906240384615383</v>
      </c>
      <c r="J423" s="4"/>
      <c r="K423" s="4"/>
      <c r="L423" s="4"/>
      <c r="M423" s="4"/>
      <c r="N423" s="4"/>
    </row>
    <row r="424" spans="1:14" x14ac:dyDescent="0.2">
      <c r="A424" s="5">
        <v>31107</v>
      </c>
      <c r="B424" s="3">
        <v>25.6</v>
      </c>
      <c r="C424" s="3" t="str">
        <f t="shared" si="12"/>
        <v>Mar</v>
      </c>
      <c r="D424" s="3">
        <f t="shared" ca="1" si="13"/>
        <v>22.23769230769231</v>
      </c>
      <c r="E424" s="4">
        <f ca="1">Table1[[#This Row],[y]]-Table1[[#This Row],[Trend (window size 13)]]</f>
        <v>3.3623076923076916</v>
      </c>
      <c r="F424" s="4">
        <f ca="1">AVERAGEIF($C$8:$C$727, Table1[[#This Row],[Monthly]], $E$8:$E$727)</f>
        <v>3.3439999999999999</v>
      </c>
      <c r="G424" s="4">
        <f ca="1">Table1[[#This Row],[Add_Seasonality_Average (Additive)]]-AVERAGE($F$2:$F$13)</f>
        <v>3.3399134615384614</v>
      </c>
      <c r="H424" s="4">
        <f ca="1">Table1[[#This Row],[y]]-Table1[[#This Row],[Seasonality]]</f>
        <v>22.26008653846154</v>
      </c>
      <c r="I424" s="4">
        <f ca="1">Table1[[#This Row],[Seasonally_Adjusted_Data]]</f>
        <v>22.26008653846154</v>
      </c>
      <c r="J424" s="4"/>
      <c r="K424" s="4"/>
      <c r="L424" s="4"/>
      <c r="M424" s="4"/>
      <c r="N424" s="4"/>
    </row>
    <row r="425" spans="1:14" x14ac:dyDescent="0.2">
      <c r="A425" s="5">
        <v>31138</v>
      </c>
      <c r="B425" s="3">
        <v>24.28</v>
      </c>
      <c r="C425" s="3" t="str">
        <f t="shared" si="12"/>
        <v>Apr</v>
      </c>
      <c r="D425" s="3">
        <f t="shared" ca="1" si="13"/>
        <v>22.201538461538462</v>
      </c>
      <c r="E425" s="4">
        <f ca="1">Table1[[#This Row],[y]]-Table1[[#This Row],[Trend (window size 13)]]</f>
        <v>2.0784615384615392</v>
      </c>
      <c r="F425" s="4">
        <f ca="1">AVERAGEIF($C$8:$C$727, Table1[[#This Row],[Monthly]], $E$8:$E$727)</f>
        <v>2.4728461538461546</v>
      </c>
      <c r="G425" s="4">
        <f ca="1">Table1[[#This Row],[Add_Seasonality_Average (Additive)]]-AVERAGE($F$2:$F$13)</f>
        <v>2.4687596153846161</v>
      </c>
      <c r="H425" s="4">
        <f ca="1">Table1[[#This Row],[y]]-Table1[[#This Row],[Seasonality]]</f>
        <v>21.811240384615385</v>
      </c>
      <c r="I425" s="4">
        <f ca="1">Table1[[#This Row],[Seasonally_Adjusted_Data]]</f>
        <v>21.811240384615385</v>
      </c>
      <c r="J425" s="4"/>
      <c r="K425" s="4"/>
      <c r="L425" s="4"/>
      <c r="M425" s="4"/>
      <c r="N425" s="4"/>
    </row>
    <row r="426" spans="1:14" x14ac:dyDescent="0.2">
      <c r="A426" s="5">
        <v>31168</v>
      </c>
      <c r="B426" s="3">
        <v>22.67</v>
      </c>
      <c r="C426" s="3" t="str">
        <f t="shared" si="12"/>
        <v>May</v>
      </c>
      <c r="D426" s="3">
        <f t="shared" ca="1" si="13"/>
        <v>22.228461538461541</v>
      </c>
      <c r="E426" s="4">
        <f ca="1">Table1[[#This Row],[y]]-Table1[[#This Row],[Trend (window size 13)]]</f>
        <v>0.44153846153846033</v>
      </c>
      <c r="F426" s="4">
        <f ca="1">AVERAGEIF($C$8:$C$727, Table1[[#This Row],[Monthly]], $E$8:$E$727)</f>
        <v>1.190307692307693</v>
      </c>
      <c r="G426" s="4">
        <f ca="1">Table1[[#This Row],[Add_Seasonality_Average (Additive)]]-AVERAGE($F$2:$F$13)</f>
        <v>1.1862211538461545</v>
      </c>
      <c r="H426" s="4">
        <f ca="1">Table1[[#This Row],[y]]-Table1[[#This Row],[Seasonality]]</f>
        <v>21.483778846153847</v>
      </c>
      <c r="I426" s="4">
        <f ca="1">Table1[[#This Row],[Seasonally_Adjusted_Data]]</f>
        <v>21.483778846153847</v>
      </c>
      <c r="J426" s="4"/>
      <c r="K426" s="4"/>
      <c r="L426" s="4"/>
      <c r="M426" s="4"/>
      <c r="N426" s="4"/>
    </row>
    <row r="427" spans="1:14" x14ac:dyDescent="0.2">
      <c r="A427" s="5">
        <v>31199</v>
      </c>
      <c r="B427" s="3">
        <v>21.84</v>
      </c>
      <c r="C427" s="3" t="str">
        <f t="shared" si="12"/>
        <v>Jun</v>
      </c>
      <c r="D427" s="3">
        <f t="shared" ca="1" si="13"/>
        <v>22.28923076923077</v>
      </c>
      <c r="E427" s="4">
        <f ca="1">Table1[[#This Row],[y]]-Table1[[#This Row],[Trend (window size 13)]]</f>
        <v>-0.44923076923076977</v>
      </c>
      <c r="F427" s="4">
        <f ca="1">AVERAGEIF($C$8:$C$727, Table1[[#This Row],[Monthly]], $E$8:$E$727)</f>
        <v>-0.22521794871794854</v>
      </c>
      <c r="G427" s="4">
        <f ca="1">Table1[[#This Row],[Add_Seasonality_Average (Additive)]]-AVERAGE($F$2:$F$13)</f>
        <v>-0.22930448717948707</v>
      </c>
      <c r="H427" s="4">
        <f ca="1">Table1[[#This Row],[y]]-Table1[[#This Row],[Seasonality]]</f>
        <v>22.069304487179487</v>
      </c>
      <c r="I427" s="4">
        <f ca="1">Table1[[#This Row],[Seasonally_Adjusted_Data]]</f>
        <v>22.069304487179487</v>
      </c>
      <c r="J427" s="4"/>
      <c r="K427" s="4"/>
      <c r="L427" s="4"/>
      <c r="M427" s="4"/>
      <c r="N427" s="4"/>
    </row>
    <row r="428" spans="1:14" x14ac:dyDescent="0.2">
      <c r="A428" s="5">
        <v>31229</v>
      </c>
      <c r="B428" s="3">
        <v>20.75</v>
      </c>
      <c r="C428" s="3" t="str">
        <f t="shared" si="12"/>
        <v>Jul</v>
      </c>
      <c r="D428" s="3">
        <f t="shared" ca="1" si="13"/>
        <v>22.430769230769229</v>
      </c>
      <c r="E428" s="4">
        <f ca="1">Table1[[#This Row],[y]]-Table1[[#This Row],[Trend (window size 13)]]</f>
        <v>-1.6807692307692292</v>
      </c>
      <c r="F428" s="4">
        <f ca="1">AVERAGEIF($C$8:$C$727, Table1[[#This Row],[Monthly]], $E$8:$E$727)</f>
        <v>-1.4442692307692311</v>
      </c>
      <c r="G428" s="4">
        <f ca="1">Table1[[#This Row],[Add_Seasonality_Average (Additive)]]-AVERAGE($F$2:$F$13)</f>
        <v>-1.4483557692307696</v>
      </c>
      <c r="H428" s="4">
        <f ca="1">Table1[[#This Row],[y]]-Table1[[#This Row],[Seasonality]]</f>
        <v>22.198355769230769</v>
      </c>
      <c r="I428" s="4">
        <f ca="1">Table1[[#This Row],[Seasonally_Adjusted_Data]]</f>
        <v>22.198355769230769</v>
      </c>
      <c r="J428" s="4"/>
      <c r="K428" s="4"/>
      <c r="L428" s="4"/>
      <c r="M428" s="4"/>
      <c r="N428" s="4"/>
    </row>
    <row r="429" spans="1:14" x14ac:dyDescent="0.2">
      <c r="A429" s="5">
        <v>31260</v>
      </c>
      <c r="B429" s="3">
        <v>19.899999999999999</v>
      </c>
      <c r="C429" s="3" t="str">
        <f t="shared" si="12"/>
        <v>Aug</v>
      </c>
      <c r="D429" s="3">
        <f t="shared" ca="1" si="13"/>
        <v>22.589230769230767</v>
      </c>
      <c r="E429" s="4">
        <f ca="1">Table1[[#This Row],[y]]-Table1[[#This Row],[Trend (window size 13)]]</f>
        <v>-2.6892307692307682</v>
      </c>
      <c r="F429" s="4">
        <f ca="1">AVERAGEIF($C$8:$C$727, Table1[[#This Row],[Monthly]], $E$8:$E$727)</f>
        <v>-2.4472564102564101</v>
      </c>
      <c r="G429" s="4">
        <f ca="1">Table1[[#This Row],[Add_Seasonality_Average (Additive)]]-AVERAGE($F$2:$F$13)</f>
        <v>-2.4513429487179486</v>
      </c>
      <c r="H429" s="4">
        <f ca="1">Table1[[#This Row],[y]]-Table1[[#This Row],[Seasonality]]</f>
        <v>22.351342948717946</v>
      </c>
      <c r="I429" s="4">
        <f ca="1">Table1[[#This Row],[Seasonally_Adjusted_Data]]</f>
        <v>22.351342948717946</v>
      </c>
      <c r="J429" s="4"/>
      <c r="K429" s="4"/>
      <c r="L429" s="4"/>
      <c r="M429" s="4"/>
      <c r="N429" s="4"/>
    </row>
    <row r="430" spans="1:14" x14ac:dyDescent="0.2">
      <c r="A430" s="5">
        <v>31291</v>
      </c>
      <c r="B430" s="3">
        <v>19.86</v>
      </c>
      <c r="C430" s="3" t="str">
        <f t="shared" si="12"/>
        <v>Sep</v>
      </c>
      <c r="D430" s="3">
        <f t="shared" ca="1" si="13"/>
        <v>22.662307692307692</v>
      </c>
      <c r="E430" s="4">
        <f ca="1">Table1[[#This Row],[y]]-Table1[[#This Row],[Trend (window size 13)]]</f>
        <v>-2.8023076923076928</v>
      </c>
      <c r="F430" s="4">
        <f ca="1">AVERAGEIF($C$8:$C$727, Table1[[#This Row],[Monthly]], $E$8:$E$727)</f>
        <v>-2.7400384615384614</v>
      </c>
      <c r="G430" s="4">
        <f ca="1">Table1[[#This Row],[Add_Seasonality_Average (Additive)]]-AVERAGE($F$2:$F$13)</f>
        <v>-2.7441249999999999</v>
      </c>
      <c r="H430" s="4">
        <f ca="1">Table1[[#This Row],[y]]-Table1[[#This Row],[Seasonality]]</f>
        <v>22.604125</v>
      </c>
      <c r="I430" s="4">
        <f ca="1">Table1[[#This Row],[Seasonally_Adjusted_Data]]</f>
        <v>22.604125</v>
      </c>
      <c r="J430" s="4"/>
      <c r="K430" s="4"/>
      <c r="L430" s="4"/>
      <c r="M430" s="4"/>
      <c r="N430" s="4"/>
    </row>
    <row r="431" spans="1:14" x14ac:dyDescent="0.2">
      <c r="A431" s="5">
        <v>31321</v>
      </c>
      <c r="B431" s="3">
        <v>20.260000000000002</v>
      </c>
      <c r="C431" s="3" t="str">
        <f t="shared" si="12"/>
        <v>Oct</v>
      </c>
      <c r="D431" s="3">
        <f t="shared" ca="1" si="13"/>
        <v>22.605384615384615</v>
      </c>
      <c r="E431" s="4">
        <f ca="1">Table1[[#This Row],[y]]-Table1[[#This Row],[Trend (window size 13)]]</f>
        <v>-2.3453846153846136</v>
      </c>
      <c r="F431" s="4">
        <f ca="1">AVERAGEIF($C$8:$C$727, Table1[[#This Row],[Monthly]], $E$8:$E$727)</f>
        <v>-2.4004615384615375</v>
      </c>
      <c r="G431" s="4">
        <f ca="1">Table1[[#This Row],[Add_Seasonality_Average (Additive)]]-AVERAGE($F$2:$F$13)</f>
        <v>-2.404548076923076</v>
      </c>
      <c r="H431" s="4">
        <f ca="1">Table1[[#This Row],[y]]-Table1[[#This Row],[Seasonality]]</f>
        <v>22.664548076923076</v>
      </c>
      <c r="I431" s="4">
        <f ca="1">Table1[[#This Row],[Seasonally_Adjusted_Data]]</f>
        <v>22.664548076923076</v>
      </c>
      <c r="J431" s="4"/>
      <c r="K431" s="4"/>
      <c r="L431" s="4"/>
      <c r="M431" s="4"/>
      <c r="N431" s="4"/>
    </row>
    <row r="432" spans="1:14" x14ac:dyDescent="0.2">
      <c r="A432" s="5">
        <v>31352</v>
      </c>
      <c r="B432" s="3">
        <v>20.97</v>
      </c>
      <c r="C432" s="3" t="str">
        <f t="shared" si="12"/>
        <v>Nov</v>
      </c>
      <c r="D432" s="3">
        <f t="shared" ca="1" si="13"/>
        <v>22.533846153846159</v>
      </c>
      <c r="E432" s="4">
        <f ca="1">Table1[[#This Row],[y]]-Table1[[#This Row],[Trend (window size 13)]]</f>
        <v>-1.5638461538461605</v>
      </c>
      <c r="F432" s="4">
        <f ca="1">AVERAGEIF($C$8:$C$727, Table1[[#This Row],[Monthly]], $E$8:$E$727)</f>
        <v>-1.6477179487179485</v>
      </c>
      <c r="G432" s="4">
        <f ca="1">Table1[[#This Row],[Add_Seasonality_Average (Additive)]]-AVERAGE($F$2:$F$13)</f>
        <v>-1.651804487179487</v>
      </c>
      <c r="H432" s="4">
        <f ca="1">Table1[[#This Row],[y]]-Table1[[#This Row],[Seasonality]]</f>
        <v>22.621804487179485</v>
      </c>
      <c r="I432" s="4">
        <f ca="1">Table1[[#This Row],[Seasonally_Adjusted_Data]]</f>
        <v>22.621804487179485</v>
      </c>
      <c r="J432" s="4"/>
      <c r="K432" s="4"/>
      <c r="L432" s="4"/>
      <c r="M432" s="4"/>
      <c r="N432" s="4"/>
    </row>
    <row r="433" spans="1:14" x14ac:dyDescent="0.2">
      <c r="A433" s="5">
        <v>31382</v>
      </c>
      <c r="B433" s="3">
        <v>22.49</v>
      </c>
      <c r="C433" s="3" t="str">
        <f t="shared" si="12"/>
        <v>Dec</v>
      </c>
      <c r="D433" s="3">
        <f t="shared" ca="1" si="13"/>
        <v>22.484615384615388</v>
      </c>
      <c r="E433" s="4">
        <f ca="1">Table1[[#This Row],[y]]-Table1[[#This Row],[Trend (window size 13)]]</f>
        <v>5.3846153846102141E-3</v>
      </c>
      <c r="F433" s="4">
        <f ca="1">AVERAGEIF($C$8:$C$727, Table1[[#This Row],[Monthly]], $E$8:$E$727)</f>
        <v>-0.38643589743589757</v>
      </c>
      <c r="G433" s="4">
        <f ca="1">Table1[[#This Row],[Add_Seasonality_Average (Additive)]]-AVERAGE($F$2:$F$13)</f>
        <v>-0.39052243589743607</v>
      </c>
      <c r="H433" s="4">
        <f ca="1">Table1[[#This Row],[y]]-Table1[[#This Row],[Seasonality]]</f>
        <v>22.880522435897433</v>
      </c>
      <c r="I433" s="4">
        <f ca="1">Table1[[#This Row],[Seasonally_Adjusted_Data]]</f>
        <v>22.880522435897433</v>
      </c>
      <c r="J433" s="4"/>
      <c r="K433" s="4"/>
      <c r="L433" s="4"/>
      <c r="M433" s="4"/>
      <c r="N433" s="4"/>
    </row>
    <row r="434" spans="1:14" x14ac:dyDescent="0.2">
      <c r="A434" s="5">
        <v>31413</v>
      </c>
      <c r="B434" s="3">
        <v>24.31</v>
      </c>
      <c r="C434" s="3" t="str">
        <f t="shared" si="12"/>
        <v>Jan</v>
      </c>
      <c r="D434" s="3">
        <f t="shared" ca="1" si="13"/>
        <v>22.469230769230766</v>
      </c>
      <c r="E434" s="4">
        <f ca="1">Table1[[#This Row],[y]]-Table1[[#This Row],[Trend (window size 13)]]</f>
        <v>1.8407692307692329</v>
      </c>
      <c r="F434" s="4">
        <f ca="1">AVERAGEIF($C$8:$C$727, Table1[[#This Row],[Monthly]], $E$8:$E$727)</f>
        <v>1.4054358974358971</v>
      </c>
      <c r="G434" s="4">
        <f ca="1">Table1[[#This Row],[Add_Seasonality_Average (Additive)]]-AVERAGE($F$2:$F$13)</f>
        <v>1.4013493589743586</v>
      </c>
      <c r="H434" s="4">
        <f ca="1">Table1[[#This Row],[y]]-Table1[[#This Row],[Seasonality]]</f>
        <v>22.908650641025641</v>
      </c>
      <c r="I434" s="4">
        <f ca="1">Table1[[#This Row],[Seasonally_Adjusted_Data]]</f>
        <v>22.908650641025641</v>
      </c>
      <c r="J434" s="4"/>
      <c r="K434" s="4"/>
      <c r="L434" s="4"/>
      <c r="M434" s="4"/>
      <c r="N434" s="4"/>
    </row>
    <row r="435" spans="1:14" x14ac:dyDescent="0.2">
      <c r="A435" s="5">
        <v>31444</v>
      </c>
      <c r="B435" s="3">
        <v>25.9</v>
      </c>
      <c r="C435" s="3" t="str">
        <f t="shared" si="12"/>
        <v>Feb</v>
      </c>
      <c r="D435" s="3">
        <f t="shared" ca="1" si="13"/>
        <v>22.49384615384615</v>
      </c>
      <c r="E435" s="4">
        <f ca="1">Table1[[#This Row],[y]]-Table1[[#This Row],[Trend (window size 13)]]</f>
        <v>3.406153846153849</v>
      </c>
      <c r="F435" s="4">
        <f ca="1">AVERAGEIF($C$8:$C$727, Table1[[#This Row],[Monthly]], $E$8:$E$727)</f>
        <v>2.9278461538461542</v>
      </c>
      <c r="G435" s="4">
        <f ca="1">Table1[[#This Row],[Add_Seasonality_Average (Additive)]]-AVERAGE($F$2:$F$13)</f>
        <v>2.9237596153846157</v>
      </c>
      <c r="H435" s="4">
        <f ca="1">Table1[[#This Row],[y]]-Table1[[#This Row],[Seasonality]]</f>
        <v>22.976240384615384</v>
      </c>
      <c r="I435" s="4">
        <f ca="1">Table1[[#This Row],[Seasonally_Adjusted_Data]]</f>
        <v>22.976240384615384</v>
      </c>
      <c r="J435" s="4"/>
      <c r="K435" s="4"/>
      <c r="L435" s="4"/>
      <c r="M435" s="4"/>
      <c r="N435" s="4"/>
    </row>
    <row r="436" spans="1:14" x14ac:dyDescent="0.2">
      <c r="A436" s="5">
        <v>31472</v>
      </c>
      <c r="B436" s="3">
        <v>25.78</v>
      </c>
      <c r="C436" s="3" t="str">
        <f t="shared" si="12"/>
        <v>Mar</v>
      </c>
      <c r="D436" s="3">
        <f t="shared" ca="1" si="13"/>
        <v>22.588461538461537</v>
      </c>
      <c r="E436" s="4">
        <f ca="1">Table1[[#This Row],[y]]-Table1[[#This Row],[Trend (window size 13)]]</f>
        <v>3.1915384615384639</v>
      </c>
      <c r="F436" s="4">
        <f ca="1">AVERAGEIF($C$8:$C$727, Table1[[#This Row],[Monthly]], $E$8:$E$727)</f>
        <v>3.3439999999999999</v>
      </c>
      <c r="G436" s="4">
        <f ca="1">Table1[[#This Row],[Add_Seasonality_Average (Additive)]]-AVERAGE($F$2:$F$13)</f>
        <v>3.3399134615384614</v>
      </c>
      <c r="H436" s="4">
        <f ca="1">Table1[[#This Row],[y]]-Table1[[#This Row],[Seasonality]]</f>
        <v>22.440086538461539</v>
      </c>
      <c r="I436" s="4">
        <f ca="1">Table1[[#This Row],[Seasonally_Adjusted_Data]]</f>
        <v>22.440086538461539</v>
      </c>
      <c r="J436" s="4"/>
      <c r="K436" s="4"/>
      <c r="L436" s="4"/>
      <c r="M436" s="4"/>
      <c r="N436" s="4"/>
    </row>
    <row r="437" spans="1:14" x14ac:dyDescent="0.2">
      <c r="A437" s="5">
        <v>31503</v>
      </c>
      <c r="B437" s="3">
        <v>24.86</v>
      </c>
      <c r="C437" s="3" t="str">
        <f t="shared" si="12"/>
        <v>Apr</v>
      </c>
      <c r="D437" s="3">
        <f t="shared" ca="1" si="13"/>
        <v>22.711538461538456</v>
      </c>
      <c r="E437" s="4">
        <f ca="1">Table1[[#This Row],[y]]-Table1[[#This Row],[Trend (window size 13)]]</f>
        <v>2.1484615384615431</v>
      </c>
      <c r="F437" s="4">
        <f ca="1">AVERAGEIF($C$8:$C$727, Table1[[#This Row],[Monthly]], $E$8:$E$727)</f>
        <v>2.4728461538461546</v>
      </c>
      <c r="G437" s="4">
        <f ca="1">Table1[[#This Row],[Add_Seasonality_Average (Additive)]]-AVERAGE($F$2:$F$13)</f>
        <v>2.4687596153846161</v>
      </c>
      <c r="H437" s="4">
        <f ca="1">Table1[[#This Row],[y]]-Table1[[#This Row],[Seasonality]]</f>
        <v>22.391240384615383</v>
      </c>
      <c r="I437" s="4">
        <f ca="1">Table1[[#This Row],[Seasonally_Adjusted_Data]]</f>
        <v>22.391240384615383</v>
      </c>
      <c r="J437" s="4"/>
      <c r="K437" s="4"/>
      <c r="L437" s="4"/>
      <c r="M437" s="4"/>
      <c r="N437" s="4"/>
    </row>
    <row r="438" spans="1:14" x14ac:dyDescent="0.2">
      <c r="A438" s="5">
        <v>31533</v>
      </c>
      <c r="B438" s="3">
        <v>23.35</v>
      </c>
      <c r="C438" s="3" t="str">
        <f t="shared" si="12"/>
        <v>May</v>
      </c>
      <c r="D438" s="3">
        <f t="shared" ca="1" si="13"/>
        <v>22.858461538461537</v>
      </c>
      <c r="E438" s="4">
        <f ca="1">Table1[[#This Row],[y]]-Table1[[#This Row],[Trend (window size 13)]]</f>
        <v>0.49153846153846459</v>
      </c>
      <c r="F438" s="4">
        <f ca="1">AVERAGEIF($C$8:$C$727, Table1[[#This Row],[Monthly]], $E$8:$E$727)</f>
        <v>1.190307692307693</v>
      </c>
      <c r="G438" s="4">
        <f ca="1">Table1[[#This Row],[Add_Seasonality_Average (Additive)]]-AVERAGE($F$2:$F$13)</f>
        <v>1.1862211538461545</v>
      </c>
      <c r="H438" s="4">
        <f ca="1">Table1[[#This Row],[y]]-Table1[[#This Row],[Seasonality]]</f>
        <v>22.163778846153846</v>
      </c>
      <c r="I438" s="4">
        <f ca="1">Table1[[#This Row],[Seasonally_Adjusted_Data]]</f>
        <v>22.163778846153846</v>
      </c>
      <c r="J438" s="4"/>
      <c r="K438" s="4"/>
      <c r="L438" s="4"/>
      <c r="M438" s="4"/>
      <c r="N438" s="4"/>
    </row>
    <row r="439" spans="1:14" x14ac:dyDescent="0.2">
      <c r="A439" s="5">
        <v>31564</v>
      </c>
      <c r="B439" s="3">
        <v>22.03</v>
      </c>
      <c r="C439" s="3" t="str">
        <f t="shared" si="12"/>
        <v>Jun</v>
      </c>
      <c r="D439" s="3">
        <f t="shared" ca="1" si="13"/>
        <v>23.055384615384618</v>
      </c>
      <c r="E439" s="4">
        <f ca="1">Table1[[#This Row],[y]]-Table1[[#This Row],[Trend (window size 13)]]</f>
        <v>-1.0253846153846169</v>
      </c>
      <c r="F439" s="4">
        <f ca="1">AVERAGEIF($C$8:$C$727, Table1[[#This Row],[Monthly]], $E$8:$E$727)</f>
        <v>-0.22521794871794854</v>
      </c>
      <c r="G439" s="4">
        <f ca="1">Table1[[#This Row],[Add_Seasonality_Average (Additive)]]-AVERAGE($F$2:$F$13)</f>
        <v>-0.22930448717948707</v>
      </c>
      <c r="H439" s="4">
        <f ca="1">Table1[[#This Row],[y]]-Table1[[#This Row],[Seasonality]]</f>
        <v>22.259304487179488</v>
      </c>
      <c r="I439" s="4">
        <f ca="1">Table1[[#This Row],[Seasonally_Adjusted_Data]]</f>
        <v>22.259304487179488</v>
      </c>
      <c r="J439" s="4"/>
      <c r="K439" s="4"/>
      <c r="L439" s="4"/>
      <c r="M439" s="4"/>
      <c r="N439" s="4"/>
    </row>
    <row r="440" spans="1:14" x14ac:dyDescent="0.2">
      <c r="A440" s="5">
        <v>31594</v>
      </c>
      <c r="B440" s="3">
        <v>21.64</v>
      </c>
      <c r="C440" s="3" t="str">
        <f t="shared" si="12"/>
        <v>Jul</v>
      </c>
      <c r="D440" s="3">
        <f t="shared" ca="1" si="13"/>
        <v>23.294615384615387</v>
      </c>
      <c r="E440" s="4">
        <f ca="1">Table1[[#This Row],[y]]-Table1[[#This Row],[Trend (window size 13)]]</f>
        <v>-1.6546153846153864</v>
      </c>
      <c r="F440" s="4">
        <f ca="1">AVERAGEIF($C$8:$C$727, Table1[[#This Row],[Monthly]], $E$8:$E$727)</f>
        <v>-1.4442692307692311</v>
      </c>
      <c r="G440" s="4">
        <f ca="1">Table1[[#This Row],[Add_Seasonality_Average (Additive)]]-AVERAGE($F$2:$F$13)</f>
        <v>-1.4483557692307696</v>
      </c>
      <c r="H440" s="4">
        <f ca="1">Table1[[#This Row],[y]]-Table1[[#This Row],[Seasonality]]</f>
        <v>23.08835576923077</v>
      </c>
      <c r="I440" s="4">
        <f ca="1">Table1[[#This Row],[Seasonally_Adjusted_Data]]</f>
        <v>23.08835576923077</v>
      </c>
      <c r="J440" s="4"/>
      <c r="K440" s="4"/>
      <c r="L440" s="4"/>
      <c r="M440" s="4"/>
      <c r="N440" s="4"/>
    </row>
    <row r="441" spans="1:14" x14ac:dyDescent="0.2">
      <c r="A441" s="5">
        <v>31625</v>
      </c>
      <c r="B441" s="3">
        <v>21.07</v>
      </c>
      <c r="C441" s="3" t="str">
        <f t="shared" si="12"/>
        <v>Aug</v>
      </c>
      <c r="D441" s="3">
        <f t="shared" ca="1" si="13"/>
        <v>23.503076923076922</v>
      </c>
      <c r="E441" s="4">
        <f ca="1">Table1[[#This Row],[y]]-Table1[[#This Row],[Trend (window size 13)]]</f>
        <v>-2.4330769230769214</v>
      </c>
      <c r="F441" s="4">
        <f ca="1">AVERAGEIF($C$8:$C$727, Table1[[#This Row],[Monthly]], $E$8:$E$727)</f>
        <v>-2.4472564102564101</v>
      </c>
      <c r="G441" s="4">
        <f ca="1">Table1[[#This Row],[Add_Seasonality_Average (Additive)]]-AVERAGE($F$2:$F$13)</f>
        <v>-2.4513429487179486</v>
      </c>
      <c r="H441" s="4">
        <f ca="1">Table1[[#This Row],[y]]-Table1[[#This Row],[Seasonality]]</f>
        <v>23.521342948717948</v>
      </c>
      <c r="I441" s="4">
        <f ca="1">Table1[[#This Row],[Seasonally_Adjusted_Data]]</f>
        <v>23.521342948717948</v>
      </c>
      <c r="J441" s="4"/>
      <c r="K441" s="4"/>
      <c r="L441" s="4"/>
      <c r="M441" s="4"/>
      <c r="N441" s="4"/>
    </row>
    <row r="442" spans="1:14" x14ac:dyDescent="0.2">
      <c r="A442" s="5">
        <v>31656</v>
      </c>
      <c r="B442" s="3">
        <v>21.13</v>
      </c>
      <c r="C442" s="3" t="str">
        <f t="shared" si="12"/>
        <v>Sep</v>
      </c>
      <c r="D442" s="3">
        <f t="shared" ca="1" si="13"/>
        <v>23.656153846153845</v>
      </c>
      <c r="E442" s="4">
        <f ca="1">Table1[[#This Row],[y]]-Table1[[#This Row],[Trend (window size 13)]]</f>
        <v>-2.5261538461538464</v>
      </c>
      <c r="F442" s="4">
        <f ca="1">AVERAGEIF($C$8:$C$727, Table1[[#This Row],[Monthly]], $E$8:$E$727)</f>
        <v>-2.7400384615384614</v>
      </c>
      <c r="G442" s="4">
        <f ca="1">Table1[[#This Row],[Add_Seasonality_Average (Additive)]]-AVERAGE($F$2:$F$13)</f>
        <v>-2.7441249999999999</v>
      </c>
      <c r="H442" s="4">
        <f ca="1">Table1[[#This Row],[y]]-Table1[[#This Row],[Seasonality]]</f>
        <v>23.874124999999999</v>
      </c>
      <c r="I442" s="4">
        <f ca="1">Table1[[#This Row],[Seasonally_Adjusted_Data]]</f>
        <v>23.874124999999999</v>
      </c>
      <c r="J442" s="4"/>
      <c r="K442" s="4"/>
      <c r="L442" s="4"/>
      <c r="M442" s="4"/>
      <c r="N442" s="4"/>
    </row>
    <row r="443" spans="1:14" x14ac:dyDescent="0.2">
      <c r="A443" s="5">
        <v>31686</v>
      </c>
      <c r="B443" s="3">
        <v>21.46</v>
      </c>
      <c r="C443" s="3" t="str">
        <f t="shared" si="12"/>
        <v>Oct</v>
      </c>
      <c r="D443" s="3">
        <f t="shared" ca="1" si="13"/>
        <v>23.746153846153849</v>
      </c>
      <c r="E443" s="4">
        <f ca="1">Table1[[#This Row],[y]]-Table1[[#This Row],[Trend (window size 13)]]</f>
        <v>-2.286153846153848</v>
      </c>
      <c r="F443" s="4">
        <f ca="1">AVERAGEIF($C$8:$C$727, Table1[[#This Row],[Monthly]], $E$8:$E$727)</f>
        <v>-2.4004615384615375</v>
      </c>
      <c r="G443" s="4">
        <f ca="1">Table1[[#This Row],[Add_Seasonality_Average (Additive)]]-AVERAGE($F$2:$F$13)</f>
        <v>-2.404548076923076</v>
      </c>
      <c r="H443" s="4">
        <f ca="1">Table1[[#This Row],[y]]-Table1[[#This Row],[Seasonality]]</f>
        <v>23.864548076923079</v>
      </c>
      <c r="I443" s="4">
        <f ca="1">Table1[[#This Row],[Seasonally_Adjusted_Data]]</f>
        <v>23.864548076923079</v>
      </c>
      <c r="J443" s="4"/>
      <c r="K443" s="4"/>
      <c r="L443" s="4"/>
      <c r="M443" s="4"/>
      <c r="N443" s="4"/>
    </row>
    <row r="444" spans="1:14" x14ac:dyDescent="0.2">
      <c r="A444" s="5">
        <v>31717</v>
      </c>
      <c r="B444" s="3">
        <v>22.17</v>
      </c>
      <c r="C444" s="3" t="str">
        <f t="shared" si="12"/>
        <v>Nov</v>
      </c>
      <c r="D444" s="3">
        <f t="shared" ca="1" si="13"/>
        <v>23.830769230769231</v>
      </c>
      <c r="E444" s="4">
        <f ca="1">Table1[[#This Row],[y]]-Table1[[#This Row],[Trend (window size 13)]]</f>
        <v>-1.6607692307692297</v>
      </c>
      <c r="F444" s="4">
        <f ca="1">AVERAGEIF($C$8:$C$727, Table1[[#This Row],[Monthly]], $E$8:$E$727)</f>
        <v>-1.6477179487179485</v>
      </c>
      <c r="G444" s="4">
        <f ca="1">Table1[[#This Row],[Add_Seasonality_Average (Additive)]]-AVERAGE($F$2:$F$13)</f>
        <v>-1.651804487179487</v>
      </c>
      <c r="H444" s="4">
        <f ca="1">Table1[[#This Row],[y]]-Table1[[#This Row],[Seasonality]]</f>
        <v>23.821804487179488</v>
      </c>
      <c r="I444" s="4">
        <f ca="1">Table1[[#This Row],[Seasonally_Adjusted_Data]]</f>
        <v>23.821804487179488</v>
      </c>
      <c r="J444" s="4"/>
      <c r="K444" s="4"/>
      <c r="L444" s="4"/>
      <c r="M444" s="4"/>
      <c r="N444" s="4"/>
    </row>
    <row r="445" spans="1:14" x14ac:dyDescent="0.2">
      <c r="A445" s="5">
        <v>31747</v>
      </c>
      <c r="B445" s="3">
        <v>23.53</v>
      </c>
      <c r="C445" s="3" t="str">
        <f t="shared" si="12"/>
        <v>Dec</v>
      </c>
      <c r="D445" s="3">
        <f t="shared" ca="1" si="13"/>
        <v>23.883846153846154</v>
      </c>
      <c r="E445" s="4">
        <f ca="1">Table1[[#This Row],[y]]-Table1[[#This Row],[Trend (window size 13)]]</f>
        <v>-0.35384615384615259</v>
      </c>
      <c r="F445" s="4">
        <f ca="1">AVERAGEIF($C$8:$C$727, Table1[[#This Row],[Monthly]], $E$8:$E$727)</f>
        <v>-0.38643589743589757</v>
      </c>
      <c r="G445" s="4">
        <f ca="1">Table1[[#This Row],[Add_Seasonality_Average (Additive)]]-AVERAGE($F$2:$F$13)</f>
        <v>-0.39052243589743607</v>
      </c>
      <c r="H445" s="4">
        <f ca="1">Table1[[#This Row],[y]]-Table1[[#This Row],[Seasonality]]</f>
        <v>23.920522435897436</v>
      </c>
      <c r="I445" s="4">
        <f ca="1">Table1[[#This Row],[Seasonally_Adjusted_Data]]</f>
        <v>23.920522435897436</v>
      </c>
      <c r="J445" s="4"/>
      <c r="K445" s="4"/>
      <c r="L445" s="4"/>
      <c r="M445" s="4"/>
      <c r="N445" s="4"/>
    </row>
    <row r="446" spans="1:14" x14ac:dyDescent="0.2">
      <c r="A446" s="5">
        <v>31778</v>
      </c>
      <c r="B446" s="3">
        <v>25.6</v>
      </c>
      <c r="C446" s="3" t="str">
        <f t="shared" si="12"/>
        <v>Jan</v>
      </c>
      <c r="D446" s="3">
        <f t="shared" ca="1" si="13"/>
        <v>23.958461538461538</v>
      </c>
      <c r="E446" s="4">
        <f ca="1">Table1[[#This Row],[y]]-Table1[[#This Row],[Trend (window size 13)]]</f>
        <v>1.6415384615384632</v>
      </c>
      <c r="F446" s="4">
        <f ca="1">AVERAGEIF($C$8:$C$727, Table1[[#This Row],[Monthly]], $E$8:$E$727)</f>
        <v>1.4054358974358971</v>
      </c>
      <c r="G446" s="4">
        <f ca="1">Table1[[#This Row],[Add_Seasonality_Average (Additive)]]-AVERAGE($F$2:$F$13)</f>
        <v>1.4013493589743586</v>
      </c>
      <c r="H446" s="4">
        <f ca="1">Table1[[#This Row],[y]]-Table1[[#This Row],[Seasonality]]</f>
        <v>24.198650641025644</v>
      </c>
      <c r="I446" s="4">
        <f ca="1">Table1[[#This Row],[Seasonally_Adjusted_Data]]</f>
        <v>24.198650641025644</v>
      </c>
      <c r="J446" s="4"/>
      <c r="K446" s="4"/>
      <c r="L446" s="4"/>
      <c r="M446" s="4"/>
      <c r="N446" s="4"/>
    </row>
    <row r="447" spans="1:14" x14ac:dyDescent="0.2">
      <c r="A447" s="5">
        <v>31809</v>
      </c>
      <c r="B447" s="3">
        <v>27.02</v>
      </c>
      <c r="C447" s="3" t="str">
        <f t="shared" si="12"/>
        <v>Feb</v>
      </c>
      <c r="D447" s="3">
        <f t="shared" ca="1" si="13"/>
        <v>23.98</v>
      </c>
      <c r="E447" s="4">
        <f ca="1">Table1[[#This Row],[y]]-Table1[[#This Row],[Trend (window size 13)]]</f>
        <v>3.0399999999999991</v>
      </c>
      <c r="F447" s="4">
        <f ca="1">AVERAGEIF($C$8:$C$727, Table1[[#This Row],[Monthly]], $E$8:$E$727)</f>
        <v>2.9278461538461542</v>
      </c>
      <c r="G447" s="4">
        <f ca="1">Table1[[#This Row],[Add_Seasonality_Average (Additive)]]-AVERAGE($F$2:$F$13)</f>
        <v>2.9237596153846157</v>
      </c>
      <c r="H447" s="4">
        <f ca="1">Table1[[#This Row],[y]]-Table1[[#This Row],[Seasonality]]</f>
        <v>24.096240384615385</v>
      </c>
      <c r="I447" s="4">
        <f ca="1">Table1[[#This Row],[Seasonally_Adjusted_Data]]</f>
        <v>24.096240384615385</v>
      </c>
      <c r="J447" s="4"/>
      <c r="K447" s="4"/>
      <c r="L447" s="4"/>
      <c r="M447" s="4"/>
      <c r="N447" s="4"/>
    </row>
    <row r="448" spans="1:14" x14ac:dyDescent="0.2">
      <c r="A448" s="5">
        <v>31837</v>
      </c>
      <c r="B448" s="3">
        <v>27.89</v>
      </c>
      <c r="C448" s="3" t="str">
        <f t="shared" si="12"/>
        <v>Mar</v>
      </c>
      <c r="D448" s="3">
        <f t="shared" ca="1" si="13"/>
        <v>24.051538461538463</v>
      </c>
      <c r="E448" s="4">
        <f ca="1">Table1[[#This Row],[y]]-Table1[[#This Row],[Trend (window size 13)]]</f>
        <v>3.8384615384615373</v>
      </c>
      <c r="F448" s="4">
        <f ca="1">AVERAGEIF($C$8:$C$727, Table1[[#This Row],[Monthly]], $E$8:$E$727)</f>
        <v>3.3439999999999999</v>
      </c>
      <c r="G448" s="4">
        <f ca="1">Table1[[#This Row],[Add_Seasonality_Average (Additive)]]-AVERAGE($F$2:$F$13)</f>
        <v>3.3399134615384614</v>
      </c>
      <c r="H448" s="4">
        <f ca="1">Table1[[#This Row],[y]]-Table1[[#This Row],[Seasonality]]</f>
        <v>24.550086538461539</v>
      </c>
      <c r="I448" s="4">
        <f ca="1">Table1[[#This Row],[Seasonally_Adjusted_Data]]</f>
        <v>24.550086538461539</v>
      </c>
      <c r="J448" s="4"/>
      <c r="K448" s="4"/>
      <c r="L448" s="4"/>
      <c r="M448" s="4"/>
      <c r="N448" s="4"/>
    </row>
    <row r="449" spans="1:14" x14ac:dyDescent="0.2">
      <c r="A449" s="5">
        <v>31868</v>
      </c>
      <c r="B449" s="3">
        <v>26.95</v>
      </c>
      <c r="C449" s="3" t="str">
        <f t="shared" si="12"/>
        <v>Apr</v>
      </c>
      <c r="D449" s="3">
        <f t="shared" ca="1" si="13"/>
        <v>24.16</v>
      </c>
      <c r="E449" s="4">
        <f ca="1">Table1[[#This Row],[y]]-Table1[[#This Row],[Trend (window size 13)]]</f>
        <v>2.7899999999999991</v>
      </c>
      <c r="F449" s="4">
        <f ca="1">AVERAGEIF($C$8:$C$727, Table1[[#This Row],[Monthly]], $E$8:$E$727)</f>
        <v>2.4728461538461546</v>
      </c>
      <c r="G449" s="4">
        <f ca="1">Table1[[#This Row],[Add_Seasonality_Average (Additive)]]-AVERAGE($F$2:$F$13)</f>
        <v>2.4687596153846161</v>
      </c>
      <c r="H449" s="4">
        <f ca="1">Table1[[#This Row],[y]]-Table1[[#This Row],[Seasonality]]</f>
        <v>24.481240384615383</v>
      </c>
      <c r="I449" s="4">
        <f ca="1">Table1[[#This Row],[Seasonally_Adjusted_Data]]</f>
        <v>24.481240384615383</v>
      </c>
      <c r="J449" s="4"/>
      <c r="K449" s="4"/>
      <c r="L449" s="4"/>
      <c r="M449" s="4"/>
      <c r="N449" s="4"/>
    </row>
    <row r="450" spans="1:14" x14ac:dyDescent="0.2">
      <c r="A450" s="5">
        <v>31898</v>
      </c>
      <c r="B450" s="3">
        <v>25.96</v>
      </c>
      <c r="C450" s="3" t="str">
        <f t="shared" si="12"/>
        <v>May</v>
      </c>
      <c r="D450" s="3">
        <f t="shared" ca="1" si="13"/>
        <v>24.266153846153845</v>
      </c>
      <c r="E450" s="4">
        <f ca="1">Table1[[#This Row],[y]]-Table1[[#This Row],[Trend (window size 13)]]</f>
        <v>1.693846153846156</v>
      </c>
      <c r="F450" s="4">
        <f ca="1">AVERAGEIF($C$8:$C$727, Table1[[#This Row],[Monthly]], $E$8:$E$727)</f>
        <v>1.190307692307693</v>
      </c>
      <c r="G450" s="4">
        <f ca="1">Table1[[#This Row],[Add_Seasonality_Average (Additive)]]-AVERAGE($F$2:$F$13)</f>
        <v>1.1862211538461545</v>
      </c>
      <c r="H450" s="4">
        <f ca="1">Table1[[#This Row],[y]]-Table1[[#This Row],[Seasonality]]</f>
        <v>24.773778846153846</v>
      </c>
      <c r="I450" s="4">
        <f ca="1">Table1[[#This Row],[Seasonally_Adjusted_Data]]</f>
        <v>24.773778846153846</v>
      </c>
      <c r="J450" s="4"/>
      <c r="K450" s="4"/>
      <c r="L450" s="4"/>
      <c r="M450" s="4"/>
      <c r="N450" s="4"/>
    </row>
    <row r="451" spans="1:14" x14ac:dyDescent="0.2">
      <c r="A451" s="5">
        <v>31929</v>
      </c>
      <c r="B451" s="3">
        <v>24.04</v>
      </c>
      <c r="C451" s="3" t="str">
        <f t="shared" ref="C451:C514" si="14">TEXT(A451,"MMM")</f>
        <v>Jun</v>
      </c>
      <c r="D451" s="3">
        <f t="shared" ca="1" si="13"/>
        <v>24.369230769230771</v>
      </c>
      <c r="E451" s="4">
        <f ca="1">Table1[[#This Row],[y]]-Table1[[#This Row],[Trend (window size 13)]]</f>
        <v>-0.32923076923077232</v>
      </c>
      <c r="F451" s="4">
        <f ca="1">AVERAGEIF($C$8:$C$727, Table1[[#This Row],[Monthly]], $E$8:$E$727)</f>
        <v>-0.22521794871794854</v>
      </c>
      <c r="G451" s="4">
        <f ca="1">Table1[[#This Row],[Add_Seasonality_Average (Additive)]]-AVERAGE($F$2:$F$13)</f>
        <v>-0.22930448717948707</v>
      </c>
      <c r="H451" s="4">
        <f ca="1">Table1[[#This Row],[y]]-Table1[[#This Row],[Seasonality]]</f>
        <v>24.269304487179486</v>
      </c>
      <c r="I451" s="4">
        <f ca="1">Table1[[#This Row],[Seasonally_Adjusted_Data]]</f>
        <v>24.269304487179486</v>
      </c>
      <c r="J451" s="4"/>
      <c r="K451" s="4"/>
      <c r="L451" s="4"/>
      <c r="M451" s="4"/>
      <c r="N451" s="4"/>
    </row>
    <row r="452" spans="1:14" x14ac:dyDescent="0.2">
      <c r="A452" s="5">
        <v>31959</v>
      </c>
      <c r="B452" s="3">
        <v>23</v>
      </c>
      <c r="C452" s="3" t="str">
        <f t="shared" si="14"/>
        <v>Jul</v>
      </c>
      <c r="D452" s="3">
        <f t="shared" ca="1" si="13"/>
        <v>24.463846153846152</v>
      </c>
      <c r="E452" s="4">
        <f ca="1">Table1[[#This Row],[y]]-Table1[[#This Row],[Trend (window size 13)]]</f>
        <v>-1.463846153846152</v>
      </c>
      <c r="F452" s="4">
        <f ca="1">AVERAGEIF($C$8:$C$727, Table1[[#This Row],[Monthly]], $E$8:$E$727)</f>
        <v>-1.4442692307692311</v>
      </c>
      <c r="G452" s="4">
        <f ca="1">Table1[[#This Row],[Add_Seasonality_Average (Additive)]]-AVERAGE($F$2:$F$13)</f>
        <v>-1.4483557692307696</v>
      </c>
      <c r="H452" s="4">
        <f ca="1">Table1[[#This Row],[y]]-Table1[[#This Row],[Seasonality]]</f>
        <v>24.448355769230769</v>
      </c>
      <c r="I452" s="4">
        <f ca="1">Table1[[#This Row],[Seasonally_Adjusted_Data]]</f>
        <v>24.448355769230769</v>
      </c>
      <c r="J452" s="4"/>
      <c r="K452" s="4"/>
      <c r="L452" s="4"/>
      <c r="M452" s="4"/>
      <c r="N452" s="4"/>
    </row>
    <row r="453" spans="1:14" x14ac:dyDescent="0.2">
      <c r="A453" s="5">
        <v>31990</v>
      </c>
      <c r="B453" s="3">
        <v>21.92</v>
      </c>
      <c r="C453" s="3" t="str">
        <f t="shared" si="14"/>
        <v>Aug</v>
      </c>
      <c r="D453" s="3">
        <f t="shared" ca="1" si="13"/>
        <v>24.474615384615383</v>
      </c>
      <c r="E453" s="4">
        <f ca="1">Table1[[#This Row],[y]]-Table1[[#This Row],[Trend (window size 13)]]</f>
        <v>-2.5546153846153814</v>
      </c>
      <c r="F453" s="4">
        <f ca="1">AVERAGEIF($C$8:$C$727, Table1[[#This Row],[Monthly]], $E$8:$E$727)</f>
        <v>-2.4472564102564101</v>
      </c>
      <c r="G453" s="4">
        <f ca="1">Table1[[#This Row],[Add_Seasonality_Average (Additive)]]-AVERAGE($F$2:$F$13)</f>
        <v>-2.4513429487179486</v>
      </c>
      <c r="H453" s="4">
        <f ca="1">Table1[[#This Row],[y]]-Table1[[#This Row],[Seasonality]]</f>
        <v>24.371342948717949</v>
      </c>
      <c r="I453" s="4">
        <f ca="1">Table1[[#This Row],[Seasonally_Adjusted_Data]]</f>
        <v>24.371342948717949</v>
      </c>
      <c r="J453" s="4"/>
      <c r="K453" s="4"/>
      <c r="L453" s="4"/>
      <c r="M453" s="4"/>
      <c r="N453" s="4"/>
    </row>
    <row r="454" spans="1:14" x14ac:dyDescent="0.2">
      <c r="A454" s="5">
        <v>32021</v>
      </c>
      <c r="B454" s="3">
        <v>22</v>
      </c>
      <c r="C454" s="3" t="str">
        <f t="shared" si="14"/>
        <v>Sep</v>
      </c>
      <c r="D454" s="3">
        <f t="shared" ca="1" si="13"/>
        <v>24.373846153846152</v>
      </c>
      <c r="E454" s="4">
        <f ca="1">Table1[[#This Row],[y]]-Table1[[#This Row],[Trend (window size 13)]]</f>
        <v>-2.3738461538461522</v>
      </c>
      <c r="F454" s="4">
        <f ca="1">AVERAGEIF($C$8:$C$727, Table1[[#This Row],[Monthly]], $E$8:$E$727)</f>
        <v>-2.7400384615384614</v>
      </c>
      <c r="G454" s="4">
        <f ca="1">Table1[[#This Row],[Add_Seasonality_Average (Additive)]]-AVERAGE($F$2:$F$13)</f>
        <v>-2.7441249999999999</v>
      </c>
      <c r="H454" s="4">
        <f ca="1">Table1[[#This Row],[y]]-Table1[[#This Row],[Seasonality]]</f>
        <v>24.744125</v>
      </c>
      <c r="I454" s="4">
        <f ca="1">Table1[[#This Row],[Seasonally_Adjusted_Data]]</f>
        <v>24.744125</v>
      </c>
      <c r="J454" s="4"/>
      <c r="K454" s="4"/>
      <c r="L454" s="4"/>
      <c r="M454" s="4"/>
      <c r="N454" s="4"/>
    </row>
    <row r="455" spans="1:14" x14ac:dyDescent="0.2">
      <c r="A455" s="5">
        <v>32051</v>
      </c>
      <c r="B455" s="3">
        <v>22.54</v>
      </c>
      <c r="C455" s="3" t="str">
        <f t="shared" si="14"/>
        <v>Oct</v>
      </c>
      <c r="D455" s="3">
        <f t="shared" ca="1" si="13"/>
        <v>24.126923076923074</v>
      </c>
      <c r="E455" s="4">
        <f ca="1">Table1[[#This Row],[y]]-Table1[[#This Row],[Trend (window size 13)]]</f>
        <v>-1.5869230769230747</v>
      </c>
      <c r="F455" s="4">
        <f ca="1">AVERAGEIF($C$8:$C$727, Table1[[#This Row],[Monthly]], $E$8:$E$727)</f>
        <v>-2.4004615384615375</v>
      </c>
      <c r="G455" s="4">
        <f ca="1">Table1[[#This Row],[Add_Seasonality_Average (Additive)]]-AVERAGE($F$2:$F$13)</f>
        <v>-2.404548076923076</v>
      </c>
      <c r="H455" s="4">
        <f ca="1">Table1[[#This Row],[y]]-Table1[[#This Row],[Seasonality]]</f>
        <v>24.944548076923077</v>
      </c>
      <c r="I455" s="4">
        <f ca="1">Table1[[#This Row],[Seasonally_Adjusted_Data]]</f>
        <v>24.944548076923077</v>
      </c>
      <c r="J455" s="4"/>
      <c r="K455" s="4"/>
      <c r="L455" s="4"/>
      <c r="M455" s="4"/>
      <c r="N455" s="4"/>
    </row>
    <row r="456" spans="1:14" x14ac:dyDescent="0.2">
      <c r="A456" s="5">
        <v>32082</v>
      </c>
      <c r="B456" s="3">
        <v>22.84</v>
      </c>
      <c r="C456" s="3" t="str">
        <f t="shared" si="14"/>
        <v>Nov</v>
      </c>
      <c r="D456" s="3">
        <f t="shared" ca="1" si="13"/>
        <v>23.836923076923078</v>
      </c>
      <c r="E456" s="4">
        <f ca="1">Table1[[#This Row],[y]]-Table1[[#This Row],[Trend (window size 13)]]</f>
        <v>-0.99692307692307836</v>
      </c>
      <c r="F456" s="4">
        <f ca="1">AVERAGEIF($C$8:$C$727, Table1[[#This Row],[Monthly]], $E$8:$E$727)</f>
        <v>-1.6477179487179485</v>
      </c>
      <c r="G456" s="4">
        <f ca="1">Table1[[#This Row],[Add_Seasonality_Average (Additive)]]-AVERAGE($F$2:$F$13)</f>
        <v>-1.651804487179487</v>
      </c>
      <c r="H456" s="4">
        <f ca="1">Table1[[#This Row],[y]]-Table1[[#This Row],[Seasonality]]</f>
        <v>24.491804487179486</v>
      </c>
      <c r="I456" s="4">
        <f ca="1">Table1[[#This Row],[Seasonally_Adjusted_Data]]</f>
        <v>24.491804487179486</v>
      </c>
      <c r="J456" s="4"/>
      <c r="K456" s="4"/>
      <c r="L456" s="4"/>
      <c r="M456" s="4"/>
      <c r="N456" s="4"/>
    </row>
    <row r="457" spans="1:14" x14ac:dyDescent="0.2">
      <c r="A457" s="5">
        <v>32112</v>
      </c>
      <c r="B457" s="3">
        <v>23.51</v>
      </c>
      <c r="C457" s="3" t="str">
        <f t="shared" si="14"/>
        <v>Dec</v>
      </c>
      <c r="D457" s="3">
        <f t="shared" ref="D457:D520" ca="1" si="15">IFERROR(AVERAGE(OFFSET(B451, 0, 0, 13, 1)), "")</f>
        <v>23.50615384615385</v>
      </c>
      <c r="E457" s="4">
        <f ca="1">Table1[[#This Row],[y]]-Table1[[#This Row],[Trend (window size 13)]]</f>
        <v>3.846153846151168E-3</v>
      </c>
      <c r="F457" s="4">
        <f ca="1">AVERAGEIF($C$8:$C$727, Table1[[#This Row],[Monthly]], $E$8:$E$727)</f>
        <v>-0.38643589743589757</v>
      </c>
      <c r="G457" s="4">
        <f ca="1">Table1[[#This Row],[Add_Seasonality_Average (Additive)]]-AVERAGE($F$2:$F$13)</f>
        <v>-0.39052243589743607</v>
      </c>
      <c r="H457" s="4">
        <f ca="1">Table1[[#This Row],[y]]-Table1[[#This Row],[Seasonality]]</f>
        <v>23.900522435897436</v>
      </c>
      <c r="I457" s="4">
        <f ca="1">Table1[[#This Row],[Seasonally_Adjusted_Data]]</f>
        <v>23.900522435897436</v>
      </c>
      <c r="J457" s="4"/>
      <c r="K457" s="4"/>
      <c r="L457" s="4"/>
      <c r="M457" s="4"/>
      <c r="N457" s="4"/>
    </row>
    <row r="458" spans="1:14" x14ac:dyDescent="0.2">
      <c r="A458" s="5">
        <v>32143</v>
      </c>
      <c r="B458" s="3">
        <v>24.76</v>
      </c>
      <c r="C458" s="3" t="str">
        <f t="shared" si="14"/>
        <v>Jan</v>
      </c>
      <c r="D458" s="3">
        <f t="shared" ca="1" si="15"/>
        <v>23.240769230769232</v>
      </c>
      <c r="E458" s="4">
        <f ca="1">Table1[[#This Row],[y]]-Table1[[#This Row],[Trend (window size 13)]]</f>
        <v>1.5192307692307701</v>
      </c>
      <c r="F458" s="4">
        <f ca="1">AVERAGEIF($C$8:$C$727, Table1[[#This Row],[Monthly]], $E$8:$E$727)</f>
        <v>1.4054358974358971</v>
      </c>
      <c r="G458" s="4">
        <f ca="1">Table1[[#This Row],[Add_Seasonality_Average (Additive)]]-AVERAGE($F$2:$F$13)</f>
        <v>1.4013493589743586</v>
      </c>
      <c r="H458" s="4">
        <f ca="1">Table1[[#This Row],[y]]-Table1[[#This Row],[Seasonality]]</f>
        <v>23.358650641025644</v>
      </c>
      <c r="I458" s="4">
        <f ca="1">Table1[[#This Row],[Seasonally_Adjusted_Data]]</f>
        <v>23.358650641025644</v>
      </c>
      <c r="J458" s="4"/>
      <c r="K458" s="4"/>
      <c r="L458" s="4"/>
      <c r="M458" s="4"/>
      <c r="N458" s="4"/>
    </row>
    <row r="459" spans="1:14" x14ac:dyDescent="0.2">
      <c r="A459" s="5">
        <v>32174</v>
      </c>
      <c r="B459" s="3">
        <v>25.74</v>
      </c>
      <c r="C459" s="3" t="str">
        <f t="shared" si="14"/>
        <v>Feb</v>
      </c>
      <c r="D459" s="3">
        <f t="shared" ca="1" si="15"/>
        <v>22.981538461538467</v>
      </c>
      <c r="E459" s="4">
        <f ca="1">Table1[[#This Row],[y]]-Table1[[#This Row],[Trend (window size 13)]]</f>
        <v>2.7584615384615319</v>
      </c>
      <c r="F459" s="4">
        <f ca="1">AVERAGEIF($C$8:$C$727, Table1[[#This Row],[Monthly]], $E$8:$E$727)</f>
        <v>2.9278461538461542</v>
      </c>
      <c r="G459" s="4">
        <f ca="1">Table1[[#This Row],[Add_Seasonality_Average (Additive)]]-AVERAGE($F$2:$F$13)</f>
        <v>2.9237596153846157</v>
      </c>
      <c r="H459" s="4">
        <f ca="1">Table1[[#This Row],[y]]-Table1[[#This Row],[Seasonality]]</f>
        <v>22.816240384615384</v>
      </c>
      <c r="I459" s="4">
        <f ca="1">Table1[[#This Row],[Seasonally_Adjusted_Data]]</f>
        <v>22.816240384615384</v>
      </c>
      <c r="J459" s="4"/>
      <c r="K459" s="4"/>
      <c r="L459" s="4"/>
      <c r="M459" s="4"/>
      <c r="N459" s="4"/>
    </row>
    <row r="460" spans="1:14" x14ac:dyDescent="0.2">
      <c r="A460" s="5">
        <v>32203</v>
      </c>
      <c r="B460" s="3">
        <v>25.71</v>
      </c>
      <c r="C460" s="3" t="str">
        <f t="shared" si="14"/>
        <v>Mar</v>
      </c>
      <c r="D460" s="3">
        <f t="shared" ca="1" si="15"/>
        <v>22.790769230769232</v>
      </c>
      <c r="E460" s="4">
        <f ca="1">Table1[[#This Row],[y]]-Table1[[#This Row],[Trend (window size 13)]]</f>
        <v>2.9192307692307686</v>
      </c>
      <c r="F460" s="4">
        <f ca="1">AVERAGEIF($C$8:$C$727, Table1[[#This Row],[Monthly]], $E$8:$E$727)</f>
        <v>3.3439999999999999</v>
      </c>
      <c r="G460" s="4">
        <f ca="1">Table1[[#This Row],[Add_Seasonality_Average (Additive)]]-AVERAGE($F$2:$F$13)</f>
        <v>3.3399134615384614</v>
      </c>
      <c r="H460" s="4">
        <f ca="1">Table1[[#This Row],[y]]-Table1[[#This Row],[Seasonality]]</f>
        <v>22.370086538461539</v>
      </c>
      <c r="I460" s="4">
        <f ca="1">Table1[[#This Row],[Seasonally_Adjusted_Data]]</f>
        <v>22.370086538461539</v>
      </c>
      <c r="J460" s="4"/>
      <c r="K460" s="4"/>
      <c r="L460" s="4"/>
      <c r="M460" s="4"/>
      <c r="N460" s="4"/>
    </row>
    <row r="461" spans="1:14" x14ac:dyDescent="0.2">
      <c r="A461" s="5">
        <v>32234</v>
      </c>
      <c r="B461" s="3">
        <v>24.68</v>
      </c>
      <c r="C461" s="3" t="str">
        <f t="shared" si="14"/>
        <v>Apr</v>
      </c>
      <c r="D461" s="3">
        <f t="shared" ca="1" si="15"/>
        <v>22.623846153846156</v>
      </c>
      <c r="E461" s="4">
        <f ca="1">Table1[[#This Row],[y]]-Table1[[#This Row],[Trend (window size 13)]]</f>
        <v>2.056153846153844</v>
      </c>
      <c r="F461" s="4">
        <f ca="1">AVERAGEIF($C$8:$C$727, Table1[[#This Row],[Monthly]], $E$8:$E$727)</f>
        <v>2.4728461538461546</v>
      </c>
      <c r="G461" s="4">
        <f ca="1">Table1[[#This Row],[Add_Seasonality_Average (Additive)]]-AVERAGE($F$2:$F$13)</f>
        <v>2.4687596153846161</v>
      </c>
      <c r="H461" s="4">
        <f ca="1">Table1[[#This Row],[y]]-Table1[[#This Row],[Seasonality]]</f>
        <v>22.211240384615383</v>
      </c>
      <c r="I461" s="4">
        <f ca="1">Table1[[#This Row],[Seasonally_Adjusted_Data]]</f>
        <v>22.211240384615383</v>
      </c>
      <c r="J461" s="4"/>
      <c r="K461" s="4"/>
      <c r="L461" s="4"/>
      <c r="M461" s="4"/>
      <c r="N461" s="4"/>
    </row>
    <row r="462" spans="1:14" x14ac:dyDescent="0.2">
      <c r="A462" s="5">
        <v>32264</v>
      </c>
      <c r="B462" s="3">
        <v>23.18</v>
      </c>
      <c r="C462" s="3" t="str">
        <f t="shared" si="14"/>
        <v>May</v>
      </c>
      <c r="D462" s="3">
        <f t="shared" ca="1" si="15"/>
        <v>22.502307692307689</v>
      </c>
      <c r="E462" s="4">
        <f ca="1">Table1[[#This Row],[y]]-Table1[[#This Row],[Trend (window size 13)]]</f>
        <v>0.67769230769231115</v>
      </c>
      <c r="F462" s="4">
        <f ca="1">AVERAGEIF($C$8:$C$727, Table1[[#This Row],[Monthly]], $E$8:$E$727)</f>
        <v>1.190307692307693</v>
      </c>
      <c r="G462" s="4">
        <f ca="1">Table1[[#This Row],[Add_Seasonality_Average (Additive)]]-AVERAGE($F$2:$F$13)</f>
        <v>1.1862211538461545</v>
      </c>
      <c r="H462" s="4">
        <f ca="1">Table1[[#This Row],[y]]-Table1[[#This Row],[Seasonality]]</f>
        <v>21.993778846153845</v>
      </c>
      <c r="I462" s="4">
        <f ca="1">Table1[[#This Row],[Seasonally_Adjusted_Data]]</f>
        <v>21.993778846153845</v>
      </c>
      <c r="J462" s="4"/>
      <c r="K462" s="4"/>
      <c r="L462" s="4"/>
      <c r="M462" s="4"/>
      <c r="N462" s="4"/>
    </row>
    <row r="463" spans="1:14" x14ac:dyDescent="0.2">
      <c r="A463" s="5">
        <v>32295</v>
      </c>
      <c r="B463" s="3">
        <v>21.66</v>
      </c>
      <c r="C463" s="3" t="str">
        <f t="shared" si="14"/>
        <v>Jun</v>
      </c>
      <c r="D463" s="3">
        <f t="shared" ca="1" si="15"/>
        <v>22.456923076923076</v>
      </c>
      <c r="E463" s="4">
        <f ca="1">Table1[[#This Row],[y]]-Table1[[#This Row],[Trend (window size 13)]]</f>
        <v>-0.79692307692307551</v>
      </c>
      <c r="F463" s="4">
        <f ca="1">AVERAGEIF($C$8:$C$727, Table1[[#This Row],[Monthly]], $E$8:$E$727)</f>
        <v>-0.22521794871794854</v>
      </c>
      <c r="G463" s="4">
        <f ca="1">Table1[[#This Row],[Add_Seasonality_Average (Additive)]]-AVERAGE($F$2:$F$13)</f>
        <v>-0.22930448717948707</v>
      </c>
      <c r="H463" s="4">
        <f ca="1">Table1[[#This Row],[y]]-Table1[[#This Row],[Seasonality]]</f>
        <v>21.889304487179487</v>
      </c>
      <c r="I463" s="4">
        <f ca="1">Table1[[#This Row],[Seasonally_Adjusted_Data]]</f>
        <v>21.889304487179487</v>
      </c>
      <c r="J463" s="4"/>
      <c r="K463" s="4"/>
      <c r="L463" s="4"/>
      <c r="M463" s="4"/>
      <c r="N463" s="4"/>
    </row>
    <row r="464" spans="1:14" x14ac:dyDescent="0.2">
      <c r="A464" s="5">
        <v>32325</v>
      </c>
      <c r="B464" s="3">
        <v>20.59</v>
      </c>
      <c r="C464" s="3" t="str">
        <f t="shared" si="14"/>
        <v>Jul</v>
      </c>
      <c r="D464" s="3">
        <f t="shared" ca="1" si="15"/>
        <v>22.522307692307699</v>
      </c>
      <c r="E464" s="4">
        <f ca="1">Table1[[#This Row],[y]]-Table1[[#This Row],[Trend (window size 13)]]</f>
        <v>-1.9323076923076989</v>
      </c>
      <c r="F464" s="4">
        <f ca="1">AVERAGEIF($C$8:$C$727, Table1[[#This Row],[Monthly]], $E$8:$E$727)</f>
        <v>-1.4442692307692311</v>
      </c>
      <c r="G464" s="4">
        <f ca="1">Table1[[#This Row],[Add_Seasonality_Average (Additive)]]-AVERAGE($F$2:$F$13)</f>
        <v>-1.4483557692307696</v>
      </c>
      <c r="H464" s="4">
        <f ca="1">Table1[[#This Row],[y]]-Table1[[#This Row],[Seasonality]]</f>
        <v>22.038355769230769</v>
      </c>
      <c r="I464" s="4">
        <f ca="1">Table1[[#This Row],[Seasonally_Adjusted_Data]]</f>
        <v>22.038355769230769</v>
      </c>
      <c r="J464" s="4"/>
      <c r="K464" s="4"/>
      <c r="L464" s="4"/>
      <c r="M464" s="4"/>
      <c r="N464" s="4"/>
    </row>
    <row r="465" spans="1:14" x14ac:dyDescent="0.2">
      <c r="A465" s="5">
        <v>32356</v>
      </c>
      <c r="B465" s="3">
        <v>19.63</v>
      </c>
      <c r="C465" s="3" t="str">
        <f t="shared" si="14"/>
        <v>Aug</v>
      </c>
      <c r="D465" s="3">
        <f t="shared" ca="1" si="15"/>
        <v>22.619230769230764</v>
      </c>
      <c r="E465" s="4">
        <f ca="1">Table1[[#This Row],[y]]-Table1[[#This Row],[Trend (window size 13)]]</f>
        <v>-2.9892307692307654</v>
      </c>
      <c r="F465" s="4">
        <f ca="1">AVERAGEIF($C$8:$C$727, Table1[[#This Row],[Monthly]], $E$8:$E$727)</f>
        <v>-2.4472564102564101</v>
      </c>
      <c r="G465" s="4">
        <f ca="1">Table1[[#This Row],[Add_Seasonality_Average (Additive)]]-AVERAGE($F$2:$F$13)</f>
        <v>-2.4513429487179486</v>
      </c>
      <c r="H465" s="4">
        <f ca="1">Table1[[#This Row],[y]]-Table1[[#This Row],[Seasonality]]</f>
        <v>22.081342948717946</v>
      </c>
      <c r="I465" s="4">
        <f ca="1">Table1[[#This Row],[Seasonally_Adjusted_Data]]</f>
        <v>22.081342948717946</v>
      </c>
      <c r="J465" s="4"/>
      <c r="K465" s="4"/>
      <c r="L465" s="4"/>
      <c r="M465" s="4"/>
      <c r="N465" s="4"/>
    </row>
    <row r="466" spans="1:14" x14ac:dyDescent="0.2">
      <c r="A466" s="5">
        <v>32387</v>
      </c>
      <c r="B466" s="3">
        <v>19.440000000000001</v>
      </c>
      <c r="C466" s="3" t="str">
        <f t="shared" si="14"/>
        <v>Sep</v>
      </c>
      <c r="D466" s="3">
        <f t="shared" ca="1" si="15"/>
        <v>22.655384615384609</v>
      </c>
      <c r="E466" s="4">
        <f ca="1">Table1[[#This Row],[y]]-Table1[[#This Row],[Trend (window size 13)]]</f>
        <v>-3.2153846153846075</v>
      </c>
      <c r="F466" s="4">
        <f ca="1">AVERAGEIF($C$8:$C$727, Table1[[#This Row],[Monthly]], $E$8:$E$727)</f>
        <v>-2.7400384615384614</v>
      </c>
      <c r="G466" s="4">
        <f ca="1">Table1[[#This Row],[Add_Seasonality_Average (Additive)]]-AVERAGE($F$2:$F$13)</f>
        <v>-2.7441249999999999</v>
      </c>
      <c r="H466" s="4">
        <f ca="1">Table1[[#This Row],[y]]-Table1[[#This Row],[Seasonality]]</f>
        <v>22.184125000000002</v>
      </c>
      <c r="I466" s="4">
        <f ca="1">Table1[[#This Row],[Seasonally_Adjusted_Data]]</f>
        <v>22.184125000000002</v>
      </c>
      <c r="J466" s="4"/>
      <c r="K466" s="4"/>
      <c r="L466" s="4"/>
      <c r="M466" s="4"/>
      <c r="N466" s="4"/>
    </row>
    <row r="467" spans="1:14" x14ac:dyDescent="0.2">
      <c r="A467" s="5">
        <v>32417</v>
      </c>
      <c r="B467" s="3">
        <v>19.829999999999998</v>
      </c>
      <c r="C467" s="3" t="str">
        <f t="shared" si="14"/>
        <v>Oct</v>
      </c>
      <c r="D467" s="3">
        <f t="shared" ca="1" si="15"/>
        <v>22.642307692307693</v>
      </c>
      <c r="E467" s="4">
        <f ca="1">Table1[[#This Row],[y]]-Table1[[#This Row],[Trend (window size 13)]]</f>
        <v>-2.8123076923076944</v>
      </c>
      <c r="F467" s="4">
        <f ca="1">AVERAGEIF($C$8:$C$727, Table1[[#This Row],[Monthly]], $E$8:$E$727)</f>
        <v>-2.4004615384615375</v>
      </c>
      <c r="G467" s="4">
        <f ca="1">Table1[[#This Row],[Add_Seasonality_Average (Additive)]]-AVERAGE($F$2:$F$13)</f>
        <v>-2.404548076923076</v>
      </c>
      <c r="H467" s="4">
        <f ca="1">Table1[[#This Row],[y]]-Table1[[#This Row],[Seasonality]]</f>
        <v>22.234548076923076</v>
      </c>
      <c r="I467" s="4">
        <f ca="1">Table1[[#This Row],[Seasonally_Adjusted_Data]]</f>
        <v>22.234548076923076</v>
      </c>
      <c r="J467" s="4"/>
      <c r="K467" s="4"/>
      <c r="L467" s="4"/>
      <c r="M467" s="4"/>
      <c r="N467" s="4"/>
    </row>
    <row r="468" spans="1:14" x14ac:dyDescent="0.2">
      <c r="A468" s="5">
        <v>32448</v>
      </c>
      <c r="B468" s="3">
        <v>20.96</v>
      </c>
      <c r="C468" s="3" t="str">
        <f t="shared" si="14"/>
        <v>Nov</v>
      </c>
      <c r="D468" s="3">
        <f t="shared" ca="1" si="15"/>
        <v>22.540769230769232</v>
      </c>
      <c r="E468" s="4">
        <f ca="1">Table1[[#This Row],[y]]-Table1[[#This Row],[Trend (window size 13)]]</f>
        <v>-1.5807692307692314</v>
      </c>
      <c r="F468" s="4">
        <f ca="1">AVERAGEIF($C$8:$C$727, Table1[[#This Row],[Monthly]], $E$8:$E$727)</f>
        <v>-1.6477179487179485</v>
      </c>
      <c r="G468" s="4">
        <f ca="1">Table1[[#This Row],[Add_Seasonality_Average (Additive)]]-AVERAGE($F$2:$F$13)</f>
        <v>-1.651804487179487</v>
      </c>
      <c r="H468" s="4">
        <f ca="1">Table1[[#This Row],[y]]-Table1[[#This Row],[Seasonality]]</f>
        <v>22.611804487179487</v>
      </c>
      <c r="I468" s="4">
        <f ca="1">Table1[[#This Row],[Seasonally_Adjusted_Data]]</f>
        <v>22.611804487179487</v>
      </c>
      <c r="J468" s="4"/>
      <c r="K468" s="4"/>
      <c r="L468" s="4"/>
      <c r="M468" s="4"/>
      <c r="N468" s="4"/>
    </row>
    <row r="469" spans="1:14" x14ac:dyDescent="0.2">
      <c r="A469" s="5">
        <v>32478</v>
      </c>
      <c r="B469" s="3">
        <v>22.25</v>
      </c>
      <c r="C469" s="3" t="str">
        <f t="shared" si="14"/>
        <v>Dec</v>
      </c>
      <c r="D469" s="3">
        <f t="shared" ca="1" si="15"/>
        <v>22.460769230769227</v>
      </c>
      <c r="E469" s="4">
        <f ca="1">Table1[[#This Row],[y]]-Table1[[#This Row],[Trend (window size 13)]]</f>
        <v>-0.21076923076922682</v>
      </c>
      <c r="F469" s="4">
        <f ca="1">AVERAGEIF($C$8:$C$727, Table1[[#This Row],[Monthly]], $E$8:$E$727)</f>
        <v>-0.38643589743589757</v>
      </c>
      <c r="G469" s="4">
        <f ca="1">Table1[[#This Row],[Add_Seasonality_Average (Additive)]]-AVERAGE($F$2:$F$13)</f>
        <v>-0.39052243589743607</v>
      </c>
      <c r="H469" s="4">
        <f ca="1">Table1[[#This Row],[y]]-Table1[[#This Row],[Seasonality]]</f>
        <v>22.640522435897434</v>
      </c>
      <c r="I469" s="4">
        <f ca="1">Table1[[#This Row],[Seasonally_Adjusted_Data]]</f>
        <v>22.640522435897434</v>
      </c>
      <c r="J469" s="4"/>
      <c r="K469" s="4"/>
      <c r="L469" s="4"/>
      <c r="M469" s="4"/>
      <c r="N469" s="4"/>
    </row>
    <row r="470" spans="1:14" x14ac:dyDescent="0.2">
      <c r="A470" s="5">
        <v>32509</v>
      </c>
      <c r="B470" s="3">
        <v>24.36</v>
      </c>
      <c r="C470" s="3" t="str">
        <f t="shared" si="14"/>
        <v>Jan</v>
      </c>
      <c r="D470" s="3">
        <f t="shared" ca="1" si="15"/>
        <v>22.430769230769229</v>
      </c>
      <c r="E470" s="4">
        <f ca="1">Table1[[#This Row],[y]]-Table1[[#This Row],[Trend (window size 13)]]</f>
        <v>1.9292307692307702</v>
      </c>
      <c r="F470" s="4">
        <f ca="1">AVERAGEIF($C$8:$C$727, Table1[[#This Row],[Monthly]], $E$8:$E$727)</f>
        <v>1.4054358974358971</v>
      </c>
      <c r="G470" s="4">
        <f ca="1">Table1[[#This Row],[Add_Seasonality_Average (Additive)]]-AVERAGE($F$2:$F$13)</f>
        <v>1.4013493589743586</v>
      </c>
      <c r="H470" s="4">
        <f ca="1">Table1[[#This Row],[y]]-Table1[[#This Row],[Seasonality]]</f>
        <v>22.958650641025642</v>
      </c>
      <c r="I470" s="4">
        <f ca="1">Table1[[#This Row],[Seasonally_Adjusted_Data]]</f>
        <v>22.958650641025642</v>
      </c>
      <c r="J470" s="4"/>
      <c r="K470" s="4"/>
      <c r="L470" s="4"/>
      <c r="M470" s="4"/>
      <c r="N470" s="4"/>
    </row>
    <row r="471" spans="1:14" x14ac:dyDescent="0.2">
      <c r="A471" s="5">
        <v>32540</v>
      </c>
      <c r="B471" s="3">
        <v>26.02</v>
      </c>
      <c r="C471" s="3" t="str">
        <f t="shared" si="14"/>
        <v>Feb</v>
      </c>
      <c r="D471" s="3">
        <f t="shared" ca="1" si="15"/>
        <v>22.451538461538462</v>
      </c>
      <c r="E471" s="4">
        <f ca="1">Table1[[#This Row],[y]]-Table1[[#This Row],[Trend (window size 13)]]</f>
        <v>3.5684615384615377</v>
      </c>
      <c r="F471" s="4">
        <f ca="1">AVERAGEIF($C$8:$C$727, Table1[[#This Row],[Monthly]], $E$8:$E$727)</f>
        <v>2.9278461538461542</v>
      </c>
      <c r="G471" s="4">
        <f ca="1">Table1[[#This Row],[Add_Seasonality_Average (Additive)]]-AVERAGE($F$2:$F$13)</f>
        <v>2.9237596153846157</v>
      </c>
      <c r="H471" s="4">
        <f ca="1">Table1[[#This Row],[y]]-Table1[[#This Row],[Seasonality]]</f>
        <v>23.096240384615385</v>
      </c>
      <c r="I471" s="4">
        <f ca="1">Table1[[#This Row],[Seasonally_Adjusted_Data]]</f>
        <v>23.096240384615385</v>
      </c>
      <c r="J471" s="4"/>
      <c r="K471" s="4"/>
      <c r="L471" s="4"/>
      <c r="M471" s="4"/>
      <c r="N471" s="4"/>
    </row>
    <row r="472" spans="1:14" x14ac:dyDescent="0.2">
      <c r="A472" s="5">
        <v>32568</v>
      </c>
      <c r="B472" s="3">
        <v>26.21</v>
      </c>
      <c r="C472" s="3" t="str">
        <f t="shared" si="14"/>
        <v>Mar</v>
      </c>
      <c r="D472" s="3">
        <f t="shared" ca="1" si="15"/>
        <v>22.49307692307692</v>
      </c>
      <c r="E472" s="4">
        <f ca="1">Table1[[#This Row],[y]]-Table1[[#This Row],[Trend (window size 13)]]</f>
        <v>3.7169230769230808</v>
      </c>
      <c r="F472" s="4">
        <f ca="1">AVERAGEIF($C$8:$C$727, Table1[[#This Row],[Monthly]], $E$8:$E$727)</f>
        <v>3.3439999999999999</v>
      </c>
      <c r="G472" s="4">
        <f ca="1">Table1[[#This Row],[Add_Seasonality_Average (Additive)]]-AVERAGE($F$2:$F$13)</f>
        <v>3.3399134615384614</v>
      </c>
      <c r="H472" s="4">
        <f ca="1">Table1[[#This Row],[y]]-Table1[[#This Row],[Seasonality]]</f>
        <v>22.870086538461539</v>
      </c>
      <c r="I472" s="4">
        <f ca="1">Table1[[#This Row],[Seasonally_Adjusted_Data]]</f>
        <v>22.870086538461539</v>
      </c>
      <c r="J472" s="4"/>
      <c r="K472" s="4"/>
      <c r="L472" s="4"/>
      <c r="M472" s="4"/>
      <c r="N472" s="4"/>
    </row>
    <row r="473" spans="1:14" x14ac:dyDescent="0.2">
      <c r="A473" s="5">
        <v>32599</v>
      </c>
      <c r="B473" s="3">
        <v>25.54</v>
      </c>
      <c r="C473" s="3" t="str">
        <f t="shared" si="14"/>
        <v>Apr</v>
      </c>
      <c r="D473" s="3">
        <f t="shared" ca="1" si="15"/>
        <v>22.576153846153844</v>
      </c>
      <c r="E473" s="4">
        <f ca="1">Table1[[#This Row],[y]]-Table1[[#This Row],[Trend (window size 13)]]</f>
        <v>2.9638461538461556</v>
      </c>
      <c r="F473" s="4">
        <f ca="1">AVERAGEIF($C$8:$C$727, Table1[[#This Row],[Monthly]], $E$8:$E$727)</f>
        <v>2.4728461538461546</v>
      </c>
      <c r="G473" s="4">
        <f ca="1">Table1[[#This Row],[Add_Seasonality_Average (Additive)]]-AVERAGE($F$2:$F$13)</f>
        <v>2.4687596153846161</v>
      </c>
      <c r="H473" s="4">
        <f ca="1">Table1[[#This Row],[y]]-Table1[[#This Row],[Seasonality]]</f>
        <v>23.071240384615383</v>
      </c>
      <c r="I473" s="4">
        <f ca="1">Table1[[#This Row],[Seasonally_Adjusted_Data]]</f>
        <v>23.071240384615383</v>
      </c>
      <c r="J473" s="4"/>
      <c r="K473" s="4"/>
      <c r="L473" s="4"/>
      <c r="M473" s="4"/>
      <c r="N473" s="4"/>
    </row>
    <row r="474" spans="1:14" x14ac:dyDescent="0.2">
      <c r="A474" s="5">
        <v>32629</v>
      </c>
      <c r="B474" s="3">
        <v>23.36</v>
      </c>
      <c r="C474" s="3" t="str">
        <f t="shared" si="14"/>
        <v>May</v>
      </c>
      <c r="D474" s="3">
        <f t="shared" ca="1" si="15"/>
        <v>22.699999999999996</v>
      </c>
      <c r="E474" s="4">
        <f ca="1">Table1[[#This Row],[y]]-Table1[[#This Row],[Trend (window size 13)]]</f>
        <v>0.66000000000000369</v>
      </c>
      <c r="F474" s="4">
        <f ca="1">AVERAGEIF($C$8:$C$727, Table1[[#This Row],[Monthly]], $E$8:$E$727)</f>
        <v>1.190307692307693</v>
      </c>
      <c r="G474" s="4">
        <f ca="1">Table1[[#This Row],[Add_Seasonality_Average (Additive)]]-AVERAGE($F$2:$F$13)</f>
        <v>1.1862211538461545</v>
      </c>
      <c r="H474" s="4">
        <f ca="1">Table1[[#This Row],[y]]-Table1[[#This Row],[Seasonality]]</f>
        <v>22.173778846153844</v>
      </c>
      <c r="I474" s="4">
        <f ca="1">Table1[[#This Row],[Seasonally_Adjusted_Data]]</f>
        <v>22.173778846153844</v>
      </c>
      <c r="J474" s="4"/>
      <c r="K474" s="4"/>
      <c r="L474" s="4"/>
      <c r="M474" s="4"/>
      <c r="N474" s="4"/>
    </row>
    <row r="475" spans="1:14" x14ac:dyDescent="0.2">
      <c r="A475" s="5">
        <v>32660</v>
      </c>
      <c r="B475" s="3">
        <v>22.14</v>
      </c>
      <c r="C475" s="3" t="str">
        <f t="shared" si="14"/>
        <v>Jun</v>
      </c>
      <c r="D475" s="3">
        <f t="shared" ca="1" si="15"/>
        <v>22.82692307692308</v>
      </c>
      <c r="E475" s="4">
        <f ca="1">Table1[[#This Row],[y]]-Table1[[#This Row],[Trend (window size 13)]]</f>
        <v>-0.68692307692307963</v>
      </c>
      <c r="F475" s="4">
        <f ca="1">AVERAGEIF($C$8:$C$727, Table1[[#This Row],[Monthly]], $E$8:$E$727)</f>
        <v>-0.22521794871794854</v>
      </c>
      <c r="G475" s="4">
        <f ca="1">Table1[[#This Row],[Add_Seasonality_Average (Additive)]]-AVERAGE($F$2:$F$13)</f>
        <v>-0.22930448717948707</v>
      </c>
      <c r="H475" s="4">
        <f ca="1">Table1[[#This Row],[y]]-Table1[[#This Row],[Seasonality]]</f>
        <v>22.369304487179487</v>
      </c>
      <c r="I475" s="4">
        <f ca="1">Table1[[#This Row],[Seasonally_Adjusted_Data]]</f>
        <v>22.369304487179487</v>
      </c>
      <c r="J475" s="4"/>
      <c r="K475" s="4"/>
      <c r="L475" s="4"/>
      <c r="M475" s="4"/>
      <c r="N475" s="4"/>
    </row>
    <row r="476" spans="1:14" x14ac:dyDescent="0.2">
      <c r="A476" s="5">
        <v>32690</v>
      </c>
      <c r="B476" s="3">
        <v>21.27</v>
      </c>
      <c r="C476" s="3" t="str">
        <f t="shared" si="14"/>
        <v>Jul</v>
      </c>
      <c r="D476" s="3">
        <f t="shared" ca="1" si="15"/>
        <v>22.978461538461541</v>
      </c>
      <c r="E476" s="4">
        <f ca="1">Table1[[#This Row],[y]]-Table1[[#This Row],[Trend (window size 13)]]</f>
        <v>-1.7084615384615418</v>
      </c>
      <c r="F476" s="4">
        <f ca="1">AVERAGEIF($C$8:$C$727, Table1[[#This Row],[Monthly]], $E$8:$E$727)</f>
        <v>-1.4442692307692311</v>
      </c>
      <c r="G476" s="4">
        <f ca="1">Table1[[#This Row],[Add_Seasonality_Average (Additive)]]-AVERAGE($F$2:$F$13)</f>
        <v>-1.4483557692307696</v>
      </c>
      <c r="H476" s="4">
        <f ca="1">Table1[[#This Row],[y]]-Table1[[#This Row],[Seasonality]]</f>
        <v>22.718355769230769</v>
      </c>
      <c r="I476" s="4">
        <f ca="1">Table1[[#This Row],[Seasonally_Adjusted_Data]]</f>
        <v>22.718355769230769</v>
      </c>
      <c r="J476" s="4"/>
      <c r="K476" s="4"/>
      <c r="L476" s="4"/>
      <c r="M476" s="4"/>
      <c r="N476" s="4"/>
    </row>
    <row r="477" spans="1:14" x14ac:dyDescent="0.2">
      <c r="A477" s="5">
        <v>32721</v>
      </c>
      <c r="B477" s="3">
        <v>20.86</v>
      </c>
      <c r="C477" s="3" t="str">
        <f t="shared" si="14"/>
        <v>Aug</v>
      </c>
      <c r="D477" s="3">
        <f t="shared" ca="1" si="15"/>
        <v>23.117692307692309</v>
      </c>
      <c r="E477" s="4">
        <f ca="1">Table1[[#This Row],[y]]-Table1[[#This Row],[Trend (window size 13)]]</f>
        <v>-2.2576923076923094</v>
      </c>
      <c r="F477" s="4">
        <f ca="1">AVERAGEIF($C$8:$C$727, Table1[[#This Row],[Monthly]], $E$8:$E$727)</f>
        <v>-2.4472564102564101</v>
      </c>
      <c r="G477" s="4">
        <f ca="1">Table1[[#This Row],[Add_Seasonality_Average (Additive)]]-AVERAGE($F$2:$F$13)</f>
        <v>-2.4513429487179486</v>
      </c>
      <c r="H477" s="4">
        <f ca="1">Table1[[#This Row],[y]]-Table1[[#This Row],[Seasonality]]</f>
        <v>23.311342948717947</v>
      </c>
      <c r="I477" s="4">
        <f ca="1">Table1[[#This Row],[Seasonally_Adjusted_Data]]</f>
        <v>23.311342948717947</v>
      </c>
      <c r="J477" s="4"/>
      <c r="K477" s="4"/>
      <c r="L477" s="4"/>
      <c r="M477" s="4"/>
      <c r="N477" s="4"/>
    </row>
    <row r="478" spans="1:14" x14ac:dyDescent="0.2">
      <c r="A478" s="5">
        <v>32752</v>
      </c>
      <c r="B478" s="3">
        <v>20.170000000000002</v>
      </c>
      <c r="C478" s="3" t="str">
        <f t="shared" si="14"/>
        <v>Sep</v>
      </c>
      <c r="D478" s="3">
        <f t="shared" ca="1" si="15"/>
        <v>23.127692307692307</v>
      </c>
      <c r="E478" s="4">
        <f ca="1">Table1[[#This Row],[y]]-Table1[[#This Row],[Trend (window size 13)]]</f>
        <v>-2.9576923076923052</v>
      </c>
      <c r="F478" s="4">
        <f ca="1">AVERAGEIF($C$8:$C$727, Table1[[#This Row],[Monthly]], $E$8:$E$727)</f>
        <v>-2.7400384615384614</v>
      </c>
      <c r="G478" s="4">
        <f ca="1">Table1[[#This Row],[Add_Seasonality_Average (Additive)]]-AVERAGE($F$2:$F$13)</f>
        <v>-2.7441249999999999</v>
      </c>
      <c r="H478" s="4">
        <f ca="1">Table1[[#This Row],[y]]-Table1[[#This Row],[Seasonality]]</f>
        <v>22.914125000000002</v>
      </c>
      <c r="I478" s="4">
        <f ca="1">Table1[[#This Row],[Seasonally_Adjusted_Data]]</f>
        <v>22.914125000000002</v>
      </c>
      <c r="J478" s="4"/>
      <c r="K478" s="4"/>
      <c r="L478" s="4"/>
      <c r="M478" s="4"/>
      <c r="N478" s="4"/>
    </row>
    <row r="479" spans="1:14" x14ac:dyDescent="0.2">
      <c r="A479" s="5">
        <v>32782</v>
      </c>
      <c r="B479" s="3">
        <v>20.52</v>
      </c>
      <c r="C479" s="3" t="str">
        <f t="shared" si="14"/>
        <v>Oct</v>
      </c>
      <c r="D479" s="3">
        <f t="shared" ca="1" si="15"/>
        <v>23.046153846153839</v>
      </c>
      <c r="E479" s="4">
        <f ca="1">Table1[[#This Row],[y]]-Table1[[#This Row],[Trend (window size 13)]]</f>
        <v>-2.5261538461538393</v>
      </c>
      <c r="F479" s="4">
        <f ca="1">AVERAGEIF($C$8:$C$727, Table1[[#This Row],[Monthly]], $E$8:$E$727)</f>
        <v>-2.4004615384615375</v>
      </c>
      <c r="G479" s="4">
        <f ca="1">Table1[[#This Row],[Add_Seasonality_Average (Additive)]]-AVERAGE($F$2:$F$13)</f>
        <v>-2.404548076923076</v>
      </c>
      <c r="H479" s="4">
        <f ca="1">Table1[[#This Row],[y]]-Table1[[#This Row],[Seasonality]]</f>
        <v>22.924548076923074</v>
      </c>
      <c r="I479" s="4">
        <f ca="1">Table1[[#This Row],[Seasonally_Adjusted_Data]]</f>
        <v>22.924548076923074</v>
      </c>
      <c r="J479" s="4"/>
      <c r="K479" s="4"/>
      <c r="L479" s="4"/>
      <c r="M479" s="4"/>
      <c r="N479" s="4"/>
    </row>
    <row r="480" spans="1:14" x14ac:dyDescent="0.2">
      <c r="A480" s="5">
        <v>32813</v>
      </c>
      <c r="B480" s="3">
        <v>21.44</v>
      </c>
      <c r="C480" s="3" t="str">
        <f t="shared" si="14"/>
        <v>Nov</v>
      </c>
      <c r="D480" s="3">
        <f t="shared" ca="1" si="15"/>
        <v>22.938461538461539</v>
      </c>
      <c r="E480" s="4">
        <f ca="1">Table1[[#This Row],[y]]-Table1[[#This Row],[Trend (window size 13)]]</f>
        <v>-1.4984615384615374</v>
      </c>
      <c r="F480" s="4">
        <f ca="1">AVERAGEIF($C$8:$C$727, Table1[[#This Row],[Monthly]], $E$8:$E$727)</f>
        <v>-1.6477179487179485</v>
      </c>
      <c r="G480" s="4">
        <f ca="1">Table1[[#This Row],[Add_Seasonality_Average (Additive)]]-AVERAGE($F$2:$F$13)</f>
        <v>-1.651804487179487</v>
      </c>
      <c r="H480" s="4">
        <f ca="1">Table1[[#This Row],[y]]-Table1[[#This Row],[Seasonality]]</f>
        <v>23.091804487179488</v>
      </c>
      <c r="I480" s="4">
        <f ca="1">Table1[[#This Row],[Seasonally_Adjusted_Data]]</f>
        <v>23.091804487179488</v>
      </c>
      <c r="J480" s="4"/>
      <c r="K480" s="4"/>
      <c r="L480" s="4"/>
      <c r="M480" s="4"/>
      <c r="N480" s="4"/>
    </row>
    <row r="481" spans="1:14" x14ac:dyDescent="0.2">
      <c r="A481" s="5">
        <v>32843</v>
      </c>
      <c r="B481" s="3">
        <v>22.61</v>
      </c>
      <c r="C481" s="3" t="str">
        <f t="shared" si="14"/>
        <v>Dec</v>
      </c>
      <c r="D481" s="3">
        <f t="shared" ca="1" si="15"/>
        <v>22.892307692307689</v>
      </c>
      <c r="E481" s="4">
        <f ca="1">Table1[[#This Row],[y]]-Table1[[#This Row],[Trend (window size 13)]]</f>
        <v>-0.28230769230768971</v>
      </c>
      <c r="F481" s="4">
        <f ca="1">AVERAGEIF($C$8:$C$727, Table1[[#This Row],[Monthly]], $E$8:$E$727)</f>
        <v>-0.38643589743589757</v>
      </c>
      <c r="G481" s="4">
        <f ca="1">Table1[[#This Row],[Add_Seasonality_Average (Additive)]]-AVERAGE($F$2:$F$13)</f>
        <v>-0.39052243589743607</v>
      </c>
      <c r="H481" s="4">
        <f ca="1">Table1[[#This Row],[y]]-Table1[[#This Row],[Seasonality]]</f>
        <v>23.000522435897434</v>
      </c>
      <c r="I481" s="4">
        <f ca="1">Table1[[#This Row],[Seasonally_Adjusted_Data]]</f>
        <v>23.000522435897434</v>
      </c>
      <c r="J481" s="4"/>
      <c r="K481" s="4"/>
      <c r="L481" s="4"/>
      <c r="M481" s="4"/>
      <c r="N481" s="4"/>
    </row>
    <row r="482" spans="1:14" x14ac:dyDescent="0.2">
      <c r="A482" s="5">
        <v>32874</v>
      </c>
      <c r="B482" s="3">
        <v>24.22</v>
      </c>
      <c r="C482" s="3" t="str">
        <f t="shared" si="14"/>
        <v>Jan</v>
      </c>
      <c r="D482" s="3">
        <f t="shared" ca="1" si="15"/>
        <v>22.83230769230769</v>
      </c>
      <c r="E482" s="4">
        <f ca="1">Table1[[#This Row],[y]]-Table1[[#This Row],[Trend (window size 13)]]</f>
        <v>1.3876923076923084</v>
      </c>
      <c r="F482" s="4">
        <f ca="1">AVERAGEIF($C$8:$C$727, Table1[[#This Row],[Monthly]], $E$8:$E$727)</f>
        <v>1.4054358974358971</v>
      </c>
      <c r="G482" s="4">
        <f ca="1">Table1[[#This Row],[Add_Seasonality_Average (Additive)]]-AVERAGE($F$2:$F$13)</f>
        <v>1.4013493589743586</v>
      </c>
      <c r="H482" s="4">
        <f ca="1">Table1[[#This Row],[y]]-Table1[[#This Row],[Seasonality]]</f>
        <v>22.818650641025641</v>
      </c>
      <c r="I482" s="4">
        <f ca="1">Table1[[#This Row],[Seasonally_Adjusted_Data]]</f>
        <v>22.818650641025641</v>
      </c>
      <c r="J482" s="4"/>
      <c r="K482" s="4"/>
      <c r="L482" s="4"/>
      <c r="M482" s="4"/>
      <c r="N482" s="4"/>
    </row>
    <row r="483" spans="1:14" x14ac:dyDescent="0.2">
      <c r="A483" s="5">
        <v>32905</v>
      </c>
      <c r="B483" s="3">
        <v>26.17</v>
      </c>
      <c r="C483" s="3" t="str">
        <f t="shared" si="14"/>
        <v>Feb</v>
      </c>
      <c r="D483" s="3">
        <f t="shared" ca="1" si="15"/>
        <v>22.78846153846154</v>
      </c>
      <c r="E483" s="4">
        <f ca="1">Table1[[#This Row],[y]]-Table1[[#This Row],[Trend (window size 13)]]</f>
        <v>3.3815384615384616</v>
      </c>
      <c r="F483" s="4">
        <f ca="1">AVERAGEIF($C$8:$C$727, Table1[[#This Row],[Monthly]], $E$8:$E$727)</f>
        <v>2.9278461538461542</v>
      </c>
      <c r="G483" s="4">
        <f ca="1">Table1[[#This Row],[Add_Seasonality_Average (Additive)]]-AVERAGE($F$2:$F$13)</f>
        <v>2.9237596153846157</v>
      </c>
      <c r="H483" s="4">
        <f ca="1">Table1[[#This Row],[y]]-Table1[[#This Row],[Seasonality]]</f>
        <v>23.246240384615387</v>
      </c>
      <c r="I483" s="4">
        <f ca="1">Table1[[#This Row],[Seasonally_Adjusted_Data]]</f>
        <v>23.246240384615387</v>
      </c>
      <c r="J483" s="4"/>
      <c r="K483" s="4"/>
      <c r="L483" s="4"/>
      <c r="M483" s="4"/>
      <c r="N483" s="4"/>
    </row>
    <row r="484" spans="1:14" x14ac:dyDescent="0.2">
      <c r="A484" s="5">
        <v>32933</v>
      </c>
      <c r="B484" s="3">
        <v>26.15</v>
      </c>
      <c r="C484" s="3" t="str">
        <f t="shared" si="14"/>
        <v>Mar</v>
      </c>
      <c r="D484" s="3">
        <f t="shared" ca="1" si="15"/>
        <v>22.74384615384615</v>
      </c>
      <c r="E484" s="4">
        <f ca="1">Table1[[#This Row],[y]]-Table1[[#This Row],[Trend (window size 13)]]</f>
        <v>3.406153846153849</v>
      </c>
      <c r="F484" s="4">
        <f ca="1">AVERAGEIF($C$8:$C$727, Table1[[#This Row],[Monthly]], $E$8:$E$727)</f>
        <v>3.3439999999999999</v>
      </c>
      <c r="G484" s="4">
        <f ca="1">Table1[[#This Row],[Add_Seasonality_Average (Additive)]]-AVERAGE($F$2:$F$13)</f>
        <v>3.3399134615384614</v>
      </c>
      <c r="H484" s="4">
        <f ca="1">Table1[[#This Row],[y]]-Table1[[#This Row],[Seasonality]]</f>
        <v>22.810086538461537</v>
      </c>
      <c r="I484" s="4">
        <f ca="1">Table1[[#This Row],[Seasonally_Adjusted_Data]]</f>
        <v>22.810086538461537</v>
      </c>
      <c r="J484" s="4"/>
      <c r="K484" s="4"/>
      <c r="L484" s="4"/>
      <c r="M484" s="4"/>
      <c r="N484" s="4"/>
    </row>
    <row r="485" spans="1:14" x14ac:dyDescent="0.2">
      <c r="A485" s="5">
        <v>32964</v>
      </c>
      <c r="B485" s="3">
        <v>25.15</v>
      </c>
      <c r="C485" s="3" t="str">
        <f t="shared" si="14"/>
        <v>Apr</v>
      </c>
      <c r="D485" s="3">
        <f t="shared" ca="1" si="15"/>
        <v>22.761538461538461</v>
      </c>
      <c r="E485" s="4">
        <f ca="1">Table1[[#This Row],[y]]-Table1[[#This Row],[Trend (window size 13)]]</f>
        <v>2.388461538461538</v>
      </c>
      <c r="F485" s="4">
        <f ca="1">AVERAGEIF($C$8:$C$727, Table1[[#This Row],[Monthly]], $E$8:$E$727)</f>
        <v>2.4728461538461546</v>
      </c>
      <c r="G485" s="4">
        <f ca="1">Table1[[#This Row],[Add_Seasonality_Average (Additive)]]-AVERAGE($F$2:$F$13)</f>
        <v>2.4687596153846161</v>
      </c>
      <c r="H485" s="4">
        <f ca="1">Table1[[#This Row],[y]]-Table1[[#This Row],[Seasonality]]</f>
        <v>22.681240384615382</v>
      </c>
      <c r="I485" s="4">
        <f ca="1">Table1[[#This Row],[Seasonally_Adjusted_Data]]</f>
        <v>22.681240384615382</v>
      </c>
      <c r="J485" s="4"/>
      <c r="K485" s="4"/>
      <c r="L485" s="4"/>
      <c r="M485" s="4"/>
      <c r="N485" s="4"/>
    </row>
    <row r="486" spans="1:14" x14ac:dyDescent="0.2">
      <c r="A486" s="5">
        <v>32994</v>
      </c>
      <c r="B486" s="3">
        <v>24.14</v>
      </c>
      <c r="C486" s="3" t="str">
        <f t="shared" si="14"/>
        <v>May</v>
      </c>
      <c r="D486" s="3">
        <f t="shared" ca="1" si="15"/>
        <v>22.813076923076924</v>
      </c>
      <c r="E486" s="4">
        <f ca="1">Table1[[#This Row],[y]]-Table1[[#This Row],[Trend (window size 13)]]</f>
        <v>1.3269230769230766</v>
      </c>
      <c r="F486" s="4">
        <f ca="1">AVERAGEIF($C$8:$C$727, Table1[[#This Row],[Monthly]], $E$8:$E$727)</f>
        <v>1.190307692307693</v>
      </c>
      <c r="G486" s="4">
        <f ca="1">Table1[[#This Row],[Add_Seasonality_Average (Additive)]]-AVERAGE($F$2:$F$13)</f>
        <v>1.1862211538461545</v>
      </c>
      <c r="H486" s="4">
        <f ca="1">Table1[[#This Row],[y]]-Table1[[#This Row],[Seasonality]]</f>
        <v>22.953778846153845</v>
      </c>
      <c r="I486" s="4">
        <f ca="1">Table1[[#This Row],[Seasonally_Adjusted_Data]]</f>
        <v>22.953778846153845</v>
      </c>
      <c r="J486" s="4"/>
      <c r="K486" s="4"/>
      <c r="L486" s="4"/>
      <c r="M486" s="4"/>
      <c r="N486" s="4"/>
    </row>
    <row r="487" spans="1:14" x14ac:dyDescent="0.2">
      <c r="A487" s="5">
        <v>33025</v>
      </c>
      <c r="B487" s="3">
        <v>22.76</v>
      </c>
      <c r="C487" s="3" t="str">
        <f t="shared" si="14"/>
        <v>Jun</v>
      </c>
      <c r="D487" s="3">
        <f t="shared" ca="1" si="15"/>
        <v>22.87846153846154</v>
      </c>
      <c r="E487" s="4">
        <f ca="1">Table1[[#This Row],[y]]-Table1[[#This Row],[Trend (window size 13)]]</f>
        <v>-0.1184615384615384</v>
      </c>
      <c r="F487" s="4">
        <f ca="1">AVERAGEIF($C$8:$C$727, Table1[[#This Row],[Monthly]], $E$8:$E$727)</f>
        <v>-0.22521794871794854</v>
      </c>
      <c r="G487" s="4">
        <f ca="1">Table1[[#This Row],[Add_Seasonality_Average (Additive)]]-AVERAGE($F$2:$F$13)</f>
        <v>-0.22930448717948707</v>
      </c>
      <c r="H487" s="4">
        <f ca="1">Table1[[#This Row],[y]]-Table1[[#This Row],[Seasonality]]</f>
        <v>22.989304487179488</v>
      </c>
      <c r="I487" s="4">
        <f ca="1">Table1[[#This Row],[Seasonally_Adjusted_Data]]</f>
        <v>22.989304487179488</v>
      </c>
      <c r="J487" s="4"/>
      <c r="K487" s="4"/>
      <c r="L487" s="4"/>
      <c r="M487" s="4"/>
      <c r="N487" s="4"/>
    </row>
    <row r="488" spans="1:14" x14ac:dyDescent="0.2">
      <c r="A488" s="5">
        <v>33055</v>
      </c>
      <c r="B488" s="3">
        <v>21.36</v>
      </c>
      <c r="C488" s="3" t="str">
        <f t="shared" si="14"/>
        <v>Jul</v>
      </c>
      <c r="D488" s="3">
        <f t="shared" ca="1" si="15"/>
        <v>22.984615384615385</v>
      </c>
      <c r="E488" s="4">
        <f ca="1">Table1[[#This Row],[y]]-Table1[[#This Row],[Trend (window size 13)]]</f>
        <v>-1.6246153846153852</v>
      </c>
      <c r="F488" s="4">
        <f ca="1">AVERAGEIF($C$8:$C$727, Table1[[#This Row],[Monthly]], $E$8:$E$727)</f>
        <v>-1.4442692307692311</v>
      </c>
      <c r="G488" s="4">
        <f ca="1">Table1[[#This Row],[Add_Seasonality_Average (Additive)]]-AVERAGE($F$2:$F$13)</f>
        <v>-1.4483557692307696</v>
      </c>
      <c r="H488" s="4">
        <f ca="1">Table1[[#This Row],[y]]-Table1[[#This Row],[Seasonality]]</f>
        <v>22.808355769230769</v>
      </c>
      <c r="I488" s="4">
        <f ca="1">Table1[[#This Row],[Seasonally_Adjusted_Data]]</f>
        <v>22.808355769230769</v>
      </c>
      <c r="J488" s="4"/>
      <c r="K488" s="4"/>
      <c r="L488" s="4"/>
      <c r="M488" s="4"/>
      <c r="N488" s="4"/>
    </row>
    <row r="489" spans="1:14" x14ac:dyDescent="0.2">
      <c r="A489" s="5">
        <v>33086</v>
      </c>
      <c r="B489" s="3">
        <v>20.7</v>
      </c>
      <c r="C489" s="3" t="str">
        <f t="shared" si="14"/>
        <v>Aug</v>
      </c>
      <c r="D489" s="3">
        <f t="shared" ca="1" si="15"/>
        <v>23.089999999999996</v>
      </c>
      <c r="E489" s="4">
        <f ca="1">Table1[[#This Row],[y]]-Table1[[#This Row],[Trend (window size 13)]]</f>
        <v>-2.389999999999997</v>
      </c>
      <c r="F489" s="4">
        <f ca="1">AVERAGEIF($C$8:$C$727, Table1[[#This Row],[Monthly]], $E$8:$E$727)</f>
        <v>-2.4472564102564101</v>
      </c>
      <c r="G489" s="4">
        <f ca="1">Table1[[#This Row],[Add_Seasonality_Average (Additive)]]-AVERAGE($F$2:$F$13)</f>
        <v>-2.4513429487179486</v>
      </c>
      <c r="H489" s="4">
        <f ca="1">Table1[[#This Row],[y]]-Table1[[#This Row],[Seasonality]]</f>
        <v>23.151342948717947</v>
      </c>
      <c r="I489" s="4">
        <f ca="1">Table1[[#This Row],[Seasonally_Adjusted_Data]]</f>
        <v>23.151342948717947</v>
      </c>
      <c r="J489" s="4"/>
      <c r="K489" s="4"/>
      <c r="L489" s="4"/>
      <c r="M489" s="4"/>
      <c r="N489" s="4"/>
    </row>
    <row r="490" spans="1:14" x14ac:dyDescent="0.2">
      <c r="A490" s="5">
        <v>33117</v>
      </c>
      <c r="B490" s="3">
        <v>20.28</v>
      </c>
      <c r="C490" s="3" t="str">
        <f t="shared" si="14"/>
        <v>Sep</v>
      </c>
      <c r="D490" s="3">
        <f t="shared" ca="1" si="15"/>
        <v>23.100769230769231</v>
      </c>
      <c r="E490" s="4">
        <f ca="1">Table1[[#This Row],[y]]-Table1[[#This Row],[Trend (window size 13)]]</f>
        <v>-2.8207692307692298</v>
      </c>
      <c r="F490" s="4">
        <f ca="1">AVERAGEIF($C$8:$C$727, Table1[[#This Row],[Monthly]], $E$8:$E$727)</f>
        <v>-2.7400384615384614</v>
      </c>
      <c r="G490" s="4">
        <f ca="1">Table1[[#This Row],[Add_Seasonality_Average (Additive)]]-AVERAGE($F$2:$F$13)</f>
        <v>-2.7441249999999999</v>
      </c>
      <c r="H490" s="4">
        <f ca="1">Table1[[#This Row],[y]]-Table1[[#This Row],[Seasonality]]</f>
        <v>23.024125000000002</v>
      </c>
      <c r="I490" s="4">
        <f ca="1">Table1[[#This Row],[Seasonally_Adjusted_Data]]</f>
        <v>23.024125000000002</v>
      </c>
      <c r="J490" s="4"/>
      <c r="K490" s="4"/>
      <c r="L490" s="4"/>
      <c r="M490" s="4"/>
      <c r="N490" s="4"/>
    </row>
    <row r="491" spans="1:14" x14ac:dyDescent="0.2">
      <c r="A491" s="5">
        <v>33147</v>
      </c>
      <c r="B491" s="3">
        <v>20.399999999999999</v>
      </c>
      <c r="C491" s="3" t="str">
        <f t="shared" si="14"/>
        <v>Oct</v>
      </c>
      <c r="D491" s="3">
        <f t="shared" ca="1" si="15"/>
        <v>23.023846153846151</v>
      </c>
      <c r="E491" s="4">
        <f ca="1">Table1[[#This Row],[y]]-Table1[[#This Row],[Trend (window size 13)]]</f>
        <v>-2.6238461538461522</v>
      </c>
      <c r="F491" s="4">
        <f ca="1">AVERAGEIF($C$8:$C$727, Table1[[#This Row],[Monthly]], $E$8:$E$727)</f>
        <v>-2.4004615384615375</v>
      </c>
      <c r="G491" s="4">
        <f ca="1">Table1[[#This Row],[Add_Seasonality_Average (Additive)]]-AVERAGE($F$2:$F$13)</f>
        <v>-2.404548076923076</v>
      </c>
      <c r="H491" s="4">
        <f ca="1">Table1[[#This Row],[y]]-Table1[[#This Row],[Seasonality]]</f>
        <v>22.804548076923076</v>
      </c>
      <c r="I491" s="4">
        <f ca="1">Table1[[#This Row],[Seasonally_Adjusted_Data]]</f>
        <v>22.804548076923076</v>
      </c>
      <c r="J491" s="4"/>
      <c r="K491" s="4"/>
      <c r="L491" s="4"/>
      <c r="M491" s="4"/>
      <c r="N491" s="4"/>
    </row>
    <row r="492" spans="1:14" x14ac:dyDescent="0.2">
      <c r="A492" s="5">
        <v>33178</v>
      </c>
      <c r="B492" s="3">
        <v>21.19</v>
      </c>
      <c r="C492" s="3" t="str">
        <f t="shared" si="14"/>
        <v>Nov</v>
      </c>
      <c r="D492" s="3">
        <f t="shared" ca="1" si="15"/>
        <v>22.969230769230769</v>
      </c>
      <c r="E492" s="4">
        <f ca="1">Table1[[#This Row],[y]]-Table1[[#This Row],[Trend (window size 13)]]</f>
        <v>-1.7792307692307681</v>
      </c>
      <c r="F492" s="4">
        <f ca="1">AVERAGEIF($C$8:$C$727, Table1[[#This Row],[Monthly]], $E$8:$E$727)</f>
        <v>-1.6477179487179485</v>
      </c>
      <c r="G492" s="4">
        <f ca="1">Table1[[#This Row],[Add_Seasonality_Average (Additive)]]-AVERAGE($F$2:$F$13)</f>
        <v>-1.651804487179487</v>
      </c>
      <c r="H492" s="4">
        <f ca="1">Table1[[#This Row],[y]]-Table1[[#This Row],[Seasonality]]</f>
        <v>22.841804487179488</v>
      </c>
      <c r="I492" s="4">
        <f ca="1">Table1[[#This Row],[Seasonally_Adjusted_Data]]</f>
        <v>22.841804487179488</v>
      </c>
      <c r="J492" s="4"/>
      <c r="K492" s="4"/>
      <c r="L492" s="4"/>
      <c r="M492" s="4"/>
      <c r="N492" s="4"/>
    </row>
    <row r="493" spans="1:14" x14ac:dyDescent="0.2">
      <c r="A493" s="5">
        <v>33208</v>
      </c>
      <c r="B493" s="3">
        <v>22.29</v>
      </c>
      <c r="C493" s="3" t="str">
        <f t="shared" si="14"/>
        <v>Dec</v>
      </c>
      <c r="D493" s="3">
        <f t="shared" ca="1" si="15"/>
        <v>22.903076923076924</v>
      </c>
      <c r="E493" s="4">
        <f ca="1">Table1[[#This Row],[y]]-Table1[[#This Row],[Trend (window size 13)]]</f>
        <v>-0.61307692307692463</v>
      </c>
      <c r="F493" s="4">
        <f ca="1">AVERAGEIF($C$8:$C$727, Table1[[#This Row],[Monthly]], $E$8:$E$727)</f>
        <v>-0.38643589743589757</v>
      </c>
      <c r="G493" s="4">
        <f ca="1">Table1[[#This Row],[Add_Seasonality_Average (Additive)]]-AVERAGE($F$2:$F$13)</f>
        <v>-0.39052243589743607</v>
      </c>
      <c r="H493" s="4">
        <f ca="1">Table1[[#This Row],[y]]-Table1[[#This Row],[Seasonality]]</f>
        <v>22.680522435897434</v>
      </c>
      <c r="I493" s="4">
        <f ca="1">Table1[[#This Row],[Seasonally_Adjusted_Data]]</f>
        <v>22.680522435897434</v>
      </c>
      <c r="J493" s="4"/>
      <c r="K493" s="4"/>
      <c r="L493" s="4"/>
      <c r="M493" s="4"/>
      <c r="N493" s="4"/>
    </row>
    <row r="494" spans="1:14" x14ac:dyDescent="0.2">
      <c r="A494" s="5">
        <v>33239</v>
      </c>
      <c r="B494" s="3">
        <v>23.99</v>
      </c>
      <c r="C494" s="3" t="str">
        <f t="shared" si="14"/>
        <v>Jan</v>
      </c>
      <c r="D494" s="3">
        <f t="shared" ca="1" si="15"/>
        <v>22.874615384615385</v>
      </c>
      <c r="E494" s="4">
        <f ca="1">Table1[[#This Row],[y]]-Table1[[#This Row],[Trend (window size 13)]]</f>
        <v>1.1153846153846132</v>
      </c>
      <c r="F494" s="4">
        <f ca="1">AVERAGEIF($C$8:$C$727, Table1[[#This Row],[Monthly]], $E$8:$E$727)</f>
        <v>1.4054358974358971</v>
      </c>
      <c r="G494" s="4">
        <f ca="1">Table1[[#This Row],[Add_Seasonality_Average (Additive)]]-AVERAGE($F$2:$F$13)</f>
        <v>1.4013493589743586</v>
      </c>
      <c r="H494" s="4">
        <f ca="1">Table1[[#This Row],[y]]-Table1[[#This Row],[Seasonality]]</f>
        <v>22.588650641025641</v>
      </c>
      <c r="I494" s="4">
        <f ca="1">Table1[[#This Row],[Seasonally_Adjusted_Data]]</f>
        <v>22.588650641025641</v>
      </c>
      <c r="J494" s="4"/>
      <c r="K494" s="4"/>
      <c r="L494" s="4"/>
      <c r="M494" s="4"/>
      <c r="N494" s="4"/>
    </row>
    <row r="495" spans="1:14" x14ac:dyDescent="0.2">
      <c r="A495" s="5">
        <v>33270</v>
      </c>
      <c r="B495" s="3">
        <v>25.59</v>
      </c>
      <c r="C495" s="3" t="str">
        <f t="shared" si="14"/>
        <v>Feb</v>
      </c>
      <c r="D495" s="3">
        <f t="shared" ca="1" si="15"/>
        <v>22.876923076923081</v>
      </c>
      <c r="E495" s="4">
        <f ca="1">Table1[[#This Row],[y]]-Table1[[#This Row],[Trend (window size 13)]]</f>
        <v>2.7130769230769189</v>
      </c>
      <c r="F495" s="4">
        <f ca="1">AVERAGEIF($C$8:$C$727, Table1[[#This Row],[Monthly]], $E$8:$E$727)</f>
        <v>2.9278461538461542</v>
      </c>
      <c r="G495" s="4">
        <f ca="1">Table1[[#This Row],[Add_Seasonality_Average (Additive)]]-AVERAGE($F$2:$F$13)</f>
        <v>2.9237596153846157</v>
      </c>
      <c r="H495" s="4">
        <f ca="1">Table1[[#This Row],[y]]-Table1[[#This Row],[Seasonality]]</f>
        <v>22.666240384615385</v>
      </c>
      <c r="I495" s="4">
        <f ca="1">Table1[[#This Row],[Seasonally_Adjusted_Data]]</f>
        <v>22.666240384615385</v>
      </c>
      <c r="J495" s="4"/>
      <c r="K495" s="4"/>
      <c r="L495" s="4"/>
      <c r="M495" s="4"/>
      <c r="N495" s="4"/>
    </row>
    <row r="496" spans="1:14" x14ac:dyDescent="0.2">
      <c r="A496" s="5">
        <v>33298</v>
      </c>
      <c r="B496" s="3">
        <v>26.31</v>
      </c>
      <c r="C496" s="3" t="str">
        <f t="shared" si="14"/>
        <v>Mar</v>
      </c>
      <c r="D496" s="3">
        <f t="shared" ca="1" si="15"/>
        <v>22.916923076923073</v>
      </c>
      <c r="E496" s="4">
        <f ca="1">Table1[[#This Row],[y]]-Table1[[#This Row],[Trend (window size 13)]]</f>
        <v>3.3930769230769258</v>
      </c>
      <c r="F496" s="4">
        <f ca="1">AVERAGEIF($C$8:$C$727, Table1[[#This Row],[Monthly]], $E$8:$E$727)</f>
        <v>3.3439999999999999</v>
      </c>
      <c r="G496" s="4">
        <f ca="1">Table1[[#This Row],[Add_Seasonality_Average (Additive)]]-AVERAGE($F$2:$F$13)</f>
        <v>3.3399134615384614</v>
      </c>
      <c r="H496" s="4">
        <f ca="1">Table1[[#This Row],[y]]-Table1[[#This Row],[Seasonality]]</f>
        <v>22.970086538461537</v>
      </c>
      <c r="I496" s="4">
        <f ca="1">Table1[[#This Row],[Seasonally_Adjusted_Data]]</f>
        <v>22.970086538461537</v>
      </c>
      <c r="J496" s="4"/>
      <c r="K496" s="4"/>
      <c r="L496" s="4"/>
      <c r="M496" s="4"/>
      <c r="N496" s="4"/>
    </row>
    <row r="497" spans="1:14" x14ac:dyDescent="0.2">
      <c r="A497" s="5">
        <v>33329</v>
      </c>
      <c r="B497" s="3">
        <v>25.15</v>
      </c>
      <c r="C497" s="3" t="str">
        <f t="shared" si="14"/>
        <v>Apr</v>
      </c>
      <c r="D497" s="3">
        <f t="shared" ca="1" si="15"/>
        <v>23.028461538461539</v>
      </c>
      <c r="E497" s="4">
        <f ca="1">Table1[[#This Row],[y]]-Table1[[#This Row],[Trend (window size 13)]]</f>
        <v>2.12153846153846</v>
      </c>
      <c r="F497" s="4">
        <f ca="1">AVERAGEIF($C$8:$C$727, Table1[[#This Row],[Monthly]], $E$8:$E$727)</f>
        <v>2.4728461538461546</v>
      </c>
      <c r="G497" s="4">
        <f ca="1">Table1[[#This Row],[Add_Seasonality_Average (Additive)]]-AVERAGE($F$2:$F$13)</f>
        <v>2.4687596153846161</v>
      </c>
      <c r="H497" s="4">
        <f ca="1">Table1[[#This Row],[y]]-Table1[[#This Row],[Seasonality]]</f>
        <v>22.681240384615382</v>
      </c>
      <c r="I497" s="4">
        <f ca="1">Table1[[#This Row],[Seasonally_Adjusted_Data]]</f>
        <v>22.681240384615382</v>
      </c>
      <c r="J497" s="4"/>
      <c r="K497" s="4"/>
      <c r="L497" s="4"/>
      <c r="M497" s="4"/>
      <c r="N497" s="4"/>
    </row>
    <row r="498" spans="1:14" x14ac:dyDescent="0.2">
      <c r="A498" s="5">
        <v>33359</v>
      </c>
      <c r="B498" s="3">
        <v>24.44</v>
      </c>
      <c r="C498" s="3" t="str">
        <f t="shared" si="14"/>
        <v>May</v>
      </c>
      <c r="D498" s="3">
        <f t="shared" ca="1" si="15"/>
        <v>23.182307692307692</v>
      </c>
      <c r="E498" s="4">
        <f ca="1">Table1[[#This Row],[y]]-Table1[[#This Row],[Trend (window size 13)]]</f>
        <v>1.2576923076923094</v>
      </c>
      <c r="F498" s="4">
        <f ca="1">AVERAGEIF($C$8:$C$727, Table1[[#This Row],[Monthly]], $E$8:$E$727)</f>
        <v>1.190307692307693</v>
      </c>
      <c r="G498" s="4">
        <f ca="1">Table1[[#This Row],[Add_Seasonality_Average (Additive)]]-AVERAGE($F$2:$F$13)</f>
        <v>1.1862211538461545</v>
      </c>
      <c r="H498" s="4">
        <f ca="1">Table1[[#This Row],[y]]-Table1[[#This Row],[Seasonality]]</f>
        <v>23.253778846153846</v>
      </c>
      <c r="I498" s="4">
        <f ca="1">Table1[[#This Row],[Seasonally_Adjusted_Data]]</f>
        <v>23.253778846153846</v>
      </c>
      <c r="J498" s="4"/>
      <c r="K498" s="4"/>
      <c r="L498" s="4"/>
      <c r="M498" s="4"/>
      <c r="N498" s="4"/>
    </row>
    <row r="499" spans="1:14" x14ac:dyDescent="0.2">
      <c r="A499" s="5">
        <v>33390</v>
      </c>
      <c r="B499" s="3">
        <v>23.28</v>
      </c>
      <c r="C499" s="3" t="str">
        <f t="shared" si="14"/>
        <v>Jun</v>
      </c>
      <c r="D499" s="3">
        <f t="shared" ca="1" si="15"/>
        <v>23.379230769230766</v>
      </c>
      <c r="E499" s="4">
        <f ca="1">Table1[[#This Row],[y]]-Table1[[#This Row],[Trend (window size 13)]]</f>
        <v>-9.9230769230764793E-2</v>
      </c>
      <c r="F499" s="4">
        <f ca="1">AVERAGEIF($C$8:$C$727, Table1[[#This Row],[Monthly]], $E$8:$E$727)</f>
        <v>-0.22521794871794854</v>
      </c>
      <c r="G499" s="4">
        <f ca="1">Table1[[#This Row],[Add_Seasonality_Average (Additive)]]-AVERAGE($F$2:$F$13)</f>
        <v>-0.22930448717948707</v>
      </c>
      <c r="H499" s="4">
        <f ca="1">Table1[[#This Row],[y]]-Table1[[#This Row],[Seasonality]]</f>
        <v>23.509304487179488</v>
      </c>
      <c r="I499" s="4">
        <f ca="1">Table1[[#This Row],[Seasonally_Adjusted_Data]]</f>
        <v>23.509304487179488</v>
      </c>
      <c r="J499" s="4"/>
      <c r="K499" s="4"/>
      <c r="L499" s="4"/>
      <c r="M499" s="4"/>
      <c r="N499" s="4"/>
    </row>
    <row r="500" spans="1:14" x14ac:dyDescent="0.2">
      <c r="A500" s="5">
        <v>33420</v>
      </c>
      <c r="B500" s="3">
        <v>22.39</v>
      </c>
      <c r="C500" s="3" t="str">
        <f t="shared" si="14"/>
        <v>Jul</v>
      </c>
      <c r="D500" s="3">
        <f t="shared" ca="1" si="15"/>
        <v>23.589230769230763</v>
      </c>
      <c r="E500" s="4">
        <f ca="1">Table1[[#This Row],[y]]-Table1[[#This Row],[Trend (window size 13)]]</f>
        <v>-1.1992307692307627</v>
      </c>
      <c r="F500" s="4">
        <f ca="1">AVERAGEIF($C$8:$C$727, Table1[[#This Row],[Monthly]], $E$8:$E$727)</f>
        <v>-1.4442692307692311</v>
      </c>
      <c r="G500" s="4">
        <f ca="1">Table1[[#This Row],[Add_Seasonality_Average (Additive)]]-AVERAGE($F$2:$F$13)</f>
        <v>-1.4483557692307696</v>
      </c>
      <c r="H500" s="4">
        <f ca="1">Table1[[#This Row],[y]]-Table1[[#This Row],[Seasonality]]</f>
        <v>23.83835576923077</v>
      </c>
      <c r="I500" s="4">
        <f ca="1">Table1[[#This Row],[Seasonally_Adjusted_Data]]</f>
        <v>23.83835576923077</v>
      </c>
      <c r="J500" s="4"/>
      <c r="K500" s="4"/>
      <c r="L500" s="4"/>
      <c r="M500" s="4"/>
      <c r="N500" s="4"/>
    </row>
    <row r="501" spans="1:14" x14ac:dyDescent="0.2">
      <c r="A501" s="5">
        <v>33451</v>
      </c>
      <c r="B501" s="3">
        <v>21.39</v>
      </c>
      <c r="C501" s="3" t="str">
        <f t="shared" si="14"/>
        <v>Aug</v>
      </c>
      <c r="D501" s="3">
        <f t="shared" ca="1" si="15"/>
        <v>23.791538461538458</v>
      </c>
      <c r="E501" s="4">
        <f ca="1">Table1[[#This Row],[y]]-Table1[[#This Row],[Trend (window size 13)]]</f>
        <v>-2.4015384615384576</v>
      </c>
      <c r="F501" s="4">
        <f ca="1">AVERAGEIF($C$8:$C$727, Table1[[#This Row],[Monthly]], $E$8:$E$727)</f>
        <v>-2.4472564102564101</v>
      </c>
      <c r="G501" s="4">
        <f ca="1">Table1[[#This Row],[Add_Seasonality_Average (Additive)]]-AVERAGE($F$2:$F$13)</f>
        <v>-2.4513429487179486</v>
      </c>
      <c r="H501" s="4">
        <f ca="1">Table1[[#This Row],[y]]-Table1[[#This Row],[Seasonality]]</f>
        <v>23.841342948717948</v>
      </c>
      <c r="I501" s="4">
        <f ca="1">Table1[[#This Row],[Seasonally_Adjusted_Data]]</f>
        <v>23.841342948717948</v>
      </c>
      <c r="J501" s="4"/>
      <c r="K501" s="4"/>
      <c r="L501" s="4"/>
      <c r="M501" s="4"/>
      <c r="N501" s="4"/>
    </row>
    <row r="502" spans="1:14" x14ac:dyDescent="0.2">
      <c r="A502" s="5">
        <v>33482</v>
      </c>
      <c r="B502" s="3">
        <v>21.22</v>
      </c>
      <c r="C502" s="3" t="str">
        <f t="shared" si="14"/>
        <v>Sep</v>
      </c>
      <c r="D502" s="3">
        <f t="shared" ca="1" si="15"/>
        <v>23.955384615384613</v>
      </c>
      <c r="E502" s="4">
        <f ca="1">Table1[[#This Row],[y]]-Table1[[#This Row],[Trend (window size 13)]]</f>
        <v>-2.7353846153846142</v>
      </c>
      <c r="F502" s="4">
        <f ca="1">AVERAGEIF($C$8:$C$727, Table1[[#This Row],[Monthly]], $E$8:$E$727)</f>
        <v>-2.7400384615384614</v>
      </c>
      <c r="G502" s="4">
        <f ca="1">Table1[[#This Row],[Add_Seasonality_Average (Additive)]]-AVERAGE($F$2:$F$13)</f>
        <v>-2.7441249999999999</v>
      </c>
      <c r="H502" s="4">
        <f ca="1">Table1[[#This Row],[y]]-Table1[[#This Row],[Seasonality]]</f>
        <v>23.964124999999999</v>
      </c>
      <c r="I502" s="4">
        <f ca="1">Table1[[#This Row],[Seasonally_Adjusted_Data]]</f>
        <v>23.964124999999999</v>
      </c>
      <c r="J502" s="4"/>
      <c r="K502" s="4"/>
      <c r="L502" s="4"/>
      <c r="M502" s="4"/>
      <c r="N502" s="4"/>
    </row>
    <row r="503" spans="1:14" x14ac:dyDescent="0.2">
      <c r="A503" s="5">
        <v>33512</v>
      </c>
      <c r="B503" s="3">
        <v>21.73</v>
      </c>
      <c r="C503" s="3" t="str">
        <f t="shared" si="14"/>
        <v>Oct</v>
      </c>
      <c r="D503" s="3">
        <f t="shared" ca="1" si="15"/>
        <v>24.053076923076922</v>
      </c>
      <c r="E503" s="4">
        <f ca="1">Table1[[#This Row],[y]]-Table1[[#This Row],[Trend (window size 13)]]</f>
        <v>-2.3230769230769219</v>
      </c>
      <c r="F503" s="4">
        <f ca="1">AVERAGEIF($C$8:$C$727, Table1[[#This Row],[Monthly]], $E$8:$E$727)</f>
        <v>-2.4004615384615375</v>
      </c>
      <c r="G503" s="4">
        <f ca="1">Table1[[#This Row],[Add_Seasonality_Average (Additive)]]-AVERAGE($F$2:$F$13)</f>
        <v>-2.404548076923076</v>
      </c>
      <c r="H503" s="4">
        <f ca="1">Table1[[#This Row],[y]]-Table1[[#This Row],[Seasonality]]</f>
        <v>24.134548076923075</v>
      </c>
      <c r="I503" s="4">
        <f ca="1">Table1[[#This Row],[Seasonally_Adjusted_Data]]</f>
        <v>24.134548076923075</v>
      </c>
      <c r="J503" s="4"/>
      <c r="K503" s="4"/>
      <c r="L503" s="4"/>
      <c r="M503" s="4"/>
      <c r="N503" s="4"/>
    </row>
    <row r="504" spans="1:14" x14ac:dyDescent="0.2">
      <c r="A504" s="5">
        <v>33543</v>
      </c>
      <c r="B504" s="3">
        <v>22.4</v>
      </c>
      <c r="C504" s="3" t="str">
        <f t="shared" si="14"/>
        <v>Nov</v>
      </c>
      <c r="D504" s="3">
        <f t="shared" ca="1" si="15"/>
        <v>24.152307692307694</v>
      </c>
      <c r="E504" s="4">
        <f ca="1">Table1[[#This Row],[y]]-Table1[[#This Row],[Trend (window size 13)]]</f>
        <v>-1.7523076923076957</v>
      </c>
      <c r="F504" s="4">
        <f ca="1">AVERAGEIF($C$8:$C$727, Table1[[#This Row],[Monthly]], $E$8:$E$727)</f>
        <v>-1.6477179487179485</v>
      </c>
      <c r="G504" s="4">
        <f ca="1">Table1[[#This Row],[Add_Seasonality_Average (Additive)]]-AVERAGE($F$2:$F$13)</f>
        <v>-1.651804487179487</v>
      </c>
      <c r="H504" s="4">
        <f ca="1">Table1[[#This Row],[y]]-Table1[[#This Row],[Seasonality]]</f>
        <v>24.051804487179485</v>
      </c>
      <c r="I504" s="4">
        <f ca="1">Table1[[#This Row],[Seasonally_Adjusted_Data]]</f>
        <v>24.051804487179485</v>
      </c>
      <c r="J504" s="4"/>
      <c r="K504" s="4"/>
      <c r="L504" s="4"/>
      <c r="M504" s="4"/>
      <c r="N504" s="4"/>
    </row>
    <row r="505" spans="1:14" x14ac:dyDescent="0.2">
      <c r="A505" s="5">
        <v>33573</v>
      </c>
      <c r="B505" s="3">
        <v>23.75</v>
      </c>
      <c r="C505" s="3" t="str">
        <f t="shared" si="14"/>
        <v>Dec</v>
      </c>
      <c r="D505" s="3">
        <f t="shared" ca="1" si="15"/>
        <v>24.107692307692311</v>
      </c>
      <c r="E505" s="4">
        <f ca="1">Table1[[#This Row],[y]]-Table1[[#This Row],[Trend (window size 13)]]</f>
        <v>-0.35769230769231086</v>
      </c>
      <c r="F505" s="4">
        <f ca="1">AVERAGEIF($C$8:$C$727, Table1[[#This Row],[Monthly]], $E$8:$E$727)</f>
        <v>-0.38643589743589757</v>
      </c>
      <c r="G505" s="4">
        <f ca="1">Table1[[#This Row],[Add_Seasonality_Average (Additive)]]-AVERAGE($F$2:$F$13)</f>
        <v>-0.39052243589743607</v>
      </c>
      <c r="H505" s="4">
        <f ca="1">Table1[[#This Row],[y]]-Table1[[#This Row],[Seasonality]]</f>
        <v>24.140522435897434</v>
      </c>
      <c r="I505" s="4">
        <f ca="1">Table1[[#This Row],[Seasonally_Adjusted_Data]]</f>
        <v>24.140522435897434</v>
      </c>
      <c r="J505" s="4"/>
      <c r="K505" s="4"/>
      <c r="L505" s="4"/>
      <c r="M505" s="4"/>
      <c r="N505" s="4"/>
    </row>
    <row r="506" spans="1:14" x14ac:dyDescent="0.2">
      <c r="A506" s="5">
        <v>33604</v>
      </c>
      <c r="B506" s="3">
        <v>25.02</v>
      </c>
      <c r="C506" s="3" t="str">
        <f t="shared" si="14"/>
        <v>Jan</v>
      </c>
      <c r="D506" s="3">
        <f t="shared" ca="1" si="15"/>
        <v>23.996923076923075</v>
      </c>
      <c r="E506" s="4">
        <f ca="1">Table1[[#This Row],[y]]-Table1[[#This Row],[Trend (window size 13)]]</f>
        <v>1.0230769230769248</v>
      </c>
      <c r="F506" s="4">
        <f ca="1">AVERAGEIF($C$8:$C$727, Table1[[#This Row],[Monthly]], $E$8:$E$727)</f>
        <v>1.4054358974358971</v>
      </c>
      <c r="G506" s="4">
        <f ca="1">Table1[[#This Row],[Add_Seasonality_Average (Additive)]]-AVERAGE($F$2:$F$13)</f>
        <v>1.4013493589743586</v>
      </c>
      <c r="H506" s="4">
        <f ca="1">Table1[[#This Row],[y]]-Table1[[#This Row],[Seasonality]]</f>
        <v>23.618650641025642</v>
      </c>
      <c r="I506" s="4">
        <f ca="1">Table1[[#This Row],[Seasonally_Adjusted_Data]]</f>
        <v>23.618650641025642</v>
      </c>
      <c r="J506" s="4"/>
      <c r="K506" s="4"/>
      <c r="L506" s="4"/>
      <c r="M506" s="4"/>
      <c r="N506" s="4"/>
    </row>
    <row r="507" spans="1:14" x14ac:dyDescent="0.2">
      <c r="A507" s="5">
        <v>33635</v>
      </c>
      <c r="B507" s="3">
        <v>26.62</v>
      </c>
      <c r="C507" s="3" t="str">
        <f t="shared" si="14"/>
        <v>Feb</v>
      </c>
      <c r="D507" s="3">
        <f t="shared" ca="1" si="15"/>
        <v>23.88</v>
      </c>
      <c r="E507" s="4">
        <f ca="1">Table1[[#This Row],[y]]-Table1[[#This Row],[Trend (window size 13)]]</f>
        <v>2.740000000000002</v>
      </c>
      <c r="F507" s="4">
        <f ca="1">AVERAGEIF($C$8:$C$727, Table1[[#This Row],[Monthly]], $E$8:$E$727)</f>
        <v>2.9278461538461542</v>
      </c>
      <c r="G507" s="4">
        <f ca="1">Table1[[#This Row],[Add_Seasonality_Average (Additive)]]-AVERAGE($F$2:$F$13)</f>
        <v>2.9237596153846157</v>
      </c>
      <c r="H507" s="4">
        <f ca="1">Table1[[#This Row],[y]]-Table1[[#This Row],[Seasonality]]</f>
        <v>23.696240384615386</v>
      </c>
      <c r="I507" s="4">
        <f ca="1">Table1[[#This Row],[Seasonally_Adjusted_Data]]</f>
        <v>23.696240384615386</v>
      </c>
      <c r="J507" s="4"/>
      <c r="K507" s="4"/>
      <c r="L507" s="4"/>
      <c r="M507" s="4"/>
      <c r="N507" s="4"/>
    </row>
    <row r="508" spans="1:14" x14ac:dyDescent="0.2">
      <c r="A508" s="5">
        <v>33664</v>
      </c>
      <c r="B508" s="3">
        <v>27.72</v>
      </c>
      <c r="C508" s="3" t="str">
        <f t="shared" si="14"/>
        <v>Mar</v>
      </c>
      <c r="D508" s="3">
        <f t="shared" ca="1" si="15"/>
        <v>23.838461538461537</v>
      </c>
      <c r="E508" s="4">
        <f ca="1">Table1[[#This Row],[y]]-Table1[[#This Row],[Trend (window size 13)]]</f>
        <v>3.8815384615384616</v>
      </c>
      <c r="F508" s="4">
        <f ca="1">AVERAGEIF($C$8:$C$727, Table1[[#This Row],[Monthly]], $E$8:$E$727)</f>
        <v>3.3439999999999999</v>
      </c>
      <c r="G508" s="4">
        <f ca="1">Table1[[#This Row],[Add_Seasonality_Average (Additive)]]-AVERAGE($F$2:$F$13)</f>
        <v>3.3399134615384614</v>
      </c>
      <c r="H508" s="4">
        <f ca="1">Table1[[#This Row],[y]]-Table1[[#This Row],[Seasonality]]</f>
        <v>24.380086538461537</v>
      </c>
      <c r="I508" s="4">
        <f ca="1">Table1[[#This Row],[Seasonally_Adjusted_Data]]</f>
        <v>24.380086538461537</v>
      </c>
      <c r="J508" s="4"/>
      <c r="K508" s="4"/>
      <c r="L508" s="4"/>
      <c r="M508" s="4"/>
      <c r="N508" s="4"/>
    </row>
    <row r="509" spans="1:14" x14ac:dyDescent="0.2">
      <c r="A509" s="5">
        <v>33695</v>
      </c>
      <c r="B509" s="3">
        <v>27.58</v>
      </c>
      <c r="C509" s="3" t="str">
        <f t="shared" si="14"/>
        <v>Apr</v>
      </c>
      <c r="D509" s="3">
        <f t="shared" ca="1" si="15"/>
        <v>23.833076923076923</v>
      </c>
      <c r="E509" s="4">
        <f ca="1">Table1[[#This Row],[y]]-Table1[[#This Row],[Trend (window size 13)]]</f>
        <v>3.7469230769230748</v>
      </c>
      <c r="F509" s="4">
        <f ca="1">AVERAGEIF($C$8:$C$727, Table1[[#This Row],[Monthly]], $E$8:$E$727)</f>
        <v>2.4728461538461546</v>
      </c>
      <c r="G509" s="4">
        <f ca="1">Table1[[#This Row],[Add_Seasonality_Average (Additive)]]-AVERAGE($F$2:$F$13)</f>
        <v>2.4687596153846161</v>
      </c>
      <c r="H509" s="4">
        <f ca="1">Table1[[#This Row],[y]]-Table1[[#This Row],[Seasonality]]</f>
        <v>25.111240384615382</v>
      </c>
      <c r="I509" s="4">
        <f ca="1">Table1[[#This Row],[Seasonally_Adjusted_Data]]</f>
        <v>25.111240384615382</v>
      </c>
      <c r="J509" s="4"/>
      <c r="K509" s="4"/>
      <c r="L509" s="4"/>
      <c r="M509" s="4"/>
      <c r="N509" s="4"/>
    </row>
    <row r="510" spans="1:14" x14ac:dyDescent="0.2">
      <c r="A510" s="5">
        <v>33725</v>
      </c>
      <c r="B510" s="3">
        <v>26.44</v>
      </c>
      <c r="C510" s="3" t="str">
        <f t="shared" si="14"/>
        <v>May</v>
      </c>
      <c r="D510" s="3">
        <f t="shared" ca="1" si="15"/>
        <v>23.841538461538455</v>
      </c>
      <c r="E510" s="4">
        <f ca="1">Table1[[#This Row],[y]]-Table1[[#This Row],[Trend (window size 13)]]</f>
        <v>2.5984615384615459</v>
      </c>
      <c r="F510" s="4">
        <f ca="1">AVERAGEIF($C$8:$C$727, Table1[[#This Row],[Monthly]], $E$8:$E$727)</f>
        <v>1.190307692307693</v>
      </c>
      <c r="G510" s="4">
        <f ca="1">Table1[[#This Row],[Add_Seasonality_Average (Additive)]]-AVERAGE($F$2:$F$13)</f>
        <v>1.1862211538461545</v>
      </c>
      <c r="H510" s="4">
        <f ca="1">Table1[[#This Row],[y]]-Table1[[#This Row],[Seasonality]]</f>
        <v>25.253778846153846</v>
      </c>
      <c r="I510" s="4">
        <f ca="1">Table1[[#This Row],[Seasonally_Adjusted_Data]]</f>
        <v>25.253778846153846</v>
      </c>
      <c r="J510" s="4"/>
      <c r="K510" s="4"/>
      <c r="L510" s="4"/>
      <c r="M510" s="4"/>
      <c r="N510" s="4"/>
    </row>
    <row r="511" spans="1:14" x14ac:dyDescent="0.2">
      <c r="A511" s="5">
        <v>33756</v>
      </c>
      <c r="B511" s="3">
        <v>23.86</v>
      </c>
      <c r="C511" s="3" t="str">
        <f t="shared" si="14"/>
        <v>Jun</v>
      </c>
      <c r="D511" s="3">
        <f t="shared" ca="1" si="15"/>
        <v>23.87153846153846</v>
      </c>
      <c r="E511" s="4">
        <f ca="1">Table1[[#This Row],[y]]-Table1[[#This Row],[Trend (window size 13)]]</f>
        <v>-1.1538461538460609E-2</v>
      </c>
      <c r="F511" s="4">
        <f ca="1">AVERAGEIF($C$8:$C$727, Table1[[#This Row],[Monthly]], $E$8:$E$727)</f>
        <v>-0.22521794871794854</v>
      </c>
      <c r="G511" s="4">
        <f ca="1">Table1[[#This Row],[Add_Seasonality_Average (Additive)]]-AVERAGE($F$2:$F$13)</f>
        <v>-0.22930448717948707</v>
      </c>
      <c r="H511" s="4">
        <f ca="1">Table1[[#This Row],[y]]-Table1[[#This Row],[Seasonality]]</f>
        <v>24.089304487179486</v>
      </c>
      <c r="I511" s="4">
        <f ca="1">Table1[[#This Row],[Seasonally_Adjusted_Data]]</f>
        <v>24.089304487179486</v>
      </c>
      <c r="J511" s="4"/>
      <c r="K511" s="4"/>
      <c r="L511" s="4"/>
      <c r="M511" s="4"/>
      <c r="N511" s="4"/>
    </row>
    <row r="512" spans="1:14" x14ac:dyDescent="0.2">
      <c r="A512" s="5">
        <v>33786</v>
      </c>
      <c r="B512" s="3">
        <v>21.84</v>
      </c>
      <c r="C512" s="3" t="str">
        <f t="shared" si="14"/>
        <v>Jul</v>
      </c>
      <c r="D512" s="3">
        <f t="shared" ca="1" si="15"/>
        <v>23.943076923076926</v>
      </c>
      <c r="E512" s="4">
        <f ca="1">Table1[[#This Row],[y]]-Table1[[#This Row],[Trend (window size 13)]]</f>
        <v>-2.1030769230769266</v>
      </c>
      <c r="F512" s="4">
        <f ca="1">AVERAGEIF($C$8:$C$727, Table1[[#This Row],[Monthly]], $E$8:$E$727)</f>
        <v>-1.4442692307692311</v>
      </c>
      <c r="G512" s="4">
        <f ca="1">Table1[[#This Row],[Add_Seasonality_Average (Additive)]]-AVERAGE($F$2:$F$13)</f>
        <v>-1.4483557692307696</v>
      </c>
      <c r="H512" s="4">
        <f ca="1">Table1[[#This Row],[y]]-Table1[[#This Row],[Seasonality]]</f>
        <v>23.288355769230769</v>
      </c>
      <c r="I512" s="4">
        <f ca="1">Table1[[#This Row],[Seasonally_Adjusted_Data]]</f>
        <v>23.288355769230769</v>
      </c>
      <c r="J512" s="4"/>
      <c r="K512" s="4"/>
      <c r="L512" s="4"/>
      <c r="M512" s="4"/>
      <c r="N512" s="4"/>
    </row>
    <row r="513" spans="1:14" x14ac:dyDescent="0.2">
      <c r="A513" s="5">
        <v>33817</v>
      </c>
      <c r="B513" s="3">
        <v>20.87</v>
      </c>
      <c r="C513" s="3" t="str">
        <f t="shared" si="14"/>
        <v>Aug</v>
      </c>
      <c r="D513" s="3">
        <f t="shared" ca="1" si="15"/>
        <v>24.053846153846152</v>
      </c>
      <c r="E513" s="4">
        <f ca="1">Table1[[#This Row],[y]]-Table1[[#This Row],[Trend (window size 13)]]</f>
        <v>-3.1838461538461509</v>
      </c>
      <c r="F513" s="4">
        <f ca="1">AVERAGEIF($C$8:$C$727, Table1[[#This Row],[Monthly]], $E$8:$E$727)</f>
        <v>-2.4472564102564101</v>
      </c>
      <c r="G513" s="4">
        <f ca="1">Table1[[#This Row],[Add_Seasonality_Average (Additive)]]-AVERAGE($F$2:$F$13)</f>
        <v>-2.4513429487179486</v>
      </c>
      <c r="H513" s="4">
        <f ca="1">Table1[[#This Row],[y]]-Table1[[#This Row],[Seasonality]]</f>
        <v>23.321342948717948</v>
      </c>
      <c r="I513" s="4">
        <f ca="1">Table1[[#This Row],[Seasonally_Adjusted_Data]]</f>
        <v>23.321342948717948</v>
      </c>
      <c r="J513" s="4"/>
      <c r="K513" s="4"/>
      <c r="L513" s="4"/>
      <c r="M513" s="4"/>
      <c r="N513" s="4"/>
    </row>
    <row r="514" spans="1:14" x14ac:dyDescent="0.2">
      <c r="A514" s="5">
        <v>33848</v>
      </c>
      <c r="B514" s="3">
        <v>20.85</v>
      </c>
      <c r="C514" s="3" t="str">
        <f t="shared" si="14"/>
        <v>Sep</v>
      </c>
      <c r="D514" s="3">
        <f t="shared" ca="1" si="15"/>
        <v>24.088461538461537</v>
      </c>
      <c r="E514" s="4">
        <f ca="1">Table1[[#This Row],[y]]-Table1[[#This Row],[Trend (window size 13)]]</f>
        <v>-3.2384615384615358</v>
      </c>
      <c r="F514" s="4">
        <f ca="1">AVERAGEIF($C$8:$C$727, Table1[[#This Row],[Monthly]], $E$8:$E$727)</f>
        <v>-2.7400384615384614</v>
      </c>
      <c r="G514" s="4">
        <f ca="1">Table1[[#This Row],[Add_Seasonality_Average (Additive)]]-AVERAGE($F$2:$F$13)</f>
        <v>-2.7441249999999999</v>
      </c>
      <c r="H514" s="4">
        <f ca="1">Table1[[#This Row],[y]]-Table1[[#This Row],[Seasonality]]</f>
        <v>23.594125000000002</v>
      </c>
      <c r="I514" s="4">
        <f ca="1">Table1[[#This Row],[Seasonally_Adjusted_Data]]</f>
        <v>23.594125000000002</v>
      </c>
      <c r="J514" s="4"/>
      <c r="K514" s="4"/>
      <c r="L514" s="4"/>
      <c r="M514" s="4"/>
      <c r="N514" s="4"/>
    </row>
    <row r="515" spans="1:14" x14ac:dyDescent="0.2">
      <c r="A515" s="5">
        <v>33878</v>
      </c>
      <c r="B515" s="3">
        <v>21.15</v>
      </c>
      <c r="C515" s="3" t="str">
        <f t="shared" ref="C515:C578" si="16">TEXT(A515,"MMM")</f>
        <v>Oct</v>
      </c>
      <c r="D515" s="3">
        <f t="shared" ca="1" si="15"/>
        <v>24.020769230769229</v>
      </c>
      <c r="E515" s="4">
        <f ca="1">Table1[[#This Row],[y]]-Table1[[#This Row],[Trend (window size 13)]]</f>
        <v>-2.8707692307692305</v>
      </c>
      <c r="F515" s="4">
        <f ca="1">AVERAGEIF($C$8:$C$727, Table1[[#This Row],[Monthly]], $E$8:$E$727)</f>
        <v>-2.4004615384615375</v>
      </c>
      <c r="G515" s="4">
        <f ca="1">Table1[[#This Row],[Add_Seasonality_Average (Additive)]]-AVERAGE($F$2:$F$13)</f>
        <v>-2.404548076923076</v>
      </c>
      <c r="H515" s="4">
        <f ca="1">Table1[[#This Row],[y]]-Table1[[#This Row],[Seasonality]]</f>
        <v>23.554548076923076</v>
      </c>
      <c r="I515" s="4">
        <f ca="1">Table1[[#This Row],[Seasonally_Adjusted_Data]]</f>
        <v>23.554548076923076</v>
      </c>
      <c r="J515" s="4"/>
      <c r="K515" s="4"/>
      <c r="L515" s="4"/>
      <c r="M515" s="4"/>
      <c r="N515" s="4"/>
    </row>
    <row r="516" spans="1:14" x14ac:dyDescent="0.2">
      <c r="A516" s="5">
        <v>33909</v>
      </c>
      <c r="B516" s="3">
        <v>21.84</v>
      </c>
      <c r="C516" s="3" t="str">
        <f t="shared" si="16"/>
        <v>Nov</v>
      </c>
      <c r="D516" s="3">
        <f t="shared" ca="1" si="15"/>
        <v>23.868461538461538</v>
      </c>
      <c r="E516" s="4">
        <f ca="1">Table1[[#This Row],[y]]-Table1[[#This Row],[Trend (window size 13)]]</f>
        <v>-2.0284615384615385</v>
      </c>
      <c r="F516" s="4">
        <f ca="1">AVERAGEIF($C$8:$C$727, Table1[[#This Row],[Monthly]], $E$8:$E$727)</f>
        <v>-1.6477179487179485</v>
      </c>
      <c r="G516" s="4">
        <f ca="1">Table1[[#This Row],[Add_Seasonality_Average (Additive)]]-AVERAGE($F$2:$F$13)</f>
        <v>-1.651804487179487</v>
      </c>
      <c r="H516" s="4">
        <f ca="1">Table1[[#This Row],[y]]-Table1[[#This Row],[Seasonality]]</f>
        <v>23.491804487179486</v>
      </c>
      <c r="I516" s="4">
        <f ca="1">Table1[[#This Row],[Seasonally_Adjusted_Data]]</f>
        <v>23.491804487179486</v>
      </c>
      <c r="J516" s="4"/>
      <c r="K516" s="4"/>
      <c r="L516" s="4"/>
      <c r="M516" s="4"/>
      <c r="N516" s="4"/>
    </row>
    <row r="517" spans="1:14" x14ac:dyDescent="0.2">
      <c r="A517" s="5">
        <v>33939</v>
      </c>
      <c r="B517" s="3">
        <v>22.79</v>
      </c>
      <c r="C517" s="3" t="str">
        <f t="shared" si="16"/>
        <v>Dec</v>
      </c>
      <c r="D517" s="3">
        <f t="shared" ca="1" si="15"/>
        <v>23.689230769230772</v>
      </c>
      <c r="E517" s="4">
        <f ca="1">Table1[[#This Row],[y]]-Table1[[#This Row],[Trend (window size 13)]]</f>
        <v>-0.89923076923077261</v>
      </c>
      <c r="F517" s="4">
        <f ca="1">AVERAGEIF($C$8:$C$727, Table1[[#This Row],[Monthly]], $E$8:$E$727)</f>
        <v>-0.38643589743589757</v>
      </c>
      <c r="G517" s="4">
        <f ca="1">Table1[[#This Row],[Add_Seasonality_Average (Additive)]]-AVERAGE($F$2:$F$13)</f>
        <v>-0.39052243589743607</v>
      </c>
      <c r="H517" s="4">
        <f ca="1">Table1[[#This Row],[y]]-Table1[[#This Row],[Seasonality]]</f>
        <v>23.180522435897434</v>
      </c>
      <c r="I517" s="4">
        <f ca="1">Table1[[#This Row],[Seasonally_Adjusted_Data]]</f>
        <v>23.180522435897434</v>
      </c>
      <c r="J517" s="4"/>
      <c r="K517" s="4"/>
      <c r="L517" s="4"/>
      <c r="M517" s="4"/>
      <c r="N517" s="4"/>
    </row>
    <row r="518" spans="1:14" x14ac:dyDescent="0.2">
      <c r="A518" s="5">
        <v>33970</v>
      </c>
      <c r="B518" s="3">
        <v>24.68</v>
      </c>
      <c r="C518" s="3" t="str">
        <f t="shared" si="16"/>
        <v>Jan</v>
      </c>
      <c r="D518" s="3">
        <f t="shared" ca="1" si="15"/>
        <v>23.593076923076925</v>
      </c>
      <c r="E518" s="4">
        <f ca="1">Table1[[#This Row],[y]]-Table1[[#This Row],[Trend (window size 13)]]</f>
        <v>1.0869230769230747</v>
      </c>
      <c r="F518" s="4">
        <f ca="1">AVERAGEIF($C$8:$C$727, Table1[[#This Row],[Monthly]], $E$8:$E$727)</f>
        <v>1.4054358974358971</v>
      </c>
      <c r="G518" s="4">
        <f ca="1">Table1[[#This Row],[Add_Seasonality_Average (Additive)]]-AVERAGE($F$2:$F$13)</f>
        <v>1.4013493589743586</v>
      </c>
      <c r="H518" s="4">
        <f ca="1">Table1[[#This Row],[y]]-Table1[[#This Row],[Seasonality]]</f>
        <v>23.278650641025642</v>
      </c>
      <c r="I518" s="4">
        <f ca="1">Table1[[#This Row],[Seasonally_Adjusted_Data]]</f>
        <v>23.278650641025642</v>
      </c>
      <c r="J518" s="4"/>
      <c r="K518" s="4"/>
      <c r="L518" s="4"/>
      <c r="M518" s="4"/>
      <c r="N518" s="4"/>
    </row>
    <row r="519" spans="1:14" x14ac:dyDescent="0.2">
      <c r="A519" s="5">
        <v>34001</v>
      </c>
      <c r="B519" s="3">
        <v>26.46</v>
      </c>
      <c r="C519" s="3" t="str">
        <f t="shared" si="16"/>
        <v>Feb</v>
      </c>
      <c r="D519" s="3">
        <f t="shared" ca="1" si="15"/>
        <v>23.578461538461536</v>
      </c>
      <c r="E519" s="4">
        <f ca="1">Table1[[#This Row],[y]]-Table1[[#This Row],[Trend (window size 13)]]</f>
        <v>2.8815384615384652</v>
      </c>
      <c r="F519" s="4">
        <f ca="1">AVERAGEIF($C$8:$C$727, Table1[[#This Row],[Monthly]], $E$8:$E$727)</f>
        <v>2.9278461538461542</v>
      </c>
      <c r="G519" s="4">
        <f ca="1">Table1[[#This Row],[Add_Seasonality_Average (Additive)]]-AVERAGE($F$2:$F$13)</f>
        <v>2.9237596153846157</v>
      </c>
      <c r="H519" s="4">
        <f ca="1">Table1[[#This Row],[y]]-Table1[[#This Row],[Seasonality]]</f>
        <v>23.536240384615386</v>
      </c>
      <c r="I519" s="4">
        <f ca="1">Table1[[#This Row],[Seasonally_Adjusted_Data]]</f>
        <v>23.536240384615386</v>
      </c>
      <c r="J519" s="4"/>
      <c r="K519" s="4"/>
      <c r="L519" s="4"/>
      <c r="M519" s="4"/>
      <c r="N519" s="4"/>
    </row>
    <row r="520" spans="1:14" x14ac:dyDescent="0.2">
      <c r="A520" s="5">
        <v>34029</v>
      </c>
      <c r="B520" s="3">
        <v>27.07</v>
      </c>
      <c r="C520" s="3" t="str">
        <f t="shared" si="16"/>
        <v>Mar</v>
      </c>
      <c r="D520" s="3">
        <f t="shared" ca="1" si="15"/>
        <v>23.596923076923076</v>
      </c>
      <c r="E520" s="4">
        <f ca="1">Table1[[#This Row],[y]]-Table1[[#This Row],[Trend (window size 13)]]</f>
        <v>3.4730769230769241</v>
      </c>
      <c r="F520" s="4">
        <f ca="1">AVERAGEIF($C$8:$C$727, Table1[[#This Row],[Monthly]], $E$8:$E$727)</f>
        <v>3.3439999999999999</v>
      </c>
      <c r="G520" s="4">
        <f ca="1">Table1[[#This Row],[Add_Seasonality_Average (Additive)]]-AVERAGE($F$2:$F$13)</f>
        <v>3.3399134615384614</v>
      </c>
      <c r="H520" s="4">
        <f ca="1">Table1[[#This Row],[y]]-Table1[[#This Row],[Seasonality]]</f>
        <v>23.730086538461538</v>
      </c>
      <c r="I520" s="4">
        <f ca="1">Table1[[#This Row],[Seasonally_Adjusted_Data]]</f>
        <v>23.730086538461538</v>
      </c>
      <c r="J520" s="4"/>
      <c r="K520" s="4"/>
      <c r="L520" s="4"/>
      <c r="M520" s="4"/>
      <c r="N520" s="4"/>
    </row>
    <row r="521" spans="1:14" x14ac:dyDescent="0.2">
      <c r="A521" s="5">
        <v>34060</v>
      </c>
      <c r="B521" s="3">
        <v>26.84</v>
      </c>
      <c r="C521" s="3" t="str">
        <f t="shared" si="16"/>
        <v>Apr</v>
      </c>
      <c r="D521" s="3">
        <f t="shared" ref="D521:D584" ca="1" si="17">IFERROR(AVERAGE(OFFSET(B515, 0, 0, 13, 1)), "")</f>
        <v>23.663076923076922</v>
      </c>
      <c r="E521" s="4">
        <f ca="1">Table1[[#This Row],[y]]-Table1[[#This Row],[Trend (window size 13)]]</f>
        <v>3.1769230769230781</v>
      </c>
      <c r="F521" s="4">
        <f ca="1">AVERAGEIF($C$8:$C$727, Table1[[#This Row],[Monthly]], $E$8:$E$727)</f>
        <v>2.4728461538461546</v>
      </c>
      <c r="G521" s="4">
        <f ca="1">Table1[[#This Row],[Add_Seasonality_Average (Additive)]]-AVERAGE($F$2:$F$13)</f>
        <v>2.4687596153846161</v>
      </c>
      <c r="H521" s="4">
        <f ca="1">Table1[[#This Row],[y]]-Table1[[#This Row],[Seasonality]]</f>
        <v>24.371240384615383</v>
      </c>
      <c r="I521" s="4">
        <f ca="1">Table1[[#This Row],[Seasonally_Adjusted_Data]]</f>
        <v>24.371240384615383</v>
      </c>
      <c r="J521" s="4"/>
      <c r="K521" s="4"/>
      <c r="L521" s="4"/>
      <c r="M521" s="4"/>
      <c r="N521" s="4"/>
    </row>
    <row r="522" spans="1:14" x14ac:dyDescent="0.2">
      <c r="A522" s="5">
        <v>34090</v>
      </c>
      <c r="B522" s="3">
        <v>25.6</v>
      </c>
      <c r="C522" s="3" t="str">
        <f t="shared" si="16"/>
        <v>May</v>
      </c>
      <c r="D522" s="3">
        <f t="shared" ca="1" si="17"/>
        <v>23.733846153846152</v>
      </c>
      <c r="E522" s="4">
        <f ca="1">Table1[[#This Row],[y]]-Table1[[#This Row],[Trend (window size 13)]]</f>
        <v>1.8661538461538498</v>
      </c>
      <c r="F522" s="4">
        <f ca="1">AVERAGEIF($C$8:$C$727, Table1[[#This Row],[Monthly]], $E$8:$E$727)</f>
        <v>1.190307692307693</v>
      </c>
      <c r="G522" s="4">
        <f ca="1">Table1[[#This Row],[Add_Seasonality_Average (Additive)]]-AVERAGE($F$2:$F$13)</f>
        <v>1.1862211538461545</v>
      </c>
      <c r="H522" s="4">
        <f ca="1">Table1[[#This Row],[y]]-Table1[[#This Row],[Seasonality]]</f>
        <v>24.413778846153846</v>
      </c>
      <c r="I522" s="4">
        <f ca="1">Table1[[#This Row],[Seasonally_Adjusted_Data]]</f>
        <v>24.413778846153846</v>
      </c>
      <c r="J522" s="4"/>
      <c r="K522" s="4"/>
      <c r="L522" s="4"/>
      <c r="M522" s="4"/>
      <c r="N522" s="4"/>
    </row>
    <row r="523" spans="1:14" x14ac:dyDescent="0.2">
      <c r="A523" s="5">
        <v>34121</v>
      </c>
      <c r="B523" s="3">
        <v>24.11</v>
      </c>
      <c r="C523" s="3" t="str">
        <f t="shared" si="16"/>
        <v>Jun</v>
      </c>
      <c r="D523" s="3">
        <f t="shared" ca="1" si="17"/>
        <v>23.812307692307691</v>
      </c>
      <c r="E523" s="4">
        <f ca="1">Table1[[#This Row],[y]]-Table1[[#This Row],[Trend (window size 13)]]</f>
        <v>0.29769230769230859</v>
      </c>
      <c r="F523" s="4">
        <f ca="1">AVERAGEIF($C$8:$C$727, Table1[[#This Row],[Monthly]], $E$8:$E$727)</f>
        <v>-0.22521794871794854</v>
      </c>
      <c r="G523" s="4">
        <f ca="1">Table1[[#This Row],[Add_Seasonality_Average (Additive)]]-AVERAGE($F$2:$F$13)</f>
        <v>-0.22930448717948707</v>
      </c>
      <c r="H523" s="4">
        <f ca="1">Table1[[#This Row],[y]]-Table1[[#This Row],[Seasonality]]</f>
        <v>24.339304487179486</v>
      </c>
      <c r="I523" s="4">
        <f ca="1">Table1[[#This Row],[Seasonally_Adjusted_Data]]</f>
        <v>24.339304487179486</v>
      </c>
      <c r="J523" s="4"/>
      <c r="K523" s="4"/>
      <c r="L523" s="4"/>
      <c r="M523" s="4"/>
      <c r="N523" s="4"/>
    </row>
    <row r="524" spans="1:14" x14ac:dyDescent="0.2">
      <c r="A524" s="5">
        <v>34151</v>
      </c>
      <c r="B524" s="3">
        <v>22.61</v>
      </c>
      <c r="C524" s="3" t="str">
        <f t="shared" si="16"/>
        <v>Jul</v>
      </c>
      <c r="D524" s="3">
        <f t="shared" ca="1" si="17"/>
        <v>23.94846153846154</v>
      </c>
      <c r="E524" s="4">
        <f ca="1">Table1[[#This Row],[y]]-Table1[[#This Row],[Trend (window size 13)]]</f>
        <v>-1.3384615384615408</v>
      </c>
      <c r="F524" s="4">
        <f ca="1">AVERAGEIF($C$8:$C$727, Table1[[#This Row],[Monthly]], $E$8:$E$727)</f>
        <v>-1.4442692307692311</v>
      </c>
      <c r="G524" s="4">
        <f ca="1">Table1[[#This Row],[Add_Seasonality_Average (Additive)]]-AVERAGE($F$2:$F$13)</f>
        <v>-1.4483557692307696</v>
      </c>
      <c r="H524" s="4">
        <f ca="1">Table1[[#This Row],[y]]-Table1[[#This Row],[Seasonality]]</f>
        <v>24.058355769230769</v>
      </c>
      <c r="I524" s="4">
        <f ca="1">Table1[[#This Row],[Seasonally_Adjusted_Data]]</f>
        <v>24.058355769230769</v>
      </c>
      <c r="J524" s="4"/>
      <c r="K524" s="4"/>
      <c r="L524" s="4"/>
      <c r="M524" s="4"/>
      <c r="N524" s="4"/>
    </row>
    <row r="525" spans="1:14" x14ac:dyDescent="0.2">
      <c r="A525" s="5">
        <v>34182</v>
      </c>
      <c r="B525" s="3">
        <v>21.65</v>
      </c>
      <c r="C525" s="3" t="str">
        <f t="shared" si="16"/>
        <v>Aug</v>
      </c>
      <c r="D525" s="3">
        <f t="shared" ca="1" si="17"/>
        <v>24.041538461538458</v>
      </c>
      <c r="E525" s="4">
        <f ca="1">Table1[[#This Row],[y]]-Table1[[#This Row],[Trend (window size 13)]]</f>
        <v>-2.3915384615384596</v>
      </c>
      <c r="F525" s="4">
        <f ca="1">AVERAGEIF($C$8:$C$727, Table1[[#This Row],[Monthly]], $E$8:$E$727)</f>
        <v>-2.4472564102564101</v>
      </c>
      <c r="G525" s="4">
        <f ca="1">Table1[[#This Row],[Add_Seasonality_Average (Additive)]]-AVERAGE($F$2:$F$13)</f>
        <v>-2.4513429487179486</v>
      </c>
      <c r="H525" s="4">
        <f ca="1">Table1[[#This Row],[y]]-Table1[[#This Row],[Seasonality]]</f>
        <v>24.101342948717946</v>
      </c>
      <c r="I525" s="4">
        <f ca="1">Table1[[#This Row],[Seasonally_Adjusted_Data]]</f>
        <v>24.101342948717946</v>
      </c>
      <c r="J525" s="4"/>
      <c r="K525" s="4"/>
      <c r="L525" s="4"/>
      <c r="M525" s="4"/>
      <c r="N525" s="4"/>
    </row>
    <row r="526" spans="1:14" x14ac:dyDescent="0.2">
      <c r="A526" s="5">
        <v>34213</v>
      </c>
      <c r="B526" s="3">
        <v>21.11</v>
      </c>
      <c r="C526" s="3" t="str">
        <f t="shared" si="16"/>
        <v>Sep</v>
      </c>
      <c r="D526" s="3">
        <f t="shared" ca="1" si="17"/>
        <v>23.986923076923077</v>
      </c>
      <c r="E526" s="4">
        <f ca="1">Table1[[#This Row],[y]]-Table1[[#This Row],[Trend (window size 13)]]</f>
        <v>-2.8769230769230774</v>
      </c>
      <c r="F526" s="4">
        <f ca="1">AVERAGEIF($C$8:$C$727, Table1[[#This Row],[Monthly]], $E$8:$E$727)</f>
        <v>-2.7400384615384614</v>
      </c>
      <c r="G526" s="4">
        <f ca="1">Table1[[#This Row],[Add_Seasonality_Average (Additive)]]-AVERAGE($F$2:$F$13)</f>
        <v>-2.7441249999999999</v>
      </c>
      <c r="H526" s="4">
        <f ca="1">Table1[[#This Row],[y]]-Table1[[#This Row],[Seasonality]]</f>
        <v>23.854125</v>
      </c>
      <c r="I526" s="4">
        <f ca="1">Table1[[#This Row],[Seasonally_Adjusted_Data]]</f>
        <v>23.854125</v>
      </c>
      <c r="J526" s="4"/>
      <c r="K526" s="4"/>
      <c r="L526" s="4"/>
      <c r="M526" s="4"/>
      <c r="N526" s="4"/>
    </row>
    <row r="527" spans="1:14" x14ac:dyDescent="0.2">
      <c r="A527" s="5">
        <v>34243</v>
      </c>
      <c r="B527" s="3">
        <v>21.71</v>
      </c>
      <c r="C527" s="3" t="str">
        <f t="shared" si="16"/>
        <v>Oct</v>
      </c>
      <c r="D527" s="3">
        <f t="shared" ca="1" si="17"/>
        <v>23.78846153846154</v>
      </c>
      <c r="E527" s="4">
        <f ca="1">Table1[[#This Row],[y]]-Table1[[#This Row],[Trend (window size 13)]]</f>
        <v>-2.0784615384615392</v>
      </c>
      <c r="F527" s="4">
        <f ca="1">AVERAGEIF($C$8:$C$727, Table1[[#This Row],[Monthly]], $E$8:$E$727)</f>
        <v>-2.4004615384615375</v>
      </c>
      <c r="G527" s="4">
        <f ca="1">Table1[[#This Row],[Add_Seasonality_Average (Additive)]]-AVERAGE($F$2:$F$13)</f>
        <v>-2.404548076923076</v>
      </c>
      <c r="H527" s="4">
        <f ca="1">Table1[[#This Row],[y]]-Table1[[#This Row],[Seasonality]]</f>
        <v>24.114548076923079</v>
      </c>
      <c r="I527" s="4">
        <f ca="1">Table1[[#This Row],[Seasonally_Adjusted_Data]]</f>
        <v>24.114548076923079</v>
      </c>
      <c r="J527" s="4"/>
      <c r="K527" s="4"/>
      <c r="L527" s="4"/>
      <c r="M527" s="4"/>
      <c r="N527" s="4"/>
    </row>
    <row r="528" spans="1:14" x14ac:dyDescent="0.2">
      <c r="A528" s="5">
        <v>34274</v>
      </c>
      <c r="B528" s="3">
        <v>22.07</v>
      </c>
      <c r="C528" s="3" t="str">
        <f t="shared" si="16"/>
        <v>Nov</v>
      </c>
      <c r="D528" s="3">
        <f t="shared" ca="1" si="17"/>
        <v>23.533076923076919</v>
      </c>
      <c r="E528" s="4">
        <f ca="1">Table1[[#This Row],[y]]-Table1[[#This Row],[Trend (window size 13)]]</f>
        <v>-1.4630769230769189</v>
      </c>
      <c r="F528" s="4">
        <f ca="1">AVERAGEIF($C$8:$C$727, Table1[[#This Row],[Monthly]], $E$8:$E$727)</f>
        <v>-1.6477179487179485</v>
      </c>
      <c r="G528" s="4">
        <f ca="1">Table1[[#This Row],[Add_Seasonality_Average (Additive)]]-AVERAGE($F$2:$F$13)</f>
        <v>-1.651804487179487</v>
      </c>
      <c r="H528" s="4">
        <f ca="1">Table1[[#This Row],[y]]-Table1[[#This Row],[Seasonality]]</f>
        <v>23.721804487179487</v>
      </c>
      <c r="I528" s="4">
        <f ca="1">Table1[[#This Row],[Seasonally_Adjusted_Data]]</f>
        <v>23.721804487179487</v>
      </c>
      <c r="J528" s="4"/>
      <c r="K528" s="4"/>
      <c r="L528" s="4"/>
      <c r="M528" s="4"/>
      <c r="N528" s="4"/>
    </row>
    <row r="529" spans="1:14" x14ac:dyDescent="0.2">
      <c r="A529" s="5">
        <v>34304</v>
      </c>
      <c r="B529" s="3">
        <v>22.86</v>
      </c>
      <c r="C529" s="3" t="str">
        <f t="shared" si="16"/>
        <v>Dec</v>
      </c>
      <c r="D529" s="3">
        <f t="shared" ca="1" si="17"/>
        <v>23.279999999999998</v>
      </c>
      <c r="E529" s="4">
        <f ca="1">Table1[[#This Row],[y]]-Table1[[#This Row],[Trend (window size 13)]]</f>
        <v>-0.41999999999999815</v>
      </c>
      <c r="F529" s="4">
        <f ca="1">AVERAGEIF($C$8:$C$727, Table1[[#This Row],[Monthly]], $E$8:$E$727)</f>
        <v>-0.38643589743589757</v>
      </c>
      <c r="G529" s="4">
        <f ca="1">Table1[[#This Row],[Add_Seasonality_Average (Additive)]]-AVERAGE($F$2:$F$13)</f>
        <v>-0.39052243589743607</v>
      </c>
      <c r="H529" s="4">
        <f ca="1">Table1[[#This Row],[y]]-Table1[[#This Row],[Seasonality]]</f>
        <v>23.250522435897434</v>
      </c>
      <c r="I529" s="4">
        <f ca="1">Table1[[#This Row],[Seasonally_Adjusted_Data]]</f>
        <v>23.250522435897434</v>
      </c>
      <c r="J529" s="4"/>
      <c r="K529" s="4"/>
      <c r="L529" s="4"/>
      <c r="M529" s="4"/>
      <c r="N529" s="4"/>
    </row>
    <row r="530" spans="1:14" x14ac:dyDescent="0.2">
      <c r="A530" s="5">
        <v>34335</v>
      </c>
      <c r="B530" s="3">
        <v>24.56</v>
      </c>
      <c r="C530" s="3" t="str">
        <f t="shared" si="16"/>
        <v>Jan</v>
      </c>
      <c r="D530" s="3">
        <f t="shared" ca="1" si="17"/>
        <v>23.053846153846152</v>
      </c>
      <c r="E530" s="4">
        <f ca="1">Table1[[#This Row],[y]]-Table1[[#This Row],[Trend (window size 13)]]</f>
        <v>1.5061538461538468</v>
      </c>
      <c r="F530" s="4">
        <f ca="1">AVERAGEIF($C$8:$C$727, Table1[[#This Row],[Monthly]], $E$8:$E$727)</f>
        <v>1.4054358974358971</v>
      </c>
      <c r="G530" s="4">
        <f ca="1">Table1[[#This Row],[Add_Seasonality_Average (Additive)]]-AVERAGE($F$2:$F$13)</f>
        <v>1.4013493589743586</v>
      </c>
      <c r="H530" s="4">
        <f ca="1">Table1[[#This Row],[y]]-Table1[[#This Row],[Seasonality]]</f>
        <v>23.158650641025641</v>
      </c>
      <c r="I530" s="4">
        <f ca="1">Table1[[#This Row],[Seasonally_Adjusted_Data]]</f>
        <v>23.158650641025641</v>
      </c>
      <c r="J530" s="4"/>
      <c r="K530" s="4"/>
      <c r="L530" s="4"/>
      <c r="M530" s="4"/>
      <c r="N530" s="4"/>
    </row>
    <row r="531" spans="1:14" x14ac:dyDescent="0.2">
      <c r="A531" s="5">
        <v>34366</v>
      </c>
      <c r="B531" s="3">
        <v>25.89</v>
      </c>
      <c r="C531" s="3" t="str">
        <f t="shared" si="16"/>
        <v>Feb</v>
      </c>
      <c r="D531" s="3">
        <f t="shared" ca="1" si="17"/>
        <v>22.869999999999997</v>
      </c>
      <c r="E531" s="4">
        <f ca="1">Table1[[#This Row],[y]]-Table1[[#This Row],[Trend (window size 13)]]</f>
        <v>3.0200000000000031</v>
      </c>
      <c r="F531" s="4">
        <f ca="1">AVERAGEIF($C$8:$C$727, Table1[[#This Row],[Monthly]], $E$8:$E$727)</f>
        <v>2.9278461538461542</v>
      </c>
      <c r="G531" s="4">
        <f ca="1">Table1[[#This Row],[Add_Seasonality_Average (Additive)]]-AVERAGE($F$2:$F$13)</f>
        <v>2.9237596153846157</v>
      </c>
      <c r="H531" s="4">
        <f ca="1">Table1[[#This Row],[y]]-Table1[[#This Row],[Seasonality]]</f>
        <v>22.966240384615386</v>
      </c>
      <c r="I531" s="4">
        <f ca="1">Table1[[#This Row],[Seasonally_Adjusted_Data]]</f>
        <v>22.966240384615386</v>
      </c>
      <c r="J531" s="4"/>
      <c r="K531" s="4"/>
      <c r="L531" s="4"/>
      <c r="M531" s="4"/>
      <c r="N531" s="4"/>
    </row>
    <row r="532" spans="1:14" x14ac:dyDescent="0.2">
      <c r="A532" s="5">
        <v>34394</v>
      </c>
      <c r="B532" s="3">
        <v>25.75</v>
      </c>
      <c r="C532" s="3" t="str">
        <f t="shared" si="16"/>
        <v>Mar</v>
      </c>
      <c r="D532" s="3">
        <f t="shared" ca="1" si="17"/>
        <v>22.793076923076917</v>
      </c>
      <c r="E532" s="4">
        <f ca="1">Table1[[#This Row],[y]]-Table1[[#This Row],[Trend (window size 13)]]</f>
        <v>2.9569230769230828</v>
      </c>
      <c r="F532" s="4">
        <f ca="1">AVERAGEIF($C$8:$C$727, Table1[[#This Row],[Monthly]], $E$8:$E$727)</f>
        <v>3.3439999999999999</v>
      </c>
      <c r="G532" s="4">
        <f ca="1">Table1[[#This Row],[Add_Seasonality_Average (Additive)]]-AVERAGE($F$2:$F$13)</f>
        <v>3.3399134615384614</v>
      </c>
      <c r="H532" s="4">
        <f ca="1">Table1[[#This Row],[y]]-Table1[[#This Row],[Seasonality]]</f>
        <v>22.410086538461538</v>
      </c>
      <c r="I532" s="4">
        <f ca="1">Table1[[#This Row],[Seasonally_Adjusted_Data]]</f>
        <v>22.410086538461538</v>
      </c>
      <c r="J532" s="4"/>
      <c r="K532" s="4"/>
      <c r="L532" s="4"/>
      <c r="M532" s="4"/>
      <c r="N532" s="4"/>
    </row>
    <row r="533" spans="1:14" x14ac:dyDescent="0.2">
      <c r="A533" s="5">
        <v>34425</v>
      </c>
      <c r="B533" s="3">
        <v>24.49</v>
      </c>
      <c r="C533" s="3" t="str">
        <f t="shared" si="16"/>
        <v>Apr</v>
      </c>
      <c r="D533" s="3">
        <f t="shared" ca="1" si="17"/>
        <v>22.864615384615391</v>
      </c>
      <c r="E533" s="4">
        <f ca="1">Table1[[#This Row],[y]]-Table1[[#This Row],[Trend (window size 13)]]</f>
        <v>1.6253846153846077</v>
      </c>
      <c r="F533" s="4">
        <f ca="1">AVERAGEIF($C$8:$C$727, Table1[[#This Row],[Monthly]], $E$8:$E$727)</f>
        <v>2.4728461538461546</v>
      </c>
      <c r="G533" s="4">
        <f ca="1">Table1[[#This Row],[Add_Seasonality_Average (Additive)]]-AVERAGE($F$2:$F$13)</f>
        <v>2.4687596153846161</v>
      </c>
      <c r="H533" s="4">
        <f ca="1">Table1[[#This Row],[y]]-Table1[[#This Row],[Seasonality]]</f>
        <v>22.021240384615382</v>
      </c>
      <c r="I533" s="4">
        <f ca="1">Table1[[#This Row],[Seasonally_Adjusted_Data]]</f>
        <v>22.021240384615382</v>
      </c>
      <c r="J533" s="4"/>
      <c r="K533" s="4"/>
      <c r="L533" s="4"/>
      <c r="M533" s="4"/>
      <c r="N533" s="4"/>
    </row>
    <row r="534" spans="1:14" x14ac:dyDescent="0.2">
      <c r="A534" s="5">
        <v>34455</v>
      </c>
      <c r="B534" s="3">
        <v>23.52</v>
      </c>
      <c r="C534" s="3" t="str">
        <f t="shared" si="16"/>
        <v>May</v>
      </c>
      <c r="D534" s="3">
        <f t="shared" ca="1" si="17"/>
        <v>22.907692307692308</v>
      </c>
      <c r="E534" s="4">
        <f ca="1">Table1[[#This Row],[y]]-Table1[[#This Row],[Trend (window size 13)]]</f>
        <v>0.61230769230769155</v>
      </c>
      <c r="F534" s="4">
        <f ca="1">AVERAGEIF($C$8:$C$727, Table1[[#This Row],[Monthly]], $E$8:$E$727)</f>
        <v>1.190307692307693</v>
      </c>
      <c r="G534" s="4">
        <f ca="1">Table1[[#This Row],[Add_Seasonality_Average (Additive)]]-AVERAGE($F$2:$F$13)</f>
        <v>1.1862211538461545</v>
      </c>
      <c r="H534" s="4">
        <f ca="1">Table1[[#This Row],[y]]-Table1[[#This Row],[Seasonality]]</f>
        <v>22.333778846153844</v>
      </c>
      <c r="I534" s="4">
        <f ca="1">Table1[[#This Row],[Seasonally_Adjusted_Data]]</f>
        <v>22.333778846153844</v>
      </c>
      <c r="J534" s="4"/>
      <c r="K534" s="4"/>
      <c r="L534" s="4"/>
      <c r="M534" s="4"/>
      <c r="N534" s="4"/>
    </row>
    <row r="535" spans="1:14" x14ac:dyDescent="0.2">
      <c r="A535" s="5">
        <v>34486</v>
      </c>
      <c r="B535" s="3">
        <v>22.31</v>
      </c>
      <c r="C535" s="3" t="str">
        <f t="shared" si="16"/>
        <v>Jun</v>
      </c>
      <c r="D535" s="3">
        <f t="shared" ca="1" si="17"/>
        <v>23.036923076923078</v>
      </c>
      <c r="E535" s="4">
        <f ca="1">Table1[[#This Row],[y]]-Table1[[#This Row],[Trend (window size 13)]]</f>
        <v>-0.72692307692307878</v>
      </c>
      <c r="F535" s="4">
        <f ca="1">AVERAGEIF($C$8:$C$727, Table1[[#This Row],[Monthly]], $E$8:$E$727)</f>
        <v>-0.22521794871794854</v>
      </c>
      <c r="G535" s="4">
        <f ca="1">Table1[[#This Row],[Add_Seasonality_Average (Additive)]]-AVERAGE($F$2:$F$13)</f>
        <v>-0.22930448717948707</v>
      </c>
      <c r="H535" s="4">
        <f ca="1">Table1[[#This Row],[y]]-Table1[[#This Row],[Seasonality]]</f>
        <v>22.539304487179486</v>
      </c>
      <c r="I535" s="4">
        <f ca="1">Table1[[#This Row],[Seasonally_Adjusted_Data]]</f>
        <v>22.539304487179486</v>
      </c>
      <c r="J535" s="4"/>
      <c r="K535" s="4"/>
      <c r="L535" s="4"/>
      <c r="M535" s="4"/>
      <c r="N535" s="4"/>
    </row>
    <row r="536" spans="1:14" x14ac:dyDescent="0.2">
      <c r="A536" s="5">
        <v>34516</v>
      </c>
      <c r="B536" s="3">
        <v>21.17</v>
      </c>
      <c r="C536" s="3" t="str">
        <f t="shared" si="16"/>
        <v>Jul</v>
      </c>
      <c r="D536" s="3">
        <f t="shared" ca="1" si="17"/>
        <v>23.238461538461539</v>
      </c>
      <c r="E536" s="4">
        <f ca="1">Table1[[#This Row],[y]]-Table1[[#This Row],[Trend (window size 13)]]</f>
        <v>-2.0684615384615377</v>
      </c>
      <c r="F536" s="4">
        <f ca="1">AVERAGEIF($C$8:$C$727, Table1[[#This Row],[Monthly]], $E$8:$E$727)</f>
        <v>-1.4442692307692311</v>
      </c>
      <c r="G536" s="4">
        <f ca="1">Table1[[#This Row],[Add_Seasonality_Average (Additive)]]-AVERAGE($F$2:$F$13)</f>
        <v>-1.4483557692307696</v>
      </c>
      <c r="H536" s="4">
        <f ca="1">Table1[[#This Row],[y]]-Table1[[#This Row],[Seasonality]]</f>
        <v>22.618355769230771</v>
      </c>
      <c r="I536" s="4">
        <f ca="1">Table1[[#This Row],[Seasonally_Adjusted_Data]]</f>
        <v>22.618355769230771</v>
      </c>
      <c r="J536" s="4"/>
      <c r="K536" s="4"/>
      <c r="L536" s="4"/>
      <c r="M536" s="4"/>
      <c r="N536" s="4"/>
    </row>
    <row r="537" spans="1:14" x14ac:dyDescent="0.2">
      <c r="A537" s="5">
        <v>34547</v>
      </c>
      <c r="B537" s="3">
        <v>20.22</v>
      </c>
      <c r="C537" s="3" t="str">
        <f t="shared" si="16"/>
        <v>Aug</v>
      </c>
      <c r="D537" s="3">
        <f t="shared" ca="1" si="17"/>
        <v>23.368461538461538</v>
      </c>
      <c r="E537" s="4">
        <f ca="1">Table1[[#This Row],[y]]-Table1[[#This Row],[Trend (window size 13)]]</f>
        <v>-3.1484615384615395</v>
      </c>
      <c r="F537" s="4">
        <f ca="1">AVERAGEIF($C$8:$C$727, Table1[[#This Row],[Monthly]], $E$8:$E$727)</f>
        <v>-2.4472564102564101</v>
      </c>
      <c r="G537" s="4">
        <f ca="1">Table1[[#This Row],[Add_Seasonality_Average (Additive)]]-AVERAGE($F$2:$F$13)</f>
        <v>-2.4513429487179486</v>
      </c>
      <c r="H537" s="4">
        <f ca="1">Table1[[#This Row],[y]]-Table1[[#This Row],[Seasonality]]</f>
        <v>22.671342948717946</v>
      </c>
      <c r="I537" s="4">
        <f ca="1">Table1[[#This Row],[Seasonally_Adjusted_Data]]</f>
        <v>22.671342948717946</v>
      </c>
      <c r="J537" s="4"/>
      <c r="K537" s="4"/>
      <c r="L537" s="4"/>
      <c r="M537" s="4"/>
      <c r="N537" s="4"/>
    </row>
    <row r="538" spans="1:14" x14ac:dyDescent="0.2">
      <c r="A538" s="5">
        <v>34578</v>
      </c>
      <c r="B538" s="3">
        <v>20.65</v>
      </c>
      <c r="C538" s="3" t="str">
        <f t="shared" si="16"/>
        <v>Sep</v>
      </c>
      <c r="D538" s="3">
        <f t="shared" ca="1" si="17"/>
        <v>23.38384615384615</v>
      </c>
      <c r="E538" s="4">
        <f ca="1">Table1[[#This Row],[y]]-Table1[[#This Row],[Trend (window size 13)]]</f>
        <v>-2.7338461538461516</v>
      </c>
      <c r="F538" s="4">
        <f ca="1">AVERAGEIF($C$8:$C$727, Table1[[#This Row],[Monthly]], $E$8:$E$727)</f>
        <v>-2.7400384615384614</v>
      </c>
      <c r="G538" s="4">
        <f ca="1">Table1[[#This Row],[Add_Seasonality_Average (Additive)]]-AVERAGE($F$2:$F$13)</f>
        <v>-2.7441249999999999</v>
      </c>
      <c r="H538" s="4">
        <f ca="1">Table1[[#This Row],[y]]-Table1[[#This Row],[Seasonality]]</f>
        <v>23.394124999999999</v>
      </c>
      <c r="I538" s="4">
        <f ca="1">Table1[[#This Row],[Seasonally_Adjusted_Data]]</f>
        <v>23.394124999999999</v>
      </c>
      <c r="J538" s="4"/>
      <c r="K538" s="4"/>
      <c r="L538" s="4"/>
      <c r="M538" s="4"/>
      <c r="N538" s="4"/>
    </row>
    <row r="539" spans="1:14" x14ac:dyDescent="0.2">
      <c r="A539" s="5">
        <v>34608</v>
      </c>
      <c r="B539" s="3">
        <v>22.04</v>
      </c>
      <c r="C539" s="3" t="str">
        <f t="shared" si="16"/>
        <v>Oct</v>
      </c>
      <c r="D539" s="3">
        <f t="shared" ca="1" si="17"/>
        <v>23.273846153846151</v>
      </c>
      <c r="E539" s="4">
        <f ca="1">Table1[[#This Row],[y]]-Table1[[#This Row],[Trend (window size 13)]]</f>
        <v>-1.2338461538461516</v>
      </c>
      <c r="F539" s="4">
        <f ca="1">AVERAGEIF($C$8:$C$727, Table1[[#This Row],[Monthly]], $E$8:$E$727)</f>
        <v>-2.4004615384615375</v>
      </c>
      <c r="G539" s="4">
        <f ca="1">Table1[[#This Row],[Add_Seasonality_Average (Additive)]]-AVERAGE($F$2:$F$13)</f>
        <v>-2.404548076923076</v>
      </c>
      <c r="H539" s="4">
        <f ca="1">Table1[[#This Row],[y]]-Table1[[#This Row],[Seasonality]]</f>
        <v>24.444548076923077</v>
      </c>
      <c r="I539" s="4">
        <f ca="1">Table1[[#This Row],[Seasonally_Adjusted_Data]]</f>
        <v>24.444548076923077</v>
      </c>
      <c r="J539" s="4"/>
      <c r="K539" s="4"/>
      <c r="L539" s="4"/>
      <c r="M539" s="4"/>
      <c r="N539" s="4"/>
    </row>
    <row r="540" spans="1:14" x14ac:dyDescent="0.2">
      <c r="A540" s="5">
        <v>34639</v>
      </c>
      <c r="B540" s="3">
        <v>22.27</v>
      </c>
      <c r="C540" s="3" t="str">
        <f t="shared" si="16"/>
        <v>Nov</v>
      </c>
      <c r="D540" s="3">
        <f t="shared" ca="1" si="17"/>
        <v>23.187692307692309</v>
      </c>
      <c r="E540" s="4">
        <f ca="1">Table1[[#This Row],[y]]-Table1[[#This Row],[Trend (window size 13)]]</f>
        <v>-0.91769230769230958</v>
      </c>
      <c r="F540" s="4">
        <f ca="1">AVERAGEIF($C$8:$C$727, Table1[[#This Row],[Monthly]], $E$8:$E$727)</f>
        <v>-1.6477179487179485</v>
      </c>
      <c r="G540" s="4">
        <f ca="1">Table1[[#This Row],[Add_Seasonality_Average (Additive)]]-AVERAGE($F$2:$F$13)</f>
        <v>-1.651804487179487</v>
      </c>
      <c r="H540" s="4">
        <f ca="1">Table1[[#This Row],[y]]-Table1[[#This Row],[Seasonality]]</f>
        <v>23.921804487179486</v>
      </c>
      <c r="I540" s="4">
        <f ca="1">Table1[[#This Row],[Seasonally_Adjusted_Data]]</f>
        <v>23.921804487179486</v>
      </c>
      <c r="J540" s="4"/>
      <c r="K540" s="4"/>
      <c r="L540" s="4"/>
      <c r="M540" s="4"/>
      <c r="N540" s="4"/>
    </row>
    <row r="541" spans="1:14" x14ac:dyDescent="0.2">
      <c r="A541" s="5">
        <v>34669</v>
      </c>
      <c r="B541" s="3">
        <v>23.75</v>
      </c>
      <c r="C541" s="3" t="str">
        <f t="shared" si="16"/>
        <v>Dec</v>
      </c>
      <c r="D541" s="3">
        <f t="shared" ca="1" si="17"/>
        <v>23.103846153846153</v>
      </c>
      <c r="E541" s="4">
        <f ca="1">Table1[[#This Row],[y]]-Table1[[#This Row],[Trend (window size 13)]]</f>
        <v>0.64615384615384741</v>
      </c>
      <c r="F541" s="4">
        <f ca="1">AVERAGEIF($C$8:$C$727, Table1[[#This Row],[Monthly]], $E$8:$E$727)</f>
        <v>-0.38643589743589757</v>
      </c>
      <c r="G541" s="4">
        <f ca="1">Table1[[#This Row],[Add_Seasonality_Average (Additive)]]-AVERAGE($F$2:$F$13)</f>
        <v>-0.39052243589743607</v>
      </c>
      <c r="H541" s="4">
        <f ca="1">Table1[[#This Row],[y]]-Table1[[#This Row],[Seasonality]]</f>
        <v>24.140522435897434</v>
      </c>
      <c r="I541" s="4">
        <f ca="1">Table1[[#This Row],[Seasonally_Adjusted_Data]]</f>
        <v>24.140522435897434</v>
      </c>
      <c r="J541" s="4"/>
      <c r="K541" s="4"/>
      <c r="L541" s="4"/>
      <c r="M541" s="4"/>
      <c r="N541" s="4"/>
    </row>
    <row r="542" spans="1:14" x14ac:dyDescent="0.2">
      <c r="A542" s="5">
        <v>34700</v>
      </c>
      <c r="B542" s="3">
        <v>25.48</v>
      </c>
      <c r="C542" s="3" t="str">
        <f t="shared" si="16"/>
        <v>Jan</v>
      </c>
      <c r="D542" s="3">
        <f t="shared" ca="1" si="17"/>
        <v>23.035384615384615</v>
      </c>
      <c r="E542" s="4">
        <f ca="1">Table1[[#This Row],[y]]-Table1[[#This Row],[Trend (window size 13)]]</f>
        <v>2.4446153846153855</v>
      </c>
      <c r="F542" s="4">
        <f ca="1">AVERAGEIF($C$8:$C$727, Table1[[#This Row],[Monthly]], $E$8:$E$727)</f>
        <v>1.4054358974358971</v>
      </c>
      <c r="G542" s="4">
        <f ca="1">Table1[[#This Row],[Add_Seasonality_Average (Additive)]]-AVERAGE($F$2:$F$13)</f>
        <v>1.4013493589743586</v>
      </c>
      <c r="H542" s="4">
        <f ca="1">Table1[[#This Row],[y]]-Table1[[#This Row],[Seasonality]]</f>
        <v>24.078650641025643</v>
      </c>
      <c r="I542" s="4">
        <f ca="1">Table1[[#This Row],[Seasonally_Adjusted_Data]]</f>
        <v>24.078650641025643</v>
      </c>
      <c r="J542" s="4"/>
      <c r="K542" s="4"/>
      <c r="L542" s="4"/>
      <c r="M542" s="4"/>
      <c r="N542" s="4"/>
    </row>
    <row r="543" spans="1:14" x14ac:dyDescent="0.2">
      <c r="A543" s="5">
        <v>34731</v>
      </c>
      <c r="B543" s="3">
        <v>26.25</v>
      </c>
      <c r="C543" s="3" t="str">
        <f t="shared" si="16"/>
        <v>Feb</v>
      </c>
      <c r="D543" s="3">
        <f t="shared" ca="1" si="17"/>
        <v>22.98076923076923</v>
      </c>
      <c r="E543" s="4">
        <f ca="1">Table1[[#This Row],[y]]-Table1[[#This Row],[Trend (window size 13)]]</f>
        <v>3.2692307692307701</v>
      </c>
      <c r="F543" s="4">
        <f ca="1">AVERAGEIF($C$8:$C$727, Table1[[#This Row],[Monthly]], $E$8:$E$727)</f>
        <v>2.9278461538461542</v>
      </c>
      <c r="G543" s="4">
        <f ca="1">Table1[[#This Row],[Add_Seasonality_Average (Additive)]]-AVERAGE($F$2:$F$13)</f>
        <v>2.9237596153846157</v>
      </c>
      <c r="H543" s="4">
        <f ca="1">Table1[[#This Row],[y]]-Table1[[#This Row],[Seasonality]]</f>
        <v>23.326240384615385</v>
      </c>
      <c r="I543" s="4">
        <f ca="1">Table1[[#This Row],[Seasonally_Adjusted_Data]]</f>
        <v>23.326240384615385</v>
      </c>
      <c r="J543" s="4"/>
      <c r="K543" s="4"/>
      <c r="L543" s="4"/>
      <c r="M543" s="4"/>
      <c r="N543" s="4"/>
    </row>
    <row r="544" spans="1:14" x14ac:dyDescent="0.2">
      <c r="A544" s="5">
        <v>34759</v>
      </c>
      <c r="B544" s="3">
        <v>26.09</v>
      </c>
      <c r="C544" s="3" t="str">
        <f t="shared" si="16"/>
        <v>Mar</v>
      </c>
      <c r="D544" s="3">
        <f t="shared" ca="1" si="17"/>
        <v>23.002307692307689</v>
      </c>
      <c r="E544" s="4">
        <f ca="1">Table1[[#This Row],[y]]-Table1[[#This Row],[Trend (window size 13)]]</f>
        <v>3.0876923076923113</v>
      </c>
      <c r="F544" s="4">
        <f ca="1">AVERAGEIF($C$8:$C$727, Table1[[#This Row],[Monthly]], $E$8:$E$727)</f>
        <v>3.3439999999999999</v>
      </c>
      <c r="G544" s="4">
        <f ca="1">Table1[[#This Row],[Add_Seasonality_Average (Additive)]]-AVERAGE($F$2:$F$13)</f>
        <v>3.3399134615384614</v>
      </c>
      <c r="H544" s="4">
        <f ca="1">Table1[[#This Row],[y]]-Table1[[#This Row],[Seasonality]]</f>
        <v>22.750086538461538</v>
      </c>
      <c r="I544" s="4">
        <f ca="1">Table1[[#This Row],[Seasonally_Adjusted_Data]]</f>
        <v>22.750086538461538</v>
      </c>
      <c r="J544" s="4"/>
      <c r="K544" s="4"/>
      <c r="L544" s="4"/>
      <c r="M544" s="4"/>
      <c r="N544" s="4"/>
    </row>
    <row r="545" spans="1:14" x14ac:dyDescent="0.2">
      <c r="A545" s="5">
        <v>34790</v>
      </c>
      <c r="B545" s="3">
        <v>24.32</v>
      </c>
      <c r="C545" s="3" t="str">
        <f t="shared" si="16"/>
        <v>Apr</v>
      </c>
      <c r="D545" s="3">
        <f t="shared" ca="1" si="17"/>
        <v>23</v>
      </c>
      <c r="E545" s="4">
        <f ca="1">Table1[[#This Row],[y]]-Table1[[#This Row],[Trend (window size 13)]]</f>
        <v>1.3200000000000003</v>
      </c>
      <c r="F545" s="4">
        <f ca="1">AVERAGEIF($C$8:$C$727, Table1[[#This Row],[Monthly]], $E$8:$E$727)</f>
        <v>2.4728461538461546</v>
      </c>
      <c r="G545" s="4">
        <f ca="1">Table1[[#This Row],[Add_Seasonality_Average (Additive)]]-AVERAGE($F$2:$F$13)</f>
        <v>2.4687596153846161</v>
      </c>
      <c r="H545" s="4">
        <f ca="1">Table1[[#This Row],[y]]-Table1[[#This Row],[Seasonality]]</f>
        <v>21.851240384615384</v>
      </c>
      <c r="I545" s="4">
        <f ca="1">Table1[[#This Row],[Seasonally_Adjusted_Data]]</f>
        <v>21.851240384615384</v>
      </c>
      <c r="J545" s="4"/>
      <c r="K545" s="4"/>
      <c r="L545" s="4"/>
      <c r="M545" s="4"/>
      <c r="N545" s="4"/>
    </row>
    <row r="546" spans="1:14" x14ac:dyDescent="0.2">
      <c r="A546" s="5">
        <v>34820</v>
      </c>
      <c r="B546" s="3">
        <v>23.37</v>
      </c>
      <c r="C546" s="3" t="str">
        <f t="shared" si="16"/>
        <v>May</v>
      </c>
      <c r="D546" s="3">
        <f t="shared" ca="1" si="17"/>
        <v>22.957692307692312</v>
      </c>
      <c r="E546" s="4">
        <f ca="1">Table1[[#This Row],[y]]-Table1[[#This Row],[Trend (window size 13)]]</f>
        <v>0.41230769230768871</v>
      </c>
      <c r="F546" s="4">
        <f ca="1">AVERAGEIF($C$8:$C$727, Table1[[#This Row],[Monthly]], $E$8:$E$727)</f>
        <v>1.190307692307693</v>
      </c>
      <c r="G546" s="4">
        <f ca="1">Table1[[#This Row],[Add_Seasonality_Average (Additive)]]-AVERAGE($F$2:$F$13)</f>
        <v>1.1862211538461545</v>
      </c>
      <c r="H546" s="4">
        <f ca="1">Table1[[#This Row],[y]]-Table1[[#This Row],[Seasonality]]</f>
        <v>22.183778846153846</v>
      </c>
      <c r="I546" s="4">
        <f ca="1">Table1[[#This Row],[Seasonally_Adjusted_Data]]</f>
        <v>22.183778846153846</v>
      </c>
      <c r="J546" s="4"/>
      <c r="K546" s="4"/>
      <c r="L546" s="4"/>
      <c r="M546" s="4"/>
      <c r="N546" s="4"/>
    </row>
    <row r="547" spans="1:14" x14ac:dyDescent="0.2">
      <c r="A547" s="5">
        <v>34851</v>
      </c>
      <c r="B547" s="3">
        <v>22.43</v>
      </c>
      <c r="C547" s="3" t="str">
        <f t="shared" si="16"/>
        <v>Jun</v>
      </c>
      <c r="D547" s="3">
        <f t="shared" ca="1" si="17"/>
        <v>22.939230769230772</v>
      </c>
      <c r="E547" s="4">
        <f ca="1">Table1[[#This Row],[y]]-Table1[[#This Row],[Trend (window size 13)]]</f>
        <v>-0.50923076923077204</v>
      </c>
      <c r="F547" s="4">
        <f ca="1">AVERAGEIF($C$8:$C$727, Table1[[#This Row],[Monthly]], $E$8:$E$727)</f>
        <v>-0.22521794871794854</v>
      </c>
      <c r="G547" s="4">
        <f ca="1">Table1[[#This Row],[Add_Seasonality_Average (Additive)]]-AVERAGE($F$2:$F$13)</f>
        <v>-0.22930448717948707</v>
      </c>
      <c r="H547" s="4">
        <f ca="1">Table1[[#This Row],[y]]-Table1[[#This Row],[Seasonality]]</f>
        <v>22.659304487179487</v>
      </c>
      <c r="I547" s="4">
        <f ca="1">Table1[[#This Row],[Seasonally_Adjusted_Data]]</f>
        <v>22.659304487179487</v>
      </c>
      <c r="J547" s="4"/>
      <c r="K547" s="4"/>
      <c r="L547" s="4"/>
      <c r="M547" s="4"/>
      <c r="N547" s="4"/>
    </row>
    <row r="548" spans="1:14" x14ac:dyDescent="0.2">
      <c r="A548" s="5">
        <v>34881</v>
      </c>
      <c r="B548" s="3">
        <v>21.42</v>
      </c>
      <c r="C548" s="3" t="str">
        <f t="shared" si="16"/>
        <v>Jul</v>
      </c>
      <c r="D548" s="3">
        <f t="shared" ca="1" si="17"/>
        <v>22.943846153846156</v>
      </c>
      <c r="E548" s="4">
        <f ca="1">Table1[[#This Row],[y]]-Table1[[#This Row],[Trend (window size 13)]]</f>
        <v>-1.5238461538461543</v>
      </c>
      <c r="F548" s="4">
        <f ca="1">AVERAGEIF($C$8:$C$727, Table1[[#This Row],[Monthly]], $E$8:$E$727)</f>
        <v>-1.4442692307692311</v>
      </c>
      <c r="G548" s="4">
        <f ca="1">Table1[[#This Row],[Add_Seasonality_Average (Additive)]]-AVERAGE($F$2:$F$13)</f>
        <v>-1.4483557692307696</v>
      </c>
      <c r="H548" s="4">
        <f ca="1">Table1[[#This Row],[y]]-Table1[[#This Row],[Seasonality]]</f>
        <v>22.868355769230771</v>
      </c>
      <c r="I548" s="4">
        <f ca="1">Table1[[#This Row],[Seasonally_Adjusted_Data]]</f>
        <v>22.868355769230771</v>
      </c>
      <c r="J548" s="4"/>
      <c r="K548" s="4"/>
      <c r="L548" s="4"/>
      <c r="M548" s="4"/>
      <c r="N548" s="4"/>
    </row>
    <row r="549" spans="1:14" x14ac:dyDescent="0.2">
      <c r="A549" s="5">
        <v>34912</v>
      </c>
      <c r="B549" s="3">
        <v>20.46</v>
      </c>
      <c r="C549" s="3" t="str">
        <f t="shared" si="16"/>
        <v>Aug</v>
      </c>
      <c r="D549" s="3">
        <f t="shared" ca="1" si="17"/>
        <v>22.946923076923078</v>
      </c>
      <c r="E549" s="4">
        <f ca="1">Table1[[#This Row],[y]]-Table1[[#This Row],[Trend (window size 13)]]</f>
        <v>-2.4869230769230768</v>
      </c>
      <c r="F549" s="4">
        <f ca="1">AVERAGEIF($C$8:$C$727, Table1[[#This Row],[Monthly]], $E$8:$E$727)</f>
        <v>-2.4472564102564101</v>
      </c>
      <c r="G549" s="4">
        <f ca="1">Table1[[#This Row],[Add_Seasonality_Average (Additive)]]-AVERAGE($F$2:$F$13)</f>
        <v>-2.4513429487179486</v>
      </c>
      <c r="H549" s="4">
        <f ca="1">Table1[[#This Row],[y]]-Table1[[#This Row],[Seasonality]]</f>
        <v>22.911342948717948</v>
      </c>
      <c r="I549" s="4">
        <f ca="1">Table1[[#This Row],[Seasonally_Adjusted_Data]]</f>
        <v>22.911342948717948</v>
      </c>
      <c r="J549" s="4"/>
      <c r="K549" s="4"/>
      <c r="L549" s="4"/>
      <c r="M549" s="4"/>
      <c r="N549" s="4"/>
    </row>
    <row r="550" spans="1:14" x14ac:dyDescent="0.2">
      <c r="A550" s="5">
        <v>34943</v>
      </c>
      <c r="B550" s="3">
        <v>20.5</v>
      </c>
      <c r="C550" s="3" t="str">
        <f t="shared" si="16"/>
        <v>Sep</v>
      </c>
      <c r="D550" s="3">
        <f t="shared" ca="1" si="17"/>
        <v>22.949230769230773</v>
      </c>
      <c r="E550" s="4">
        <f ca="1">Table1[[#This Row],[y]]-Table1[[#This Row],[Trend (window size 13)]]</f>
        <v>-2.4492307692307733</v>
      </c>
      <c r="F550" s="4">
        <f ca="1">AVERAGEIF($C$8:$C$727, Table1[[#This Row],[Monthly]], $E$8:$E$727)</f>
        <v>-2.7400384615384614</v>
      </c>
      <c r="G550" s="4">
        <f ca="1">Table1[[#This Row],[Add_Seasonality_Average (Additive)]]-AVERAGE($F$2:$F$13)</f>
        <v>-2.7441249999999999</v>
      </c>
      <c r="H550" s="4">
        <f ca="1">Table1[[#This Row],[y]]-Table1[[#This Row],[Seasonality]]</f>
        <v>23.244125</v>
      </c>
      <c r="I550" s="4">
        <f ca="1">Table1[[#This Row],[Seasonally_Adjusted_Data]]</f>
        <v>23.244125</v>
      </c>
      <c r="J550" s="4"/>
      <c r="K550" s="4"/>
      <c r="L550" s="4"/>
      <c r="M550" s="4"/>
      <c r="N550" s="4"/>
    </row>
    <row r="551" spans="1:14" x14ac:dyDescent="0.2">
      <c r="A551" s="5">
        <v>34973</v>
      </c>
      <c r="B551" s="3">
        <v>20.62</v>
      </c>
      <c r="C551" s="3" t="str">
        <f t="shared" si="16"/>
        <v>Oct</v>
      </c>
      <c r="D551" s="3">
        <f t="shared" ca="1" si="17"/>
        <v>22.78846153846154</v>
      </c>
      <c r="E551" s="4">
        <f ca="1">Table1[[#This Row],[y]]-Table1[[#This Row],[Trend (window size 13)]]</f>
        <v>-2.1684615384615391</v>
      </c>
      <c r="F551" s="4">
        <f ca="1">AVERAGEIF($C$8:$C$727, Table1[[#This Row],[Monthly]], $E$8:$E$727)</f>
        <v>-2.4004615384615375</v>
      </c>
      <c r="G551" s="4">
        <f ca="1">Table1[[#This Row],[Add_Seasonality_Average (Additive)]]-AVERAGE($F$2:$F$13)</f>
        <v>-2.404548076923076</v>
      </c>
      <c r="H551" s="4">
        <f ca="1">Table1[[#This Row],[y]]-Table1[[#This Row],[Seasonality]]</f>
        <v>23.024548076923075</v>
      </c>
      <c r="I551" s="4">
        <f ca="1">Table1[[#This Row],[Seasonally_Adjusted_Data]]</f>
        <v>23.024548076923075</v>
      </c>
      <c r="J551" s="4"/>
      <c r="K551" s="4"/>
      <c r="L551" s="4"/>
      <c r="M551" s="4"/>
      <c r="N551" s="4"/>
    </row>
    <row r="552" spans="1:14" x14ac:dyDescent="0.2">
      <c r="A552" s="5">
        <v>35004</v>
      </c>
      <c r="B552" s="3">
        <v>21.49</v>
      </c>
      <c r="C552" s="3" t="str">
        <f t="shared" si="16"/>
        <v>Nov</v>
      </c>
      <c r="D552" s="3">
        <f t="shared" ca="1" si="17"/>
        <v>22.695384615384622</v>
      </c>
      <c r="E552" s="4">
        <f ca="1">Table1[[#This Row],[y]]-Table1[[#This Row],[Trend (window size 13)]]</f>
        <v>-1.2053846153846237</v>
      </c>
      <c r="F552" s="4">
        <f ca="1">AVERAGEIF($C$8:$C$727, Table1[[#This Row],[Monthly]], $E$8:$E$727)</f>
        <v>-1.6477179487179485</v>
      </c>
      <c r="G552" s="4">
        <f ca="1">Table1[[#This Row],[Add_Seasonality_Average (Additive)]]-AVERAGE($F$2:$F$13)</f>
        <v>-1.651804487179487</v>
      </c>
      <c r="H552" s="4">
        <f ca="1">Table1[[#This Row],[y]]-Table1[[#This Row],[Seasonality]]</f>
        <v>23.141804487179485</v>
      </c>
      <c r="I552" s="4">
        <f ca="1">Table1[[#This Row],[Seasonally_Adjusted_Data]]</f>
        <v>23.141804487179485</v>
      </c>
      <c r="J552" s="4"/>
      <c r="K552" s="4"/>
      <c r="L552" s="4"/>
      <c r="M552" s="4"/>
      <c r="N552" s="4"/>
    </row>
    <row r="553" spans="1:14" x14ac:dyDescent="0.2">
      <c r="A553" s="5">
        <v>35034</v>
      </c>
      <c r="B553" s="3">
        <v>22.03</v>
      </c>
      <c r="C553" s="3" t="str">
        <f t="shared" si="16"/>
        <v>Dec</v>
      </c>
      <c r="D553" s="3">
        <f t="shared" ca="1" si="17"/>
        <v>22.563846153846157</v>
      </c>
      <c r="E553" s="4">
        <f ca="1">Table1[[#This Row],[y]]-Table1[[#This Row],[Trend (window size 13)]]</f>
        <v>-0.53384615384615586</v>
      </c>
      <c r="F553" s="4">
        <f ca="1">AVERAGEIF($C$8:$C$727, Table1[[#This Row],[Monthly]], $E$8:$E$727)</f>
        <v>-0.38643589743589757</v>
      </c>
      <c r="G553" s="4">
        <f ca="1">Table1[[#This Row],[Add_Seasonality_Average (Additive)]]-AVERAGE($F$2:$F$13)</f>
        <v>-0.39052243589743607</v>
      </c>
      <c r="H553" s="4">
        <f ca="1">Table1[[#This Row],[y]]-Table1[[#This Row],[Seasonality]]</f>
        <v>22.420522435897436</v>
      </c>
      <c r="I553" s="4">
        <f ca="1">Table1[[#This Row],[Seasonally_Adjusted_Data]]</f>
        <v>22.420522435897436</v>
      </c>
      <c r="J553" s="4"/>
      <c r="K553" s="4"/>
      <c r="L553" s="4"/>
      <c r="M553" s="4"/>
      <c r="N553" s="4"/>
    </row>
    <row r="554" spans="1:14" x14ac:dyDescent="0.2">
      <c r="A554" s="5">
        <v>35065</v>
      </c>
      <c r="B554" s="3">
        <v>23.81</v>
      </c>
      <c r="C554" s="3" t="str">
        <f t="shared" si="16"/>
        <v>Jan</v>
      </c>
      <c r="D554" s="3">
        <f t="shared" ca="1" si="17"/>
        <v>22.432307692307692</v>
      </c>
      <c r="E554" s="4">
        <f ca="1">Table1[[#This Row],[y]]-Table1[[#This Row],[Trend (window size 13)]]</f>
        <v>1.3776923076923069</v>
      </c>
      <c r="F554" s="4">
        <f ca="1">AVERAGEIF($C$8:$C$727, Table1[[#This Row],[Monthly]], $E$8:$E$727)</f>
        <v>1.4054358974358971</v>
      </c>
      <c r="G554" s="4">
        <f ca="1">Table1[[#This Row],[Add_Seasonality_Average (Additive)]]-AVERAGE($F$2:$F$13)</f>
        <v>1.4013493589743586</v>
      </c>
      <c r="H554" s="4">
        <f ca="1">Table1[[#This Row],[y]]-Table1[[#This Row],[Seasonality]]</f>
        <v>22.408650641025641</v>
      </c>
      <c r="I554" s="4">
        <f ca="1">Table1[[#This Row],[Seasonally_Adjusted_Data]]</f>
        <v>22.408650641025641</v>
      </c>
      <c r="J554" s="4"/>
      <c r="K554" s="4"/>
      <c r="L554" s="4"/>
      <c r="M554" s="4"/>
      <c r="N554" s="4"/>
    </row>
    <row r="555" spans="1:14" x14ac:dyDescent="0.2">
      <c r="A555" s="5">
        <v>35096</v>
      </c>
      <c r="B555" s="3">
        <v>25.52</v>
      </c>
      <c r="C555" s="3" t="str">
        <f t="shared" si="16"/>
        <v>Feb</v>
      </c>
      <c r="D555" s="3">
        <f t="shared" ca="1" si="17"/>
        <v>22.340769230769233</v>
      </c>
      <c r="E555" s="4">
        <f ca="1">Table1[[#This Row],[y]]-Table1[[#This Row],[Trend (window size 13)]]</f>
        <v>3.1792307692307666</v>
      </c>
      <c r="F555" s="4">
        <f ca="1">AVERAGEIF($C$8:$C$727, Table1[[#This Row],[Monthly]], $E$8:$E$727)</f>
        <v>2.9278461538461542</v>
      </c>
      <c r="G555" s="4">
        <f ca="1">Table1[[#This Row],[Add_Seasonality_Average (Additive)]]-AVERAGE($F$2:$F$13)</f>
        <v>2.9237596153846157</v>
      </c>
      <c r="H555" s="4">
        <f ca="1">Table1[[#This Row],[y]]-Table1[[#This Row],[Seasonality]]</f>
        <v>22.596240384615385</v>
      </c>
      <c r="I555" s="4">
        <f ca="1">Table1[[#This Row],[Seasonally_Adjusted_Data]]</f>
        <v>22.596240384615385</v>
      </c>
      <c r="J555" s="4"/>
      <c r="K555" s="4"/>
      <c r="L555" s="4"/>
      <c r="M555" s="4"/>
      <c r="N555" s="4"/>
    </row>
    <row r="556" spans="1:14" x14ac:dyDescent="0.2">
      <c r="A556" s="5">
        <v>35125</v>
      </c>
      <c r="B556" s="3">
        <v>26.28</v>
      </c>
      <c r="C556" s="3" t="str">
        <f t="shared" si="16"/>
        <v>Mar</v>
      </c>
      <c r="D556" s="3">
        <f t="shared" ca="1" si="17"/>
        <v>22.338461538461541</v>
      </c>
      <c r="E556" s="4">
        <f ca="1">Table1[[#This Row],[y]]-Table1[[#This Row],[Trend (window size 13)]]</f>
        <v>3.9415384615384603</v>
      </c>
      <c r="F556" s="4">
        <f ca="1">AVERAGEIF($C$8:$C$727, Table1[[#This Row],[Monthly]], $E$8:$E$727)</f>
        <v>3.3439999999999999</v>
      </c>
      <c r="G556" s="4">
        <f ca="1">Table1[[#This Row],[Add_Seasonality_Average (Additive)]]-AVERAGE($F$2:$F$13)</f>
        <v>3.3399134615384614</v>
      </c>
      <c r="H556" s="4">
        <f ca="1">Table1[[#This Row],[y]]-Table1[[#This Row],[Seasonality]]</f>
        <v>22.940086538461539</v>
      </c>
      <c r="I556" s="4">
        <f ca="1">Table1[[#This Row],[Seasonally_Adjusted_Data]]</f>
        <v>22.940086538461539</v>
      </c>
      <c r="J556" s="4"/>
      <c r="K556" s="4"/>
      <c r="L556" s="4"/>
      <c r="M556" s="4"/>
      <c r="N556" s="4"/>
    </row>
    <row r="557" spans="1:14" x14ac:dyDescent="0.2">
      <c r="A557" s="5">
        <v>35156</v>
      </c>
      <c r="B557" s="3">
        <v>24</v>
      </c>
      <c r="C557" s="3" t="str">
        <f t="shared" si="16"/>
        <v>Apr</v>
      </c>
      <c r="D557" s="3">
        <f t="shared" ca="1" si="17"/>
        <v>22.339999999999996</v>
      </c>
      <c r="E557" s="4">
        <f ca="1">Table1[[#This Row],[y]]-Table1[[#This Row],[Trend (window size 13)]]</f>
        <v>1.6600000000000037</v>
      </c>
      <c r="F557" s="4">
        <f ca="1">AVERAGEIF($C$8:$C$727, Table1[[#This Row],[Monthly]], $E$8:$E$727)</f>
        <v>2.4728461538461546</v>
      </c>
      <c r="G557" s="4">
        <f ca="1">Table1[[#This Row],[Add_Seasonality_Average (Additive)]]-AVERAGE($F$2:$F$13)</f>
        <v>2.4687596153846161</v>
      </c>
      <c r="H557" s="4">
        <f ca="1">Table1[[#This Row],[y]]-Table1[[#This Row],[Seasonality]]</f>
        <v>21.531240384615383</v>
      </c>
      <c r="I557" s="4">
        <f ca="1">Table1[[#This Row],[Seasonally_Adjusted_Data]]</f>
        <v>21.531240384615383</v>
      </c>
      <c r="J557" s="4"/>
      <c r="K557" s="4"/>
      <c r="L557" s="4"/>
      <c r="M557" s="4"/>
      <c r="N557" s="4"/>
    </row>
    <row r="558" spans="1:14" x14ac:dyDescent="0.2">
      <c r="A558" s="5">
        <v>35186</v>
      </c>
      <c r="B558" s="3">
        <v>23.11</v>
      </c>
      <c r="C558" s="3" t="str">
        <f t="shared" si="16"/>
        <v>May</v>
      </c>
      <c r="D558" s="3">
        <f t="shared" ca="1" si="17"/>
        <v>22.35153846153846</v>
      </c>
      <c r="E558" s="4">
        <f ca="1">Table1[[#This Row],[y]]-Table1[[#This Row],[Trend (window size 13)]]</f>
        <v>0.75846153846153896</v>
      </c>
      <c r="F558" s="4">
        <f ca="1">AVERAGEIF($C$8:$C$727, Table1[[#This Row],[Monthly]], $E$8:$E$727)</f>
        <v>1.190307692307693</v>
      </c>
      <c r="G558" s="4">
        <f ca="1">Table1[[#This Row],[Add_Seasonality_Average (Additive)]]-AVERAGE($F$2:$F$13)</f>
        <v>1.1862211538461545</v>
      </c>
      <c r="H558" s="4">
        <f ca="1">Table1[[#This Row],[y]]-Table1[[#This Row],[Seasonality]]</f>
        <v>21.923778846153844</v>
      </c>
      <c r="I558" s="4">
        <f ca="1">Table1[[#This Row],[Seasonally_Adjusted_Data]]</f>
        <v>21.923778846153844</v>
      </c>
      <c r="J558" s="4"/>
      <c r="K558" s="4"/>
      <c r="L558" s="4"/>
      <c r="M558" s="4"/>
      <c r="N558" s="4"/>
    </row>
    <row r="559" spans="1:14" x14ac:dyDescent="0.2">
      <c r="A559" s="5">
        <v>35217</v>
      </c>
      <c r="B559" s="3">
        <v>21.66</v>
      </c>
      <c r="C559" s="3" t="str">
        <f t="shared" si="16"/>
        <v>Jun</v>
      </c>
      <c r="D559" s="3">
        <f t="shared" ca="1" si="17"/>
        <v>22.366153846153846</v>
      </c>
      <c r="E559" s="4">
        <f ca="1">Table1[[#This Row],[y]]-Table1[[#This Row],[Trend (window size 13)]]</f>
        <v>-0.70615384615384613</v>
      </c>
      <c r="F559" s="4">
        <f ca="1">AVERAGEIF($C$8:$C$727, Table1[[#This Row],[Monthly]], $E$8:$E$727)</f>
        <v>-0.22521794871794854</v>
      </c>
      <c r="G559" s="4">
        <f ca="1">Table1[[#This Row],[Add_Seasonality_Average (Additive)]]-AVERAGE($F$2:$F$13)</f>
        <v>-0.22930448717948707</v>
      </c>
      <c r="H559" s="4">
        <f ca="1">Table1[[#This Row],[y]]-Table1[[#This Row],[Seasonality]]</f>
        <v>21.889304487179487</v>
      </c>
      <c r="I559" s="4">
        <f ca="1">Table1[[#This Row],[Seasonally_Adjusted_Data]]</f>
        <v>21.889304487179487</v>
      </c>
      <c r="J559" s="4"/>
      <c r="K559" s="4"/>
      <c r="L559" s="4"/>
      <c r="M559" s="4"/>
      <c r="N559" s="4"/>
    </row>
    <row r="560" spans="1:14" x14ac:dyDescent="0.2">
      <c r="A560" s="5">
        <v>35247</v>
      </c>
      <c r="B560" s="3">
        <v>20.72</v>
      </c>
      <c r="C560" s="3" t="str">
        <f t="shared" si="16"/>
        <v>Jul</v>
      </c>
      <c r="D560" s="3">
        <f t="shared" ca="1" si="17"/>
        <v>22.494615384615386</v>
      </c>
      <c r="E560" s="4">
        <f ca="1">Table1[[#This Row],[y]]-Table1[[#This Row],[Trend (window size 13)]]</f>
        <v>-1.7746153846153874</v>
      </c>
      <c r="F560" s="4">
        <f ca="1">AVERAGEIF($C$8:$C$727, Table1[[#This Row],[Monthly]], $E$8:$E$727)</f>
        <v>-1.4442692307692311</v>
      </c>
      <c r="G560" s="4">
        <f ca="1">Table1[[#This Row],[Add_Seasonality_Average (Additive)]]-AVERAGE($F$2:$F$13)</f>
        <v>-1.4483557692307696</v>
      </c>
      <c r="H560" s="4">
        <f ca="1">Table1[[#This Row],[y]]-Table1[[#This Row],[Seasonality]]</f>
        <v>22.168355769230768</v>
      </c>
      <c r="I560" s="4">
        <f ca="1">Table1[[#This Row],[Seasonally_Adjusted_Data]]</f>
        <v>22.168355769230768</v>
      </c>
      <c r="J560" s="4"/>
      <c r="K560" s="4"/>
      <c r="L560" s="4"/>
      <c r="M560" s="4"/>
      <c r="N560" s="4"/>
    </row>
    <row r="561" spans="1:14" x14ac:dyDescent="0.2">
      <c r="A561" s="5">
        <v>35278</v>
      </c>
      <c r="B561" s="3">
        <v>20.23</v>
      </c>
      <c r="C561" s="3" t="str">
        <f t="shared" si="16"/>
        <v>Aug</v>
      </c>
      <c r="D561" s="3">
        <f t="shared" ca="1" si="17"/>
        <v>22.669230769230769</v>
      </c>
      <c r="E561" s="4">
        <f ca="1">Table1[[#This Row],[y]]-Table1[[#This Row],[Trend (window size 13)]]</f>
        <v>-2.4392307692307682</v>
      </c>
      <c r="F561" s="4">
        <f ca="1">AVERAGEIF($C$8:$C$727, Table1[[#This Row],[Monthly]], $E$8:$E$727)</f>
        <v>-2.4472564102564101</v>
      </c>
      <c r="G561" s="4">
        <f ca="1">Table1[[#This Row],[Add_Seasonality_Average (Additive)]]-AVERAGE($F$2:$F$13)</f>
        <v>-2.4513429487179486</v>
      </c>
      <c r="H561" s="4">
        <f ca="1">Table1[[#This Row],[y]]-Table1[[#This Row],[Seasonality]]</f>
        <v>22.681342948717948</v>
      </c>
      <c r="I561" s="4">
        <f ca="1">Table1[[#This Row],[Seasonally_Adjusted_Data]]</f>
        <v>22.681342948717948</v>
      </c>
      <c r="J561" s="4"/>
      <c r="K561" s="4"/>
      <c r="L561" s="4"/>
      <c r="M561" s="4"/>
      <c r="N561" s="4"/>
    </row>
    <row r="562" spans="1:14" x14ac:dyDescent="0.2">
      <c r="A562" s="5">
        <v>35309</v>
      </c>
      <c r="B562" s="3">
        <v>20.43</v>
      </c>
      <c r="C562" s="3" t="str">
        <f t="shared" si="16"/>
        <v>Sep</v>
      </c>
      <c r="D562" s="3">
        <f t="shared" ca="1" si="17"/>
        <v>22.79615384615385</v>
      </c>
      <c r="E562" s="4">
        <f ca="1">Table1[[#This Row],[y]]-Table1[[#This Row],[Trend (window size 13)]]</f>
        <v>-2.3661538461538498</v>
      </c>
      <c r="F562" s="4">
        <f ca="1">AVERAGEIF($C$8:$C$727, Table1[[#This Row],[Monthly]], $E$8:$E$727)</f>
        <v>-2.7400384615384614</v>
      </c>
      <c r="G562" s="4">
        <f ca="1">Table1[[#This Row],[Add_Seasonality_Average (Additive)]]-AVERAGE($F$2:$F$13)</f>
        <v>-2.7441249999999999</v>
      </c>
      <c r="H562" s="4">
        <f ca="1">Table1[[#This Row],[y]]-Table1[[#This Row],[Seasonality]]</f>
        <v>23.174125</v>
      </c>
      <c r="I562" s="4">
        <f ca="1">Table1[[#This Row],[Seasonally_Adjusted_Data]]</f>
        <v>23.174125</v>
      </c>
      <c r="J562" s="4"/>
      <c r="K562" s="4"/>
      <c r="L562" s="4"/>
      <c r="M562" s="4"/>
      <c r="N562" s="4"/>
    </row>
    <row r="563" spans="1:14" x14ac:dyDescent="0.2">
      <c r="A563" s="5">
        <v>35339</v>
      </c>
      <c r="B563" s="3">
        <v>20.52</v>
      </c>
      <c r="C563" s="3" t="str">
        <f t="shared" si="16"/>
        <v>Oct</v>
      </c>
      <c r="D563" s="3">
        <f t="shared" ca="1" si="17"/>
        <v>22.831538461538464</v>
      </c>
      <c r="E563" s="4">
        <f ca="1">Table1[[#This Row],[y]]-Table1[[#This Row],[Trend (window size 13)]]</f>
        <v>-2.3115384615384649</v>
      </c>
      <c r="F563" s="4">
        <f ca="1">AVERAGEIF($C$8:$C$727, Table1[[#This Row],[Monthly]], $E$8:$E$727)</f>
        <v>-2.4004615384615375</v>
      </c>
      <c r="G563" s="4">
        <f ca="1">Table1[[#This Row],[Add_Seasonality_Average (Additive)]]-AVERAGE($F$2:$F$13)</f>
        <v>-2.404548076923076</v>
      </c>
      <c r="H563" s="4">
        <f ca="1">Table1[[#This Row],[y]]-Table1[[#This Row],[Seasonality]]</f>
        <v>22.924548076923074</v>
      </c>
      <c r="I563" s="4">
        <f ca="1">Table1[[#This Row],[Seasonally_Adjusted_Data]]</f>
        <v>22.924548076923074</v>
      </c>
      <c r="J563" s="4"/>
      <c r="K563" s="4"/>
      <c r="L563" s="4"/>
      <c r="M563" s="4"/>
      <c r="N563" s="4"/>
    </row>
    <row r="564" spans="1:14" x14ac:dyDescent="0.2">
      <c r="A564" s="5">
        <v>35370</v>
      </c>
      <c r="B564" s="3">
        <v>20.77</v>
      </c>
      <c r="C564" s="3" t="str">
        <f t="shared" si="16"/>
        <v>Nov</v>
      </c>
      <c r="D564" s="3">
        <f t="shared" ca="1" si="17"/>
        <v>23.044615384615383</v>
      </c>
      <c r="E564" s="4">
        <f ca="1">Table1[[#This Row],[y]]-Table1[[#This Row],[Trend (window size 13)]]</f>
        <v>-2.2746153846153838</v>
      </c>
      <c r="F564" s="4">
        <f ca="1">AVERAGEIF($C$8:$C$727, Table1[[#This Row],[Monthly]], $E$8:$E$727)</f>
        <v>-1.6477179487179485</v>
      </c>
      <c r="G564" s="4">
        <f ca="1">Table1[[#This Row],[Add_Seasonality_Average (Additive)]]-AVERAGE($F$2:$F$13)</f>
        <v>-1.651804487179487</v>
      </c>
      <c r="H564" s="4">
        <f ca="1">Table1[[#This Row],[y]]-Table1[[#This Row],[Seasonality]]</f>
        <v>22.421804487179486</v>
      </c>
      <c r="I564" s="4">
        <f ca="1">Table1[[#This Row],[Seasonally_Adjusted_Data]]</f>
        <v>22.421804487179486</v>
      </c>
      <c r="J564" s="4"/>
      <c r="K564" s="4"/>
      <c r="L564" s="4"/>
      <c r="M564" s="4"/>
      <c r="N564" s="4"/>
    </row>
    <row r="565" spans="1:14" x14ac:dyDescent="0.2">
      <c r="A565" s="5">
        <v>35400</v>
      </c>
      <c r="B565" s="3">
        <v>21.68</v>
      </c>
      <c r="C565" s="3" t="str">
        <f t="shared" si="16"/>
        <v>Dec</v>
      </c>
      <c r="D565" s="3">
        <f t="shared" ca="1" si="17"/>
        <v>23.278461538461535</v>
      </c>
      <c r="E565" s="4">
        <f ca="1">Table1[[#This Row],[y]]-Table1[[#This Row],[Trend (window size 13)]]</f>
        <v>-1.5984615384615353</v>
      </c>
      <c r="F565" s="4">
        <f ca="1">AVERAGEIF($C$8:$C$727, Table1[[#This Row],[Monthly]], $E$8:$E$727)</f>
        <v>-0.38643589743589757</v>
      </c>
      <c r="G565" s="4">
        <f ca="1">Table1[[#This Row],[Add_Seasonality_Average (Additive)]]-AVERAGE($F$2:$F$13)</f>
        <v>-0.39052243589743607</v>
      </c>
      <c r="H565" s="4">
        <f ca="1">Table1[[#This Row],[y]]-Table1[[#This Row],[Seasonality]]</f>
        <v>22.070522435897434</v>
      </c>
      <c r="I565" s="4">
        <f ca="1">Table1[[#This Row],[Seasonally_Adjusted_Data]]</f>
        <v>22.070522435897434</v>
      </c>
      <c r="J565" s="4"/>
      <c r="K565" s="4"/>
      <c r="L565" s="4"/>
      <c r="M565" s="4"/>
      <c r="N565" s="4"/>
    </row>
    <row r="566" spans="1:14" x14ac:dyDescent="0.2">
      <c r="A566" s="5">
        <v>35431</v>
      </c>
      <c r="B566" s="3">
        <v>23.7</v>
      </c>
      <c r="C566" s="3" t="str">
        <f t="shared" si="16"/>
        <v>Jan</v>
      </c>
      <c r="D566" s="3">
        <f t="shared" ca="1" si="17"/>
        <v>23.580769230769231</v>
      </c>
      <c r="E566" s="4">
        <f ca="1">Table1[[#This Row],[y]]-Table1[[#This Row],[Trend (window size 13)]]</f>
        <v>0.11923076923076792</v>
      </c>
      <c r="F566" s="4">
        <f ca="1">AVERAGEIF($C$8:$C$727, Table1[[#This Row],[Monthly]], $E$8:$E$727)</f>
        <v>1.4054358974358971</v>
      </c>
      <c r="G566" s="4">
        <f ca="1">Table1[[#This Row],[Add_Seasonality_Average (Additive)]]-AVERAGE($F$2:$F$13)</f>
        <v>1.4013493589743586</v>
      </c>
      <c r="H566" s="4">
        <f ca="1">Table1[[#This Row],[y]]-Table1[[#This Row],[Seasonality]]</f>
        <v>22.298650641025642</v>
      </c>
      <c r="I566" s="4">
        <f ca="1">Table1[[#This Row],[Seasonally_Adjusted_Data]]</f>
        <v>22.298650641025642</v>
      </c>
      <c r="J566" s="4"/>
      <c r="K566" s="4"/>
      <c r="L566" s="4"/>
      <c r="M566" s="4"/>
      <c r="N566" s="4"/>
    </row>
    <row r="567" spans="1:14" x14ac:dyDescent="0.2">
      <c r="A567" s="5">
        <v>35462</v>
      </c>
      <c r="B567" s="3">
        <v>26.08</v>
      </c>
      <c r="C567" s="3" t="str">
        <f t="shared" si="16"/>
        <v>Feb</v>
      </c>
      <c r="D567" s="3">
        <f t="shared" ca="1" si="17"/>
        <v>23.906153846153845</v>
      </c>
      <c r="E567" s="4">
        <f ca="1">Table1[[#This Row],[y]]-Table1[[#This Row],[Trend (window size 13)]]</f>
        <v>2.1738461538461529</v>
      </c>
      <c r="F567" s="4">
        <f ca="1">AVERAGEIF($C$8:$C$727, Table1[[#This Row],[Monthly]], $E$8:$E$727)</f>
        <v>2.9278461538461542</v>
      </c>
      <c r="G567" s="4">
        <f ca="1">Table1[[#This Row],[Add_Seasonality_Average (Additive)]]-AVERAGE($F$2:$F$13)</f>
        <v>2.9237596153846157</v>
      </c>
      <c r="H567" s="4">
        <f ca="1">Table1[[#This Row],[y]]-Table1[[#This Row],[Seasonality]]</f>
        <v>23.156240384615383</v>
      </c>
      <c r="I567" s="4">
        <f ca="1">Table1[[#This Row],[Seasonally_Adjusted_Data]]</f>
        <v>23.156240384615383</v>
      </c>
      <c r="J567" s="4"/>
      <c r="K567" s="4"/>
      <c r="L567" s="4"/>
      <c r="M567" s="4"/>
      <c r="N567" s="4"/>
    </row>
    <row r="568" spans="1:14" x14ac:dyDescent="0.2">
      <c r="A568" s="5">
        <v>35490</v>
      </c>
      <c r="B568" s="3">
        <v>27.17</v>
      </c>
      <c r="C568" s="3" t="str">
        <f t="shared" si="16"/>
        <v>Mar</v>
      </c>
      <c r="D568" s="3">
        <f t="shared" ca="1" si="17"/>
        <v>24.24923076923077</v>
      </c>
      <c r="E568" s="4">
        <f ca="1">Table1[[#This Row],[y]]-Table1[[#This Row],[Trend (window size 13)]]</f>
        <v>2.9207692307692312</v>
      </c>
      <c r="F568" s="4">
        <f ca="1">AVERAGEIF($C$8:$C$727, Table1[[#This Row],[Monthly]], $E$8:$E$727)</f>
        <v>3.3439999999999999</v>
      </c>
      <c r="G568" s="4">
        <f ca="1">Table1[[#This Row],[Add_Seasonality_Average (Additive)]]-AVERAGE($F$2:$F$13)</f>
        <v>3.3399134615384614</v>
      </c>
      <c r="H568" s="4">
        <f ca="1">Table1[[#This Row],[y]]-Table1[[#This Row],[Seasonality]]</f>
        <v>23.83008653846154</v>
      </c>
      <c r="I568" s="4">
        <f ca="1">Table1[[#This Row],[Seasonally_Adjusted_Data]]</f>
        <v>23.83008653846154</v>
      </c>
      <c r="J568" s="4"/>
      <c r="K568" s="4"/>
      <c r="L568" s="4"/>
      <c r="M568" s="4"/>
      <c r="N568" s="4"/>
    </row>
    <row r="569" spans="1:14" x14ac:dyDescent="0.2">
      <c r="A569" s="5">
        <v>35521</v>
      </c>
      <c r="B569" s="3">
        <v>26.74</v>
      </c>
      <c r="C569" s="3" t="str">
        <f t="shared" si="16"/>
        <v>Apr</v>
      </c>
      <c r="D569" s="3">
        <f t="shared" ca="1" si="17"/>
        <v>24.573076923076925</v>
      </c>
      <c r="E569" s="4">
        <f ca="1">Table1[[#This Row],[y]]-Table1[[#This Row],[Trend (window size 13)]]</f>
        <v>2.166923076923073</v>
      </c>
      <c r="F569" s="4">
        <f ca="1">AVERAGEIF($C$8:$C$727, Table1[[#This Row],[Monthly]], $E$8:$E$727)</f>
        <v>2.4728461538461546</v>
      </c>
      <c r="G569" s="4">
        <f ca="1">Table1[[#This Row],[Add_Seasonality_Average (Additive)]]-AVERAGE($F$2:$F$13)</f>
        <v>2.4687596153846161</v>
      </c>
      <c r="H569" s="4">
        <f ca="1">Table1[[#This Row],[y]]-Table1[[#This Row],[Seasonality]]</f>
        <v>24.271240384615382</v>
      </c>
      <c r="I569" s="4">
        <f ca="1">Table1[[#This Row],[Seasonally_Adjusted_Data]]</f>
        <v>24.271240384615382</v>
      </c>
      <c r="J569" s="4"/>
      <c r="K569" s="4"/>
      <c r="L569" s="4"/>
      <c r="M569" s="4"/>
      <c r="N569" s="4"/>
    </row>
    <row r="570" spans="1:14" x14ac:dyDescent="0.2">
      <c r="A570" s="5">
        <v>35551</v>
      </c>
      <c r="B570" s="3">
        <v>26.77</v>
      </c>
      <c r="C570" s="3" t="str">
        <f t="shared" si="16"/>
        <v>May</v>
      </c>
      <c r="D570" s="3">
        <f t="shared" ca="1" si="17"/>
        <v>24.983076923076926</v>
      </c>
      <c r="E570" s="4">
        <f ca="1">Table1[[#This Row],[y]]-Table1[[#This Row],[Trend (window size 13)]]</f>
        <v>1.7869230769230739</v>
      </c>
      <c r="F570" s="4">
        <f ca="1">AVERAGEIF($C$8:$C$727, Table1[[#This Row],[Monthly]], $E$8:$E$727)</f>
        <v>1.190307692307693</v>
      </c>
      <c r="G570" s="4">
        <f ca="1">Table1[[#This Row],[Add_Seasonality_Average (Additive)]]-AVERAGE($F$2:$F$13)</f>
        <v>1.1862211538461545</v>
      </c>
      <c r="H570" s="4">
        <f ca="1">Table1[[#This Row],[y]]-Table1[[#This Row],[Seasonality]]</f>
        <v>25.583778846153844</v>
      </c>
      <c r="I570" s="4">
        <f ca="1">Table1[[#This Row],[Seasonally_Adjusted_Data]]</f>
        <v>25.583778846153844</v>
      </c>
      <c r="J570" s="4"/>
      <c r="K570" s="4"/>
      <c r="L570" s="4"/>
      <c r="M570" s="4"/>
      <c r="N570" s="4"/>
    </row>
    <row r="571" spans="1:14" x14ac:dyDescent="0.2">
      <c r="A571" s="5">
        <v>35582</v>
      </c>
      <c r="B571" s="3">
        <v>26.15</v>
      </c>
      <c r="C571" s="3" t="str">
        <f t="shared" si="16"/>
        <v>Jun</v>
      </c>
      <c r="D571" s="3">
        <f t="shared" ca="1" si="17"/>
        <v>25.468461538461536</v>
      </c>
      <c r="E571" s="4">
        <f ca="1">Table1[[#This Row],[y]]-Table1[[#This Row],[Trend (window size 13)]]</f>
        <v>0.68153846153846231</v>
      </c>
      <c r="F571" s="4">
        <f ca="1">AVERAGEIF($C$8:$C$727, Table1[[#This Row],[Monthly]], $E$8:$E$727)</f>
        <v>-0.22521794871794854</v>
      </c>
      <c r="G571" s="4">
        <f ca="1">Table1[[#This Row],[Add_Seasonality_Average (Additive)]]-AVERAGE($F$2:$F$13)</f>
        <v>-0.22930448717948707</v>
      </c>
      <c r="H571" s="4">
        <f ca="1">Table1[[#This Row],[y]]-Table1[[#This Row],[Seasonality]]</f>
        <v>26.379304487179486</v>
      </c>
      <c r="I571" s="4">
        <f ca="1">Table1[[#This Row],[Seasonally_Adjusted_Data]]</f>
        <v>26.379304487179486</v>
      </c>
      <c r="J571" s="4"/>
      <c r="K571" s="4"/>
      <c r="L571" s="4"/>
      <c r="M571" s="4"/>
      <c r="N571" s="4"/>
    </row>
    <row r="572" spans="1:14" x14ac:dyDescent="0.2">
      <c r="A572" s="5">
        <v>35612</v>
      </c>
      <c r="B572" s="3">
        <v>25.59</v>
      </c>
      <c r="C572" s="3" t="str">
        <f t="shared" si="16"/>
        <v>Jul</v>
      </c>
      <c r="D572" s="3">
        <f t="shared" ca="1" si="17"/>
        <v>25.963846153846156</v>
      </c>
      <c r="E572" s="4">
        <f ca="1">Table1[[#This Row],[y]]-Table1[[#This Row],[Trend (window size 13)]]</f>
        <v>-0.37384615384615572</v>
      </c>
      <c r="F572" s="4">
        <f ca="1">AVERAGEIF($C$8:$C$727, Table1[[#This Row],[Monthly]], $E$8:$E$727)</f>
        <v>-1.4442692307692311</v>
      </c>
      <c r="G572" s="4">
        <f ca="1">Table1[[#This Row],[Add_Seasonality_Average (Additive)]]-AVERAGE($F$2:$F$13)</f>
        <v>-1.4483557692307696</v>
      </c>
      <c r="H572" s="4">
        <f ca="1">Table1[[#This Row],[y]]-Table1[[#This Row],[Seasonality]]</f>
        <v>27.038355769230769</v>
      </c>
      <c r="I572" s="4">
        <f ca="1">Table1[[#This Row],[Seasonally_Adjusted_Data]]</f>
        <v>27.038355769230769</v>
      </c>
      <c r="J572" s="4"/>
      <c r="K572" s="4"/>
      <c r="L572" s="4"/>
      <c r="M572" s="4"/>
      <c r="N572" s="4"/>
    </row>
    <row r="573" spans="1:14" x14ac:dyDescent="0.2">
      <c r="A573" s="5">
        <v>35643</v>
      </c>
      <c r="B573" s="3">
        <v>24.95</v>
      </c>
      <c r="C573" s="3" t="str">
        <f t="shared" si="16"/>
        <v>Aug</v>
      </c>
      <c r="D573" s="3">
        <f t="shared" ca="1" si="17"/>
        <v>26.357692307692307</v>
      </c>
      <c r="E573" s="4">
        <f ca="1">Table1[[#This Row],[y]]-Table1[[#This Row],[Trend (window size 13)]]</f>
        <v>-1.407692307692308</v>
      </c>
      <c r="F573" s="4">
        <f ca="1">AVERAGEIF($C$8:$C$727, Table1[[#This Row],[Monthly]], $E$8:$E$727)</f>
        <v>-2.4472564102564101</v>
      </c>
      <c r="G573" s="4">
        <f ca="1">Table1[[#This Row],[Add_Seasonality_Average (Additive)]]-AVERAGE($F$2:$F$13)</f>
        <v>-2.4513429487179486</v>
      </c>
      <c r="H573" s="4">
        <f ca="1">Table1[[#This Row],[y]]-Table1[[#This Row],[Seasonality]]</f>
        <v>27.401342948717947</v>
      </c>
      <c r="I573" s="4">
        <f ca="1">Table1[[#This Row],[Seasonally_Adjusted_Data]]</f>
        <v>27.401342948717947</v>
      </c>
      <c r="J573" s="4"/>
      <c r="K573" s="4"/>
      <c r="L573" s="4"/>
      <c r="M573" s="4"/>
      <c r="N573" s="4"/>
    </row>
    <row r="574" spans="1:14" x14ac:dyDescent="0.2">
      <c r="A574" s="5">
        <v>35674</v>
      </c>
      <c r="B574" s="3">
        <v>24.69</v>
      </c>
      <c r="C574" s="3" t="str">
        <f t="shared" si="16"/>
        <v>Sep</v>
      </c>
      <c r="D574" s="3">
        <f t="shared" ca="1" si="17"/>
        <v>26.600769230769231</v>
      </c>
      <c r="E574" s="4">
        <f ca="1">Table1[[#This Row],[y]]-Table1[[#This Row],[Trend (window size 13)]]</f>
        <v>-1.9107692307692297</v>
      </c>
      <c r="F574" s="4">
        <f ca="1">AVERAGEIF($C$8:$C$727, Table1[[#This Row],[Monthly]], $E$8:$E$727)</f>
        <v>-2.7400384615384614</v>
      </c>
      <c r="G574" s="4">
        <f ca="1">Table1[[#This Row],[Add_Seasonality_Average (Additive)]]-AVERAGE($F$2:$F$13)</f>
        <v>-2.7441249999999999</v>
      </c>
      <c r="H574" s="4">
        <f ca="1">Table1[[#This Row],[y]]-Table1[[#This Row],[Seasonality]]</f>
        <v>27.434125000000002</v>
      </c>
      <c r="I574" s="4">
        <f ca="1">Table1[[#This Row],[Seasonally_Adjusted_Data]]</f>
        <v>27.434125000000002</v>
      </c>
      <c r="J574" s="4"/>
      <c r="K574" s="4"/>
      <c r="L574" s="4"/>
      <c r="M574" s="4"/>
      <c r="N574" s="4"/>
    </row>
    <row r="575" spans="1:14" x14ac:dyDescent="0.2">
      <c r="A575" s="5">
        <v>35704</v>
      </c>
      <c r="B575" s="3">
        <v>24.64</v>
      </c>
      <c r="C575" s="3" t="str">
        <f t="shared" si="16"/>
        <v>Oct</v>
      </c>
      <c r="D575" s="3">
        <f t="shared" ca="1" si="17"/>
        <v>26.699230769230766</v>
      </c>
      <c r="E575" s="4">
        <f ca="1">Table1[[#This Row],[y]]-Table1[[#This Row],[Trend (window size 13)]]</f>
        <v>-2.0592307692307656</v>
      </c>
      <c r="F575" s="4">
        <f ca="1">AVERAGEIF($C$8:$C$727, Table1[[#This Row],[Monthly]], $E$8:$E$727)</f>
        <v>-2.4004615384615375</v>
      </c>
      <c r="G575" s="4">
        <f ca="1">Table1[[#This Row],[Add_Seasonality_Average (Additive)]]-AVERAGE($F$2:$F$13)</f>
        <v>-2.404548076923076</v>
      </c>
      <c r="H575" s="4">
        <f ca="1">Table1[[#This Row],[y]]-Table1[[#This Row],[Seasonality]]</f>
        <v>27.044548076923078</v>
      </c>
      <c r="I575" s="4">
        <f ca="1">Table1[[#This Row],[Seasonally_Adjusted_Data]]</f>
        <v>27.044548076923078</v>
      </c>
      <c r="J575" s="4"/>
      <c r="K575" s="4"/>
      <c r="L575" s="4"/>
      <c r="M575" s="4"/>
      <c r="N575" s="4"/>
    </row>
    <row r="576" spans="1:14" x14ac:dyDescent="0.2">
      <c r="A576" s="5">
        <v>35735</v>
      </c>
      <c r="B576" s="3">
        <v>25.85</v>
      </c>
      <c r="C576" s="3" t="str">
        <f t="shared" si="16"/>
        <v>Nov</v>
      </c>
      <c r="D576" s="3">
        <f t="shared" ca="1" si="17"/>
        <v>26.746923076923078</v>
      </c>
      <c r="E576" s="4">
        <f ca="1">Table1[[#This Row],[y]]-Table1[[#This Row],[Trend (window size 13)]]</f>
        <v>-0.89692307692307693</v>
      </c>
      <c r="F576" s="4">
        <f ca="1">AVERAGEIF($C$8:$C$727, Table1[[#This Row],[Monthly]], $E$8:$E$727)</f>
        <v>-1.6477179487179485</v>
      </c>
      <c r="G576" s="4">
        <f ca="1">Table1[[#This Row],[Add_Seasonality_Average (Additive)]]-AVERAGE($F$2:$F$13)</f>
        <v>-1.651804487179487</v>
      </c>
      <c r="H576" s="4">
        <f ca="1">Table1[[#This Row],[y]]-Table1[[#This Row],[Seasonality]]</f>
        <v>27.501804487179488</v>
      </c>
      <c r="I576" s="4">
        <f ca="1">Table1[[#This Row],[Seasonally_Adjusted_Data]]</f>
        <v>27.501804487179488</v>
      </c>
      <c r="J576" s="4"/>
      <c r="K576" s="4"/>
      <c r="L576" s="4"/>
      <c r="M576" s="4"/>
      <c r="N576" s="4"/>
    </row>
    <row r="577" spans="1:14" x14ac:dyDescent="0.2">
      <c r="A577" s="5">
        <v>35765</v>
      </c>
      <c r="B577" s="3">
        <v>27.08</v>
      </c>
      <c r="C577" s="3" t="str">
        <f t="shared" si="16"/>
        <v>Dec</v>
      </c>
      <c r="D577" s="3">
        <f t="shared" ca="1" si="17"/>
        <v>26.625384615384615</v>
      </c>
      <c r="E577" s="4">
        <f ca="1">Table1[[#This Row],[y]]-Table1[[#This Row],[Trend (window size 13)]]</f>
        <v>0.45461538461538353</v>
      </c>
      <c r="F577" s="4">
        <f ca="1">AVERAGEIF($C$8:$C$727, Table1[[#This Row],[Monthly]], $E$8:$E$727)</f>
        <v>-0.38643589743589757</v>
      </c>
      <c r="G577" s="4">
        <f ca="1">Table1[[#This Row],[Add_Seasonality_Average (Additive)]]-AVERAGE($F$2:$F$13)</f>
        <v>-0.39052243589743607</v>
      </c>
      <c r="H577" s="4">
        <f ca="1">Table1[[#This Row],[y]]-Table1[[#This Row],[Seasonality]]</f>
        <v>27.470522435897433</v>
      </c>
      <c r="I577" s="4">
        <f ca="1">Table1[[#This Row],[Seasonally_Adjusted_Data]]</f>
        <v>27.470522435897433</v>
      </c>
      <c r="J577" s="4"/>
      <c r="K577" s="4"/>
      <c r="L577" s="4"/>
      <c r="M577" s="4"/>
      <c r="N577" s="4"/>
    </row>
    <row r="578" spans="1:14" x14ac:dyDescent="0.2">
      <c r="A578" s="5">
        <v>35796</v>
      </c>
      <c r="B578" s="3">
        <v>28.12</v>
      </c>
      <c r="C578" s="3" t="str">
        <f t="shared" si="16"/>
        <v>Jan</v>
      </c>
      <c r="D578" s="3">
        <f t="shared" ca="1" si="17"/>
        <v>26.430000000000003</v>
      </c>
      <c r="E578" s="4">
        <f ca="1">Table1[[#This Row],[y]]-Table1[[#This Row],[Trend (window size 13)]]</f>
        <v>1.6899999999999977</v>
      </c>
      <c r="F578" s="4">
        <f ca="1">AVERAGEIF($C$8:$C$727, Table1[[#This Row],[Monthly]], $E$8:$E$727)</f>
        <v>1.4054358974358971</v>
      </c>
      <c r="G578" s="4">
        <f ca="1">Table1[[#This Row],[Add_Seasonality_Average (Additive)]]-AVERAGE($F$2:$F$13)</f>
        <v>1.4013493589743586</v>
      </c>
      <c r="H578" s="4">
        <f ca="1">Table1[[#This Row],[y]]-Table1[[#This Row],[Seasonality]]</f>
        <v>26.718650641025643</v>
      </c>
      <c r="I578" s="4">
        <f ca="1">Table1[[#This Row],[Seasonally_Adjusted_Data]]</f>
        <v>26.718650641025643</v>
      </c>
      <c r="J578" s="4"/>
      <c r="K578" s="4"/>
      <c r="L578" s="4"/>
      <c r="M578" s="4"/>
      <c r="N578" s="4"/>
    </row>
    <row r="579" spans="1:14" x14ac:dyDescent="0.2">
      <c r="A579" s="5">
        <v>35827</v>
      </c>
      <c r="B579" s="3">
        <v>28.82</v>
      </c>
      <c r="C579" s="3" t="str">
        <f t="shared" ref="C579:C642" si="18">TEXT(A579,"MMM")</f>
        <v>Feb</v>
      </c>
      <c r="D579" s="3">
        <f t="shared" ca="1" si="17"/>
        <v>26.174615384615382</v>
      </c>
      <c r="E579" s="4">
        <f ca="1">Table1[[#This Row],[y]]-Table1[[#This Row],[Trend (window size 13)]]</f>
        <v>2.6453846153846179</v>
      </c>
      <c r="F579" s="4">
        <f ca="1">AVERAGEIF($C$8:$C$727, Table1[[#This Row],[Monthly]], $E$8:$E$727)</f>
        <v>2.9278461538461542</v>
      </c>
      <c r="G579" s="4">
        <f ca="1">Table1[[#This Row],[Add_Seasonality_Average (Additive)]]-AVERAGE($F$2:$F$13)</f>
        <v>2.9237596153846157</v>
      </c>
      <c r="H579" s="4">
        <f ca="1">Table1[[#This Row],[y]]-Table1[[#This Row],[Seasonality]]</f>
        <v>25.896240384615385</v>
      </c>
      <c r="I579" s="4">
        <f ca="1">Table1[[#This Row],[Seasonally_Adjusted_Data]]</f>
        <v>25.896240384615385</v>
      </c>
      <c r="J579" s="4"/>
      <c r="K579" s="4"/>
      <c r="L579" s="4"/>
      <c r="M579" s="4"/>
      <c r="N579" s="4"/>
    </row>
    <row r="580" spans="1:14" x14ac:dyDescent="0.2">
      <c r="A580" s="5">
        <v>35855</v>
      </c>
      <c r="B580" s="3">
        <v>29.24</v>
      </c>
      <c r="C580" s="3" t="str">
        <f t="shared" si="18"/>
        <v>Mar</v>
      </c>
      <c r="D580" s="3">
        <f t="shared" ca="1" si="17"/>
        <v>25.894615384615385</v>
      </c>
      <c r="E580" s="4">
        <f ca="1">Table1[[#This Row],[y]]-Table1[[#This Row],[Trend (window size 13)]]</f>
        <v>3.3453846153846136</v>
      </c>
      <c r="F580" s="4">
        <f ca="1">AVERAGEIF($C$8:$C$727, Table1[[#This Row],[Monthly]], $E$8:$E$727)</f>
        <v>3.3439999999999999</v>
      </c>
      <c r="G580" s="4">
        <f ca="1">Table1[[#This Row],[Add_Seasonality_Average (Additive)]]-AVERAGE($F$2:$F$13)</f>
        <v>3.3399134615384614</v>
      </c>
      <c r="H580" s="4">
        <f ca="1">Table1[[#This Row],[y]]-Table1[[#This Row],[Seasonality]]</f>
        <v>25.900086538461537</v>
      </c>
      <c r="I580" s="4">
        <f ca="1">Table1[[#This Row],[Seasonally_Adjusted_Data]]</f>
        <v>25.900086538461537</v>
      </c>
      <c r="J580" s="4"/>
      <c r="K580" s="4"/>
      <c r="L580" s="4"/>
      <c r="M580" s="4"/>
      <c r="N580" s="4"/>
    </row>
    <row r="581" spans="1:14" x14ac:dyDescent="0.2">
      <c r="A581" s="5">
        <v>35886</v>
      </c>
      <c r="B581" s="3">
        <v>28.45</v>
      </c>
      <c r="C581" s="3" t="str">
        <f t="shared" si="18"/>
        <v>Apr</v>
      </c>
      <c r="D581" s="3">
        <f t="shared" ca="1" si="17"/>
        <v>25.639230769230771</v>
      </c>
      <c r="E581" s="4">
        <f ca="1">Table1[[#This Row],[y]]-Table1[[#This Row],[Trend (window size 13)]]</f>
        <v>2.8107692307692282</v>
      </c>
      <c r="F581" s="4">
        <f ca="1">AVERAGEIF($C$8:$C$727, Table1[[#This Row],[Monthly]], $E$8:$E$727)</f>
        <v>2.4728461538461546</v>
      </c>
      <c r="G581" s="4">
        <f ca="1">Table1[[#This Row],[Add_Seasonality_Average (Additive)]]-AVERAGE($F$2:$F$13)</f>
        <v>2.4687596153846161</v>
      </c>
      <c r="H581" s="4">
        <f ca="1">Table1[[#This Row],[y]]-Table1[[#This Row],[Seasonality]]</f>
        <v>25.981240384615383</v>
      </c>
      <c r="I581" s="4">
        <f ca="1">Table1[[#This Row],[Seasonally_Adjusted_Data]]</f>
        <v>25.981240384615383</v>
      </c>
      <c r="J581" s="4"/>
      <c r="K581" s="4"/>
      <c r="L581" s="4"/>
      <c r="M581" s="4"/>
      <c r="N581" s="4"/>
    </row>
    <row r="582" spans="1:14" x14ac:dyDescent="0.2">
      <c r="A582" s="5">
        <v>35916</v>
      </c>
      <c r="B582" s="3">
        <v>27.36</v>
      </c>
      <c r="C582" s="3" t="str">
        <f t="shared" si="18"/>
        <v>May</v>
      </c>
      <c r="D582" s="3">
        <f t="shared" ca="1" si="17"/>
        <v>25.405384615384619</v>
      </c>
      <c r="E582" s="4">
        <f ca="1">Table1[[#This Row],[y]]-Table1[[#This Row],[Trend (window size 13)]]</f>
        <v>1.95461538461538</v>
      </c>
      <c r="F582" s="4">
        <f ca="1">AVERAGEIF($C$8:$C$727, Table1[[#This Row],[Monthly]], $E$8:$E$727)</f>
        <v>1.190307692307693</v>
      </c>
      <c r="G582" s="4">
        <f ca="1">Table1[[#This Row],[Add_Seasonality_Average (Additive)]]-AVERAGE($F$2:$F$13)</f>
        <v>1.1862211538461545</v>
      </c>
      <c r="H582" s="4">
        <f ca="1">Table1[[#This Row],[y]]-Table1[[#This Row],[Seasonality]]</f>
        <v>26.173778846153844</v>
      </c>
      <c r="I582" s="4">
        <f ca="1">Table1[[#This Row],[Seasonally_Adjusted_Data]]</f>
        <v>26.173778846153844</v>
      </c>
      <c r="J582" s="4"/>
      <c r="K582" s="4"/>
      <c r="L582" s="4"/>
      <c r="M582" s="4"/>
      <c r="N582" s="4"/>
    </row>
    <row r="583" spans="1:14" x14ac:dyDescent="0.2">
      <c r="A583" s="5">
        <v>35947</v>
      </c>
      <c r="B583" s="3">
        <v>25.19</v>
      </c>
      <c r="C583" s="3" t="str">
        <f t="shared" si="18"/>
        <v>Jun</v>
      </c>
      <c r="D583" s="3">
        <f t="shared" ca="1" si="17"/>
        <v>25.171538461538464</v>
      </c>
      <c r="E583" s="4">
        <f ca="1">Table1[[#This Row],[y]]-Table1[[#This Row],[Trend (window size 13)]]</f>
        <v>1.8461538461536975E-2</v>
      </c>
      <c r="F583" s="4">
        <f ca="1">AVERAGEIF($C$8:$C$727, Table1[[#This Row],[Monthly]], $E$8:$E$727)</f>
        <v>-0.22521794871794854</v>
      </c>
      <c r="G583" s="4">
        <f ca="1">Table1[[#This Row],[Add_Seasonality_Average (Additive)]]-AVERAGE($F$2:$F$13)</f>
        <v>-0.22930448717948707</v>
      </c>
      <c r="H583" s="4">
        <f ca="1">Table1[[#This Row],[y]]-Table1[[#This Row],[Seasonality]]</f>
        <v>25.419304487179488</v>
      </c>
      <c r="I583" s="4">
        <f ca="1">Table1[[#This Row],[Seasonally_Adjusted_Data]]</f>
        <v>25.419304487179488</v>
      </c>
      <c r="J583" s="4"/>
      <c r="K583" s="4"/>
      <c r="L583" s="4"/>
      <c r="M583" s="4"/>
      <c r="N583" s="4"/>
    </row>
    <row r="584" spans="1:14" x14ac:dyDescent="0.2">
      <c r="A584" s="5">
        <v>35977</v>
      </c>
      <c r="B584" s="3">
        <v>23.61</v>
      </c>
      <c r="C584" s="3" t="str">
        <f t="shared" si="18"/>
        <v>Jul</v>
      </c>
      <c r="D584" s="3">
        <f t="shared" ca="1" si="17"/>
        <v>24.952307692307695</v>
      </c>
      <c r="E584" s="4">
        <f ca="1">Table1[[#This Row],[y]]-Table1[[#This Row],[Trend (window size 13)]]</f>
        <v>-1.3423076923076955</v>
      </c>
      <c r="F584" s="4">
        <f ca="1">AVERAGEIF($C$8:$C$727, Table1[[#This Row],[Monthly]], $E$8:$E$727)</f>
        <v>-1.4442692307692311</v>
      </c>
      <c r="G584" s="4">
        <f ca="1">Table1[[#This Row],[Add_Seasonality_Average (Additive)]]-AVERAGE($F$2:$F$13)</f>
        <v>-1.4483557692307696</v>
      </c>
      <c r="H584" s="4">
        <f ca="1">Table1[[#This Row],[y]]-Table1[[#This Row],[Seasonality]]</f>
        <v>25.058355769230769</v>
      </c>
      <c r="I584" s="4">
        <f ca="1">Table1[[#This Row],[Seasonally_Adjusted_Data]]</f>
        <v>25.058355769230769</v>
      </c>
      <c r="J584" s="4"/>
      <c r="K584" s="4"/>
      <c r="L584" s="4"/>
      <c r="M584" s="4"/>
      <c r="N584" s="4"/>
    </row>
    <row r="585" spans="1:14" x14ac:dyDescent="0.2">
      <c r="A585" s="5">
        <v>36008</v>
      </c>
      <c r="B585" s="3">
        <v>22.27</v>
      </c>
      <c r="C585" s="3" t="str">
        <f t="shared" si="18"/>
        <v>Aug</v>
      </c>
      <c r="D585" s="3">
        <f t="shared" ref="D585:D648" ca="1" si="19">IFERROR(AVERAGE(OFFSET(B579, 0, 0, 13, 1)), "")</f>
        <v>24.768461538461544</v>
      </c>
      <c r="E585" s="4">
        <f ca="1">Table1[[#This Row],[y]]-Table1[[#This Row],[Trend (window size 13)]]</f>
        <v>-2.4984615384615445</v>
      </c>
      <c r="F585" s="4">
        <f ca="1">AVERAGEIF($C$8:$C$727, Table1[[#This Row],[Monthly]], $E$8:$E$727)</f>
        <v>-2.4472564102564101</v>
      </c>
      <c r="G585" s="4">
        <f ca="1">Table1[[#This Row],[Add_Seasonality_Average (Additive)]]-AVERAGE($F$2:$F$13)</f>
        <v>-2.4513429487179486</v>
      </c>
      <c r="H585" s="4">
        <f ca="1">Table1[[#This Row],[y]]-Table1[[#This Row],[Seasonality]]</f>
        <v>24.721342948717947</v>
      </c>
      <c r="I585" s="4">
        <f ca="1">Table1[[#This Row],[Seasonally_Adjusted_Data]]</f>
        <v>24.721342948717947</v>
      </c>
      <c r="J585" s="4"/>
      <c r="K585" s="4"/>
      <c r="L585" s="4"/>
      <c r="M585" s="4"/>
      <c r="N585" s="4"/>
    </row>
    <row r="586" spans="1:14" x14ac:dyDescent="0.2">
      <c r="A586" s="5">
        <v>36039</v>
      </c>
      <c r="B586" s="3">
        <v>21.31</v>
      </c>
      <c r="C586" s="3" t="str">
        <f t="shared" si="18"/>
        <v>Sep</v>
      </c>
      <c r="D586" s="3">
        <f t="shared" ca="1" si="19"/>
        <v>24.587692307692308</v>
      </c>
      <c r="E586" s="4">
        <f ca="1">Table1[[#This Row],[y]]-Table1[[#This Row],[Trend (window size 13)]]</f>
        <v>-3.277692307692309</v>
      </c>
      <c r="F586" s="4">
        <f ca="1">AVERAGEIF($C$8:$C$727, Table1[[#This Row],[Monthly]], $E$8:$E$727)</f>
        <v>-2.7400384615384614</v>
      </c>
      <c r="G586" s="4">
        <f ca="1">Table1[[#This Row],[Add_Seasonality_Average (Additive)]]-AVERAGE($F$2:$F$13)</f>
        <v>-2.7441249999999999</v>
      </c>
      <c r="H586" s="4">
        <f ca="1">Table1[[#This Row],[y]]-Table1[[#This Row],[Seasonality]]</f>
        <v>24.054124999999999</v>
      </c>
      <c r="I586" s="4">
        <f ca="1">Table1[[#This Row],[Seasonally_Adjusted_Data]]</f>
        <v>24.054124999999999</v>
      </c>
      <c r="J586" s="4"/>
      <c r="K586" s="4"/>
      <c r="L586" s="4"/>
      <c r="M586" s="4"/>
      <c r="N586" s="4"/>
    </row>
    <row r="587" spans="1:14" x14ac:dyDescent="0.2">
      <c r="A587" s="5">
        <v>36069</v>
      </c>
      <c r="B587" s="3">
        <v>21.37</v>
      </c>
      <c r="C587" s="3" t="str">
        <f t="shared" si="18"/>
        <v>Oct</v>
      </c>
      <c r="D587" s="3">
        <f t="shared" ca="1" si="19"/>
        <v>24.225384615384613</v>
      </c>
      <c r="E587" s="4">
        <f ca="1">Table1[[#This Row],[y]]-Table1[[#This Row],[Trend (window size 13)]]</f>
        <v>-2.8553846153846116</v>
      </c>
      <c r="F587" s="4">
        <f ca="1">AVERAGEIF($C$8:$C$727, Table1[[#This Row],[Monthly]], $E$8:$E$727)</f>
        <v>-2.4004615384615375</v>
      </c>
      <c r="G587" s="4">
        <f ca="1">Table1[[#This Row],[Add_Seasonality_Average (Additive)]]-AVERAGE($F$2:$F$13)</f>
        <v>-2.404548076923076</v>
      </c>
      <c r="H587" s="4">
        <f ca="1">Table1[[#This Row],[y]]-Table1[[#This Row],[Seasonality]]</f>
        <v>23.774548076923075</v>
      </c>
      <c r="I587" s="4">
        <f ca="1">Table1[[#This Row],[Seasonally_Adjusted_Data]]</f>
        <v>23.774548076923075</v>
      </c>
      <c r="J587" s="4"/>
      <c r="K587" s="4"/>
      <c r="L587" s="4"/>
      <c r="M587" s="4"/>
      <c r="N587" s="4"/>
    </row>
    <row r="588" spans="1:14" x14ac:dyDescent="0.2">
      <c r="A588" s="5">
        <v>36100</v>
      </c>
      <c r="B588" s="3">
        <v>21.6</v>
      </c>
      <c r="C588" s="3" t="str">
        <f t="shared" si="18"/>
        <v>Nov</v>
      </c>
      <c r="D588" s="3">
        <f t="shared" ca="1" si="19"/>
        <v>23.855384615384608</v>
      </c>
      <c r="E588" s="4">
        <f ca="1">Table1[[#This Row],[y]]-Table1[[#This Row],[Trend (window size 13)]]</f>
        <v>-2.2553846153846067</v>
      </c>
      <c r="F588" s="4">
        <f ca="1">AVERAGEIF($C$8:$C$727, Table1[[#This Row],[Monthly]], $E$8:$E$727)</f>
        <v>-1.6477179487179485</v>
      </c>
      <c r="G588" s="4">
        <f ca="1">Table1[[#This Row],[Add_Seasonality_Average (Additive)]]-AVERAGE($F$2:$F$13)</f>
        <v>-1.651804487179487</v>
      </c>
      <c r="H588" s="4">
        <f ca="1">Table1[[#This Row],[y]]-Table1[[#This Row],[Seasonality]]</f>
        <v>23.251804487179488</v>
      </c>
      <c r="I588" s="4">
        <f ca="1">Table1[[#This Row],[Seasonally_Adjusted_Data]]</f>
        <v>23.251804487179488</v>
      </c>
      <c r="J588" s="4"/>
      <c r="K588" s="4"/>
      <c r="L588" s="4"/>
      <c r="M588" s="4"/>
      <c r="N588" s="4"/>
    </row>
    <row r="589" spans="1:14" x14ac:dyDescent="0.2">
      <c r="A589" s="5">
        <v>36130</v>
      </c>
      <c r="B589" s="3">
        <v>22.81</v>
      </c>
      <c r="C589" s="3" t="str">
        <f t="shared" si="18"/>
        <v>Dec</v>
      </c>
      <c r="D589" s="3">
        <f t="shared" ca="1" si="19"/>
        <v>23.449999999999996</v>
      </c>
      <c r="E589" s="4">
        <f ca="1">Table1[[#This Row],[y]]-Table1[[#This Row],[Trend (window size 13)]]</f>
        <v>-0.63999999999999702</v>
      </c>
      <c r="F589" s="4">
        <f ca="1">AVERAGEIF($C$8:$C$727, Table1[[#This Row],[Monthly]], $E$8:$E$727)</f>
        <v>-0.38643589743589757</v>
      </c>
      <c r="G589" s="4">
        <f ca="1">Table1[[#This Row],[Add_Seasonality_Average (Additive)]]-AVERAGE($F$2:$F$13)</f>
        <v>-0.39052243589743607</v>
      </c>
      <c r="H589" s="4">
        <f ca="1">Table1[[#This Row],[y]]-Table1[[#This Row],[Seasonality]]</f>
        <v>23.200522435897433</v>
      </c>
      <c r="I589" s="4">
        <f ca="1">Table1[[#This Row],[Seasonally_Adjusted_Data]]</f>
        <v>23.200522435897433</v>
      </c>
      <c r="J589" s="4"/>
      <c r="K589" s="4"/>
      <c r="L589" s="4"/>
      <c r="M589" s="4"/>
      <c r="N589" s="4"/>
    </row>
    <row r="590" spans="1:14" x14ac:dyDescent="0.2">
      <c r="A590" s="5">
        <v>36161</v>
      </c>
      <c r="B590" s="3">
        <v>24.23</v>
      </c>
      <c r="C590" s="3" t="str">
        <f t="shared" si="18"/>
        <v>Jan</v>
      </c>
      <c r="D590" s="3">
        <f t="shared" ca="1" si="19"/>
        <v>23.155384615384612</v>
      </c>
      <c r="E590" s="4">
        <f ca="1">Table1[[#This Row],[y]]-Table1[[#This Row],[Trend (window size 13)]]</f>
        <v>1.0746153846153881</v>
      </c>
      <c r="F590" s="4">
        <f ca="1">AVERAGEIF($C$8:$C$727, Table1[[#This Row],[Monthly]], $E$8:$E$727)</f>
        <v>1.4054358974358971</v>
      </c>
      <c r="G590" s="4">
        <f ca="1">Table1[[#This Row],[Add_Seasonality_Average (Additive)]]-AVERAGE($F$2:$F$13)</f>
        <v>1.4013493589743586</v>
      </c>
      <c r="H590" s="4">
        <f ca="1">Table1[[#This Row],[y]]-Table1[[#This Row],[Seasonality]]</f>
        <v>22.828650641025643</v>
      </c>
      <c r="I590" s="4">
        <f ca="1">Table1[[#This Row],[Seasonally_Adjusted_Data]]</f>
        <v>22.828650641025643</v>
      </c>
      <c r="J590" s="4"/>
      <c r="K590" s="4"/>
      <c r="L590" s="4"/>
      <c r="M590" s="4"/>
      <c r="N590" s="4"/>
    </row>
    <row r="591" spans="1:14" x14ac:dyDescent="0.2">
      <c r="A591" s="5">
        <v>36192</v>
      </c>
      <c r="B591" s="3">
        <v>25.73</v>
      </c>
      <c r="C591" s="3" t="str">
        <f t="shared" si="18"/>
        <v>Feb</v>
      </c>
      <c r="D591" s="3">
        <f t="shared" ca="1" si="19"/>
        <v>22.929230769230767</v>
      </c>
      <c r="E591" s="4">
        <f ca="1">Table1[[#This Row],[y]]-Table1[[#This Row],[Trend (window size 13)]]</f>
        <v>2.8007692307692338</v>
      </c>
      <c r="F591" s="4">
        <f ca="1">AVERAGEIF($C$8:$C$727, Table1[[#This Row],[Monthly]], $E$8:$E$727)</f>
        <v>2.9278461538461542</v>
      </c>
      <c r="G591" s="4">
        <f ca="1">Table1[[#This Row],[Add_Seasonality_Average (Additive)]]-AVERAGE($F$2:$F$13)</f>
        <v>2.9237596153846157</v>
      </c>
      <c r="H591" s="4">
        <f ca="1">Table1[[#This Row],[y]]-Table1[[#This Row],[Seasonality]]</f>
        <v>22.806240384615386</v>
      </c>
      <c r="I591" s="4">
        <f ca="1">Table1[[#This Row],[Seasonally_Adjusted_Data]]</f>
        <v>22.806240384615386</v>
      </c>
      <c r="J591" s="4"/>
      <c r="K591" s="4"/>
      <c r="L591" s="4"/>
      <c r="M591" s="4"/>
      <c r="N591" s="4"/>
    </row>
    <row r="592" spans="1:14" x14ac:dyDescent="0.2">
      <c r="A592" s="5">
        <v>36220</v>
      </c>
      <c r="B592" s="3">
        <v>26.47</v>
      </c>
      <c r="C592" s="3" t="str">
        <f t="shared" si="18"/>
        <v>Mar</v>
      </c>
      <c r="D592" s="3">
        <f t="shared" ca="1" si="19"/>
        <v>22.760769230769231</v>
      </c>
      <c r="E592" s="4">
        <f ca="1">Table1[[#This Row],[y]]-Table1[[#This Row],[Trend (window size 13)]]</f>
        <v>3.7092307692307678</v>
      </c>
      <c r="F592" s="4">
        <f ca="1">AVERAGEIF($C$8:$C$727, Table1[[#This Row],[Monthly]], $E$8:$E$727)</f>
        <v>3.3439999999999999</v>
      </c>
      <c r="G592" s="4">
        <f ca="1">Table1[[#This Row],[Add_Seasonality_Average (Additive)]]-AVERAGE($F$2:$F$13)</f>
        <v>3.3399134615384614</v>
      </c>
      <c r="H592" s="4">
        <f ca="1">Table1[[#This Row],[y]]-Table1[[#This Row],[Seasonality]]</f>
        <v>23.130086538461537</v>
      </c>
      <c r="I592" s="4">
        <f ca="1">Table1[[#This Row],[Seasonally_Adjusted_Data]]</f>
        <v>23.130086538461537</v>
      </c>
      <c r="J592" s="4"/>
      <c r="K592" s="4"/>
      <c r="L592" s="4"/>
      <c r="M592" s="4"/>
      <c r="N592" s="4"/>
    </row>
    <row r="593" spans="1:14" x14ac:dyDescent="0.2">
      <c r="A593" s="5">
        <v>36251</v>
      </c>
      <c r="B593" s="3">
        <v>24.53</v>
      </c>
      <c r="C593" s="3" t="str">
        <f t="shared" si="18"/>
        <v>Apr</v>
      </c>
      <c r="D593" s="3">
        <f t="shared" ca="1" si="19"/>
        <v>22.695384615384611</v>
      </c>
      <c r="E593" s="4">
        <f ca="1">Table1[[#This Row],[y]]-Table1[[#This Row],[Trend (window size 13)]]</f>
        <v>1.8346153846153896</v>
      </c>
      <c r="F593" s="4">
        <f ca="1">AVERAGEIF($C$8:$C$727, Table1[[#This Row],[Monthly]], $E$8:$E$727)</f>
        <v>2.4728461538461546</v>
      </c>
      <c r="G593" s="4">
        <f ca="1">Table1[[#This Row],[Add_Seasonality_Average (Additive)]]-AVERAGE($F$2:$F$13)</f>
        <v>2.4687596153846161</v>
      </c>
      <c r="H593" s="4">
        <f ca="1">Table1[[#This Row],[y]]-Table1[[#This Row],[Seasonality]]</f>
        <v>22.061240384615385</v>
      </c>
      <c r="I593" s="4">
        <f ca="1">Table1[[#This Row],[Seasonally_Adjusted_Data]]</f>
        <v>22.061240384615385</v>
      </c>
      <c r="J593" s="4"/>
      <c r="K593" s="4"/>
      <c r="L593" s="4"/>
      <c r="M593" s="4"/>
      <c r="N593" s="4"/>
    </row>
    <row r="594" spans="1:14" x14ac:dyDescent="0.2">
      <c r="A594" s="5">
        <v>36281</v>
      </c>
      <c r="B594" s="3">
        <v>23.64</v>
      </c>
      <c r="C594" s="3" t="str">
        <f t="shared" si="18"/>
        <v>May</v>
      </c>
      <c r="D594" s="3">
        <f t="shared" ca="1" si="19"/>
        <v>22.637692307692305</v>
      </c>
      <c r="E594" s="4">
        <f ca="1">Table1[[#This Row],[y]]-Table1[[#This Row],[Trend (window size 13)]]</f>
        <v>1.0023076923076957</v>
      </c>
      <c r="F594" s="4">
        <f ca="1">AVERAGEIF($C$8:$C$727, Table1[[#This Row],[Monthly]], $E$8:$E$727)</f>
        <v>1.190307692307693</v>
      </c>
      <c r="G594" s="4">
        <f ca="1">Table1[[#This Row],[Add_Seasonality_Average (Additive)]]-AVERAGE($F$2:$F$13)</f>
        <v>1.1862211538461545</v>
      </c>
      <c r="H594" s="4">
        <f ca="1">Table1[[#This Row],[y]]-Table1[[#This Row],[Seasonality]]</f>
        <v>22.453778846153845</v>
      </c>
      <c r="I594" s="4">
        <f ca="1">Table1[[#This Row],[Seasonally_Adjusted_Data]]</f>
        <v>22.453778846153845</v>
      </c>
      <c r="J594" s="4"/>
      <c r="K594" s="4"/>
      <c r="L594" s="4"/>
      <c r="M594" s="4"/>
      <c r="N594" s="4"/>
    </row>
    <row r="595" spans="1:14" x14ac:dyDescent="0.2">
      <c r="A595" s="5">
        <v>36312</v>
      </c>
      <c r="B595" s="3">
        <v>22.09</v>
      </c>
      <c r="C595" s="3" t="str">
        <f t="shared" si="18"/>
        <v>Jun</v>
      </c>
      <c r="D595" s="3">
        <f t="shared" ca="1" si="19"/>
        <v>22.700769230769232</v>
      </c>
      <c r="E595" s="4">
        <f ca="1">Table1[[#This Row],[y]]-Table1[[#This Row],[Trend (window size 13)]]</f>
        <v>-0.61076923076923251</v>
      </c>
      <c r="F595" s="4">
        <f ca="1">AVERAGEIF($C$8:$C$727, Table1[[#This Row],[Monthly]], $E$8:$E$727)</f>
        <v>-0.22521794871794854</v>
      </c>
      <c r="G595" s="4">
        <f ca="1">Table1[[#This Row],[Add_Seasonality_Average (Additive)]]-AVERAGE($F$2:$F$13)</f>
        <v>-0.22930448717948707</v>
      </c>
      <c r="H595" s="4">
        <f ca="1">Table1[[#This Row],[y]]-Table1[[#This Row],[Seasonality]]</f>
        <v>22.319304487179487</v>
      </c>
      <c r="I595" s="4">
        <f ca="1">Table1[[#This Row],[Seasonally_Adjusted_Data]]</f>
        <v>22.319304487179487</v>
      </c>
      <c r="J595" s="4"/>
      <c r="K595" s="4"/>
      <c r="L595" s="4"/>
      <c r="M595" s="4"/>
      <c r="N595" s="4"/>
    </row>
    <row r="596" spans="1:14" x14ac:dyDescent="0.2">
      <c r="A596" s="5">
        <v>36342</v>
      </c>
      <c r="B596" s="3">
        <v>21.36</v>
      </c>
      <c r="C596" s="3" t="str">
        <f t="shared" si="18"/>
        <v>Jul</v>
      </c>
      <c r="D596" s="3">
        <f t="shared" ca="1" si="19"/>
        <v>22.793076923076924</v>
      </c>
      <c r="E596" s="4">
        <f ca="1">Table1[[#This Row],[y]]-Table1[[#This Row],[Trend (window size 13)]]</f>
        <v>-1.4330769230769249</v>
      </c>
      <c r="F596" s="4">
        <f ca="1">AVERAGEIF($C$8:$C$727, Table1[[#This Row],[Monthly]], $E$8:$E$727)</f>
        <v>-1.4442692307692311</v>
      </c>
      <c r="G596" s="4">
        <f ca="1">Table1[[#This Row],[Add_Seasonality_Average (Additive)]]-AVERAGE($F$2:$F$13)</f>
        <v>-1.4483557692307696</v>
      </c>
      <c r="H596" s="4">
        <f ca="1">Table1[[#This Row],[y]]-Table1[[#This Row],[Seasonality]]</f>
        <v>22.808355769230769</v>
      </c>
      <c r="I596" s="4">
        <f ca="1">Table1[[#This Row],[Seasonally_Adjusted_Data]]</f>
        <v>22.808355769230769</v>
      </c>
      <c r="J596" s="4"/>
      <c r="K596" s="4"/>
      <c r="L596" s="4"/>
      <c r="M596" s="4"/>
      <c r="N596" s="4"/>
    </row>
    <row r="597" spans="1:14" x14ac:dyDescent="0.2">
      <c r="A597" s="5">
        <v>36373</v>
      </c>
      <c r="B597" s="3">
        <v>20.67</v>
      </c>
      <c r="C597" s="3" t="str">
        <f t="shared" si="18"/>
        <v>Aug</v>
      </c>
      <c r="D597" s="3">
        <f t="shared" ca="1" si="19"/>
        <v>22.881538461538462</v>
      </c>
      <c r="E597" s="4">
        <f ca="1">Table1[[#This Row],[y]]-Table1[[#This Row],[Trend (window size 13)]]</f>
        <v>-2.2115384615384599</v>
      </c>
      <c r="F597" s="4">
        <f ca="1">AVERAGEIF($C$8:$C$727, Table1[[#This Row],[Monthly]], $E$8:$E$727)</f>
        <v>-2.4472564102564101</v>
      </c>
      <c r="G597" s="4">
        <f ca="1">Table1[[#This Row],[Add_Seasonality_Average (Additive)]]-AVERAGE($F$2:$F$13)</f>
        <v>-2.4513429487179486</v>
      </c>
      <c r="H597" s="4">
        <f ca="1">Table1[[#This Row],[y]]-Table1[[#This Row],[Seasonality]]</f>
        <v>23.121342948717949</v>
      </c>
      <c r="I597" s="4">
        <f ca="1">Table1[[#This Row],[Seasonally_Adjusted_Data]]</f>
        <v>23.121342948717949</v>
      </c>
      <c r="J597" s="4"/>
      <c r="K597" s="4"/>
      <c r="L597" s="4"/>
      <c r="M597" s="4"/>
      <c r="N597" s="4"/>
    </row>
    <row r="598" spans="1:14" x14ac:dyDescent="0.2">
      <c r="A598" s="5">
        <v>36404</v>
      </c>
      <c r="B598" s="3">
        <v>20.079999999999998</v>
      </c>
      <c r="C598" s="3" t="str">
        <f t="shared" si="18"/>
        <v>Sep</v>
      </c>
      <c r="D598" s="3">
        <f t="shared" ca="1" si="19"/>
        <v>22.876923076923074</v>
      </c>
      <c r="E598" s="4">
        <f ca="1">Table1[[#This Row],[y]]-Table1[[#This Row],[Trend (window size 13)]]</f>
        <v>-2.7969230769230755</v>
      </c>
      <c r="F598" s="4">
        <f ca="1">AVERAGEIF($C$8:$C$727, Table1[[#This Row],[Monthly]], $E$8:$E$727)</f>
        <v>-2.7400384615384614</v>
      </c>
      <c r="G598" s="4">
        <f ca="1">Table1[[#This Row],[Add_Seasonality_Average (Additive)]]-AVERAGE($F$2:$F$13)</f>
        <v>-2.7441249999999999</v>
      </c>
      <c r="H598" s="4">
        <f ca="1">Table1[[#This Row],[y]]-Table1[[#This Row],[Seasonality]]</f>
        <v>22.824124999999999</v>
      </c>
      <c r="I598" s="4">
        <f ca="1">Table1[[#This Row],[Seasonally_Adjusted_Data]]</f>
        <v>22.824124999999999</v>
      </c>
      <c r="J598" s="4"/>
      <c r="K598" s="4"/>
      <c r="L598" s="4"/>
      <c r="M598" s="4"/>
      <c r="N598" s="4"/>
    </row>
    <row r="599" spans="1:14" x14ac:dyDescent="0.2">
      <c r="A599" s="5">
        <v>36434</v>
      </c>
      <c r="B599" s="3">
        <v>20.46</v>
      </c>
      <c r="C599" s="3" t="str">
        <f t="shared" si="18"/>
        <v>Oct</v>
      </c>
      <c r="D599" s="3">
        <f t="shared" ca="1" si="19"/>
        <v>22.804615384615389</v>
      </c>
      <c r="E599" s="4">
        <f ca="1">Table1[[#This Row],[y]]-Table1[[#This Row],[Trend (window size 13)]]</f>
        <v>-2.3446153846153877</v>
      </c>
      <c r="F599" s="4">
        <f ca="1">AVERAGEIF($C$8:$C$727, Table1[[#This Row],[Monthly]], $E$8:$E$727)</f>
        <v>-2.4004615384615375</v>
      </c>
      <c r="G599" s="4">
        <f ca="1">Table1[[#This Row],[Add_Seasonality_Average (Additive)]]-AVERAGE($F$2:$F$13)</f>
        <v>-2.404548076923076</v>
      </c>
      <c r="H599" s="4">
        <f ca="1">Table1[[#This Row],[y]]-Table1[[#This Row],[Seasonality]]</f>
        <v>22.864548076923079</v>
      </c>
      <c r="I599" s="4">
        <f ca="1">Table1[[#This Row],[Seasonally_Adjusted_Data]]</f>
        <v>22.864548076923079</v>
      </c>
      <c r="J599" s="4"/>
      <c r="K599" s="4"/>
      <c r="L599" s="4"/>
      <c r="M599" s="4"/>
      <c r="N599" s="4"/>
    </row>
    <row r="600" spans="1:14" x14ac:dyDescent="0.2">
      <c r="A600" s="5">
        <v>36465</v>
      </c>
      <c r="B600" s="3">
        <v>20.62</v>
      </c>
      <c r="C600" s="3" t="str">
        <f t="shared" si="18"/>
        <v>Nov</v>
      </c>
      <c r="D600" s="3">
        <f t="shared" ca="1" si="19"/>
        <v>22.784615384615389</v>
      </c>
      <c r="E600" s="4">
        <f ca="1">Table1[[#This Row],[y]]-Table1[[#This Row],[Trend (window size 13)]]</f>
        <v>-2.1646153846153879</v>
      </c>
      <c r="F600" s="4">
        <f ca="1">AVERAGEIF($C$8:$C$727, Table1[[#This Row],[Monthly]], $E$8:$E$727)</f>
        <v>-1.6477179487179485</v>
      </c>
      <c r="G600" s="4">
        <f ca="1">Table1[[#This Row],[Add_Seasonality_Average (Additive)]]-AVERAGE($F$2:$F$13)</f>
        <v>-1.651804487179487</v>
      </c>
      <c r="H600" s="4">
        <f ca="1">Table1[[#This Row],[y]]-Table1[[#This Row],[Seasonality]]</f>
        <v>22.271804487179487</v>
      </c>
      <c r="I600" s="4">
        <f ca="1">Table1[[#This Row],[Seasonally_Adjusted_Data]]</f>
        <v>22.271804487179487</v>
      </c>
      <c r="J600" s="4"/>
      <c r="K600" s="4"/>
      <c r="L600" s="4"/>
      <c r="M600" s="4"/>
      <c r="N600" s="4"/>
    </row>
    <row r="601" spans="1:14" x14ac:dyDescent="0.2">
      <c r="A601" s="5">
        <v>36495</v>
      </c>
      <c r="B601" s="3">
        <v>22.42</v>
      </c>
      <c r="C601" s="3" t="str">
        <f t="shared" si="18"/>
        <v>Dec</v>
      </c>
      <c r="D601" s="3">
        <f t="shared" ca="1" si="19"/>
        <v>22.73</v>
      </c>
      <c r="E601" s="4">
        <f ca="1">Table1[[#This Row],[y]]-Table1[[#This Row],[Trend (window size 13)]]</f>
        <v>-0.30999999999999872</v>
      </c>
      <c r="F601" s="4">
        <f ca="1">AVERAGEIF($C$8:$C$727, Table1[[#This Row],[Monthly]], $E$8:$E$727)</f>
        <v>-0.38643589743589757</v>
      </c>
      <c r="G601" s="4">
        <f ca="1">Table1[[#This Row],[Add_Seasonality_Average (Additive)]]-AVERAGE($F$2:$F$13)</f>
        <v>-0.39052243589743607</v>
      </c>
      <c r="H601" s="4">
        <f ca="1">Table1[[#This Row],[y]]-Table1[[#This Row],[Seasonality]]</f>
        <v>22.810522435897436</v>
      </c>
      <c r="I601" s="4">
        <f ca="1">Table1[[#This Row],[Seasonally_Adjusted_Data]]</f>
        <v>22.810522435897436</v>
      </c>
      <c r="J601" s="4"/>
      <c r="K601" s="4"/>
      <c r="L601" s="4"/>
      <c r="M601" s="4"/>
      <c r="N601" s="4"/>
    </row>
    <row r="602" spans="1:14" x14ac:dyDescent="0.2">
      <c r="A602" s="5">
        <v>36526</v>
      </c>
      <c r="B602" s="3">
        <v>24.01</v>
      </c>
      <c r="C602" s="3" t="str">
        <f t="shared" si="18"/>
        <v>Jan</v>
      </c>
      <c r="D602" s="3">
        <f t="shared" ca="1" si="19"/>
        <v>22.682307692307692</v>
      </c>
      <c r="E602" s="4">
        <f ca="1">Table1[[#This Row],[y]]-Table1[[#This Row],[Trend (window size 13)]]</f>
        <v>1.3276923076923097</v>
      </c>
      <c r="F602" s="4">
        <f ca="1">AVERAGEIF($C$8:$C$727, Table1[[#This Row],[Monthly]], $E$8:$E$727)</f>
        <v>1.4054358974358971</v>
      </c>
      <c r="G602" s="4">
        <f ca="1">Table1[[#This Row],[Add_Seasonality_Average (Additive)]]-AVERAGE($F$2:$F$13)</f>
        <v>1.4013493589743586</v>
      </c>
      <c r="H602" s="4">
        <f ca="1">Table1[[#This Row],[y]]-Table1[[#This Row],[Seasonality]]</f>
        <v>22.608650641025644</v>
      </c>
      <c r="I602" s="4">
        <f ca="1">Table1[[#This Row],[Seasonally_Adjusted_Data]]</f>
        <v>22.608650641025644</v>
      </c>
      <c r="J602" s="4"/>
      <c r="K602" s="4"/>
      <c r="L602" s="4"/>
      <c r="M602" s="4"/>
      <c r="N602" s="4"/>
    </row>
    <row r="603" spans="1:14" x14ac:dyDescent="0.2">
      <c r="A603" s="5">
        <v>36557</v>
      </c>
      <c r="B603" s="3">
        <v>25.38</v>
      </c>
      <c r="C603" s="3" t="str">
        <f t="shared" si="18"/>
        <v>Feb</v>
      </c>
      <c r="D603" s="3">
        <f t="shared" ca="1" si="19"/>
        <v>22.583076923076923</v>
      </c>
      <c r="E603" s="4">
        <f ca="1">Table1[[#This Row],[y]]-Table1[[#This Row],[Trend (window size 13)]]</f>
        <v>2.7969230769230755</v>
      </c>
      <c r="F603" s="4">
        <f ca="1">AVERAGEIF($C$8:$C$727, Table1[[#This Row],[Monthly]], $E$8:$E$727)</f>
        <v>2.9278461538461542</v>
      </c>
      <c r="G603" s="4">
        <f ca="1">Table1[[#This Row],[Add_Seasonality_Average (Additive)]]-AVERAGE($F$2:$F$13)</f>
        <v>2.9237596153846157</v>
      </c>
      <c r="H603" s="4">
        <f ca="1">Table1[[#This Row],[y]]-Table1[[#This Row],[Seasonality]]</f>
        <v>22.456240384615384</v>
      </c>
      <c r="I603" s="4">
        <f ca="1">Table1[[#This Row],[Seasonally_Adjusted_Data]]</f>
        <v>22.456240384615384</v>
      </c>
      <c r="J603" s="4"/>
      <c r="K603" s="4"/>
      <c r="L603" s="4"/>
      <c r="M603" s="4"/>
      <c r="N603" s="4"/>
    </row>
    <row r="604" spans="1:14" x14ac:dyDescent="0.2">
      <c r="A604" s="5">
        <v>36586</v>
      </c>
      <c r="B604" s="3">
        <v>25.67</v>
      </c>
      <c r="C604" s="3" t="str">
        <f t="shared" si="18"/>
        <v>Mar</v>
      </c>
      <c r="D604" s="3">
        <f t="shared" ca="1" si="19"/>
        <v>22.580769230769231</v>
      </c>
      <c r="E604" s="4">
        <f ca="1">Table1[[#This Row],[y]]-Table1[[#This Row],[Trend (window size 13)]]</f>
        <v>3.0892307692307703</v>
      </c>
      <c r="F604" s="4">
        <f ca="1">AVERAGEIF($C$8:$C$727, Table1[[#This Row],[Monthly]], $E$8:$E$727)</f>
        <v>3.3439999999999999</v>
      </c>
      <c r="G604" s="4">
        <f ca="1">Table1[[#This Row],[Add_Seasonality_Average (Additive)]]-AVERAGE($F$2:$F$13)</f>
        <v>3.3399134615384614</v>
      </c>
      <c r="H604" s="4">
        <f ca="1">Table1[[#This Row],[y]]-Table1[[#This Row],[Seasonality]]</f>
        <v>22.33008653846154</v>
      </c>
      <c r="I604" s="4">
        <f ca="1">Table1[[#This Row],[Seasonally_Adjusted_Data]]</f>
        <v>22.33008653846154</v>
      </c>
      <c r="J604" s="4"/>
      <c r="K604" s="4"/>
      <c r="L604" s="4"/>
      <c r="M604" s="4"/>
      <c r="N604" s="4"/>
    </row>
    <row r="605" spans="1:14" x14ac:dyDescent="0.2">
      <c r="A605" s="5">
        <v>36617</v>
      </c>
      <c r="B605" s="3">
        <v>25.53</v>
      </c>
      <c r="C605" s="3" t="str">
        <f t="shared" si="18"/>
        <v>Apr</v>
      </c>
      <c r="D605" s="3">
        <f t="shared" ca="1" si="19"/>
        <v>22.643846153846155</v>
      </c>
      <c r="E605" s="4">
        <f ca="1">Table1[[#This Row],[y]]-Table1[[#This Row],[Trend (window size 13)]]</f>
        <v>2.8861538461538458</v>
      </c>
      <c r="F605" s="4">
        <f ca="1">AVERAGEIF($C$8:$C$727, Table1[[#This Row],[Monthly]], $E$8:$E$727)</f>
        <v>2.4728461538461546</v>
      </c>
      <c r="G605" s="4">
        <f ca="1">Table1[[#This Row],[Add_Seasonality_Average (Additive)]]-AVERAGE($F$2:$F$13)</f>
        <v>2.4687596153846161</v>
      </c>
      <c r="H605" s="4">
        <f ca="1">Table1[[#This Row],[y]]-Table1[[#This Row],[Seasonality]]</f>
        <v>23.061240384615385</v>
      </c>
      <c r="I605" s="4">
        <f ca="1">Table1[[#This Row],[Seasonally_Adjusted_Data]]</f>
        <v>23.061240384615385</v>
      </c>
      <c r="J605" s="4"/>
      <c r="K605" s="4"/>
      <c r="L605" s="4"/>
      <c r="M605" s="4"/>
      <c r="N605" s="4"/>
    </row>
    <row r="606" spans="1:14" x14ac:dyDescent="0.2">
      <c r="A606" s="5">
        <v>36647</v>
      </c>
      <c r="B606" s="3">
        <v>24.27</v>
      </c>
      <c r="C606" s="3" t="str">
        <f t="shared" si="18"/>
        <v>May</v>
      </c>
      <c r="D606" s="3">
        <f t="shared" ca="1" si="19"/>
        <v>22.66</v>
      </c>
      <c r="E606" s="4">
        <f ca="1">Table1[[#This Row],[y]]-Table1[[#This Row],[Trend (window size 13)]]</f>
        <v>1.6099999999999994</v>
      </c>
      <c r="F606" s="4">
        <f ca="1">AVERAGEIF($C$8:$C$727, Table1[[#This Row],[Monthly]], $E$8:$E$727)</f>
        <v>1.190307692307693</v>
      </c>
      <c r="G606" s="4">
        <f ca="1">Table1[[#This Row],[Add_Seasonality_Average (Additive)]]-AVERAGE($F$2:$F$13)</f>
        <v>1.1862211538461545</v>
      </c>
      <c r="H606" s="4">
        <f ca="1">Table1[[#This Row],[y]]-Table1[[#This Row],[Seasonality]]</f>
        <v>23.083778846153844</v>
      </c>
      <c r="I606" s="4">
        <f ca="1">Table1[[#This Row],[Seasonally_Adjusted_Data]]</f>
        <v>23.083778846153844</v>
      </c>
      <c r="J606" s="4"/>
      <c r="K606" s="4"/>
      <c r="L606" s="4"/>
      <c r="M606" s="4"/>
      <c r="N606" s="4"/>
    </row>
    <row r="607" spans="1:14" x14ac:dyDescent="0.2">
      <c r="A607" s="5">
        <v>36678</v>
      </c>
      <c r="B607" s="3">
        <v>22.93</v>
      </c>
      <c r="C607" s="3" t="str">
        <f t="shared" si="18"/>
        <v>Jun</v>
      </c>
      <c r="D607" s="3">
        <f t="shared" ca="1" si="19"/>
        <v>22.772307692307688</v>
      </c>
      <c r="E607" s="4">
        <f ca="1">Table1[[#This Row],[y]]-Table1[[#This Row],[Trend (window size 13)]]</f>
        <v>0.15769230769231157</v>
      </c>
      <c r="F607" s="4">
        <f ca="1">AVERAGEIF($C$8:$C$727, Table1[[#This Row],[Monthly]], $E$8:$E$727)</f>
        <v>-0.22521794871794854</v>
      </c>
      <c r="G607" s="4">
        <f ca="1">Table1[[#This Row],[Add_Seasonality_Average (Additive)]]-AVERAGE($F$2:$F$13)</f>
        <v>-0.22930448717948707</v>
      </c>
      <c r="H607" s="4">
        <f ca="1">Table1[[#This Row],[y]]-Table1[[#This Row],[Seasonality]]</f>
        <v>23.159304487179487</v>
      </c>
      <c r="I607" s="4">
        <f ca="1">Table1[[#This Row],[Seasonally_Adjusted_Data]]</f>
        <v>23.159304487179487</v>
      </c>
      <c r="J607" s="4"/>
      <c r="K607" s="4"/>
      <c r="L607" s="4"/>
      <c r="M607" s="4"/>
      <c r="N607" s="4"/>
    </row>
    <row r="608" spans="1:14" x14ac:dyDescent="0.2">
      <c r="A608" s="5">
        <v>36708</v>
      </c>
      <c r="B608" s="3">
        <v>21.47</v>
      </c>
      <c r="C608" s="3" t="str">
        <f t="shared" si="18"/>
        <v>Jul</v>
      </c>
      <c r="D608" s="3">
        <f t="shared" ca="1" si="19"/>
        <v>22.912307692307689</v>
      </c>
      <c r="E608" s="4">
        <f ca="1">Table1[[#This Row],[y]]-Table1[[#This Row],[Trend (window size 13)]]</f>
        <v>-1.4423076923076898</v>
      </c>
      <c r="F608" s="4">
        <f ca="1">AVERAGEIF($C$8:$C$727, Table1[[#This Row],[Monthly]], $E$8:$E$727)</f>
        <v>-1.4442692307692311</v>
      </c>
      <c r="G608" s="4">
        <f ca="1">Table1[[#This Row],[Add_Seasonality_Average (Additive)]]-AVERAGE($F$2:$F$13)</f>
        <v>-1.4483557692307696</v>
      </c>
      <c r="H608" s="4">
        <f ca="1">Table1[[#This Row],[y]]-Table1[[#This Row],[Seasonality]]</f>
        <v>22.918355769230768</v>
      </c>
      <c r="I608" s="4">
        <f ca="1">Table1[[#This Row],[Seasonally_Adjusted_Data]]</f>
        <v>22.918355769230768</v>
      </c>
      <c r="J608" s="4"/>
      <c r="K608" s="4"/>
      <c r="L608" s="4"/>
      <c r="M608" s="4"/>
      <c r="N608" s="4"/>
    </row>
    <row r="609" spans="1:14" x14ac:dyDescent="0.2">
      <c r="A609" s="5">
        <v>36739</v>
      </c>
      <c r="B609" s="3">
        <v>20.07</v>
      </c>
      <c r="C609" s="3" t="str">
        <f t="shared" si="18"/>
        <v>Aug</v>
      </c>
      <c r="D609" s="3">
        <f t="shared" ca="1" si="19"/>
        <v>23.073846153846151</v>
      </c>
      <c r="E609" s="4">
        <f ca="1">Table1[[#This Row],[y]]-Table1[[#This Row],[Trend (window size 13)]]</f>
        <v>-3.0038461538461512</v>
      </c>
      <c r="F609" s="4">
        <f ca="1">AVERAGEIF($C$8:$C$727, Table1[[#This Row],[Monthly]], $E$8:$E$727)</f>
        <v>-2.4472564102564101</v>
      </c>
      <c r="G609" s="4">
        <f ca="1">Table1[[#This Row],[Add_Seasonality_Average (Additive)]]-AVERAGE($F$2:$F$13)</f>
        <v>-2.4513429487179486</v>
      </c>
      <c r="H609" s="4">
        <f ca="1">Table1[[#This Row],[y]]-Table1[[#This Row],[Seasonality]]</f>
        <v>22.521342948717948</v>
      </c>
      <c r="I609" s="4">
        <f ca="1">Table1[[#This Row],[Seasonally_Adjusted_Data]]</f>
        <v>22.521342948717948</v>
      </c>
      <c r="J609" s="4"/>
      <c r="K609" s="4"/>
      <c r="L609" s="4"/>
      <c r="M609" s="4"/>
      <c r="N609" s="4"/>
    </row>
    <row r="610" spans="1:14" x14ac:dyDescent="0.2">
      <c r="A610" s="5">
        <v>36770</v>
      </c>
      <c r="B610" s="3">
        <v>20.64</v>
      </c>
      <c r="C610" s="3" t="str">
        <f t="shared" si="18"/>
        <v>Sep</v>
      </c>
      <c r="D610" s="3">
        <f t="shared" ca="1" si="19"/>
        <v>23.189999999999998</v>
      </c>
      <c r="E610" s="4">
        <f ca="1">Table1[[#This Row],[y]]-Table1[[#This Row],[Trend (window size 13)]]</f>
        <v>-2.5499999999999972</v>
      </c>
      <c r="F610" s="4">
        <f ca="1">AVERAGEIF($C$8:$C$727, Table1[[#This Row],[Monthly]], $E$8:$E$727)</f>
        <v>-2.7400384615384614</v>
      </c>
      <c r="G610" s="4">
        <f ca="1">Table1[[#This Row],[Add_Seasonality_Average (Additive)]]-AVERAGE($F$2:$F$13)</f>
        <v>-2.7441249999999999</v>
      </c>
      <c r="H610" s="4">
        <f ca="1">Table1[[#This Row],[y]]-Table1[[#This Row],[Seasonality]]</f>
        <v>23.384125000000001</v>
      </c>
      <c r="I610" s="4">
        <f ca="1">Table1[[#This Row],[Seasonally_Adjusted_Data]]</f>
        <v>23.384125000000001</v>
      </c>
      <c r="J610" s="4"/>
      <c r="K610" s="4"/>
      <c r="L610" s="4"/>
      <c r="M610" s="4"/>
      <c r="N610" s="4"/>
    </row>
    <row r="611" spans="1:14" x14ac:dyDescent="0.2">
      <c r="A611" s="5">
        <v>36800</v>
      </c>
      <c r="B611" s="3">
        <v>20.9</v>
      </c>
      <c r="C611" s="3" t="str">
        <f t="shared" si="18"/>
        <v>Oct</v>
      </c>
      <c r="D611" s="3">
        <f t="shared" ca="1" si="19"/>
        <v>23.214615384615382</v>
      </c>
      <c r="E611" s="4">
        <f ca="1">Table1[[#This Row],[y]]-Table1[[#This Row],[Trend (window size 13)]]</f>
        <v>-2.314615384615383</v>
      </c>
      <c r="F611" s="4">
        <f ca="1">AVERAGEIF($C$8:$C$727, Table1[[#This Row],[Monthly]], $E$8:$E$727)</f>
        <v>-2.4004615384615375</v>
      </c>
      <c r="G611" s="4">
        <f ca="1">Table1[[#This Row],[Add_Seasonality_Average (Additive)]]-AVERAGE($F$2:$F$13)</f>
        <v>-2.404548076923076</v>
      </c>
      <c r="H611" s="4">
        <f ca="1">Table1[[#This Row],[y]]-Table1[[#This Row],[Seasonality]]</f>
        <v>23.304548076923076</v>
      </c>
      <c r="I611" s="4">
        <f ca="1">Table1[[#This Row],[Seasonally_Adjusted_Data]]</f>
        <v>23.304548076923076</v>
      </c>
      <c r="J611" s="4"/>
      <c r="K611" s="4"/>
      <c r="L611" s="4"/>
      <c r="M611" s="4"/>
      <c r="N611" s="4"/>
    </row>
    <row r="612" spans="1:14" x14ac:dyDescent="0.2">
      <c r="A612" s="5">
        <v>36831</v>
      </c>
      <c r="B612" s="3">
        <v>20.67</v>
      </c>
      <c r="C612" s="3" t="str">
        <f t="shared" si="18"/>
        <v>Nov</v>
      </c>
      <c r="D612" s="3">
        <f t="shared" ca="1" si="19"/>
        <v>23.095384615384617</v>
      </c>
      <c r="E612" s="4">
        <f ca="1">Table1[[#This Row],[y]]-Table1[[#This Row],[Trend (window size 13)]]</f>
        <v>-2.4253846153846155</v>
      </c>
      <c r="F612" s="4">
        <f ca="1">AVERAGEIF($C$8:$C$727, Table1[[#This Row],[Monthly]], $E$8:$E$727)</f>
        <v>-1.6477179487179485</v>
      </c>
      <c r="G612" s="4">
        <f ca="1">Table1[[#This Row],[Add_Seasonality_Average (Additive)]]-AVERAGE($F$2:$F$13)</f>
        <v>-1.651804487179487</v>
      </c>
      <c r="H612" s="4">
        <f ca="1">Table1[[#This Row],[y]]-Table1[[#This Row],[Seasonality]]</f>
        <v>22.321804487179488</v>
      </c>
      <c r="I612" s="4">
        <f ca="1">Table1[[#This Row],[Seasonally_Adjusted_Data]]</f>
        <v>22.321804487179488</v>
      </c>
      <c r="J612" s="4"/>
      <c r="K612" s="4"/>
      <c r="L612" s="4"/>
      <c r="M612" s="4"/>
      <c r="N612" s="4"/>
    </row>
    <row r="613" spans="1:14" x14ac:dyDescent="0.2">
      <c r="A613" s="5">
        <v>36861</v>
      </c>
      <c r="B613" s="3">
        <v>22.08</v>
      </c>
      <c r="C613" s="3" t="str">
        <f t="shared" si="18"/>
        <v>Dec</v>
      </c>
      <c r="D613" s="3">
        <f t="shared" ca="1" si="19"/>
        <v>22.975384615384616</v>
      </c>
      <c r="E613" s="4">
        <f ca="1">Table1[[#This Row],[y]]-Table1[[#This Row],[Trend (window size 13)]]</f>
        <v>-0.89538461538461789</v>
      </c>
      <c r="F613" s="4">
        <f ca="1">AVERAGEIF($C$8:$C$727, Table1[[#This Row],[Monthly]], $E$8:$E$727)</f>
        <v>-0.38643589743589757</v>
      </c>
      <c r="G613" s="4">
        <f ca="1">Table1[[#This Row],[Add_Seasonality_Average (Additive)]]-AVERAGE($F$2:$F$13)</f>
        <v>-0.39052243589743607</v>
      </c>
      <c r="H613" s="4">
        <f ca="1">Table1[[#This Row],[y]]-Table1[[#This Row],[Seasonality]]</f>
        <v>22.470522435897433</v>
      </c>
      <c r="I613" s="4">
        <f ca="1">Table1[[#This Row],[Seasonally_Adjusted_Data]]</f>
        <v>22.470522435897433</v>
      </c>
      <c r="J613" s="4"/>
      <c r="K613" s="4"/>
      <c r="L613" s="4"/>
      <c r="M613" s="4"/>
      <c r="N613" s="4"/>
    </row>
    <row r="614" spans="1:14" x14ac:dyDescent="0.2">
      <c r="A614" s="5">
        <v>36892</v>
      </c>
      <c r="B614" s="3">
        <v>24.24</v>
      </c>
      <c r="C614" s="3" t="str">
        <f t="shared" si="18"/>
        <v>Jan</v>
      </c>
      <c r="D614" s="3">
        <f t="shared" ca="1" si="19"/>
        <v>22.863846153846154</v>
      </c>
      <c r="E614" s="4">
        <f ca="1">Table1[[#This Row],[y]]-Table1[[#This Row],[Trend (window size 13)]]</f>
        <v>1.3761538461538443</v>
      </c>
      <c r="F614" s="4">
        <f ca="1">AVERAGEIF($C$8:$C$727, Table1[[#This Row],[Monthly]], $E$8:$E$727)</f>
        <v>1.4054358974358971</v>
      </c>
      <c r="G614" s="4">
        <f ca="1">Table1[[#This Row],[Add_Seasonality_Average (Additive)]]-AVERAGE($F$2:$F$13)</f>
        <v>1.4013493589743586</v>
      </c>
      <c r="H614" s="4">
        <f ca="1">Table1[[#This Row],[y]]-Table1[[#This Row],[Seasonality]]</f>
        <v>22.838650641025641</v>
      </c>
      <c r="I614" s="4">
        <f ca="1">Table1[[#This Row],[Seasonally_Adjusted_Data]]</f>
        <v>22.838650641025641</v>
      </c>
      <c r="J614" s="4"/>
      <c r="K614" s="4"/>
      <c r="L614" s="4"/>
      <c r="M614" s="4"/>
      <c r="N614" s="4"/>
    </row>
    <row r="615" spans="1:14" x14ac:dyDescent="0.2">
      <c r="A615" s="5">
        <v>36923</v>
      </c>
      <c r="B615" s="3">
        <v>26.11</v>
      </c>
      <c r="C615" s="3" t="str">
        <f t="shared" si="18"/>
        <v>Feb</v>
      </c>
      <c r="D615" s="3">
        <f t="shared" ca="1" si="19"/>
        <v>22.76923076923077</v>
      </c>
      <c r="E615" s="4">
        <f ca="1">Table1[[#This Row],[y]]-Table1[[#This Row],[Trend (window size 13)]]</f>
        <v>3.3407692307692294</v>
      </c>
      <c r="F615" s="4">
        <f ca="1">AVERAGEIF($C$8:$C$727, Table1[[#This Row],[Monthly]], $E$8:$E$727)</f>
        <v>2.9278461538461542</v>
      </c>
      <c r="G615" s="4">
        <f ca="1">Table1[[#This Row],[Add_Seasonality_Average (Additive)]]-AVERAGE($F$2:$F$13)</f>
        <v>2.9237596153846157</v>
      </c>
      <c r="H615" s="4">
        <f ca="1">Table1[[#This Row],[y]]-Table1[[#This Row],[Seasonality]]</f>
        <v>23.186240384615385</v>
      </c>
      <c r="I615" s="4">
        <f ca="1">Table1[[#This Row],[Seasonally_Adjusted_Data]]</f>
        <v>23.186240384615385</v>
      </c>
      <c r="J615" s="4"/>
      <c r="K615" s="4"/>
      <c r="L615" s="4"/>
      <c r="M615" s="4"/>
      <c r="N615" s="4"/>
    </row>
    <row r="616" spans="1:14" x14ac:dyDescent="0.2">
      <c r="A616" s="5">
        <v>36951</v>
      </c>
      <c r="B616" s="3">
        <v>26.89</v>
      </c>
      <c r="C616" s="3" t="str">
        <f t="shared" si="18"/>
        <v>Mar</v>
      </c>
      <c r="D616" s="3">
        <f t="shared" ca="1" si="19"/>
        <v>22.74307692307692</v>
      </c>
      <c r="E616" s="4">
        <f ca="1">Table1[[#This Row],[y]]-Table1[[#This Row],[Trend (window size 13)]]</f>
        <v>4.1469230769230805</v>
      </c>
      <c r="F616" s="4">
        <f ca="1">AVERAGEIF($C$8:$C$727, Table1[[#This Row],[Monthly]], $E$8:$E$727)</f>
        <v>3.3439999999999999</v>
      </c>
      <c r="G616" s="4">
        <f ca="1">Table1[[#This Row],[Add_Seasonality_Average (Additive)]]-AVERAGE($F$2:$F$13)</f>
        <v>3.3399134615384614</v>
      </c>
      <c r="H616" s="4">
        <f ca="1">Table1[[#This Row],[y]]-Table1[[#This Row],[Seasonality]]</f>
        <v>23.550086538461539</v>
      </c>
      <c r="I616" s="4">
        <f ca="1">Table1[[#This Row],[Seasonally_Adjusted_Data]]</f>
        <v>23.550086538461539</v>
      </c>
      <c r="J616" s="4"/>
      <c r="K616" s="4"/>
      <c r="L616" s="4"/>
      <c r="M616" s="4"/>
      <c r="N616" s="4"/>
    </row>
    <row r="617" spans="1:14" x14ac:dyDescent="0.2">
      <c r="A617" s="5">
        <v>36982</v>
      </c>
      <c r="B617" s="3">
        <v>25.99</v>
      </c>
      <c r="C617" s="3" t="str">
        <f t="shared" si="18"/>
        <v>Apr</v>
      </c>
      <c r="D617" s="3">
        <f t="shared" ca="1" si="19"/>
        <v>22.704615384615384</v>
      </c>
      <c r="E617" s="4">
        <f ca="1">Table1[[#This Row],[y]]-Table1[[#This Row],[Trend (window size 13)]]</f>
        <v>3.2853846153846149</v>
      </c>
      <c r="F617" s="4">
        <f ca="1">AVERAGEIF($C$8:$C$727, Table1[[#This Row],[Monthly]], $E$8:$E$727)</f>
        <v>2.4728461538461546</v>
      </c>
      <c r="G617" s="4">
        <f ca="1">Table1[[#This Row],[Add_Seasonality_Average (Additive)]]-AVERAGE($F$2:$F$13)</f>
        <v>2.4687596153846161</v>
      </c>
      <c r="H617" s="4">
        <f ca="1">Table1[[#This Row],[y]]-Table1[[#This Row],[Seasonality]]</f>
        <v>23.521240384615382</v>
      </c>
      <c r="I617" s="4">
        <f ca="1">Table1[[#This Row],[Seasonally_Adjusted_Data]]</f>
        <v>23.521240384615382</v>
      </c>
      <c r="J617" s="4"/>
      <c r="K617" s="4"/>
      <c r="L617" s="4"/>
      <c r="M617" s="4"/>
      <c r="N617" s="4"/>
    </row>
    <row r="618" spans="1:14" x14ac:dyDescent="0.2">
      <c r="A618" s="5">
        <v>37012</v>
      </c>
      <c r="B618" s="3">
        <v>23.98</v>
      </c>
      <c r="C618" s="3" t="str">
        <f t="shared" si="18"/>
        <v>May</v>
      </c>
      <c r="D618" s="3">
        <f t="shared" ca="1" si="19"/>
        <v>22.687692307692309</v>
      </c>
      <c r="E618" s="4">
        <f ca="1">Table1[[#This Row],[y]]-Table1[[#This Row],[Trend (window size 13)]]</f>
        <v>1.2923076923076913</v>
      </c>
      <c r="F618" s="4">
        <f ca="1">AVERAGEIF($C$8:$C$727, Table1[[#This Row],[Monthly]], $E$8:$E$727)</f>
        <v>1.190307692307693</v>
      </c>
      <c r="G618" s="4">
        <f ca="1">Table1[[#This Row],[Add_Seasonality_Average (Additive)]]-AVERAGE($F$2:$F$13)</f>
        <v>1.1862211538461545</v>
      </c>
      <c r="H618" s="4">
        <f ca="1">Table1[[#This Row],[y]]-Table1[[#This Row],[Seasonality]]</f>
        <v>22.793778846153845</v>
      </c>
      <c r="I618" s="4">
        <f ca="1">Table1[[#This Row],[Seasonally_Adjusted_Data]]</f>
        <v>22.793778846153845</v>
      </c>
      <c r="J618" s="4"/>
      <c r="K618" s="4"/>
      <c r="L618" s="4"/>
      <c r="M618" s="4"/>
      <c r="N618" s="4"/>
    </row>
    <row r="619" spans="1:14" x14ac:dyDescent="0.2">
      <c r="A619" s="5">
        <v>37043</v>
      </c>
      <c r="B619" s="3">
        <v>22.71</v>
      </c>
      <c r="C619" s="3" t="str">
        <f t="shared" si="18"/>
        <v>Jun</v>
      </c>
      <c r="D619" s="3">
        <f t="shared" ca="1" si="19"/>
        <v>22.76923076923077</v>
      </c>
      <c r="E619" s="4">
        <f ca="1">Table1[[#This Row],[y]]-Table1[[#This Row],[Trend (window size 13)]]</f>
        <v>-5.9230769230769198E-2</v>
      </c>
      <c r="F619" s="4">
        <f ca="1">AVERAGEIF($C$8:$C$727, Table1[[#This Row],[Monthly]], $E$8:$E$727)</f>
        <v>-0.22521794871794854</v>
      </c>
      <c r="G619" s="4">
        <f ca="1">Table1[[#This Row],[Add_Seasonality_Average (Additive)]]-AVERAGE($F$2:$F$13)</f>
        <v>-0.22930448717948707</v>
      </c>
      <c r="H619" s="4">
        <f ca="1">Table1[[#This Row],[y]]-Table1[[#This Row],[Seasonality]]</f>
        <v>22.939304487179488</v>
      </c>
      <c r="I619" s="4">
        <f ca="1">Table1[[#This Row],[Seasonally_Adjusted_Data]]</f>
        <v>22.939304487179488</v>
      </c>
      <c r="J619" s="4"/>
      <c r="K619" s="4"/>
      <c r="L619" s="4"/>
      <c r="M619" s="4"/>
      <c r="N619" s="4"/>
    </row>
    <row r="620" spans="1:14" x14ac:dyDescent="0.2">
      <c r="A620" s="5">
        <v>37073</v>
      </c>
      <c r="B620" s="3">
        <v>21.48</v>
      </c>
      <c r="C620" s="3" t="str">
        <f t="shared" si="18"/>
        <v>Jul</v>
      </c>
      <c r="D620" s="3">
        <f t="shared" ca="1" si="19"/>
        <v>22.923846153846153</v>
      </c>
      <c r="E620" s="4">
        <f ca="1">Table1[[#This Row],[y]]-Table1[[#This Row],[Trend (window size 13)]]</f>
        <v>-1.4438461538461524</v>
      </c>
      <c r="F620" s="4">
        <f ca="1">AVERAGEIF($C$8:$C$727, Table1[[#This Row],[Monthly]], $E$8:$E$727)</f>
        <v>-1.4442692307692311</v>
      </c>
      <c r="G620" s="4">
        <f ca="1">Table1[[#This Row],[Add_Seasonality_Average (Additive)]]-AVERAGE($F$2:$F$13)</f>
        <v>-1.4483557692307696</v>
      </c>
      <c r="H620" s="4">
        <f ca="1">Table1[[#This Row],[y]]-Table1[[#This Row],[Seasonality]]</f>
        <v>22.92835576923077</v>
      </c>
      <c r="I620" s="4">
        <f ca="1">Table1[[#This Row],[Seasonally_Adjusted_Data]]</f>
        <v>22.92835576923077</v>
      </c>
      <c r="J620" s="4"/>
      <c r="K620" s="4"/>
      <c r="L620" s="4"/>
      <c r="M620" s="4"/>
      <c r="N620" s="4"/>
    </row>
    <row r="621" spans="1:14" x14ac:dyDescent="0.2">
      <c r="A621" s="5">
        <v>37104</v>
      </c>
      <c r="B621" s="3">
        <v>20.239999999999998</v>
      </c>
      <c r="C621" s="3" t="str">
        <f t="shared" si="18"/>
        <v>Aug</v>
      </c>
      <c r="D621" s="3">
        <f t="shared" ca="1" si="19"/>
        <v>23.076923076923077</v>
      </c>
      <c r="E621" s="4">
        <f ca="1">Table1[[#This Row],[y]]-Table1[[#This Row],[Trend (window size 13)]]</f>
        <v>-2.8369230769230782</v>
      </c>
      <c r="F621" s="4">
        <f ca="1">AVERAGEIF($C$8:$C$727, Table1[[#This Row],[Monthly]], $E$8:$E$727)</f>
        <v>-2.4472564102564101</v>
      </c>
      <c r="G621" s="4">
        <f ca="1">Table1[[#This Row],[Add_Seasonality_Average (Additive)]]-AVERAGE($F$2:$F$13)</f>
        <v>-2.4513429487179486</v>
      </c>
      <c r="H621" s="4">
        <f ca="1">Table1[[#This Row],[y]]-Table1[[#This Row],[Seasonality]]</f>
        <v>22.691342948717946</v>
      </c>
      <c r="I621" s="4">
        <f ca="1">Table1[[#This Row],[Seasonally_Adjusted_Data]]</f>
        <v>22.691342948717946</v>
      </c>
      <c r="J621" s="4"/>
      <c r="K621" s="4"/>
      <c r="L621" s="4"/>
      <c r="M621" s="4"/>
      <c r="N621" s="4"/>
    </row>
    <row r="622" spans="1:14" x14ac:dyDescent="0.2">
      <c r="A622" s="5">
        <v>37135</v>
      </c>
      <c r="B622" s="3">
        <v>19.73</v>
      </c>
      <c r="C622" s="3" t="str">
        <f t="shared" si="18"/>
        <v>Sep</v>
      </c>
      <c r="D622" s="3">
        <f t="shared" ca="1" si="19"/>
        <v>23.175384615384612</v>
      </c>
      <c r="E622" s="4">
        <f ca="1">Table1[[#This Row],[y]]-Table1[[#This Row],[Trend (window size 13)]]</f>
        <v>-3.4453846153846115</v>
      </c>
      <c r="F622" s="4">
        <f ca="1">AVERAGEIF($C$8:$C$727, Table1[[#This Row],[Monthly]], $E$8:$E$727)</f>
        <v>-2.7400384615384614</v>
      </c>
      <c r="G622" s="4">
        <f ca="1">Table1[[#This Row],[Add_Seasonality_Average (Additive)]]-AVERAGE($F$2:$F$13)</f>
        <v>-2.7441249999999999</v>
      </c>
      <c r="H622" s="4">
        <f ca="1">Table1[[#This Row],[y]]-Table1[[#This Row],[Seasonality]]</f>
        <v>22.474125000000001</v>
      </c>
      <c r="I622" s="4">
        <f ca="1">Table1[[#This Row],[Seasonally_Adjusted_Data]]</f>
        <v>22.474125000000001</v>
      </c>
      <c r="J622" s="4"/>
      <c r="K622" s="4"/>
      <c r="L622" s="4"/>
      <c r="M622" s="4"/>
      <c r="N622" s="4"/>
    </row>
    <row r="623" spans="1:14" x14ac:dyDescent="0.2">
      <c r="A623" s="5">
        <v>37165</v>
      </c>
      <c r="B623" s="3">
        <v>20.14</v>
      </c>
      <c r="C623" s="3" t="str">
        <f t="shared" si="18"/>
        <v>Oct</v>
      </c>
      <c r="D623" s="3">
        <f t="shared" ca="1" si="19"/>
        <v>23.14076923076923</v>
      </c>
      <c r="E623" s="4">
        <f ca="1">Table1[[#This Row],[y]]-Table1[[#This Row],[Trend (window size 13)]]</f>
        <v>-3.0007692307692295</v>
      </c>
      <c r="F623" s="4">
        <f ca="1">AVERAGEIF($C$8:$C$727, Table1[[#This Row],[Monthly]], $E$8:$E$727)</f>
        <v>-2.4004615384615375</v>
      </c>
      <c r="G623" s="4">
        <f ca="1">Table1[[#This Row],[Add_Seasonality_Average (Additive)]]-AVERAGE($F$2:$F$13)</f>
        <v>-2.404548076923076</v>
      </c>
      <c r="H623" s="4">
        <f ca="1">Table1[[#This Row],[y]]-Table1[[#This Row],[Seasonality]]</f>
        <v>22.544548076923078</v>
      </c>
      <c r="I623" s="4">
        <f ca="1">Table1[[#This Row],[Seasonally_Adjusted_Data]]</f>
        <v>22.544548076923078</v>
      </c>
      <c r="J623" s="4"/>
      <c r="K623" s="4"/>
      <c r="L623" s="4"/>
      <c r="M623" s="4"/>
      <c r="N623" s="4"/>
    </row>
    <row r="624" spans="1:14" x14ac:dyDescent="0.2">
      <c r="A624" s="5">
        <v>37196</v>
      </c>
      <c r="B624" s="3">
        <v>20.68</v>
      </c>
      <c r="C624" s="3" t="str">
        <f t="shared" si="18"/>
        <v>Nov</v>
      </c>
      <c r="D624" s="3">
        <f t="shared" ca="1" si="19"/>
        <v>23.086923076923078</v>
      </c>
      <c r="E624" s="4">
        <f ca="1">Table1[[#This Row],[y]]-Table1[[#This Row],[Trend (window size 13)]]</f>
        <v>-2.4069230769230785</v>
      </c>
      <c r="F624" s="4">
        <f ca="1">AVERAGEIF($C$8:$C$727, Table1[[#This Row],[Monthly]], $E$8:$E$727)</f>
        <v>-1.6477179487179485</v>
      </c>
      <c r="G624" s="4">
        <f ca="1">Table1[[#This Row],[Add_Seasonality_Average (Additive)]]-AVERAGE($F$2:$F$13)</f>
        <v>-1.651804487179487</v>
      </c>
      <c r="H624" s="4">
        <f ca="1">Table1[[#This Row],[y]]-Table1[[#This Row],[Seasonality]]</f>
        <v>22.331804487179486</v>
      </c>
      <c r="I624" s="4">
        <f ca="1">Table1[[#This Row],[Seasonally_Adjusted_Data]]</f>
        <v>22.331804487179486</v>
      </c>
      <c r="J624" s="4"/>
      <c r="K624" s="4"/>
      <c r="L624" s="4"/>
      <c r="M624" s="4"/>
      <c r="N624" s="4"/>
    </row>
    <row r="625" spans="1:14" x14ac:dyDescent="0.2">
      <c r="A625" s="5">
        <v>37226</v>
      </c>
      <c r="B625" s="3">
        <v>21.73</v>
      </c>
      <c r="C625" s="3" t="str">
        <f t="shared" si="18"/>
        <v>Dec</v>
      </c>
      <c r="D625" s="3">
        <f t="shared" ca="1" si="19"/>
        <v>23.033076923076919</v>
      </c>
      <c r="E625" s="4">
        <f ca="1">Table1[[#This Row],[y]]-Table1[[#This Row],[Trend (window size 13)]]</f>
        <v>-1.3030769230769188</v>
      </c>
      <c r="F625" s="4">
        <f ca="1">AVERAGEIF($C$8:$C$727, Table1[[#This Row],[Monthly]], $E$8:$E$727)</f>
        <v>-0.38643589743589757</v>
      </c>
      <c r="G625" s="4">
        <f ca="1">Table1[[#This Row],[Add_Seasonality_Average (Additive)]]-AVERAGE($F$2:$F$13)</f>
        <v>-0.39052243589743607</v>
      </c>
      <c r="H625" s="4">
        <f ca="1">Table1[[#This Row],[y]]-Table1[[#This Row],[Seasonality]]</f>
        <v>22.120522435897435</v>
      </c>
      <c r="I625" s="4">
        <f ca="1">Table1[[#This Row],[Seasonally_Adjusted_Data]]</f>
        <v>22.120522435897435</v>
      </c>
      <c r="J625" s="4"/>
      <c r="K625" s="4"/>
      <c r="L625" s="4"/>
      <c r="M625" s="4"/>
      <c r="N625" s="4"/>
    </row>
    <row r="626" spans="1:14" x14ac:dyDescent="0.2">
      <c r="A626" s="5">
        <v>37257</v>
      </c>
      <c r="B626" s="3">
        <v>24.09</v>
      </c>
      <c r="C626" s="3" t="str">
        <f t="shared" si="18"/>
        <v>Jan</v>
      </c>
      <c r="D626" s="3">
        <f t="shared" ca="1" si="19"/>
        <v>22.950769230769229</v>
      </c>
      <c r="E626" s="4">
        <f ca="1">Table1[[#This Row],[y]]-Table1[[#This Row],[Trend (window size 13)]]</f>
        <v>1.139230769230771</v>
      </c>
      <c r="F626" s="4">
        <f ca="1">AVERAGEIF($C$8:$C$727, Table1[[#This Row],[Monthly]], $E$8:$E$727)</f>
        <v>1.4054358974358971</v>
      </c>
      <c r="G626" s="4">
        <f ca="1">Table1[[#This Row],[Add_Seasonality_Average (Additive)]]-AVERAGE($F$2:$F$13)</f>
        <v>1.4013493589743586</v>
      </c>
      <c r="H626" s="4">
        <f ca="1">Table1[[#This Row],[y]]-Table1[[#This Row],[Seasonality]]</f>
        <v>22.688650641025642</v>
      </c>
      <c r="I626" s="4">
        <f ca="1">Table1[[#This Row],[Seasonally_Adjusted_Data]]</f>
        <v>22.688650641025642</v>
      </c>
      <c r="J626" s="4"/>
      <c r="K626" s="4"/>
      <c r="L626" s="4"/>
      <c r="M626" s="4"/>
      <c r="N626" s="4"/>
    </row>
    <row r="627" spans="1:14" x14ac:dyDescent="0.2">
      <c r="A627" s="5">
        <v>37288</v>
      </c>
      <c r="B627" s="3">
        <v>26.23</v>
      </c>
      <c r="C627" s="3" t="str">
        <f t="shared" si="18"/>
        <v>Feb</v>
      </c>
      <c r="D627" s="3">
        <f t="shared" ca="1" si="19"/>
        <v>22.938461538461539</v>
      </c>
      <c r="E627" s="4">
        <f ca="1">Table1[[#This Row],[y]]-Table1[[#This Row],[Trend (window size 13)]]</f>
        <v>3.2915384615384617</v>
      </c>
      <c r="F627" s="4">
        <f ca="1">AVERAGEIF($C$8:$C$727, Table1[[#This Row],[Monthly]], $E$8:$E$727)</f>
        <v>2.9278461538461542</v>
      </c>
      <c r="G627" s="4">
        <f ca="1">Table1[[#This Row],[Add_Seasonality_Average (Additive)]]-AVERAGE($F$2:$F$13)</f>
        <v>2.9237596153846157</v>
      </c>
      <c r="H627" s="4">
        <f ca="1">Table1[[#This Row],[y]]-Table1[[#This Row],[Seasonality]]</f>
        <v>23.306240384615386</v>
      </c>
      <c r="I627" s="4">
        <f ca="1">Table1[[#This Row],[Seasonally_Adjusted_Data]]</f>
        <v>23.306240384615386</v>
      </c>
      <c r="J627" s="4"/>
      <c r="K627" s="4"/>
      <c r="L627" s="4"/>
      <c r="M627" s="4"/>
      <c r="N627" s="4"/>
    </row>
    <row r="628" spans="1:14" x14ac:dyDescent="0.2">
      <c r="A628" s="5">
        <v>37316</v>
      </c>
      <c r="B628" s="3">
        <v>27.39</v>
      </c>
      <c r="C628" s="3" t="str">
        <f t="shared" si="18"/>
        <v>Mar</v>
      </c>
      <c r="D628" s="3">
        <f t="shared" ca="1" si="19"/>
        <v>23.029230769230768</v>
      </c>
      <c r="E628" s="4">
        <f ca="1">Table1[[#This Row],[y]]-Table1[[#This Row],[Trend (window size 13)]]</f>
        <v>4.3607692307692325</v>
      </c>
      <c r="F628" s="4">
        <f ca="1">AVERAGEIF($C$8:$C$727, Table1[[#This Row],[Monthly]], $E$8:$E$727)</f>
        <v>3.3439999999999999</v>
      </c>
      <c r="G628" s="4">
        <f ca="1">Table1[[#This Row],[Add_Seasonality_Average (Additive)]]-AVERAGE($F$2:$F$13)</f>
        <v>3.3399134615384614</v>
      </c>
      <c r="H628" s="4">
        <f ca="1">Table1[[#This Row],[y]]-Table1[[#This Row],[Seasonality]]</f>
        <v>24.050086538461539</v>
      </c>
      <c r="I628" s="4">
        <f ca="1">Table1[[#This Row],[Seasonally_Adjusted_Data]]</f>
        <v>24.050086538461539</v>
      </c>
      <c r="J628" s="4"/>
      <c r="K628" s="4"/>
      <c r="L628" s="4"/>
      <c r="M628" s="4"/>
      <c r="N628" s="4"/>
    </row>
    <row r="629" spans="1:14" x14ac:dyDescent="0.2">
      <c r="A629" s="5">
        <v>37347</v>
      </c>
      <c r="B629" s="3">
        <v>26.44</v>
      </c>
      <c r="C629" s="3" t="str">
        <f t="shared" si="18"/>
        <v>Apr</v>
      </c>
      <c r="D629" s="3">
        <f t="shared" ca="1" si="19"/>
        <v>23.192307692307693</v>
      </c>
      <c r="E629" s="4">
        <f ca="1">Table1[[#This Row],[y]]-Table1[[#This Row],[Trend (window size 13)]]</f>
        <v>3.2476923076923079</v>
      </c>
      <c r="F629" s="4">
        <f ca="1">AVERAGEIF($C$8:$C$727, Table1[[#This Row],[Monthly]], $E$8:$E$727)</f>
        <v>2.4728461538461546</v>
      </c>
      <c r="G629" s="4">
        <f ca="1">Table1[[#This Row],[Add_Seasonality_Average (Additive)]]-AVERAGE($F$2:$F$13)</f>
        <v>2.4687596153846161</v>
      </c>
      <c r="H629" s="4">
        <f ca="1">Table1[[#This Row],[y]]-Table1[[#This Row],[Seasonality]]</f>
        <v>23.971240384615385</v>
      </c>
      <c r="I629" s="4">
        <f ca="1">Table1[[#This Row],[Seasonally_Adjusted_Data]]</f>
        <v>23.971240384615385</v>
      </c>
      <c r="J629" s="4"/>
      <c r="K629" s="4"/>
      <c r="L629" s="4"/>
      <c r="M629" s="4"/>
      <c r="N629" s="4"/>
    </row>
    <row r="630" spans="1:14" x14ac:dyDescent="0.2">
      <c r="A630" s="5">
        <v>37377</v>
      </c>
      <c r="B630" s="3">
        <v>25.29</v>
      </c>
      <c r="C630" s="3" t="str">
        <f t="shared" si="18"/>
        <v>May</v>
      </c>
      <c r="D630" s="3">
        <f t="shared" ca="1" si="19"/>
        <v>23.400769230769235</v>
      </c>
      <c r="E630" s="4">
        <f ca="1">Table1[[#This Row],[y]]-Table1[[#This Row],[Trend (window size 13)]]</f>
        <v>1.8892307692307639</v>
      </c>
      <c r="F630" s="4">
        <f ca="1">AVERAGEIF($C$8:$C$727, Table1[[#This Row],[Monthly]], $E$8:$E$727)</f>
        <v>1.190307692307693</v>
      </c>
      <c r="G630" s="4">
        <f ca="1">Table1[[#This Row],[Add_Seasonality_Average (Additive)]]-AVERAGE($F$2:$F$13)</f>
        <v>1.1862211538461545</v>
      </c>
      <c r="H630" s="4">
        <f ca="1">Table1[[#This Row],[y]]-Table1[[#This Row],[Seasonality]]</f>
        <v>24.103778846153844</v>
      </c>
      <c r="I630" s="4">
        <f ca="1">Table1[[#This Row],[Seasonally_Adjusted_Data]]</f>
        <v>24.103778846153844</v>
      </c>
      <c r="J630" s="4"/>
      <c r="K630" s="4"/>
      <c r="L630" s="4"/>
      <c r="M630" s="4"/>
      <c r="N630" s="4"/>
    </row>
    <row r="631" spans="1:14" x14ac:dyDescent="0.2">
      <c r="A631" s="5">
        <v>37408</v>
      </c>
      <c r="B631" s="3">
        <v>23.28</v>
      </c>
      <c r="C631" s="3" t="str">
        <f t="shared" si="18"/>
        <v>Jun</v>
      </c>
      <c r="D631" s="3">
        <f t="shared" ca="1" si="19"/>
        <v>23.660000000000004</v>
      </c>
      <c r="E631" s="4">
        <f ca="1">Table1[[#This Row],[y]]-Table1[[#This Row],[Trend (window size 13)]]</f>
        <v>-0.38000000000000256</v>
      </c>
      <c r="F631" s="4">
        <f ca="1">AVERAGEIF($C$8:$C$727, Table1[[#This Row],[Monthly]], $E$8:$E$727)</f>
        <v>-0.22521794871794854</v>
      </c>
      <c r="G631" s="4">
        <f ca="1">Table1[[#This Row],[Add_Seasonality_Average (Additive)]]-AVERAGE($F$2:$F$13)</f>
        <v>-0.22930448717948707</v>
      </c>
      <c r="H631" s="4">
        <f ca="1">Table1[[#This Row],[y]]-Table1[[#This Row],[Seasonality]]</f>
        <v>23.509304487179488</v>
      </c>
      <c r="I631" s="4">
        <f ca="1">Table1[[#This Row],[Seasonally_Adjusted_Data]]</f>
        <v>23.509304487179488</v>
      </c>
      <c r="J631" s="4"/>
      <c r="K631" s="4"/>
      <c r="L631" s="4"/>
      <c r="M631" s="4"/>
      <c r="N631" s="4"/>
    </row>
    <row r="632" spans="1:14" x14ac:dyDescent="0.2">
      <c r="A632" s="5">
        <v>37438</v>
      </c>
      <c r="B632" s="3">
        <v>21.64</v>
      </c>
      <c r="C632" s="3" t="str">
        <f t="shared" si="18"/>
        <v>Jul</v>
      </c>
      <c r="D632" s="3">
        <f t="shared" ca="1" si="19"/>
        <v>23.912307692307692</v>
      </c>
      <c r="E632" s="4">
        <f ca="1">Table1[[#This Row],[y]]-Table1[[#This Row],[Trend (window size 13)]]</f>
        <v>-2.2723076923076917</v>
      </c>
      <c r="F632" s="4">
        <f ca="1">AVERAGEIF($C$8:$C$727, Table1[[#This Row],[Monthly]], $E$8:$E$727)</f>
        <v>-1.4442692307692311</v>
      </c>
      <c r="G632" s="4">
        <f ca="1">Table1[[#This Row],[Add_Seasonality_Average (Additive)]]-AVERAGE($F$2:$F$13)</f>
        <v>-1.4483557692307696</v>
      </c>
      <c r="H632" s="4">
        <f ca="1">Table1[[#This Row],[y]]-Table1[[#This Row],[Seasonality]]</f>
        <v>23.08835576923077</v>
      </c>
      <c r="I632" s="4">
        <f ca="1">Table1[[#This Row],[Seasonally_Adjusted_Data]]</f>
        <v>23.08835576923077</v>
      </c>
      <c r="J632" s="4"/>
      <c r="K632" s="4"/>
      <c r="L632" s="4"/>
      <c r="M632" s="4"/>
      <c r="N632" s="4"/>
    </row>
    <row r="633" spans="1:14" x14ac:dyDescent="0.2">
      <c r="A633" s="5">
        <v>37469</v>
      </c>
      <c r="B633" s="3">
        <v>21.32</v>
      </c>
      <c r="C633" s="3" t="str">
        <f t="shared" si="18"/>
        <v>Aug</v>
      </c>
      <c r="D633" s="3">
        <f t="shared" ca="1" si="19"/>
        <v>24.08</v>
      </c>
      <c r="E633" s="4">
        <f ca="1">Table1[[#This Row],[y]]-Table1[[#This Row],[Trend (window size 13)]]</f>
        <v>-2.759999999999998</v>
      </c>
      <c r="F633" s="4">
        <f ca="1">AVERAGEIF($C$8:$C$727, Table1[[#This Row],[Monthly]], $E$8:$E$727)</f>
        <v>-2.4472564102564101</v>
      </c>
      <c r="G633" s="4">
        <f ca="1">Table1[[#This Row],[Add_Seasonality_Average (Additive)]]-AVERAGE($F$2:$F$13)</f>
        <v>-2.4513429487179486</v>
      </c>
      <c r="H633" s="4">
        <f ca="1">Table1[[#This Row],[y]]-Table1[[#This Row],[Seasonality]]</f>
        <v>23.771342948717948</v>
      </c>
      <c r="I633" s="4">
        <f ca="1">Table1[[#This Row],[Seasonally_Adjusted_Data]]</f>
        <v>23.771342948717948</v>
      </c>
      <c r="J633" s="4"/>
      <c r="K633" s="4"/>
      <c r="L633" s="4"/>
      <c r="M633" s="4"/>
      <c r="N633" s="4"/>
    </row>
    <row r="634" spans="1:14" x14ac:dyDescent="0.2">
      <c r="A634" s="5">
        <v>37500</v>
      </c>
      <c r="B634" s="3">
        <v>21.42</v>
      </c>
      <c r="C634" s="3" t="str">
        <f t="shared" si="18"/>
        <v>Sep</v>
      </c>
      <c r="D634" s="3">
        <f t="shared" ca="1" si="19"/>
        <v>24.132307692307695</v>
      </c>
      <c r="E634" s="4">
        <f ca="1">Table1[[#This Row],[y]]-Table1[[#This Row],[Trend (window size 13)]]</f>
        <v>-2.712307692307693</v>
      </c>
      <c r="F634" s="4">
        <f ca="1">AVERAGEIF($C$8:$C$727, Table1[[#This Row],[Monthly]], $E$8:$E$727)</f>
        <v>-2.7400384615384614</v>
      </c>
      <c r="G634" s="4">
        <f ca="1">Table1[[#This Row],[Add_Seasonality_Average (Additive)]]-AVERAGE($F$2:$F$13)</f>
        <v>-2.7441249999999999</v>
      </c>
      <c r="H634" s="4">
        <f ca="1">Table1[[#This Row],[y]]-Table1[[#This Row],[Seasonality]]</f>
        <v>24.164125000000002</v>
      </c>
      <c r="I634" s="4">
        <f ca="1">Table1[[#This Row],[Seasonally_Adjusted_Data]]</f>
        <v>24.164125000000002</v>
      </c>
      <c r="J634" s="4"/>
      <c r="K634" s="4"/>
      <c r="L634" s="4"/>
      <c r="M634" s="4"/>
      <c r="N634" s="4"/>
    </row>
    <row r="635" spans="1:14" x14ac:dyDescent="0.2">
      <c r="A635" s="5">
        <v>37530</v>
      </c>
      <c r="B635" s="3">
        <v>21.85</v>
      </c>
      <c r="C635" s="3" t="str">
        <f t="shared" si="18"/>
        <v>Oct</v>
      </c>
      <c r="D635" s="3">
        <f t="shared" ca="1" si="19"/>
        <v>23.98</v>
      </c>
      <c r="E635" s="4">
        <f ca="1">Table1[[#This Row],[y]]-Table1[[#This Row],[Trend (window size 13)]]</f>
        <v>-2.129999999999999</v>
      </c>
      <c r="F635" s="4">
        <f ca="1">AVERAGEIF($C$8:$C$727, Table1[[#This Row],[Monthly]], $E$8:$E$727)</f>
        <v>-2.4004615384615375</v>
      </c>
      <c r="G635" s="4">
        <f ca="1">Table1[[#This Row],[Add_Seasonality_Average (Additive)]]-AVERAGE($F$2:$F$13)</f>
        <v>-2.404548076923076</v>
      </c>
      <c r="H635" s="4">
        <f ca="1">Table1[[#This Row],[y]]-Table1[[#This Row],[Seasonality]]</f>
        <v>24.254548076923079</v>
      </c>
      <c r="I635" s="4">
        <f ca="1">Table1[[#This Row],[Seasonally_Adjusted_Data]]</f>
        <v>24.254548076923079</v>
      </c>
      <c r="J635" s="4"/>
      <c r="K635" s="4"/>
      <c r="L635" s="4"/>
      <c r="M635" s="4"/>
      <c r="N635" s="4"/>
    </row>
    <row r="636" spans="1:14" x14ac:dyDescent="0.2">
      <c r="A636" s="5">
        <v>37561</v>
      </c>
      <c r="B636" s="3">
        <v>22.85</v>
      </c>
      <c r="C636" s="3" t="str">
        <f t="shared" si="18"/>
        <v>Nov</v>
      </c>
      <c r="D636" s="3">
        <f t="shared" ca="1" si="19"/>
        <v>23.733846153846159</v>
      </c>
      <c r="E636" s="4">
        <f ca="1">Table1[[#This Row],[y]]-Table1[[#This Row],[Trend (window size 13)]]</f>
        <v>-0.88384615384615728</v>
      </c>
      <c r="F636" s="4">
        <f ca="1">AVERAGEIF($C$8:$C$727, Table1[[#This Row],[Monthly]], $E$8:$E$727)</f>
        <v>-1.6477179487179485</v>
      </c>
      <c r="G636" s="4">
        <f ca="1">Table1[[#This Row],[Add_Seasonality_Average (Additive)]]-AVERAGE($F$2:$F$13)</f>
        <v>-1.651804487179487</v>
      </c>
      <c r="H636" s="4">
        <f ca="1">Table1[[#This Row],[y]]-Table1[[#This Row],[Seasonality]]</f>
        <v>24.501804487179488</v>
      </c>
      <c r="I636" s="4">
        <f ca="1">Table1[[#This Row],[Seasonally_Adjusted_Data]]</f>
        <v>24.501804487179488</v>
      </c>
      <c r="J636" s="4"/>
      <c r="K636" s="4"/>
      <c r="L636" s="4"/>
      <c r="M636" s="4"/>
      <c r="N636" s="4"/>
    </row>
    <row r="637" spans="1:14" x14ac:dyDescent="0.2">
      <c r="A637" s="5">
        <v>37591</v>
      </c>
      <c r="B637" s="3">
        <v>24.05</v>
      </c>
      <c r="C637" s="3" t="str">
        <f t="shared" si="18"/>
        <v>Dec</v>
      </c>
      <c r="D637" s="3">
        <f t="shared" ca="1" si="19"/>
        <v>23.492307692307694</v>
      </c>
      <c r="E637" s="4">
        <f ca="1">Table1[[#This Row],[y]]-Table1[[#This Row],[Trend (window size 13)]]</f>
        <v>0.5576923076923066</v>
      </c>
      <c r="F637" s="4">
        <f ca="1">AVERAGEIF($C$8:$C$727, Table1[[#This Row],[Monthly]], $E$8:$E$727)</f>
        <v>-0.38643589743589757</v>
      </c>
      <c r="G637" s="4">
        <f ca="1">Table1[[#This Row],[Add_Seasonality_Average (Additive)]]-AVERAGE($F$2:$F$13)</f>
        <v>-0.39052243589743607</v>
      </c>
      <c r="H637" s="4">
        <f ca="1">Table1[[#This Row],[y]]-Table1[[#This Row],[Seasonality]]</f>
        <v>24.440522435897435</v>
      </c>
      <c r="I637" s="4">
        <f ca="1">Table1[[#This Row],[Seasonally_Adjusted_Data]]</f>
        <v>24.440522435897435</v>
      </c>
      <c r="J637" s="4"/>
      <c r="K637" s="4"/>
      <c r="L637" s="4"/>
      <c r="M637" s="4"/>
      <c r="N637" s="4"/>
    </row>
    <row r="638" spans="1:14" x14ac:dyDescent="0.2">
      <c r="A638" s="5">
        <v>37622</v>
      </c>
      <c r="B638" s="3">
        <v>25.01</v>
      </c>
      <c r="C638" s="3" t="str">
        <f t="shared" si="18"/>
        <v>Jan</v>
      </c>
      <c r="D638" s="3">
        <f t="shared" ca="1" si="19"/>
        <v>23.355384615384612</v>
      </c>
      <c r="E638" s="4">
        <f ca="1">Table1[[#This Row],[y]]-Table1[[#This Row],[Trend (window size 13)]]</f>
        <v>1.6546153846153899</v>
      </c>
      <c r="F638" s="4">
        <f ca="1">AVERAGEIF($C$8:$C$727, Table1[[#This Row],[Monthly]], $E$8:$E$727)</f>
        <v>1.4054358974358971</v>
      </c>
      <c r="G638" s="4">
        <f ca="1">Table1[[#This Row],[Add_Seasonality_Average (Additive)]]-AVERAGE($F$2:$F$13)</f>
        <v>1.4013493589743586</v>
      </c>
      <c r="H638" s="4">
        <f ca="1">Table1[[#This Row],[y]]-Table1[[#This Row],[Seasonality]]</f>
        <v>23.608650641025644</v>
      </c>
      <c r="I638" s="4">
        <f ca="1">Table1[[#This Row],[Seasonally_Adjusted_Data]]</f>
        <v>23.608650641025644</v>
      </c>
      <c r="J638" s="4"/>
      <c r="K638" s="4"/>
      <c r="L638" s="4"/>
      <c r="M638" s="4"/>
      <c r="N638" s="4"/>
    </row>
    <row r="639" spans="1:14" x14ac:dyDescent="0.2">
      <c r="A639" s="5">
        <v>37653</v>
      </c>
      <c r="B639" s="3">
        <v>26.27</v>
      </c>
      <c r="C639" s="3" t="str">
        <f t="shared" si="18"/>
        <v>Feb</v>
      </c>
      <c r="D639" s="3">
        <f t="shared" ca="1" si="19"/>
        <v>23.325384615384618</v>
      </c>
      <c r="E639" s="4">
        <f ca="1">Table1[[#This Row],[y]]-Table1[[#This Row],[Trend (window size 13)]]</f>
        <v>2.944615384615382</v>
      </c>
      <c r="F639" s="4">
        <f ca="1">AVERAGEIF($C$8:$C$727, Table1[[#This Row],[Monthly]], $E$8:$E$727)</f>
        <v>2.9278461538461542</v>
      </c>
      <c r="G639" s="4">
        <f ca="1">Table1[[#This Row],[Add_Seasonality_Average (Additive)]]-AVERAGE($F$2:$F$13)</f>
        <v>2.9237596153846157</v>
      </c>
      <c r="H639" s="4">
        <f ca="1">Table1[[#This Row],[y]]-Table1[[#This Row],[Seasonality]]</f>
        <v>23.346240384615385</v>
      </c>
      <c r="I639" s="4">
        <f ca="1">Table1[[#This Row],[Seasonally_Adjusted_Data]]</f>
        <v>23.346240384615385</v>
      </c>
      <c r="J639" s="4"/>
      <c r="K639" s="4"/>
      <c r="L639" s="4"/>
      <c r="M639" s="4"/>
      <c r="N639" s="4"/>
    </row>
    <row r="640" spans="1:14" x14ac:dyDescent="0.2">
      <c r="A640" s="5">
        <v>37681</v>
      </c>
      <c r="B640" s="3">
        <v>26.91</v>
      </c>
      <c r="C640" s="3" t="str">
        <f t="shared" si="18"/>
        <v>Mar</v>
      </c>
      <c r="D640" s="3">
        <f t="shared" ca="1" si="19"/>
        <v>23.281538461538464</v>
      </c>
      <c r="E640" s="4">
        <f ca="1">Table1[[#This Row],[y]]-Table1[[#This Row],[Trend (window size 13)]]</f>
        <v>3.6284615384615364</v>
      </c>
      <c r="F640" s="4">
        <f ca="1">AVERAGEIF($C$8:$C$727, Table1[[#This Row],[Monthly]], $E$8:$E$727)</f>
        <v>3.3439999999999999</v>
      </c>
      <c r="G640" s="4">
        <f ca="1">Table1[[#This Row],[Add_Seasonality_Average (Additive)]]-AVERAGE($F$2:$F$13)</f>
        <v>3.3399134615384614</v>
      </c>
      <c r="H640" s="4">
        <f ca="1">Table1[[#This Row],[y]]-Table1[[#This Row],[Seasonality]]</f>
        <v>23.570086538461538</v>
      </c>
      <c r="I640" s="4">
        <f ca="1">Table1[[#This Row],[Seasonally_Adjusted_Data]]</f>
        <v>23.570086538461538</v>
      </c>
      <c r="J640" s="4"/>
      <c r="K640" s="4"/>
      <c r="L640" s="4"/>
      <c r="M640" s="4"/>
      <c r="N640" s="4"/>
    </row>
    <row r="641" spans="1:14" x14ac:dyDescent="0.2">
      <c r="A641" s="5">
        <v>37712</v>
      </c>
      <c r="B641" s="3">
        <v>25.41</v>
      </c>
      <c r="C641" s="3" t="str">
        <f t="shared" si="18"/>
        <v>Apr</v>
      </c>
      <c r="D641" s="3">
        <f t="shared" ca="1" si="19"/>
        <v>23.303076923076922</v>
      </c>
      <c r="E641" s="4">
        <f ca="1">Table1[[#This Row],[y]]-Table1[[#This Row],[Trend (window size 13)]]</f>
        <v>2.1069230769230778</v>
      </c>
      <c r="F641" s="4">
        <f ca="1">AVERAGEIF($C$8:$C$727, Table1[[#This Row],[Monthly]], $E$8:$E$727)</f>
        <v>2.4728461538461546</v>
      </c>
      <c r="G641" s="4">
        <f ca="1">Table1[[#This Row],[Add_Seasonality_Average (Additive)]]-AVERAGE($F$2:$F$13)</f>
        <v>2.4687596153846161</v>
      </c>
      <c r="H641" s="4">
        <f ca="1">Table1[[#This Row],[y]]-Table1[[#This Row],[Seasonality]]</f>
        <v>22.941240384615384</v>
      </c>
      <c r="I641" s="4">
        <f ca="1">Table1[[#This Row],[Seasonally_Adjusted_Data]]</f>
        <v>22.941240384615384</v>
      </c>
      <c r="J641" s="4"/>
      <c r="K641" s="4"/>
      <c r="L641" s="4"/>
      <c r="M641" s="4"/>
      <c r="N641" s="4"/>
    </row>
    <row r="642" spans="1:14" x14ac:dyDescent="0.2">
      <c r="A642" s="5">
        <v>37742</v>
      </c>
      <c r="B642" s="3">
        <v>23.24</v>
      </c>
      <c r="C642" s="3" t="str">
        <f t="shared" si="18"/>
        <v>May</v>
      </c>
      <c r="D642" s="3">
        <f t="shared" ca="1" si="19"/>
        <v>23.339999999999996</v>
      </c>
      <c r="E642" s="4">
        <f ca="1">Table1[[#This Row],[y]]-Table1[[#This Row],[Trend (window size 13)]]</f>
        <v>-9.9999999999997868E-2</v>
      </c>
      <c r="F642" s="4">
        <f ca="1">AVERAGEIF($C$8:$C$727, Table1[[#This Row],[Monthly]], $E$8:$E$727)</f>
        <v>1.190307692307693</v>
      </c>
      <c r="G642" s="4">
        <f ca="1">Table1[[#This Row],[Add_Seasonality_Average (Additive)]]-AVERAGE($F$2:$F$13)</f>
        <v>1.1862211538461545</v>
      </c>
      <c r="H642" s="4">
        <f ca="1">Table1[[#This Row],[y]]-Table1[[#This Row],[Seasonality]]</f>
        <v>22.053778846153843</v>
      </c>
      <c r="I642" s="4">
        <f ca="1">Table1[[#This Row],[Seasonally_Adjusted_Data]]</f>
        <v>22.053778846153843</v>
      </c>
      <c r="J642" s="4"/>
      <c r="K642" s="4"/>
      <c r="L642" s="4"/>
      <c r="M642" s="4"/>
      <c r="N642" s="4"/>
    </row>
    <row r="643" spans="1:14" x14ac:dyDescent="0.2">
      <c r="A643" s="5">
        <v>37773</v>
      </c>
      <c r="B643" s="3">
        <v>22.15</v>
      </c>
      <c r="C643" s="3" t="str">
        <f t="shared" ref="C643:C706" si="20">TEXT(A643,"MMM")</f>
        <v>Jun</v>
      </c>
      <c r="D643" s="3">
        <f t="shared" ca="1" si="19"/>
        <v>23.39769230769231</v>
      </c>
      <c r="E643" s="4">
        <f ca="1">Table1[[#This Row],[y]]-Table1[[#This Row],[Trend (window size 13)]]</f>
        <v>-1.2476923076923114</v>
      </c>
      <c r="F643" s="4">
        <f ca="1">AVERAGEIF($C$8:$C$727, Table1[[#This Row],[Monthly]], $E$8:$E$727)</f>
        <v>-0.22521794871794854</v>
      </c>
      <c r="G643" s="4">
        <f ca="1">Table1[[#This Row],[Add_Seasonality_Average (Additive)]]-AVERAGE($F$2:$F$13)</f>
        <v>-0.22930448717948707</v>
      </c>
      <c r="H643" s="4">
        <f ca="1">Table1[[#This Row],[y]]-Table1[[#This Row],[Seasonality]]</f>
        <v>22.379304487179486</v>
      </c>
      <c r="I643" s="4">
        <f ca="1">Table1[[#This Row],[Seasonally_Adjusted_Data]]</f>
        <v>22.379304487179486</v>
      </c>
      <c r="J643" s="4"/>
      <c r="K643" s="4"/>
      <c r="L643" s="4"/>
      <c r="M643" s="4"/>
      <c r="N643" s="4"/>
    </row>
    <row r="644" spans="1:14" x14ac:dyDescent="0.2">
      <c r="A644" s="5">
        <v>37803</v>
      </c>
      <c r="B644" s="3">
        <v>21.5</v>
      </c>
      <c r="C644" s="3" t="str">
        <f t="shared" si="20"/>
        <v>Jul</v>
      </c>
      <c r="D644" s="3">
        <f t="shared" ca="1" si="19"/>
        <v>23.477692307692305</v>
      </c>
      <c r="E644" s="4">
        <f ca="1">Table1[[#This Row],[y]]-Table1[[#This Row],[Trend (window size 13)]]</f>
        <v>-1.9776923076923048</v>
      </c>
      <c r="F644" s="4">
        <f ca="1">AVERAGEIF($C$8:$C$727, Table1[[#This Row],[Monthly]], $E$8:$E$727)</f>
        <v>-1.4442692307692311</v>
      </c>
      <c r="G644" s="4">
        <f ca="1">Table1[[#This Row],[Add_Seasonality_Average (Additive)]]-AVERAGE($F$2:$F$13)</f>
        <v>-1.4483557692307696</v>
      </c>
      <c r="H644" s="4">
        <f ca="1">Table1[[#This Row],[y]]-Table1[[#This Row],[Seasonality]]</f>
        <v>22.948355769230769</v>
      </c>
      <c r="I644" s="4">
        <f ca="1">Table1[[#This Row],[Seasonally_Adjusted_Data]]</f>
        <v>22.948355769230769</v>
      </c>
      <c r="J644" s="4"/>
      <c r="K644" s="4"/>
      <c r="L644" s="4"/>
      <c r="M644" s="4"/>
      <c r="N644" s="4"/>
    </row>
    <row r="645" spans="1:14" x14ac:dyDescent="0.2">
      <c r="A645" s="5">
        <v>37834</v>
      </c>
      <c r="B645" s="3">
        <v>21.25</v>
      </c>
      <c r="C645" s="3" t="str">
        <f t="shared" si="20"/>
        <v>Aug</v>
      </c>
      <c r="D645" s="3">
        <f t="shared" ca="1" si="19"/>
        <v>23.589999999999996</v>
      </c>
      <c r="E645" s="4">
        <f ca="1">Table1[[#This Row],[y]]-Table1[[#This Row],[Trend (window size 13)]]</f>
        <v>-2.3399999999999963</v>
      </c>
      <c r="F645" s="4">
        <f ca="1">AVERAGEIF($C$8:$C$727, Table1[[#This Row],[Monthly]], $E$8:$E$727)</f>
        <v>-2.4472564102564101</v>
      </c>
      <c r="G645" s="4">
        <f ca="1">Table1[[#This Row],[Add_Seasonality_Average (Additive)]]-AVERAGE($F$2:$F$13)</f>
        <v>-2.4513429487179486</v>
      </c>
      <c r="H645" s="4">
        <f ca="1">Table1[[#This Row],[y]]-Table1[[#This Row],[Seasonality]]</f>
        <v>23.701342948717947</v>
      </c>
      <c r="I645" s="4">
        <f ca="1">Table1[[#This Row],[Seasonally_Adjusted_Data]]</f>
        <v>23.701342948717947</v>
      </c>
      <c r="J645" s="4"/>
      <c r="K645" s="4"/>
      <c r="L645" s="4"/>
      <c r="M645" s="4"/>
      <c r="N645" s="4"/>
    </row>
    <row r="646" spans="1:14" x14ac:dyDescent="0.2">
      <c r="A646" s="5">
        <v>37865</v>
      </c>
      <c r="B646" s="3">
        <v>20.75</v>
      </c>
      <c r="C646" s="3" t="str">
        <f t="shared" si="20"/>
        <v>Sep</v>
      </c>
      <c r="D646" s="3">
        <f t="shared" ca="1" si="19"/>
        <v>23.578461538461536</v>
      </c>
      <c r="E646" s="4">
        <f ca="1">Table1[[#This Row],[y]]-Table1[[#This Row],[Trend (window size 13)]]</f>
        <v>-2.8284615384615357</v>
      </c>
      <c r="F646" s="4">
        <f ca="1">AVERAGEIF($C$8:$C$727, Table1[[#This Row],[Monthly]], $E$8:$E$727)</f>
        <v>-2.7400384615384614</v>
      </c>
      <c r="G646" s="4">
        <f ca="1">Table1[[#This Row],[Add_Seasonality_Average (Additive)]]-AVERAGE($F$2:$F$13)</f>
        <v>-2.7441249999999999</v>
      </c>
      <c r="H646" s="4">
        <f ca="1">Table1[[#This Row],[y]]-Table1[[#This Row],[Seasonality]]</f>
        <v>23.494125</v>
      </c>
      <c r="I646" s="4">
        <f ca="1">Table1[[#This Row],[Seasonally_Adjusted_Data]]</f>
        <v>23.494125</v>
      </c>
      <c r="J646" s="4"/>
      <c r="K646" s="4"/>
      <c r="L646" s="4"/>
      <c r="M646" s="4"/>
      <c r="N646" s="4"/>
    </row>
    <row r="647" spans="1:14" x14ac:dyDescent="0.2">
      <c r="A647" s="5">
        <v>37895</v>
      </c>
      <c r="B647" s="3">
        <v>21.7</v>
      </c>
      <c r="C647" s="3" t="str">
        <f t="shared" si="20"/>
        <v>Oct</v>
      </c>
      <c r="D647" s="3">
        <f t="shared" ca="1" si="19"/>
        <v>23.452307692307688</v>
      </c>
      <c r="E647" s="4">
        <f ca="1">Table1[[#This Row],[y]]-Table1[[#This Row],[Trend (window size 13)]]</f>
        <v>-1.7523076923076886</v>
      </c>
      <c r="F647" s="4">
        <f ca="1">AVERAGEIF($C$8:$C$727, Table1[[#This Row],[Monthly]], $E$8:$E$727)</f>
        <v>-2.4004615384615375</v>
      </c>
      <c r="G647" s="4">
        <f ca="1">Table1[[#This Row],[Add_Seasonality_Average (Additive)]]-AVERAGE($F$2:$F$13)</f>
        <v>-2.404548076923076</v>
      </c>
      <c r="H647" s="4">
        <f ca="1">Table1[[#This Row],[y]]-Table1[[#This Row],[Seasonality]]</f>
        <v>24.104548076923074</v>
      </c>
      <c r="I647" s="4">
        <f ca="1">Table1[[#This Row],[Seasonally_Adjusted_Data]]</f>
        <v>24.104548076923074</v>
      </c>
      <c r="J647" s="4"/>
      <c r="K647" s="4"/>
      <c r="L647" s="4"/>
      <c r="M647" s="4"/>
      <c r="N647" s="4"/>
    </row>
    <row r="648" spans="1:14" x14ac:dyDescent="0.2">
      <c r="A648" s="5">
        <v>37926</v>
      </c>
      <c r="B648" s="3">
        <v>22.33</v>
      </c>
      <c r="C648" s="3" t="str">
        <f t="shared" si="20"/>
        <v>Nov</v>
      </c>
      <c r="D648" s="3">
        <f t="shared" ca="1" si="19"/>
        <v>23.300769230769234</v>
      </c>
      <c r="E648" s="4">
        <f ca="1">Table1[[#This Row],[y]]-Table1[[#This Row],[Trend (window size 13)]]</f>
        <v>-0.97076923076923549</v>
      </c>
      <c r="F648" s="4">
        <f ca="1">AVERAGEIF($C$8:$C$727, Table1[[#This Row],[Monthly]], $E$8:$E$727)</f>
        <v>-1.6477179487179485</v>
      </c>
      <c r="G648" s="4">
        <f ca="1">Table1[[#This Row],[Add_Seasonality_Average (Additive)]]-AVERAGE($F$2:$F$13)</f>
        <v>-1.651804487179487</v>
      </c>
      <c r="H648" s="4">
        <f ca="1">Table1[[#This Row],[y]]-Table1[[#This Row],[Seasonality]]</f>
        <v>23.981804487179485</v>
      </c>
      <c r="I648" s="4">
        <f ca="1">Table1[[#This Row],[Seasonally_Adjusted_Data]]</f>
        <v>23.981804487179485</v>
      </c>
      <c r="J648" s="4"/>
      <c r="K648" s="4"/>
      <c r="L648" s="4"/>
      <c r="M648" s="4"/>
      <c r="N648" s="4"/>
    </row>
    <row r="649" spans="1:14" x14ac:dyDescent="0.2">
      <c r="A649" s="5">
        <v>37956</v>
      </c>
      <c r="B649" s="3">
        <v>23.6</v>
      </c>
      <c r="C649" s="3" t="str">
        <f t="shared" si="20"/>
        <v>Dec</v>
      </c>
      <c r="D649" s="3">
        <f t="shared" ref="D649:D712" ca="1" si="21">IFERROR(AVERAGE(OFFSET(B643, 0, 0, 13, 1)), "")</f>
        <v>23.246923076923078</v>
      </c>
      <c r="E649" s="4">
        <f ca="1">Table1[[#This Row],[y]]-Table1[[#This Row],[Trend (window size 13)]]</f>
        <v>0.35307692307692307</v>
      </c>
      <c r="F649" s="4">
        <f ca="1">AVERAGEIF($C$8:$C$727, Table1[[#This Row],[Monthly]], $E$8:$E$727)</f>
        <v>-0.38643589743589757</v>
      </c>
      <c r="G649" s="4">
        <f ca="1">Table1[[#This Row],[Add_Seasonality_Average (Additive)]]-AVERAGE($F$2:$F$13)</f>
        <v>-0.39052243589743607</v>
      </c>
      <c r="H649" s="4">
        <f ca="1">Table1[[#This Row],[y]]-Table1[[#This Row],[Seasonality]]</f>
        <v>23.990522435897436</v>
      </c>
      <c r="I649" s="4">
        <f ca="1">Table1[[#This Row],[Seasonally_Adjusted_Data]]</f>
        <v>23.990522435897436</v>
      </c>
      <c r="J649" s="4"/>
      <c r="K649" s="4"/>
      <c r="L649" s="4"/>
      <c r="M649" s="4"/>
      <c r="N649" s="4"/>
    </row>
    <row r="650" spans="1:14" x14ac:dyDescent="0.2">
      <c r="A650" s="5">
        <v>37987</v>
      </c>
      <c r="B650" s="3">
        <v>25.09</v>
      </c>
      <c r="C650" s="3" t="str">
        <f t="shared" si="20"/>
        <v>Jan</v>
      </c>
      <c r="D650" s="3">
        <f t="shared" ca="1" si="21"/>
        <v>23.178461538461541</v>
      </c>
      <c r="E650" s="4">
        <f ca="1">Table1[[#This Row],[y]]-Table1[[#This Row],[Trend (window size 13)]]</f>
        <v>1.9115384615384592</v>
      </c>
      <c r="F650" s="4">
        <f ca="1">AVERAGEIF($C$8:$C$727, Table1[[#This Row],[Monthly]], $E$8:$E$727)</f>
        <v>1.4054358974358971</v>
      </c>
      <c r="G650" s="4">
        <f ca="1">Table1[[#This Row],[Add_Seasonality_Average (Additive)]]-AVERAGE($F$2:$F$13)</f>
        <v>1.4013493589743586</v>
      </c>
      <c r="H650" s="4">
        <f ca="1">Table1[[#This Row],[y]]-Table1[[#This Row],[Seasonality]]</f>
        <v>23.688650641025642</v>
      </c>
      <c r="I650" s="4">
        <f ca="1">Table1[[#This Row],[Seasonally_Adjusted_Data]]</f>
        <v>23.688650641025642</v>
      </c>
      <c r="J650" s="4"/>
      <c r="K650" s="4"/>
      <c r="L650" s="4"/>
      <c r="M650" s="4"/>
      <c r="N650" s="4"/>
    </row>
    <row r="651" spans="1:14" x14ac:dyDescent="0.2">
      <c r="A651" s="5">
        <v>38018</v>
      </c>
      <c r="B651" s="3">
        <v>26.47</v>
      </c>
      <c r="C651" s="3" t="str">
        <f t="shared" si="20"/>
        <v>Feb</v>
      </c>
      <c r="D651" s="3">
        <f t="shared" ca="1" si="21"/>
        <v>23.123846153846156</v>
      </c>
      <c r="E651" s="4">
        <f ca="1">Table1[[#This Row],[y]]-Table1[[#This Row],[Trend (window size 13)]]</f>
        <v>3.3461538461538431</v>
      </c>
      <c r="F651" s="4">
        <f ca="1">AVERAGEIF($C$8:$C$727, Table1[[#This Row],[Monthly]], $E$8:$E$727)</f>
        <v>2.9278461538461542</v>
      </c>
      <c r="G651" s="4">
        <f ca="1">Table1[[#This Row],[Add_Seasonality_Average (Additive)]]-AVERAGE($F$2:$F$13)</f>
        <v>2.9237596153846157</v>
      </c>
      <c r="H651" s="4">
        <f ca="1">Table1[[#This Row],[y]]-Table1[[#This Row],[Seasonality]]</f>
        <v>23.546240384615384</v>
      </c>
      <c r="I651" s="4">
        <f ca="1">Table1[[#This Row],[Seasonally_Adjusted_Data]]</f>
        <v>23.546240384615384</v>
      </c>
      <c r="J651" s="4"/>
      <c r="K651" s="4"/>
      <c r="L651" s="4"/>
      <c r="M651" s="4"/>
      <c r="N651" s="4"/>
    </row>
    <row r="652" spans="1:14" x14ac:dyDescent="0.2">
      <c r="A652" s="5">
        <v>38047</v>
      </c>
      <c r="B652" s="3">
        <v>26.12</v>
      </c>
      <c r="C652" s="3" t="str">
        <f t="shared" si="20"/>
        <v>Mar</v>
      </c>
      <c r="D652" s="3">
        <f t="shared" ca="1" si="21"/>
        <v>23.091538461538462</v>
      </c>
      <c r="E652" s="4">
        <f ca="1">Table1[[#This Row],[y]]-Table1[[#This Row],[Trend (window size 13)]]</f>
        <v>3.0284615384615385</v>
      </c>
      <c r="F652" s="4">
        <f ca="1">AVERAGEIF($C$8:$C$727, Table1[[#This Row],[Monthly]], $E$8:$E$727)</f>
        <v>3.3439999999999999</v>
      </c>
      <c r="G652" s="4">
        <f ca="1">Table1[[#This Row],[Add_Seasonality_Average (Additive)]]-AVERAGE($F$2:$F$13)</f>
        <v>3.3399134615384614</v>
      </c>
      <c r="H652" s="4">
        <f ca="1">Table1[[#This Row],[y]]-Table1[[#This Row],[Seasonality]]</f>
        <v>22.780086538461539</v>
      </c>
      <c r="I652" s="4">
        <f ca="1">Table1[[#This Row],[Seasonally_Adjusted_Data]]</f>
        <v>22.780086538461539</v>
      </c>
      <c r="J652" s="4"/>
      <c r="K652" s="4"/>
      <c r="L652" s="4"/>
      <c r="M652" s="4"/>
      <c r="N652" s="4"/>
    </row>
    <row r="653" spans="1:14" x14ac:dyDescent="0.2">
      <c r="A653" s="5">
        <v>38078</v>
      </c>
      <c r="B653" s="3">
        <v>25.27</v>
      </c>
      <c r="C653" s="3" t="str">
        <f t="shared" si="20"/>
        <v>Apr</v>
      </c>
      <c r="D653" s="3">
        <f t="shared" ca="1" si="21"/>
        <v>23.153846153846153</v>
      </c>
      <c r="E653" s="4">
        <f ca="1">Table1[[#This Row],[y]]-Table1[[#This Row],[Trend (window size 13)]]</f>
        <v>2.1161538461538463</v>
      </c>
      <c r="F653" s="4">
        <f ca="1">AVERAGEIF($C$8:$C$727, Table1[[#This Row],[Monthly]], $E$8:$E$727)</f>
        <v>2.4728461538461546</v>
      </c>
      <c r="G653" s="4">
        <f ca="1">Table1[[#This Row],[Add_Seasonality_Average (Additive)]]-AVERAGE($F$2:$F$13)</f>
        <v>2.4687596153846161</v>
      </c>
      <c r="H653" s="4">
        <f ca="1">Table1[[#This Row],[y]]-Table1[[#This Row],[Seasonality]]</f>
        <v>22.801240384615383</v>
      </c>
      <c r="I653" s="4">
        <f ca="1">Table1[[#This Row],[Seasonally_Adjusted_Data]]</f>
        <v>22.801240384615383</v>
      </c>
      <c r="J653" s="4"/>
      <c r="K653" s="4"/>
      <c r="L653" s="4"/>
      <c r="M653" s="4"/>
      <c r="N653" s="4"/>
    </row>
    <row r="654" spans="1:14" x14ac:dyDescent="0.2">
      <c r="A654" s="5">
        <v>38108</v>
      </c>
      <c r="B654" s="3">
        <v>23.44</v>
      </c>
      <c r="C654" s="3" t="str">
        <f t="shared" si="20"/>
        <v>May</v>
      </c>
      <c r="D654" s="3">
        <f t="shared" ca="1" si="21"/>
        <v>23.244615384615379</v>
      </c>
      <c r="E654" s="4">
        <f ca="1">Table1[[#This Row],[y]]-Table1[[#This Row],[Trend (window size 13)]]</f>
        <v>0.19538461538462215</v>
      </c>
      <c r="F654" s="4">
        <f ca="1">AVERAGEIF($C$8:$C$727, Table1[[#This Row],[Monthly]], $E$8:$E$727)</f>
        <v>1.190307692307693</v>
      </c>
      <c r="G654" s="4">
        <f ca="1">Table1[[#This Row],[Add_Seasonality_Average (Additive)]]-AVERAGE($F$2:$F$13)</f>
        <v>1.1862211538461545</v>
      </c>
      <c r="H654" s="4">
        <f ca="1">Table1[[#This Row],[y]]-Table1[[#This Row],[Seasonality]]</f>
        <v>22.253778846153846</v>
      </c>
      <c r="I654" s="4">
        <f ca="1">Table1[[#This Row],[Seasonally_Adjusted_Data]]</f>
        <v>22.253778846153846</v>
      </c>
      <c r="J654" s="4"/>
      <c r="K654" s="4"/>
      <c r="L654" s="4"/>
      <c r="M654" s="4"/>
      <c r="N654" s="4"/>
    </row>
    <row r="655" spans="1:14" x14ac:dyDescent="0.2">
      <c r="A655" s="5">
        <v>38139</v>
      </c>
      <c r="B655" s="3">
        <v>22.54</v>
      </c>
      <c r="C655" s="3" t="str">
        <f t="shared" si="20"/>
        <v>Jun</v>
      </c>
      <c r="D655" s="3">
        <f t="shared" ca="1" si="21"/>
        <v>23.326153846153844</v>
      </c>
      <c r="E655" s="4">
        <f ca="1">Table1[[#This Row],[y]]-Table1[[#This Row],[Trend (window size 13)]]</f>
        <v>-0.78615384615384443</v>
      </c>
      <c r="F655" s="4">
        <f ca="1">AVERAGEIF($C$8:$C$727, Table1[[#This Row],[Monthly]], $E$8:$E$727)</f>
        <v>-0.22521794871794854</v>
      </c>
      <c r="G655" s="4">
        <f ca="1">Table1[[#This Row],[Add_Seasonality_Average (Additive)]]-AVERAGE($F$2:$F$13)</f>
        <v>-0.22930448717948707</v>
      </c>
      <c r="H655" s="4">
        <f ca="1">Table1[[#This Row],[y]]-Table1[[#This Row],[Seasonality]]</f>
        <v>22.769304487179486</v>
      </c>
      <c r="I655" s="4">
        <f ca="1">Table1[[#This Row],[Seasonally_Adjusted_Data]]</f>
        <v>22.769304487179486</v>
      </c>
      <c r="J655" s="4"/>
      <c r="K655" s="4"/>
      <c r="L655" s="4"/>
      <c r="M655" s="4"/>
      <c r="N655" s="4"/>
    </row>
    <row r="656" spans="1:14" x14ac:dyDescent="0.2">
      <c r="A656" s="5">
        <v>38169</v>
      </c>
      <c r="B656" s="3">
        <v>21.26</v>
      </c>
      <c r="C656" s="3" t="str">
        <f t="shared" si="20"/>
        <v>Jul</v>
      </c>
      <c r="D656" s="3">
        <f t="shared" ca="1" si="21"/>
        <v>23.403846153846153</v>
      </c>
      <c r="E656" s="4">
        <f ca="1">Table1[[#This Row],[y]]-Table1[[#This Row],[Trend (window size 13)]]</f>
        <v>-2.1438461538461517</v>
      </c>
      <c r="F656" s="4">
        <f ca="1">AVERAGEIF($C$8:$C$727, Table1[[#This Row],[Monthly]], $E$8:$E$727)</f>
        <v>-1.4442692307692311</v>
      </c>
      <c r="G656" s="4">
        <f ca="1">Table1[[#This Row],[Add_Seasonality_Average (Additive)]]-AVERAGE($F$2:$F$13)</f>
        <v>-1.4483557692307696</v>
      </c>
      <c r="H656" s="4">
        <f ca="1">Table1[[#This Row],[y]]-Table1[[#This Row],[Seasonality]]</f>
        <v>22.708355769230771</v>
      </c>
      <c r="I656" s="4">
        <f ca="1">Table1[[#This Row],[Seasonally_Adjusted_Data]]</f>
        <v>22.708355769230771</v>
      </c>
      <c r="J656" s="4"/>
      <c r="K656" s="4"/>
      <c r="L656" s="4"/>
      <c r="M656" s="4"/>
      <c r="N656" s="4"/>
    </row>
    <row r="657" spans="1:14" x14ac:dyDescent="0.2">
      <c r="A657" s="5">
        <v>38200</v>
      </c>
      <c r="B657" s="3">
        <v>20.79</v>
      </c>
      <c r="C657" s="3" t="str">
        <f t="shared" si="20"/>
        <v>Aug</v>
      </c>
      <c r="D657" s="3">
        <f t="shared" ca="1" si="21"/>
        <v>23.40384615384615</v>
      </c>
      <c r="E657" s="4">
        <f ca="1">Table1[[#This Row],[y]]-Table1[[#This Row],[Trend (window size 13)]]</f>
        <v>-2.6138461538461506</v>
      </c>
      <c r="F657" s="4">
        <f ca="1">AVERAGEIF($C$8:$C$727, Table1[[#This Row],[Monthly]], $E$8:$E$727)</f>
        <v>-2.4472564102564101</v>
      </c>
      <c r="G657" s="4">
        <f ca="1">Table1[[#This Row],[Add_Seasonality_Average (Additive)]]-AVERAGE($F$2:$F$13)</f>
        <v>-2.4513429487179486</v>
      </c>
      <c r="H657" s="4">
        <f ca="1">Table1[[#This Row],[y]]-Table1[[#This Row],[Seasonality]]</f>
        <v>23.241342948717946</v>
      </c>
      <c r="I657" s="4">
        <f ca="1">Table1[[#This Row],[Seasonally_Adjusted_Data]]</f>
        <v>23.241342948717946</v>
      </c>
      <c r="J657" s="4"/>
      <c r="K657" s="4"/>
      <c r="L657" s="4"/>
      <c r="M657" s="4"/>
      <c r="N657" s="4"/>
    </row>
    <row r="658" spans="1:14" x14ac:dyDescent="0.2">
      <c r="A658" s="5">
        <v>38231</v>
      </c>
      <c r="B658" s="3">
        <v>20.83</v>
      </c>
      <c r="C658" s="3" t="str">
        <f t="shared" si="20"/>
        <v>Sep</v>
      </c>
      <c r="D658" s="3">
        <f t="shared" ca="1" si="21"/>
        <v>23.308461538461536</v>
      </c>
      <c r="E658" s="4">
        <f ca="1">Table1[[#This Row],[y]]-Table1[[#This Row],[Trend (window size 13)]]</f>
        <v>-2.4784615384615378</v>
      </c>
      <c r="F658" s="4">
        <f ca="1">AVERAGEIF($C$8:$C$727, Table1[[#This Row],[Monthly]], $E$8:$E$727)</f>
        <v>-2.7400384615384614</v>
      </c>
      <c r="G658" s="4">
        <f ca="1">Table1[[#This Row],[Add_Seasonality_Average (Additive)]]-AVERAGE($F$2:$F$13)</f>
        <v>-2.7441249999999999</v>
      </c>
      <c r="H658" s="4">
        <f ca="1">Table1[[#This Row],[y]]-Table1[[#This Row],[Seasonality]]</f>
        <v>23.574124999999999</v>
      </c>
      <c r="I658" s="4">
        <f ca="1">Table1[[#This Row],[Seasonally_Adjusted_Data]]</f>
        <v>23.574124999999999</v>
      </c>
      <c r="J658" s="4"/>
      <c r="K658" s="4"/>
      <c r="L658" s="4"/>
      <c r="M658" s="4"/>
      <c r="N658" s="4"/>
    </row>
    <row r="659" spans="1:14" x14ac:dyDescent="0.2">
      <c r="A659" s="5">
        <v>38261</v>
      </c>
      <c r="B659" s="3">
        <v>21.56</v>
      </c>
      <c r="C659" s="3" t="str">
        <f t="shared" si="20"/>
        <v>Oct</v>
      </c>
      <c r="D659" s="3">
        <f t="shared" ca="1" si="21"/>
        <v>23.238461538461536</v>
      </c>
      <c r="E659" s="4">
        <f ca="1">Table1[[#This Row],[y]]-Table1[[#This Row],[Trend (window size 13)]]</f>
        <v>-1.6784615384615371</v>
      </c>
      <c r="F659" s="4">
        <f ca="1">AVERAGEIF($C$8:$C$727, Table1[[#This Row],[Monthly]], $E$8:$E$727)</f>
        <v>-2.4004615384615375</v>
      </c>
      <c r="G659" s="4">
        <f ca="1">Table1[[#This Row],[Add_Seasonality_Average (Additive)]]-AVERAGE($F$2:$F$13)</f>
        <v>-2.404548076923076</v>
      </c>
      <c r="H659" s="4">
        <f ca="1">Table1[[#This Row],[y]]-Table1[[#This Row],[Seasonality]]</f>
        <v>23.964548076923073</v>
      </c>
      <c r="I659" s="4">
        <f ca="1">Table1[[#This Row],[Seasonally_Adjusted_Data]]</f>
        <v>23.964548076923073</v>
      </c>
      <c r="J659" s="4"/>
      <c r="K659" s="4"/>
      <c r="L659" s="4"/>
      <c r="M659" s="4"/>
      <c r="N659" s="4"/>
    </row>
    <row r="660" spans="1:14" x14ac:dyDescent="0.2">
      <c r="A660" s="5">
        <v>38292</v>
      </c>
      <c r="B660" s="3">
        <v>22.88</v>
      </c>
      <c r="C660" s="3" t="str">
        <f t="shared" si="20"/>
        <v>Nov</v>
      </c>
      <c r="D660" s="3">
        <f t="shared" ca="1" si="21"/>
        <v>23.164615384615384</v>
      </c>
      <c r="E660" s="4">
        <f ca="1">Table1[[#This Row],[y]]-Table1[[#This Row],[Trend (window size 13)]]</f>
        <v>-0.28461538461538538</v>
      </c>
      <c r="F660" s="4">
        <f ca="1">AVERAGEIF($C$8:$C$727, Table1[[#This Row],[Monthly]], $E$8:$E$727)</f>
        <v>-1.6477179487179485</v>
      </c>
      <c r="G660" s="4">
        <f ca="1">Table1[[#This Row],[Add_Seasonality_Average (Additive)]]-AVERAGE($F$2:$F$13)</f>
        <v>-1.651804487179487</v>
      </c>
      <c r="H660" s="4">
        <f ca="1">Table1[[#This Row],[y]]-Table1[[#This Row],[Seasonality]]</f>
        <v>24.531804487179485</v>
      </c>
      <c r="I660" s="4">
        <f ca="1">Table1[[#This Row],[Seasonally_Adjusted_Data]]</f>
        <v>24.531804487179485</v>
      </c>
      <c r="J660" s="4"/>
      <c r="K660" s="4"/>
      <c r="L660" s="4"/>
      <c r="M660" s="4"/>
      <c r="N660" s="4"/>
    </row>
    <row r="661" spans="1:14" x14ac:dyDescent="0.2">
      <c r="A661" s="5">
        <v>38322</v>
      </c>
      <c r="B661" s="3">
        <v>23.39</v>
      </c>
      <c r="C661" s="3" t="str">
        <f t="shared" si="20"/>
        <v>Dec</v>
      </c>
      <c r="D661" s="3">
        <f t="shared" ca="1" si="21"/>
        <v>23.1</v>
      </c>
      <c r="E661" s="4">
        <f ca="1">Table1[[#This Row],[y]]-Table1[[#This Row],[Trend (window size 13)]]</f>
        <v>0.28999999999999915</v>
      </c>
      <c r="F661" s="4">
        <f ca="1">AVERAGEIF($C$8:$C$727, Table1[[#This Row],[Monthly]], $E$8:$E$727)</f>
        <v>-0.38643589743589757</v>
      </c>
      <c r="G661" s="4">
        <f ca="1">Table1[[#This Row],[Add_Seasonality_Average (Additive)]]-AVERAGE($F$2:$F$13)</f>
        <v>-0.39052243589743607</v>
      </c>
      <c r="H661" s="4">
        <f ca="1">Table1[[#This Row],[y]]-Table1[[#This Row],[Seasonality]]</f>
        <v>23.780522435897435</v>
      </c>
      <c r="I661" s="4">
        <f ca="1">Table1[[#This Row],[Seasonally_Adjusted_Data]]</f>
        <v>23.780522435897435</v>
      </c>
      <c r="J661" s="4"/>
      <c r="K661" s="4"/>
      <c r="L661" s="4"/>
      <c r="M661" s="4"/>
      <c r="N661" s="4"/>
    </row>
    <row r="662" spans="1:14" x14ac:dyDescent="0.2">
      <c r="A662" s="5">
        <v>38353</v>
      </c>
      <c r="B662" s="3">
        <v>24.61</v>
      </c>
      <c r="C662" s="3" t="str">
        <f t="shared" si="20"/>
        <v>Jan</v>
      </c>
      <c r="D662" s="3">
        <f t="shared" ca="1" si="21"/>
        <v>23.028461538461539</v>
      </c>
      <c r="E662" s="4">
        <f ca="1">Table1[[#This Row],[y]]-Table1[[#This Row],[Trend (window size 13)]]</f>
        <v>1.5815384615384609</v>
      </c>
      <c r="F662" s="4">
        <f ca="1">AVERAGEIF($C$8:$C$727, Table1[[#This Row],[Monthly]], $E$8:$E$727)</f>
        <v>1.4054358974358971</v>
      </c>
      <c r="G662" s="4">
        <f ca="1">Table1[[#This Row],[Add_Seasonality_Average (Additive)]]-AVERAGE($F$2:$F$13)</f>
        <v>1.4013493589743586</v>
      </c>
      <c r="H662" s="4">
        <f ca="1">Table1[[#This Row],[y]]-Table1[[#This Row],[Seasonality]]</f>
        <v>23.208650641025642</v>
      </c>
      <c r="I662" s="4">
        <f ca="1">Table1[[#This Row],[Seasonally_Adjusted_Data]]</f>
        <v>23.208650641025642</v>
      </c>
      <c r="J662" s="4"/>
      <c r="K662" s="4"/>
      <c r="L662" s="4"/>
      <c r="M662" s="4"/>
      <c r="N662" s="4"/>
    </row>
    <row r="663" spans="1:14" x14ac:dyDescent="0.2">
      <c r="A663" s="5">
        <v>38384</v>
      </c>
      <c r="B663" s="3">
        <v>25.09</v>
      </c>
      <c r="C663" s="3" t="str">
        <f t="shared" si="20"/>
        <v>Feb</v>
      </c>
      <c r="D663" s="3">
        <f t="shared" ca="1" si="21"/>
        <v>22.96769230769231</v>
      </c>
      <c r="E663" s="4">
        <f ca="1">Table1[[#This Row],[y]]-Table1[[#This Row],[Trend (window size 13)]]</f>
        <v>2.1223076923076896</v>
      </c>
      <c r="F663" s="4">
        <f ca="1">AVERAGEIF($C$8:$C$727, Table1[[#This Row],[Monthly]], $E$8:$E$727)</f>
        <v>2.9278461538461542</v>
      </c>
      <c r="G663" s="4">
        <f ca="1">Table1[[#This Row],[Add_Seasonality_Average (Additive)]]-AVERAGE($F$2:$F$13)</f>
        <v>2.9237596153846157</v>
      </c>
      <c r="H663" s="4">
        <f ca="1">Table1[[#This Row],[y]]-Table1[[#This Row],[Seasonality]]</f>
        <v>22.166240384615385</v>
      </c>
      <c r="I663" s="4">
        <f ca="1">Table1[[#This Row],[Seasonally_Adjusted_Data]]</f>
        <v>22.166240384615385</v>
      </c>
      <c r="J663" s="4"/>
      <c r="K663" s="4"/>
      <c r="L663" s="4"/>
      <c r="M663" s="4"/>
      <c r="N663" s="4"/>
    </row>
    <row r="664" spans="1:14" x14ac:dyDescent="0.2">
      <c r="A664" s="5">
        <v>38412</v>
      </c>
      <c r="B664" s="3">
        <v>25.23</v>
      </c>
      <c r="C664" s="3" t="str">
        <f t="shared" si="20"/>
        <v>Mar</v>
      </c>
      <c r="D664" s="3">
        <f t="shared" ca="1" si="21"/>
        <v>22.906923076923075</v>
      </c>
      <c r="E664" s="4">
        <f ca="1">Table1[[#This Row],[y]]-Table1[[#This Row],[Trend (window size 13)]]</f>
        <v>2.3230769230769255</v>
      </c>
      <c r="F664" s="4">
        <f ca="1">AVERAGEIF($C$8:$C$727, Table1[[#This Row],[Monthly]], $E$8:$E$727)</f>
        <v>3.3439999999999999</v>
      </c>
      <c r="G664" s="4">
        <f ca="1">Table1[[#This Row],[Add_Seasonality_Average (Additive)]]-AVERAGE($F$2:$F$13)</f>
        <v>3.3399134615384614</v>
      </c>
      <c r="H664" s="4">
        <f ca="1">Table1[[#This Row],[y]]-Table1[[#This Row],[Seasonality]]</f>
        <v>21.890086538461539</v>
      </c>
      <c r="I664" s="4">
        <f ca="1">Table1[[#This Row],[Seasonally_Adjusted_Data]]</f>
        <v>21.890086538461539</v>
      </c>
      <c r="J664" s="4"/>
      <c r="K664" s="4"/>
      <c r="L664" s="4"/>
      <c r="M664" s="4"/>
      <c r="N664" s="4"/>
    </row>
    <row r="665" spans="1:14" x14ac:dyDescent="0.2">
      <c r="A665" s="5">
        <v>38443</v>
      </c>
      <c r="B665" s="3">
        <v>25.21</v>
      </c>
      <c r="C665" s="3" t="str">
        <f t="shared" si="20"/>
        <v>Apr</v>
      </c>
      <c r="D665" s="3">
        <f t="shared" ca="1" si="21"/>
        <v>22.834615384615386</v>
      </c>
      <c r="E665" s="4">
        <f ca="1">Table1[[#This Row],[y]]-Table1[[#This Row],[Trend (window size 13)]]</f>
        <v>2.3753846153846148</v>
      </c>
      <c r="F665" s="4">
        <f ca="1">AVERAGEIF($C$8:$C$727, Table1[[#This Row],[Monthly]], $E$8:$E$727)</f>
        <v>2.4728461538461546</v>
      </c>
      <c r="G665" s="4">
        <f ca="1">Table1[[#This Row],[Add_Seasonality_Average (Additive)]]-AVERAGE($F$2:$F$13)</f>
        <v>2.4687596153846161</v>
      </c>
      <c r="H665" s="4">
        <f ca="1">Table1[[#This Row],[y]]-Table1[[#This Row],[Seasonality]]</f>
        <v>22.741240384615384</v>
      </c>
      <c r="I665" s="4">
        <f ca="1">Table1[[#This Row],[Seasonally_Adjusted_Data]]</f>
        <v>22.741240384615384</v>
      </c>
      <c r="J665" s="4"/>
      <c r="K665" s="4"/>
      <c r="L665" s="4"/>
      <c r="M665" s="4"/>
      <c r="N665" s="4"/>
    </row>
    <row r="666" spans="1:14" x14ac:dyDescent="0.2">
      <c r="A666" s="5">
        <v>38473</v>
      </c>
      <c r="B666" s="3">
        <v>24.31</v>
      </c>
      <c r="C666" s="3" t="str">
        <f t="shared" si="20"/>
        <v>May</v>
      </c>
      <c r="D666" s="3">
        <f t="shared" ca="1" si="21"/>
        <v>22.761538461538464</v>
      </c>
      <c r="E666" s="4">
        <f ca="1">Table1[[#This Row],[y]]-Table1[[#This Row],[Trend (window size 13)]]</f>
        <v>1.5484615384615346</v>
      </c>
      <c r="F666" s="4">
        <f ca="1">AVERAGEIF($C$8:$C$727, Table1[[#This Row],[Monthly]], $E$8:$E$727)</f>
        <v>1.190307692307693</v>
      </c>
      <c r="G666" s="4">
        <f ca="1">Table1[[#This Row],[Add_Seasonality_Average (Additive)]]-AVERAGE($F$2:$F$13)</f>
        <v>1.1862211538461545</v>
      </c>
      <c r="H666" s="4">
        <f ca="1">Table1[[#This Row],[y]]-Table1[[#This Row],[Seasonality]]</f>
        <v>23.123778846153844</v>
      </c>
      <c r="I666" s="4">
        <f ca="1">Table1[[#This Row],[Seasonally_Adjusted_Data]]</f>
        <v>23.123778846153844</v>
      </c>
      <c r="J666" s="4"/>
      <c r="K666" s="4"/>
      <c r="L666" s="4"/>
      <c r="M666" s="4"/>
      <c r="N666" s="4"/>
    </row>
    <row r="667" spans="1:14" x14ac:dyDescent="0.2">
      <c r="A667" s="5">
        <v>38504</v>
      </c>
      <c r="B667" s="3">
        <v>22.6</v>
      </c>
      <c r="C667" s="3" t="str">
        <f t="shared" si="20"/>
        <v>Jun</v>
      </c>
      <c r="D667" s="3">
        <f t="shared" ca="1" si="21"/>
        <v>22.709230769230771</v>
      </c>
      <c r="E667" s="4">
        <f ca="1">Table1[[#This Row],[y]]-Table1[[#This Row],[Trend (window size 13)]]</f>
        <v>-0.10923076923076991</v>
      </c>
      <c r="F667" s="4">
        <f ca="1">AVERAGEIF($C$8:$C$727, Table1[[#This Row],[Monthly]], $E$8:$E$727)</f>
        <v>-0.22521794871794854</v>
      </c>
      <c r="G667" s="4">
        <f ca="1">Table1[[#This Row],[Add_Seasonality_Average (Additive)]]-AVERAGE($F$2:$F$13)</f>
        <v>-0.22930448717948707</v>
      </c>
      <c r="H667" s="4">
        <f ca="1">Table1[[#This Row],[y]]-Table1[[#This Row],[Seasonality]]</f>
        <v>22.829304487179488</v>
      </c>
      <c r="I667" s="4">
        <f ca="1">Table1[[#This Row],[Seasonally_Adjusted_Data]]</f>
        <v>22.829304487179488</v>
      </c>
      <c r="J667" s="4"/>
      <c r="K667" s="4"/>
      <c r="L667" s="4"/>
      <c r="M667" s="4"/>
      <c r="N667" s="4"/>
    </row>
    <row r="668" spans="1:14" x14ac:dyDescent="0.2">
      <c r="A668" s="5">
        <v>38534</v>
      </c>
      <c r="B668" s="3">
        <v>21.61</v>
      </c>
      <c r="C668" s="3" t="str">
        <f t="shared" si="20"/>
        <v>Jul</v>
      </c>
      <c r="D668" s="3">
        <f t="shared" ca="1" si="21"/>
        <v>22.814615384615387</v>
      </c>
      <c r="E668" s="4">
        <f ca="1">Table1[[#This Row],[y]]-Table1[[#This Row],[Trend (window size 13)]]</f>
        <v>-1.2046153846153871</v>
      </c>
      <c r="F668" s="4">
        <f ca="1">AVERAGEIF($C$8:$C$727, Table1[[#This Row],[Monthly]], $E$8:$E$727)</f>
        <v>-1.4442692307692311</v>
      </c>
      <c r="G668" s="4">
        <f ca="1">Table1[[#This Row],[Add_Seasonality_Average (Additive)]]-AVERAGE($F$2:$F$13)</f>
        <v>-1.4483557692307696</v>
      </c>
      <c r="H668" s="4">
        <f ca="1">Table1[[#This Row],[y]]-Table1[[#This Row],[Seasonality]]</f>
        <v>23.058355769230769</v>
      </c>
      <c r="I668" s="4">
        <f ca="1">Table1[[#This Row],[Seasonally_Adjusted_Data]]</f>
        <v>23.058355769230769</v>
      </c>
      <c r="J668" s="4"/>
      <c r="K668" s="4"/>
      <c r="L668" s="4"/>
      <c r="M668" s="4"/>
      <c r="N668" s="4"/>
    </row>
    <row r="669" spans="1:14" x14ac:dyDescent="0.2">
      <c r="A669" s="5">
        <v>38565</v>
      </c>
      <c r="B669" s="3">
        <v>20.47</v>
      </c>
      <c r="C669" s="3" t="str">
        <f t="shared" si="20"/>
        <v>Aug</v>
      </c>
      <c r="D669" s="3">
        <f t="shared" ca="1" si="21"/>
        <v>22.96153846153846</v>
      </c>
      <c r="E669" s="4">
        <f ca="1">Table1[[#This Row],[y]]-Table1[[#This Row],[Trend (window size 13)]]</f>
        <v>-2.491538461538461</v>
      </c>
      <c r="F669" s="4">
        <f ca="1">AVERAGEIF($C$8:$C$727, Table1[[#This Row],[Monthly]], $E$8:$E$727)</f>
        <v>-2.4472564102564101</v>
      </c>
      <c r="G669" s="4">
        <f ca="1">Table1[[#This Row],[Add_Seasonality_Average (Additive)]]-AVERAGE($F$2:$F$13)</f>
        <v>-2.4513429487179486</v>
      </c>
      <c r="H669" s="4">
        <f ca="1">Table1[[#This Row],[y]]-Table1[[#This Row],[Seasonality]]</f>
        <v>22.921342948717946</v>
      </c>
      <c r="I669" s="4">
        <f ca="1">Table1[[#This Row],[Seasonally_Adjusted_Data]]</f>
        <v>22.921342948717946</v>
      </c>
      <c r="J669" s="4"/>
      <c r="K669" s="4"/>
      <c r="L669" s="4"/>
      <c r="M669" s="4"/>
      <c r="N669" s="4"/>
    </row>
    <row r="670" spans="1:14" x14ac:dyDescent="0.2">
      <c r="A670" s="5">
        <v>38596</v>
      </c>
      <c r="B670" s="3">
        <v>20</v>
      </c>
      <c r="C670" s="3" t="str">
        <f t="shared" si="20"/>
        <v>Sep</v>
      </c>
      <c r="D670" s="3">
        <f t="shared" ca="1" si="21"/>
        <v>23.048461538461538</v>
      </c>
      <c r="E670" s="4">
        <f ca="1">Table1[[#This Row],[y]]-Table1[[#This Row],[Trend (window size 13)]]</f>
        <v>-3.0484615384615381</v>
      </c>
      <c r="F670" s="4">
        <f ca="1">AVERAGEIF($C$8:$C$727, Table1[[#This Row],[Monthly]], $E$8:$E$727)</f>
        <v>-2.7400384615384614</v>
      </c>
      <c r="G670" s="4">
        <f ca="1">Table1[[#This Row],[Add_Seasonality_Average (Additive)]]-AVERAGE($F$2:$F$13)</f>
        <v>-2.7441249999999999</v>
      </c>
      <c r="H670" s="4">
        <f ca="1">Table1[[#This Row],[y]]-Table1[[#This Row],[Seasonality]]</f>
        <v>22.744125</v>
      </c>
      <c r="I670" s="4">
        <f ca="1">Table1[[#This Row],[Seasonally_Adjusted_Data]]</f>
        <v>22.744125</v>
      </c>
      <c r="J670" s="4"/>
      <c r="K670" s="4"/>
      <c r="L670" s="4"/>
      <c r="M670" s="4"/>
      <c r="N670" s="4"/>
    </row>
    <row r="671" spans="1:14" x14ac:dyDescent="0.2">
      <c r="A671" s="5">
        <v>38626</v>
      </c>
      <c r="B671" s="3">
        <v>19.89</v>
      </c>
      <c r="C671" s="3" t="str">
        <f t="shared" si="20"/>
        <v>Oct</v>
      </c>
      <c r="D671" s="3">
        <f t="shared" ca="1" si="21"/>
        <v>22.976153846153846</v>
      </c>
      <c r="E671" s="4">
        <f ca="1">Table1[[#This Row],[y]]-Table1[[#This Row],[Trend (window size 13)]]</f>
        <v>-3.0861538461538451</v>
      </c>
      <c r="F671" s="4">
        <f ca="1">AVERAGEIF($C$8:$C$727, Table1[[#This Row],[Monthly]], $E$8:$E$727)</f>
        <v>-2.4004615384615375</v>
      </c>
      <c r="G671" s="4">
        <f ca="1">Table1[[#This Row],[Add_Seasonality_Average (Additive)]]-AVERAGE($F$2:$F$13)</f>
        <v>-2.404548076923076</v>
      </c>
      <c r="H671" s="4">
        <f ca="1">Table1[[#This Row],[y]]-Table1[[#This Row],[Seasonality]]</f>
        <v>22.294548076923078</v>
      </c>
      <c r="I671" s="4">
        <f ca="1">Table1[[#This Row],[Seasonally_Adjusted_Data]]</f>
        <v>22.294548076923078</v>
      </c>
      <c r="J671" s="4"/>
      <c r="K671" s="4"/>
      <c r="L671" s="4"/>
      <c r="M671" s="4"/>
      <c r="N671" s="4"/>
    </row>
    <row r="672" spans="1:14" x14ac:dyDescent="0.2">
      <c r="A672" s="5">
        <v>38657</v>
      </c>
      <c r="B672" s="3">
        <v>20.61</v>
      </c>
      <c r="C672" s="3" t="str">
        <f t="shared" si="20"/>
        <v>Nov</v>
      </c>
      <c r="D672" s="3">
        <f t="shared" ca="1" si="21"/>
        <v>22.870769230769231</v>
      </c>
      <c r="E672" s="4">
        <f ca="1">Table1[[#This Row],[y]]-Table1[[#This Row],[Trend (window size 13)]]</f>
        <v>-2.2607692307692311</v>
      </c>
      <c r="F672" s="4">
        <f ca="1">AVERAGEIF($C$8:$C$727, Table1[[#This Row],[Monthly]], $E$8:$E$727)</f>
        <v>-1.6477179487179485</v>
      </c>
      <c r="G672" s="4">
        <f ca="1">Table1[[#This Row],[Add_Seasonality_Average (Additive)]]-AVERAGE($F$2:$F$13)</f>
        <v>-1.651804487179487</v>
      </c>
      <c r="H672" s="4">
        <f ca="1">Table1[[#This Row],[y]]-Table1[[#This Row],[Seasonality]]</f>
        <v>22.261804487179486</v>
      </c>
      <c r="I672" s="4">
        <f ca="1">Table1[[#This Row],[Seasonally_Adjusted_Data]]</f>
        <v>22.261804487179486</v>
      </c>
      <c r="J672" s="4"/>
      <c r="K672" s="4"/>
      <c r="L672" s="4"/>
      <c r="M672" s="4"/>
      <c r="N672" s="4"/>
    </row>
    <row r="673" spans="1:14" x14ac:dyDescent="0.2">
      <c r="A673" s="5">
        <v>38687</v>
      </c>
      <c r="B673" s="3">
        <v>22.2</v>
      </c>
      <c r="C673" s="3" t="str">
        <f t="shared" si="20"/>
        <v>Dec</v>
      </c>
      <c r="D673" s="3">
        <f t="shared" ca="1" si="21"/>
        <v>22.756153846153843</v>
      </c>
      <c r="E673" s="4">
        <f ca="1">Table1[[#This Row],[y]]-Table1[[#This Row],[Trend (window size 13)]]</f>
        <v>-0.556153846153844</v>
      </c>
      <c r="F673" s="4">
        <f ca="1">AVERAGEIF($C$8:$C$727, Table1[[#This Row],[Monthly]], $E$8:$E$727)</f>
        <v>-0.38643589743589757</v>
      </c>
      <c r="G673" s="4">
        <f ca="1">Table1[[#This Row],[Add_Seasonality_Average (Additive)]]-AVERAGE($F$2:$F$13)</f>
        <v>-0.39052243589743607</v>
      </c>
      <c r="H673" s="4">
        <f ca="1">Table1[[#This Row],[y]]-Table1[[#This Row],[Seasonality]]</f>
        <v>22.590522435897434</v>
      </c>
      <c r="I673" s="4">
        <f ca="1">Table1[[#This Row],[Seasonally_Adjusted_Data]]</f>
        <v>22.590522435897434</v>
      </c>
      <c r="J673" s="4"/>
      <c r="K673" s="4"/>
      <c r="L673" s="4"/>
      <c r="M673" s="4"/>
      <c r="N673" s="4"/>
    </row>
    <row r="674" spans="1:14" x14ac:dyDescent="0.2">
      <c r="A674" s="5">
        <v>38718</v>
      </c>
      <c r="B674" s="3">
        <v>24.76</v>
      </c>
      <c r="C674" s="3" t="str">
        <f t="shared" si="20"/>
        <v>Jan</v>
      </c>
      <c r="D674" s="3">
        <f t="shared" ca="1" si="21"/>
        <v>22.725384615384616</v>
      </c>
      <c r="E674" s="4">
        <f ca="1">Table1[[#This Row],[y]]-Table1[[#This Row],[Trend (window size 13)]]</f>
        <v>2.0346153846153854</v>
      </c>
      <c r="F674" s="4">
        <f ca="1">AVERAGEIF($C$8:$C$727, Table1[[#This Row],[Monthly]], $E$8:$E$727)</f>
        <v>1.4054358974358971</v>
      </c>
      <c r="G674" s="4">
        <f ca="1">Table1[[#This Row],[Add_Seasonality_Average (Additive)]]-AVERAGE($F$2:$F$13)</f>
        <v>1.4013493589743586</v>
      </c>
      <c r="H674" s="4">
        <f ca="1">Table1[[#This Row],[y]]-Table1[[#This Row],[Seasonality]]</f>
        <v>23.358650641025644</v>
      </c>
      <c r="I674" s="4">
        <f ca="1">Table1[[#This Row],[Seasonally_Adjusted_Data]]</f>
        <v>23.358650641025644</v>
      </c>
      <c r="J674" s="4"/>
      <c r="K674" s="4"/>
      <c r="L674" s="4"/>
      <c r="M674" s="4"/>
      <c r="N674" s="4"/>
    </row>
    <row r="675" spans="1:14" x14ac:dyDescent="0.2">
      <c r="A675" s="5">
        <v>38749</v>
      </c>
      <c r="B675" s="3">
        <v>26.52</v>
      </c>
      <c r="C675" s="3" t="str">
        <f t="shared" si="20"/>
        <v>Feb</v>
      </c>
      <c r="D675" s="3">
        <f t="shared" ca="1" si="21"/>
        <v>22.746923076923075</v>
      </c>
      <c r="E675" s="4">
        <f ca="1">Table1[[#This Row],[y]]-Table1[[#This Row],[Trend (window size 13)]]</f>
        <v>3.7730769230769248</v>
      </c>
      <c r="F675" s="4">
        <f ca="1">AVERAGEIF($C$8:$C$727, Table1[[#This Row],[Monthly]], $E$8:$E$727)</f>
        <v>2.9278461538461542</v>
      </c>
      <c r="G675" s="4">
        <f ca="1">Table1[[#This Row],[Add_Seasonality_Average (Additive)]]-AVERAGE($F$2:$F$13)</f>
        <v>2.9237596153846157</v>
      </c>
      <c r="H675" s="4">
        <f ca="1">Table1[[#This Row],[y]]-Table1[[#This Row],[Seasonality]]</f>
        <v>23.596240384615385</v>
      </c>
      <c r="I675" s="4">
        <f ca="1">Table1[[#This Row],[Seasonally_Adjusted_Data]]</f>
        <v>23.596240384615385</v>
      </c>
      <c r="J675" s="4"/>
      <c r="K675" s="4"/>
      <c r="L675" s="4"/>
      <c r="M675" s="4"/>
      <c r="N675" s="4"/>
    </row>
    <row r="676" spans="1:14" x14ac:dyDescent="0.2">
      <c r="A676" s="5">
        <v>38777</v>
      </c>
      <c r="B676" s="3">
        <v>26.22</v>
      </c>
      <c r="C676" s="3" t="str">
        <f t="shared" si="20"/>
        <v>Mar</v>
      </c>
      <c r="D676" s="3">
        <f t="shared" ca="1" si="21"/>
        <v>22.85923076923077</v>
      </c>
      <c r="E676" s="4">
        <f ca="1">Table1[[#This Row],[y]]-Table1[[#This Row],[Trend (window size 13)]]</f>
        <v>3.360769230769229</v>
      </c>
      <c r="F676" s="4">
        <f ca="1">AVERAGEIF($C$8:$C$727, Table1[[#This Row],[Monthly]], $E$8:$E$727)</f>
        <v>3.3439999999999999</v>
      </c>
      <c r="G676" s="4">
        <f ca="1">Table1[[#This Row],[Add_Seasonality_Average (Additive)]]-AVERAGE($F$2:$F$13)</f>
        <v>3.3399134615384614</v>
      </c>
      <c r="H676" s="4">
        <f ca="1">Table1[[#This Row],[y]]-Table1[[#This Row],[Seasonality]]</f>
        <v>22.880086538461537</v>
      </c>
      <c r="I676" s="4">
        <f ca="1">Table1[[#This Row],[Seasonally_Adjusted_Data]]</f>
        <v>22.880086538461537</v>
      </c>
      <c r="J676" s="4"/>
      <c r="K676" s="4"/>
      <c r="L676" s="4"/>
      <c r="M676" s="4"/>
      <c r="N676" s="4"/>
    </row>
    <row r="677" spans="1:14" x14ac:dyDescent="0.2">
      <c r="A677" s="5">
        <v>38808</v>
      </c>
      <c r="B677" s="3">
        <v>24.29</v>
      </c>
      <c r="C677" s="3" t="str">
        <f t="shared" si="20"/>
        <v>Apr</v>
      </c>
      <c r="D677" s="3">
        <f t="shared" ca="1" si="21"/>
        <v>23.048461538461535</v>
      </c>
      <c r="E677" s="4">
        <f ca="1">Table1[[#This Row],[y]]-Table1[[#This Row],[Trend (window size 13)]]</f>
        <v>1.2415384615384646</v>
      </c>
      <c r="F677" s="4">
        <f ca="1">AVERAGEIF($C$8:$C$727, Table1[[#This Row],[Monthly]], $E$8:$E$727)</f>
        <v>2.4728461538461546</v>
      </c>
      <c r="G677" s="4">
        <f ca="1">Table1[[#This Row],[Add_Seasonality_Average (Additive)]]-AVERAGE($F$2:$F$13)</f>
        <v>2.4687596153846161</v>
      </c>
      <c r="H677" s="4">
        <f ca="1">Table1[[#This Row],[y]]-Table1[[#This Row],[Seasonality]]</f>
        <v>21.821240384615383</v>
      </c>
      <c r="I677" s="4">
        <f ca="1">Table1[[#This Row],[Seasonally_Adjusted_Data]]</f>
        <v>21.821240384615383</v>
      </c>
      <c r="J677" s="4"/>
      <c r="K677" s="4"/>
      <c r="L677" s="4"/>
      <c r="M677" s="4"/>
      <c r="N677" s="4"/>
    </row>
    <row r="678" spans="1:14" x14ac:dyDescent="0.2">
      <c r="A678" s="5">
        <v>38838</v>
      </c>
      <c r="B678" s="3">
        <v>23.84</v>
      </c>
      <c r="C678" s="3" t="str">
        <f t="shared" si="20"/>
        <v>May</v>
      </c>
      <c r="D678" s="3">
        <f t="shared" ca="1" si="21"/>
        <v>23.257692307692306</v>
      </c>
      <c r="E678" s="4">
        <f ca="1">Table1[[#This Row],[y]]-Table1[[#This Row],[Trend (window size 13)]]</f>
        <v>0.58230769230769397</v>
      </c>
      <c r="F678" s="4">
        <f ca="1">AVERAGEIF($C$8:$C$727, Table1[[#This Row],[Monthly]], $E$8:$E$727)</f>
        <v>1.190307692307693</v>
      </c>
      <c r="G678" s="4">
        <f ca="1">Table1[[#This Row],[Add_Seasonality_Average (Additive)]]-AVERAGE($F$2:$F$13)</f>
        <v>1.1862211538461545</v>
      </c>
      <c r="H678" s="4">
        <f ca="1">Table1[[#This Row],[y]]-Table1[[#This Row],[Seasonality]]</f>
        <v>22.653778846153845</v>
      </c>
      <c r="I678" s="4">
        <f ca="1">Table1[[#This Row],[Seasonally_Adjusted_Data]]</f>
        <v>22.653778846153845</v>
      </c>
      <c r="J678" s="4"/>
      <c r="K678" s="4"/>
      <c r="L678" s="4"/>
      <c r="M678" s="4"/>
      <c r="N678" s="4"/>
    </row>
    <row r="679" spans="1:14" x14ac:dyDescent="0.2">
      <c r="A679" s="5">
        <v>38869</v>
      </c>
      <c r="B679" s="3">
        <v>22.82</v>
      </c>
      <c r="C679" s="3" t="str">
        <f t="shared" si="20"/>
        <v>Jun</v>
      </c>
      <c r="D679" s="3">
        <f t="shared" ca="1" si="21"/>
        <v>23.529999999999998</v>
      </c>
      <c r="E679" s="4">
        <f ca="1">Table1[[#This Row],[y]]-Table1[[#This Row],[Trend (window size 13)]]</f>
        <v>-0.7099999999999973</v>
      </c>
      <c r="F679" s="4">
        <f ca="1">AVERAGEIF($C$8:$C$727, Table1[[#This Row],[Monthly]], $E$8:$E$727)</f>
        <v>-0.22521794871794854</v>
      </c>
      <c r="G679" s="4">
        <f ca="1">Table1[[#This Row],[Add_Seasonality_Average (Additive)]]-AVERAGE($F$2:$F$13)</f>
        <v>-0.22930448717948707</v>
      </c>
      <c r="H679" s="4">
        <f ca="1">Table1[[#This Row],[y]]-Table1[[#This Row],[Seasonality]]</f>
        <v>23.049304487179487</v>
      </c>
      <c r="I679" s="4">
        <f ca="1">Table1[[#This Row],[Seasonally_Adjusted_Data]]</f>
        <v>23.049304487179487</v>
      </c>
      <c r="J679" s="4"/>
      <c r="K679" s="4"/>
      <c r="L679" s="4"/>
      <c r="M679" s="4"/>
      <c r="N679" s="4"/>
    </row>
    <row r="680" spans="1:14" x14ac:dyDescent="0.2">
      <c r="A680" s="5">
        <v>38899</v>
      </c>
      <c r="B680" s="3">
        <v>22.2</v>
      </c>
      <c r="C680" s="3" t="str">
        <f t="shared" si="20"/>
        <v>Jul</v>
      </c>
      <c r="D680" s="3">
        <f t="shared" ca="1" si="21"/>
        <v>23.808461538461533</v>
      </c>
      <c r="E680" s="4">
        <f ca="1">Table1[[#This Row],[y]]-Table1[[#This Row],[Trend (window size 13)]]</f>
        <v>-1.6084615384615333</v>
      </c>
      <c r="F680" s="4">
        <f ca="1">AVERAGEIF($C$8:$C$727, Table1[[#This Row],[Monthly]], $E$8:$E$727)</f>
        <v>-1.4442692307692311</v>
      </c>
      <c r="G680" s="4">
        <f ca="1">Table1[[#This Row],[Add_Seasonality_Average (Additive)]]-AVERAGE($F$2:$F$13)</f>
        <v>-1.4483557692307696</v>
      </c>
      <c r="H680" s="4">
        <f ca="1">Table1[[#This Row],[y]]-Table1[[#This Row],[Seasonality]]</f>
        <v>23.648355769230768</v>
      </c>
      <c r="I680" s="4">
        <f ca="1">Table1[[#This Row],[Seasonally_Adjusted_Data]]</f>
        <v>23.648355769230768</v>
      </c>
      <c r="J680" s="4"/>
      <c r="K680" s="4"/>
      <c r="L680" s="4"/>
      <c r="M680" s="4"/>
      <c r="N680" s="4"/>
    </row>
    <row r="681" spans="1:14" x14ac:dyDescent="0.2">
      <c r="A681" s="5">
        <v>38930</v>
      </c>
      <c r="B681" s="3">
        <v>21.89</v>
      </c>
      <c r="C681" s="3" t="str">
        <f t="shared" si="20"/>
        <v>Aug</v>
      </c>
      <c r="D681" s="3">
        <f t="shared" ca="1" si="21"/>
        <v>23.966153846153841</v>
      </c>
      <c r="E681" s="4">
        <f ca="1">Table1[[#This Row],[y]]-Table1[[#This Row],[Trend (window size 13)]]</f>
        <v>-2.07615384615384</v>
      </c>
      <c r="F681" s="4">
        <f ca="1">AVERAGEIF($C$8:$C$727, Table1[[#This Row],[Monthly]], $E$8:$E$727)</f>
        <v>-2.4472564102564101</v>
      </c>
      <c r="G681" s="4">
        <f ca="1">Table1[[#This Row],[Add_Seasonality_Average (Additive)]]-AVERAGE($F$2:$F$13)</f>
        <v>-2.4513429487179486</v>
      </c>
      <c r="H681" s="4">
        <f ca="1">Table1[[#This Row],[y]]-Table1[[#This Row],[Seasonality]]</f>
        <v>24.341342948717948</v>
      </c>
      <c r="I681" s="4">
        <f ca="1">Table1[[#This Row],[Seasonally_Adjusted_Data]]</f>
        <v>24.341342948717948</v>
      </c>
      <c r="J681" s="4"/>
      <c r="K681" s="4"/>
      <c r="L681" s="4"/>
      <c r="M681" s="4"/>
      <c r="N681" s="4"/>
    </row>
    <row r="682" spans="1:14" x14ac:dyDescent="0.2">
      <c r="A682" s="5">
        <v>38961</v>
      </c>
      <c r="B682" s="3">
        <v>21.93</v>
      </c>
      <c r="C682" s="3" t="str">
        <f t="shared" si="20"/>
        <v>Sep</v>
      </c>
      <c r="D682" s="3">
        <f t="shared" ca="1" si="21"/>
        <v>23.957692307692312</v>
      </c>
      <c r="E682" s="4">
        <f ca="1">Table1[[#This Row],[y]]-Table1[[#This Row],[Trend (window size 13)]]</f>
        <v>-2.0276923076923126</v>
      </c>
      <c r="F682" s="4">
        <f ca="1">AVERAGEIF($C$8:$C$727, Table1[[#This Row],[Monthly]], $E$8:$E$727)</f>
        <v>-2.7400384615384614</v>
      </c>
      <c r="G682" s="4">
        <f ca="1">Table1[[#This Row],[Add_Seasonality_Average (Additive)]]-AVERAGE($F$2:$F$13)</f>
        <v>-2.7441249999999999</v>
      </c>
      <c r="H682" s="4">
        <f ca="1">Table1[[#This Row],[y]]-Table1[[#This Row],[Seasonality]]</f>
        <v>24.674125</v>
      </c>
      <c r="I682" s="4">
        <f ca="1">Table1[[#This Row],[Seasonally_Adjusted_Data]]</f>
        <v>24.674125</v>
      </c>
      <c r="J682" s="4"/>
      <c r="K682" s="4"/>
      <c r="L682" s="4"/>
      <c r="M682" s="4"/>
      <c r="N682" s="4"/>
    </row>
    <row r="683" spans="1:14" x14ac:dyDescent="0.2">
      <c r="A683" s="5">
        <v>38991</v>
      </c>
      <c r="B683" s="3">
        <v>22.46</v>
      </c>
      <c r="C683" s="3" t="str">
        <f t="shared" si="20"/>
        <v>Oct</v>
      </c>
      <c r="D683" s="3">
        <f t="shared" ca="1" si="21"/>
        <v>23.860769230769229</v>
      </c>
      <c r="E683" s="4">
        <f ca="1">Table1[[#This Row],[y]]-Table1[[#This Row],[Trend (window size 13)]]</f>
        <v>-1.4007692307692281</v>
      </c>
      <c r="F683" s="4">
        <f ca="1">AVERAGEIF($C$8:$C$727, Table1[[#This Row],[Monthly]], $E$8:$E$727)</f>
        <v>-2.4004615384615375</v>
      </c>
      <c r="G683" s="4">
        <f ca="1">Table1[[#This Row],[Add_Seasonality_Average (Additive)]]-AVERAGE($F$2:$F$13)</f>
        <v>-2.404548076923076</v>
      </c>
      <c r="H683" s="4">
        <f ca="1">Table1[[#This Row],[y]]-Table1[[#This Row],[Seasonality]]</f>
        <v>24.864548076923079</v>
      </c>
      <c r="I683" s="4">
        <f ca="1">Table1[[#This Row],[Seasonally_Adjusted_Data]]</f>
        <v>24.864548076923079</v>
      </c>
      <c r="J683" s="4"/>
      <c r="K683" s="4"/>
      <c r="L683" s="4"/>
      <c r="M683" s="4"/>
      <c r="N683" s="4"/>
    </row>
    <row r="684" spans="1:14" x14ac:dyDescent="0.2">
      <c r="A684" s="5">
        <v>39022</v>
      </c>
      <c r="B684" s="3">
        <v>22.61</v>
      </c>
      <c r="C684" s="3" t="str">
        <f t="shared" si="20"/>
        <v>Nov</v>
      </c>
      <c r="D684" s="3">
        <f t="shared" ca="1" si="21"/>
        <v>23.765384615384615</v>
      </c>
      <c r="E684" s="4">
        <f ca="1">Table1[[#This Row],[y]]-Table1[[#This Row],[Trend (window size 13)]]</f>
        <v>-1.1553846153846159</v>
      </c>
      <c r="F684" s="4">
        <f ca="1">AVERAGEIF($C$8:$C$727, Table1[[#This Row],[Monthly]], $E$8:$E$727)</f>
        <v>-1.6477179487179485</v>
      </c>
      <c r="G684" s="4">
        <f ca="1">Table1[[#This Row],[Add_Seasonality_Average (Additive)]]-AVERAGE($F$2:$F$13)</f>
        <v>-1.651804487179487</v>
      </c>
      <c r="H684" s="4">
        <f ca="1">Table1[[#This Row],[y]]-Table1[[#This Row],[Seasonality]]</f>
        <v>24.261804487179486</v>
      </c>
      <c r="I684" s="4">
        <f ca="1">Table1[[#This Row],[Seasonally_Adjusted_Data]]</f>
        <v>24.261804487179486</v>
      </c>
      <c r="J684" s="4"/>
      <c r="K684" s="4"/>
      <c r="L684" s="4"/>
      <c r="M684" s="4"/>
      <c r="N684" s="4"/>
    </row>
    <row r="685" spans="1:14" x14ac:dyDescent="0.2">
      <c r="A685" s="5">
        <v>39052</v>
      </c>
      <c r="B685" s="3">
        <v>24.15</v>
      </c>
      <c r="C685" s="3" t="str">
        <f t="shared" si="20"/>
        <v>Dec</v>
      </c>
      <c r="D685" s="3">
        <f t="shared" ca="1" si="21"/>
        <v>23.593846153846155</v>
      </c>
      <c r="E685" s="4">
        <f ca="1">Table1[[#This Row],[y]]-Table1[[#This Row],[Trend (window size 13)]]</f>
        <v>0.556153846153844</v>
      </c>
      <c r="F685" s="4">
        <f ca="1">AVERAGEIF($C$8:$C$727, Table1[[#This Row],[Monthly]], $E$8:$E$727)</f>
        <v>-0.38643589743589757</v>
      </c>
      <c r="G685" s="4">
        <f ca="1">Table1[[#This Row],[Add_Seasonality_Average (Additive)]]-AVERAGE($F$2:$F$13)</f>
        <v>-0.39052243589743607</v>
      </c>
      <c r="H685" s="4">
        <f ca="1">Table1[[#This Row],[y]]-Table1[[#This Row],[Seasonality]]</f>
        <v>24.540522435897433</v>
      </c>
      <c r="I685" s="4">
        <f ca="1">Table1[[#This Row],[Seasonally_Adjusted_Data]]</f>
        <v>24.540522435897433</v>
      </c>
      <c r="J685" s="4"/>
      <c r="K685" s="4"/>
      <c r="L685" s="4"/>
      <c r="M685" s="4"/>
      <c r="N685" s="4"/>
    </row>
    <row r="686" spans="1:14" x14ac:dyDescent="0.2">
      <c r="A686" s="5">
        <v>39083</v>
      </c>
      <c r="B686" s="3">
        <v>25.82</v>
      </c>
      <c r="C686" s="3" t="str">
        <f t="shared" si="20"/>
        <v>Jan</v>
      </c>
      <c r="D686" s="3">
        <f t="shared" ca="1" si="21"/>
        <v>23.457692307692312</v>
      </c>
      <c r="E686" s="4">
        <f ca="1">Table1[[#This Row],[y]]-Table1[[#This Row],[Trend (window size 13)]]</f>
        <v>2.362307692307688</v>
      </c>
      <c r="F686" s="4">
        <f ca="1">AVERAGEIF($C$8:$C$727, Table1[[#This Row],[Monthly]], $E$8:$E$727)</f>
        <v>1.4054358974358971</v>
      </c>
      <c r="G686" s="4">
        <f ca="1">Table1[[#This Row],[Add_Seasonality_Average (Additive)]]-AVERAGE($F$2:$F$13)</f>
        <v>1.4013493589743586</v>
      </c>
      <c r="H686" s="4">
        <f ca="1">Table1[[#This Row],[y]]-Table1[[#This Row],[Seasonality]]</f>
        <v>24.418650641025643</v>
      </c>
      <c r="I686" s="4">
        <f ca="1">Table1[[#This Row],[Seasonally_Adjusted_Data]]</f>
        <v>24.418650641025643</v>
      </c>
      <c r="J686" s="4"/>
      <c r="K686" s="4"/>
      <c r="L686" s="4"/>
      <c r="M686" s="4"/>
      <c r="N686" s="4"/>
    </row>
    <row r="687" spans="1:14" x14ac:dyDescent="0.2">
      <c r="A687" s="5">
        <v>39114</v>
      </c>
      <c r="B687" s="3">
        <v>26.81</v>
      </c>
      <c r="C687" s="3" t="str">
        <f t="shared" si="20"/>
        <v>Feb</v>
      </c>
      <c r="D687" s="3">
        <f t="shared" ca="1" si="21"/>
        <v>23.284615384615385</v>
      </c>
      <c r="E687" s="4">
        <f ca="1">Table1[[#This Row],[y]]-Table1[[#This Row],[Trend (window size 13)]]</f>
        <v>3.5253846153846133</v>
      </c>
      <c r="F687" s="4">
        <f ca="1">AVERAGEIF($C$8:$C$727, Table1[[#This Row],[Monthly]], $E$8:$E$727)</f>
        <v>2.9278461538461542</v>
      </c>
      <c r="G687" s="4">
        <f ca="1">Table1[[#This Row],[Add_Seasonality_Average (Additive)]]-AVERAGE($F$2:$F$13)</f>
        <v>2.9237596153846157</v>
      </c>
      <c r="H687" s="4">
        <f ca="1">Table1[[#This Row],[y]]-Table1[[#This Row],[Seasonality]]</f>
        <v>23.886240384615384</v>
      </c>
      <c r="I687" s="4">
        <f ca="1">Table1[[#This Row],[Seasonally_Adjusted_Data]]</f>
        <v>23.886240384615384</v>
      </c>
      <c r="J687" s="4"/>
      <c r="K687" s="4"/>
      <c r="L687" s="4"/>
      <c r="M687" s="4"/>
      <c r="N687" s="4"/>
    </row>
    <row r="688" spans="1:14" x14ac:dyDescent="0.2">
      <c r="A688" s="5">
        <v>39142</v>
      </c>
      <c r="B688" s="3">
        <v>26.41</v>
      </c>
      <c r="C688" s="3" t="str">
        <f t="shared" si="20"/>
        <v>Mar</v>
      </c>
      <c r="D688" s="3">
        <f t="shared" ca="1" si="21"/>
        <v>23.12769230769231</v>
      </c>
      <c r="E688" s="4">
        <f ca="1">Table1[[#This Row],[y]]-Table1[[#This Row],[Trend (window size 13)]]</f>
        <v>3.2823076923076897</v>
      </c>
      <c r="F688" s="4">
        <f ca="1">AVERAGEIF($C$8:$C$727, Table1[[#This Row],[Monthly]], $E$8:$E$727)</f>
        <v>3.3439999999999999</v>
      </c>
      <c r="G688" s="4">
        <f ca="1">Table1[[#This Row],[Add_Seasonality_Average (Additive)]]-AVERAGE($F$2:$F$13)</f>
        <v>3.3399134615384614</v>
      </c>
      <c r="H688" s="4">
        <f ca="1">Table1[[#This Row],[y]]-Table1[[#This Row],[Seasonality]]</f>
        <v>23.070086538461538</v>
      </c>
      <c r="I688" s="4">
        <f ca="1">Table1[[#This Row],[Seasonally_Adjusted_Data]]</f>
        <v>23.070086538461538</v>
      </c>
      <c r="J688" s="4"/>
      <c r="K688" s="4"/>
      <c r="L688" s="4"/>
      <c r="M688" s="4"/>
      <c r="N688" s="4"/>
    </row>
    <row r="689" spans="1:22" x14ac:dyDescent="0.2">
      <c r="A689" s="5">
        <v>39173</v>
      </c>
      <c r="B689" s="3">
        <v>24.96</v>
      </c>
      <c r="C689" s="3" t="str">
        <f t="shared" si="20"/>
        <v>Apr</v>
      </c>
      <c r="D689" s="3">
        <f t="shared" ca="1" si="21"/>
        <v>22.926153846153849</v>
      </c>
      <c r="E689" s="4">
        <f ca="1">Table1[[#This Row],[y]]-Table1[[#This Row],[Trend (window size 13)]]</f>
        <v>2.0338461538461523</v>
      </c>
      <c r="F689" s="4">
        <f ca="1">AVERAGEIF($C$8:$C$727, Table1[[#This Row],[Monthly]], $E$8:$E$727)</f>
        <v>2.4728461538461546</v>
      </c>
      <c r="G689" s="4">
        <f ca="1">Table1[[#This Row],[Add_Seasonality_Average (Additive)]]-AVERAGE($F$2:$F$13)</f>
        <v>2.4687596153846161</v>
      </c>
      <c r="H689" s="4">
        <f ca="1">Table1[[#This Row],[y]]-Table1[[#This Row],[Seasonality]]</f>
        <v>22.491240384615384</v>
      </c>
      <c r="I689" s="4">
        <f ca="1">Table1[[#This Row],[Seasonally_Adjusted_Data]]</f>
        <v>22.491240384615384</v>
      </c>
      <c r="J689" s="4"/>
      <c r="K689" s="4"/>
      <c r="L689" s="4"/>
      <c r="M689" s="4"/>
      <c r="N689" s="4"/>
    </row>
    <row r="690" spans="1:22" x14ac:dyDescent="0.2">
      <c r="A690" s="5">
        <v>39203</v>
      </c>
      <c r="B690" s="3">
        <v>23.05</v>
      </c>
      <c r="C690" s="3" t="str">
        <f t="shared" si="20"/>
        <v>May</v>
      </c>
      <c r="D690" s="3">
        <f t="shared" ca="1" si="21"/>
        <v>22.723076923076924</v>
      </c>
      <c r="E690" s="4">
        <f ca="1">Table1[[#This Row],[y]]-Table1[[#This Row],[Trend (window size 13)]]</f>
        <v>0.32692307692307665</v>
      </c>
      <c r="F690" s="4">
        <f ca="1">AVERAGEIF($C$8:$C$727, Table1[[#This Row],[Monthly]], $E$8:$E$727)</f>
        <v>1.190307692307693</v>
      </c>
      <c r="G690" s="4">
        <f ca="1">Table1[[#This Row],[Add_Seasonality_Average (Additive)]]-AVERAGE($F$2:$F$13)</f>
        <v>1.1862211538461545</v>
      </c>
      <c r="H690" s="4">
        <f ca="1">Table1[[#This Row],[y]]-Table1[[#This Row],[Seasonality]]</f>
        <v>21.863778846153846</v>
      </c>
      <c r="I690" s="4">
        <f ca="1">Table1[[#This Row],[Seasonally_Adjusted_Data]]</f>
        <v>21.863778846153846</v>
      </c>
      <c r="J690" s="4"/>
      <c r="K690" s="4"/>
      <c r="L690" s="4"/>
      <c r="M690" s="4"/>
      <c r="N690" s="4"/>
    </row>
    <row r="691" spans="1:22" x14ac:dyDescent="0.2">
      <c r="A691" s="5">
        <v>39234</v>
      </c>
      <c r="B691" s="3">
        <v>21.61</v>
      </c>
      <c r="C691" s="3" t="str">
        <f t="shared" si="20"/>
        <v>Jun</v>
      </c>
      <c r="D691" s="3">
        <f t="shared" ca="1" si="21"/>
        <v>22.610769230769229</v>
      </c>
      <c r="E691" s="4">
        <f ca="1">Table1[[#This Row],[y]]-Table1[[#This Row],[Trend (window size 13)]]</f>
        <v>-1.0007692307692295</v>
      </c>
      <c r="F691" s="4">
        <f ca="1">AVERAGEIF($C$8:$C$727, Table1[[#This Row],[Monthly]], $E$8:$E$727)</f>
        <v>-0.22521794871794854</v>
      </c>
      <c r="G691" s="4">
        <f ca="1">Table1[[#This Row],[Add_Seasonality_Average (Additive)]]-AVERAGE($F$2:$F$13)</f>
        <v>-0.22930448717948707</v>
      </c>
      <c r="H691" s="4">
        <f ca="1">Table1[[#This Row],[y]]-Table1[[#This Row],[Seasonality]]</f>
        <v>21.839304487179486</v>
      </c>
      <c r="I691" s="4">
        <f ca="1">Table1[[#This Row],[Seasonally_Adjusted_Data]]</f>
        <v>21.839304487179486</v>
      </c>
      <c r="J691" s="4"/>
      <c r="K691" s="4"/>
      <c r="L691" s="4"/>
      <c r="M691" s="4"/>
      <c r="N691" s="4"/>
      <c r="O691" s="7" t="s">
        <v>15</v>
      </c>
      <c r="P691" s="7" t="s">
        <v>16</v>
      </c>
      <c r="Q691" s="7" t="s">
        <v>17</v>
      </c>
      <c r="R691" s="7" t="s">
        <v>18</v>
      </c>
      <c r="S691" s="7" t="s">
        <v>19</v>
      </c>
      <c r="T691" s="7" t="s">
        <v>20</v>
      </c>
      <c r="U691" s="7" t="s">
        <v>21</v>
      </c>
      <c r="V691" s="7" t="s">
        <v>22</v>
      </c>
    </row>
    <row r="692" spans="1:22" x14ac:dyDescent="0.2">
      <c r="A692" s="5">
        <v>39264</v>
      </c>
      <c r="B692" s="3">
        <v>21.05</v>
      </c>
      <c r="C692" s="3" t="str">
        <f t="shared" si="20"/>
        <v>Jul</v>
      </c>
      <c r="D692" s="3">
        <f t="shared" ca="1" si="21"/>
        <v>22.617692307692305</v>
      </c>
      <c r="E692" s="4">
        <f ca="1">Table1[[#This Row],[y]]-Table1[[#This Row],[Trend (window size 13)]]</f>
        <v>-1.5676923076923046</v>
      </c>
      <c r="F692" s="4">
        <f ca="1">AVERAGEIF($C$8:$C$727, Table1[[#This Row],[Monthly]], $E$8:$E$727)</f>
        <v>-1.4442692307692311</v>
      </c>
      <c r="G692" s="4">
        <f ca="1">Table1[[#This Row],[Add_Seasonality_Average (Additive)]]-AVERAGE($F$2:$F$13)</f>
        <v>-1.4483557692307696</v>
      </c>
      <c r="H692" s="4">
        <f ca="1">Table1[[#This Row],[y]]-Table1[[#This Row],[Seasonality]]</f>
        <v>22.49835576923077</v>
      </c>
      <c r="I692" s="4"/>
      <c r="J692" s="4">
        <f ca="1">Table1[[#This Row],[y]]-Table1[[#This Row],[Seasonality]]</f>
        <v>22.49835576923077</v>
      </c>
      <c r="K692" s="4">
        <f ca="1">AVERAGE($I$8:$I691)+Table1[[#This Row],[Seasonality]]</f>
        <v>21.652492183985615</v>
      </c>
      <c r="L692" s="4">
        <f ca="1">$H$691+Table1[[#This Row],[Seasonality]]</f>
        <v>20.390948717948717</v>
      </c>
      <c r="M692" s="4">
        <f ca="1">$H680+Table1[[#This Row],[Seasonality]]</f>
        <v>22.2</v>
      </c>
      <c r="N692" s="4">
        <f ca="1">($I$691+(ROW()-ROW($I$691))*($I$691-$I$8)/(COUNT($I$8:$I$691)-1) )+ Table1[[#This Row],[Seasonality]]</f>
        <v>20.390598716071629</v>
      </c>
      <c r="O692">
        <f ca="1">ABS(Table1[[#This Row],[Average Method]]-Table1[[#This Row],[y]])</f>
        <v>0.6024921839856141</v>
      </c>
      <c r="P692">
        <f ca="1">ABS(100*(Table1[[#This Row],[Average Method]]-Table1[[#This Row],[y]])/Table1[[#This Row],[y]])</f>
        <v>2.8621956483877153</v>
      </c>
      <c r="Q692">
        <f ca="1">ABS(Table1[[#This Row],[y]]-Table1[[#This Row],[Naïve Method]])</f>
        <v>0.65905128205128349</v>
      </c>
      <c r="R692">
        <f ca="1">ABS(100*(Table1[[#This Row],[y]]-Table1[[#This Row],[Naïve Method]])/Table1[[#This Row],[y]])</f>
        <v>3.1308849503623919</v>
      </c>
      <c r="S692" s="2">
        <f ca="1">ABS(Table1[[#This Row],[y]]-Table1[[#This Row],[Seasonal Naïve Method]])</f>
        <v>1.1499999999999986</v>
      </c>
      <c r="T692">
        <f ca="1">ABS(100*(Table1[[#This Row],[y]]-Table1[[#This Row],[Seasonal Naïve Method]])/Table1[[#This Row],[y]])</f>
        <v>5.4631828978622261</v>
      </c>
      <c r="U692">
        <f ca="1">ABS(Table1[[#This Row],[y]]-Table1[[#This Row],[Drift Method]])</f>
        <v>0.65940128392837138</v>
      </c>
      <c r="V692">
        <f ca="1">ABS(100*(Table1[[#This Row],[y]]-Table1[[#This Row],[Drift Method]])/Table1[[#This Row],[y]])</f>
        <v>3.1325476671181538</v>
      </c>
    </row>
    <row r="693" spans="1:22" x14ac:dyDescent="0.2">
      <c r="A693" s="5">
        <v>39295</v>
      </c>
      <c r="B693" s="3">
        <v>19.95</v>
      </c>
      <c r="C693" s="3" t="str">
        <f t="shared" si="20"/>
        <v>Aug</v>
      </c>
      <c r="D693" s="3">
        <f t="shared" ca="1" si="21"/>
        <v>22.661538461538459</v>
      </c>
      <c r="E693" s="4">
        <f ca="1">Table1[[#This Row],[y]]-Table1[[#This Row],[Trend (window size 13)]]</f>
        <v>-2.7115384615384599</v>
      </c>
      <c r="F693" s="4">
        <f ca="1">AVERAGEIF($C$8:$C$727, Table1[[#This Row],[Monthly]], $E$8:$E$727)</f>
        <v>-2.4472564102564101</v>
      </c>
      <c r="G693" s="4">
        <f ca="1">Table1[[#This Row],[Add_Seasonality_Average (Additive)]]-AVERAGE($F$2:$F$13)</f>
        <v>-2.4513429487179486</v>
      </c>
      <c r="H693" s="4">
        <f ca="1">Table1[[#This Row],[y]]-Table1[[#This Row],[Seasonality]]</f>
        <v>22.401342948717947</v>
      </c>
      <c r="I693" s="4"/>
      <c r="J693" s="4">
        <f ca="1">Table1[[#This Row],[y]]-Table1[[#This Row],[Seasonality]]</f>
        <v>22.401342948717947</v>
      </c>
      <c r="K693" s="4">
        <f ca="1">AVERAGE($I$8:$I692)+Table1[[#This Row],[Seasonality]]</f>
        <v>20.649505004498437</v>
      </c>
      <c r="L693" s="4">
        <f ca="1">$H$691+Table1[[#This Row],[Seasonality]]</f>
        <v>19.387961538461539</v>
      </c>
      <c r="M693" s="4">
        <f ca="1">$H681+Table1[[#This Row],[Seasonality]]</f>
        <v>21.89</v>
      </c>
      <c r="N693" s="4">
        <f ca="1">($I$691+(ROW()-ROW($I$691))*($I$691-$I$8)/(COUNT($I$8:$I$691)-1) )+ Table1[[#This Row],[Seasonality]]</f>
        <v>19.387261534707363</v>
      </c>
      <c r="O693">
        <f ca="1">ABS(Table1[[#This Row],[Average Method]]-Table1[[#This Row],[y]])</f>
        <v>0.69950500449843744</v>
      </c>
      <c r="P693">
        <f ca="1">ABS(100*(Table1[[#This Row],[Average Method]]-Table1[[#This Row],[y]])/Table1[[#This Row],[y]])</f>
        <v>3.5062907493656015</v>
      </c>
      <c r="Q693">
        <f ca="1">ABS(Table1[[#This Row],[y]]-Table1[[#This Row],[Naïve Method]])</f>
        <v>0.56203846153846015</v>
      </c>
      <c r="R693">
        <f ca="1">ABS(100*(Table1[[#This Row],[y]]-Table1[[#This Row],[Naïve Method]])/Table1[[#This Row],[y]])</f>
        <v>2.8172353961827579</v>
      </c>
      <c r="S693" s="2">
        <f ca="1">ABS(Table1[[#This Row],[y]]-Table1[[#This Row],[Seasonal Naïve Method]])</f>
        <v>1.9400000000000013</v>
      </c>
      <c r="T693">
        <f ca="1">ABS(100*(Table1[[#This Row],[y]]-Table1[[#This Row],[Seasonal Naïve Method]])/Table1[[#This Row],[y]])</f>
        <v>9.724310776942362</v>
      </c>
      <c r="U693">
        <f ca="1">ABS(Table1[[#This Row],[y]]-Table1[[#This Row],[Drift Method]])</f>
        <v>0.56273846529263594</v>
      </c>
      <c r="V693">
        <f ca="1">ABS(100*(Table1[[#This Row],[y]]-Table1[[#This Row],[Drift Method]])/Table1[[#This Row],[y]])</f>
        <v>2.8207441869305061</v>
      </c>
    </row>
    <row r="694" spans="1:22" x14ac:dyDescent="0.2">
      <c r="A694" s="5">
        <v>39326</v>
      </c>
      <c r="B694" s="3">
        <v>19.850000000000001</v>
      </c>
      <c r="C694" s="3" t="str">
        <f t="shared" si="20"/>
        <v>Sep</v>
      </c>
      <c r="D694" s="3">
        <f t="shared" ca="1" si="21"/>
        <v>22.669230769230772</v>
      </c>
      <c r="E694" s="4">
        <f ca="1">Table1[[#This Row],[y]]-Table1[[#This Row],[Trend (window size 13)]]</f>
        <v>-2.8192307692307708</v>
      </c>
      <c r="F694" s="4">
        <f ca="1">AVERAGEIF($C$8:$C$727, Table1[[#This Row],[Monthly]], $E$8:$E$727)</f>
        <v>-2.7400384615384614</v>
      </c>
      <c r="G694" s="4">
        <f ca="1">Table1[[#This Row],[Add_Seasonality_Average (Additive)]]-AVERAGE($F$2:$F$13)</f>
        <v>-2.7441249999999999</v>
      </c>
      <c r="H694" s="4">
        <f ca="1">Table1[[#This Row],[y]]-Table1[[#This Row],[Seasonality]]</f>
        <v>22.594125000000002</v>
      </c>
      <c r="I694" s="4"/>
      <c r="J694" s="4">
        <f ca="1">Table1[[#This Row],[y]]-Table1[[#This Row],[Seasonality]]</f>
        <v>22.594125000000002</v>
      </c>
      <c r="K694" s="4">
        <f ca="1">AVERAGE($I$8:$I693)+Table1[[#This Row],[Seasonality]]</f>
        <v>20.356722953216384</v>
      </c>
      <c r="L694" s="4">
        <f ca="1">$H$691+Table1[[#This Row],[Seasonality]]</f>
        <v>19.095179487179486</v>
      </c>
      <c r="M694" s="4">
        <f ca="1">$H682+Table1[[#This Row],[Seasonality]]</f>
        <v>21.93</v>
      </c>
      <c r="N694" s="4">
        <f ca="1">($I$691+(ROW()-ROW($I$691))*($I$691-$I$8)/(COUNT($I$8:$I$691)-1) )+ Table1[[#This Row],[Seasonality]]</f>
        <v>19.094129481548222</v>
      </c>
      <c r="O694">
        <f ca="1">ABS(Table1[[#This Row],[Average Method]]-Table1[[#This Row],[y]])</f>
        <v>0.50672295321638217</v>
      </c>
      <c r="P694">
        <f ca="1">ABS(100*(Table1[[#This Row],[Average Method]]-Table1[[#This Row],[y]])/Table1[[#This Row],[y]])</f>
        <v>2.5527604696039403</v>
      </c>
      <c r="Q694">
        <f ca="1">ABS(Table1[[#This Row],[y]]-Table1[[#This Row],[Naïve Method]])</f>
        <v>0.75482051282051543</v>
      </c>
      <c r="R694">
        <f ca="1">ABS(100*(Table1[[#This Row],[y]]-Table1[[#This Row],[Naïve Method]])/Table1[[#This Row],[y]])</f>
        <v>3.8026222308338307</v>
      </c>
      <c r="S694" s="2">
        <f ca="1">ABS(Table1[[#This Row],[y]]-Table1[[#This Row],[Seasonal Naïve Method]])</f>
        <v>2.0799999999999983</v>
      </c>
      <c r="T694">
        <f ca="1">ABS(100*(Table1[[#This Row],[y]]-Table1[[#This Row],[Seasonal Naïve Method]])/Table1[[#This Row],[y]])</f>
        <v>10.478589420654902</v>
      </c>
      <c r="U694">
        <f ca="1">ABS(Table1[[#This Row],[y]]-Table1[[#This Row],[Drift Method]])</f>
        <v>0.75587051845177911</v>
      </c>
      <c r="V694">
        <f ca="1">ABS(100*(Table1[[#This Row],[y]]-Table1[[#This Row],[Drift Method]])/Table1[[#This Row],[y]])</f>
        <v>3.8079119317469976</v>
      </c>
    </row>
    <row r="695" spans="1:22" x14ac:dyDescent="0.2">
      <c r="A695" s="5">
        <v>39356</v>
      </c>
      <c r="B695" s="3">
        <v>19.309999999999999</v>
      </c>
      <c r="C695" s="3" t="str">
        <f t="shared" si="20"/>
        <v>Oct</v>
      </c>
      <c r="D695" s="3">
        <f t="shared" ca="1" si="21"/>
        <v>22.613076923076925</v>
      </c>
      <c r="E695" s="4">
        <f ca="1">Table1[[#This Row],[y]]-Table1[[#This Row],[Trend (window size 13)]]</f>
        <v>-3.3030769230769259</v>
      </c>
      <c r="F695" s="4">
        <f ca="1">AVERAGEIF($C$8:$C$727, Table1[[#This Row],[Monthly]], $E$8:$E$727)</f>
        <v>-2.4004615384615375</v>
      </c>
      <c r="G695" s="4">
        <f ca="1">Table1[[#This Row],[Add_Seasonality_Average (Additive)]]-AVERAGE($F$2:$F$13)</f>
        <v>-2.404548076923076</v>
      </c>
      <c r="H695" s="4">
        <f ca="1">Table1[[#This Row],[y]]-Table1[[#This Row],[Seasonality]]</f>
        <v>21.714548076923073</v>
      </c>
      <c r="I695" s="4"/>
      <c r="J695" s="4">
        <f ca="1">Table1[[#This Row],[y]]-Table1[[#This Row],[Seasonality]]</f>
        <v>21.714548076923073</v>
      </c>
      <c r="K695" s="4">
        <f ca="1">AVERAGE($I$8:$I694)+Table1[[#This Row],[Seasonality]]</f>
        <v>20.69629987629331</v>
      </c>
      <c r="L695" s="4">
        <f ca="1">$H$691+Table1[[#This Row],[Seasonality]]</f>
        <v>19.434756410256412</v>
      </c>
      <c r="M695" s="4">
        <f ca="1">$H683+Table1[[#This Row],[Seasonality]]</f>
        <v>22.46</v>
      </c>
      <c r="N695" s="4">
        <f ca="1">($I$691+(ROW()-ROW($I$691))*($I$691-$I$8)/(COUNT($I$8:$I$691)-1) )+ Table1[[#This Row],[Seasonality]]</f>
        <v>19.433356402748061</v>
      </c>
      <c r="O695">
        <f ca="1">ABS(Table1[[#This Row],[Average Method]]-Table1[[#This Row],[y]])</f>
        <v>1.386299876293311</v>
      </c>
      <c r="P695">
        <f ca="1">ABS(100*(Table1[[#This Row],[Average Method]]-Table1[[#This Row],[y]])/Table1[[#This Row],[y]])</f>
        <v>7.1791811304676898</v>
      </c>
      <c r="Q695">
        <f ca="1">ABS(Table1[[#This Row],[y]]-Table1[[#This Row],[Naïve Method]])</f>
        <v>0.12475641025641337</v>
      </c>
      <c r="R695">
        <f ca="1">ABS(100*(Table1[[#This Row],[y]]-Table1[[#This Row],[Naïve Method]])/Table1[[#This Row],[y]])</f>
        <v>0.64607151867640278</v>
      </c>
      <c r="S695" s="2">
        <f ca="1">ABS(Table1[[#This Row],[y]]-Table1[[#This Row],[Seasonal Naïve Method]])</f>
        <v>3.1500000000000021</v>
      </c>
      <c r="T695">
        <f ca="1">ABS(100*(Table1[[#This Row],[y]]-Table1[[#This Row],[Seasonal Naïve Method]])/Table1[[#This Row],[y]])</f>
        <v>16.312791299844655</v>
      </c>
      <c r="U695">
        <f ca="1">ABS(Table1[[#This Row],[y]]-Table1[[#This Row],[Drift Method]])</f>
        <v>0.12335640274806181</v>
      </c>
      <c r="V695">
        <f ca="1">ABS(100*(Table1[[#This Row],[y]]-Table1[[#This Row],[Drift Method]])/Table1[[#This Row],[y]])</f>
        <v>0.63882135032657594</v>
      </c>
    </row>
    <row r="696" spans="1:22" x14ac:dyDescent="0.2">
      <c r="A696" s="5">
        <v>39387</v>
      </c>
      <c r="B696" s="3">
        <v>19.82</v>
      </c>
      <c r="C696" s="3" t="str">
        <f t="shared" si="20"/>
        <v>Nov</v>
      </c>
      <c r="D696" s="3">
        <f t="shared" ca="1" si="21"/>
        <v>22.572307692307692</v>
      </c>
      <c r="E696" s="4">
        <f ca="1">Table1[[#This Row],[y]]-Table1[[#This Row],[Trend (window size 13)]]</f>
        <v>-2.7523076923076921</v>
      </c>
      <c r="F696" s="4">
        <f ca="1">AVERAGEIF($C$8:$C$727, Table1[[#This Row],[Monthly]], $E$8:$E$727)</f>
        <v>-1.6477179487179485</v>
      </c>
      <c r="G696" s="4">
        <f ca="1">Table1[[#This Row],[Add_Seasonality_Average (Additive)]]-AVERAGE($F$2:$F$13)</f>
        <v>-1.651804487179487</v>
      </c>
      <c r="H696" s="4">
        <f ca="1">Table1[[#This Row],[y]]-Table1[[#This Row],[Seasonality]]</f>
        <v>21.471804487179487</v>
      </c>
      <c r="I696" s="4"/>
      <c r="J696" s="4">
        <f ca="1">Table1[[#This Row],[y]]-Table1[[#This Row],[Seasonality]]</f>
        <v>21.471804487179487</v>
      </c>
      <c r="K696" s="4">
        <f ca="1">AVERAGE($I$8:$I695)+Table1[[#This Row],[Seasonality]]</f>
        <v>21.449043466036898</v>
      </c>
      <c r="L696" s="4">
        <f ca="1">$H$691+Table1[[#This Row],[Seasonality]]</f>
        <v>20.1875</v>
      </c>
      <c r="M696" s="4">
        <f ca="1">$H684+Table1[[#This Row],[Seasonality]]</f>
        <v>22.61</v>
      </c>
      <c r="N696" s="4">
        <f ca="1">($I$691+(ROW()-ROW($I$691))*($I$691-$I$8)/(COUNT($I$8:$I$691)-1) )+ Table1[[#This Row],[Seasonality]]</f>
        <v>20.185749990614557</v>
      </c>
      <c r="O696">
        <f ca="1">ABS(Table1[[#This Row],[Average Method]]-Table1[[#This Row],[y]])</f>
        <v>1.6290434660368973</v>
      </c>
      <c r="P696">
        <f ca="1">ABS(100*(Table1[[#This Row],[Average Method]]-Table1[[#This Row],[y]])/Table1[[#This Row],[y]])</f>
        <v>8.2191900405494316</v>
      </c>
      <c r="Q696">
        <f ca="1">ABS(Table1[[#This Row],[y]]-Table1[[#This Row],[Naïve Method]])</f>
        <v>0.36749999999999972</v>
      </c>
      <c r="R696">
        <f ca="1">ABS(100*(Table1[[#This Row],[y]]-Table1[[#This Row],[Naïve Method]])/Table1[[#This Row],[y]])</f>
        <v>1.854187689202824</v>
      </c>
      <c r="S696" s="2">
        <f ca="1">ABS(Table1[[#This Row],[y]]-Table1[[#This Row],[Seasonal Naïve Method]])</f>
        <v>2.7899999999999991</v>
      </c>
      <c r="T696">
        <f ca="1">ABS(100*(Table1[[#This Row],[y]]-Table1[[#This Row],[Seasonal Naïve Method]])/Table1[[#This Row],[y]])</f>
        <v>14.076690211907158</v>
      </c>
      <c r="U696">
        <f ca="1">ABS(Table1[[#This Row],[y]]-Table1[[#This Row],[Drift Method]])</f>
        <v>0.36574999061455671</v>
      </c>
      <c r="V696">
        <f ca="1">ABS(100*(Table1[[#This Row],[y]]-Table1[[#This Row],[Drift Method]])/Table1[[#This Row],[y]])</f>
        <v>1.8453581766627483</v>
      </c>
    </row>
    <row r="697" spans="1:22" x14ac:dyDescent="0.2">
      <c r="A697" s="5">
        <v>39417</v>
      </c>
      <c r="B697" s="3">
        <v>21.15</v>
      </c>
      <c r="C697" s="3" t="str">
        <f t="shared" si="20"/>
        <v>Dec</v>
      </c>
      <c r="D697" s="3">
        <f t="shared" ca="1" si="21"/>
        <v>22.583076923076923</v>
      </c>
      <c r="E697" s="4">
        <f ca="1">Table1[[#This Row],[y]]-Table1[[#This Row],[Trend (window size 13)]]</f>
        <v>-1.4330769230769249</v>
      </c>
      <c r="F697" s="4">
        <f ca="1">AVERAGEIF($C$8:$C$727, Table1[[#This Row],[Monthly]], $E$8:$E$727)</f>
        <v>-0.38643589743589757</v>
      </c>
      <c r="G697" s="4">
        <f ca="1">Table1[[#This Row],[Add_Seasonality_Average (Additive)]]-AVERAGE($F$2:$F$13)</f>
        <v>-0.39052243589743607</v>
      </c>
      <c r="H697" s="4">
        <f ca="1">Table1[[#This Row],[y]]-Table1[[#This Row],[Seasonality]]</f>
        <v>21.540522435897433</v>
      </c>
      <c r="I697" s="4"/>
      <c r="J697" s="4">
        <f ca="1">Table1[[#This Row],[y]]-Table1[[#This Row],[Seasonality]]</f>
        <v>21.540522435897433</v>
      </c>
      <c r="K697" s="4">
        <f ca="1">AVERAGE($I$8:$I696)+Table1[[#This Row],[Seasonality]]</f>
        <v>22.71032551731895</v>
      </c>
      <c r="L697" s="4">
        <f ca="1">$H$691+Table1[[#This Row],[Seasonality]]</f>
        <v>21.448782051282052</v>
      </c>
      <c r="M697" s="4">
        <f ca="1">$H685+Table1[[#This Row],[Seasonality]]</f>
        <v>24.15</v>
      </c>
      <c r="N697" s="4">
        <f ca="1">($I$691+(ROW()-ROW($I$691))*($I$691-$I$8)/(COUNT($I$8:$I$691)-1) )+ Table1[[#This Row],[Seasonality]]</f>
        <v>21.446682040019521</v>
      </c>
      <c r="O697">
        <f ca="1">ABS(Table1[[#This Row],[Average Method]]-Table1[[#This Row],[y]])</f>
        <v>1.560325517318951</v>
      </c>
      <c r="P697">
        <f ca="1">ABS(100*(Table1[[#This Row],[Average Method]]-Table1[[#This Row],[y]])/Table1[[#This Row],[y]])</f>
        <v>7.3774256138011873</v>
      </c>
      <c r="Q697">
        <f ca="1">ABS(Table1[[#This Row],[y]]-Table1[[#This Row],[Naïve Method]])</f>
        <v>0.29878205128205337</v>
      </c>
      <c r="R697">
        <f ca="1">ABS(100*(Table1[[#This Row],[y]]-Table1[[#This Row],[Naïve Method]])/Table1[[#This Row],[y]])</f>
        <v>1.4126810935321674</v>
      </c>
      <c r="S697" s="2">
        <f ca="1">ABS(Table1[[#This Row],[y]]-Table1[[#This Row],[Seasonal Naïve Method]])</f>
        <v>3</v>
      </c>
      <c r="T697">
        <f ca="1">ABS(100*(Table1[[#This Row],[y]]-Table1[[#This Row],[Seasonal Naïve Method]])/Table1[[#This Row],[y]])</f>
        <v>14.184397163120568</v>
      </c>
      <c r="U697">
        <f ca="1">ABS(Table1[[#This Row],[y]]-Table1[[#This Row],[Drift Method]])</f>
        <v>0.29668204001952247</v>
      </c>
      <c r="V697">
        <f ca="1">ABS(100*(Table1[[#This Row],[y]]-Table1[[#This Row],[Drift Method]])/Table1[[#This Row],[y]])</f>
        <v>1.4027519622672457</v>
      </c>
    </row>
    <row r="698" spans="1:22" x14ac:dyDescent="0.2">
      <c r="A698" s="5">
        <v>39448</v>
      </c>
      <c r="B698" s="3">
        <v>24.24</v>
      </c>
      <c r="C698" s="3" t="str">
        <f t="shared" si="20"/>
        <v>Jan</v>
      </c>
      <c r="D698" s="3">
        <f t="shared" ca="1" si="21"/>
        <v>22.691538461538464</v>
      </c>
      <c r="E698" s="4">
        <f ca="1">Table1[[#This Row],[y]]-Table1[[#This Row],[Trend (window size 13)]]</f>
        <v>1.5484615384615346</v>
      </c>
      <c r="F698" s="4">
        <f ca="1">AVERAGEIF($C$8:$C$727, Table1[[#This Row],[Monthly]], $E$8:$E$727)</f>
        <v>1.4054358974358971</v>
      </c>
      <c r="G698" s="4">
        <f ca="1">Table1[[#This Row],[Add_Seasonality_Average (Additive)]]-AVERAGE($F$2:$F$13)</f>
        <v>1.4013493589743586</v>
      </c>
      <c r="H698" s="4">
        <f ca="1">Table1[[#This Row],[y]]-Table1[[#This Row],[Seasonality]]</f>
        <v>22.838650641025641</v>
      </c>
      <c r="I698" s="4"/>
      <c r="J698" s="4">
        <f ca="1">Table1[[#This Row],[y]]-Table1[[#This Row],[Seasonality]]</f>
        <v>22.838650641025641</v>
      </c>
      <c r="K698" s="4">
        <f ca="1">AVERAGE($I$8:$I697)+Table1[[#This Row],[Seasonality]]</f>
        <v>24.502197312190741</v>
      </c>
      <c r="L698" s="4">
        <f ca="1">$H$691+Table1[[#This Row],[Seasonality]]</f>
        <v>23.240653846153844</v>
      </c>
      <c r="M698" s="4">
        <f ca="1">$H686+Table1[[#This Row],[Seasonality]]</f>
        <v>25.82</v>
      </c>
      <c r="N698" s="4">
        <f ca="1">($I$691+(ROW()-ROW($I$691))*($I$691-$I$8)/(COUNT($I$8:$I$691)-1) )+ Table1[[#This Row],[Seasonality]]</f>
        <v>23.238203833014225</v>
      </c>
      <c r="O698">
        <f ca="1">ABS(Table1[[#This Row],[Average Method]]-Table1[[#This Row],[y]])</f>
        <v>0.26219731219074305</v>
      </c>
      <c r="P698">
        <f ca="1">ABS(100*(Table1[[#This Row],[Average Method]]-Table1[[#This Row],[y]])/Table1[[#This Row],[y]])</f>
        <v>1.0816720799948145</v>
      </c>
      <c r="Q698">
        <f ca="1">ABS(Table1[[#This Row],[y]]-Table1[[#This Row],[Naïve Method]])</f>
        <v>0.99934615384615455</v>
      </c>
      <c r="R698">
        <f ca="1">ABS(100*(Table1[[#This Row],[y]]-Table1[[#This Row],[Naïve Method]])/Table1[[#This Row],[y]])</f>
        <v>4.1227151561310009</v>
      </c>
      <c r="S698" s="2">
        <f ca="1">ABS(Table1[[#This Row],[y]]-Table1[[#This Row],[Seasonal Naïve Method]])</f>
        <v>1.5800000000000018</v>
      </c>
      <c r="T698">
        <f ca="1">ABS(100*(Table1[[#This Row],[y]]-Table1[[#This Row],[Seasonal Naïve Method]])/Table1[[#This Row],[y]])</f>
        <v>6.5181518151815254</v>
      </c>
      <c r="U698">
        <f ca="1">ABS(Table1[[#This Row],[y]]-Table1[[#This Row],[Drift Method]])</f>
        <v>1.0017961669857733</v>
      </c>
      <c r="V698">
        <f ca="1">ABS(100*(Table1[[#This Row],[y]]-Table1[[#This Row],[Drift Method]])/Table1[[#This Row],[y]])</f>
        <v>4.132822471063422</v>
      </c>
    </row>
    <row r="699" spans="1:22" x14ac:dyDescent="0.2">
      <c r="A699" s="5">
        <v>39479</v>
      </c>
      <c r="B699" s="3">
        <v>26.39</v>
      </c>
      <c r="C699" s="3" t="str">
        <f t="shared" si="20"/>
        <v>Feb</v>
      </c>
      <c r="D699" s="3">
        <f t="shared" ca="1" si="21"/>
        <v>22.775384615384613</v>
      </c>
      <c r="E699" s="4">
        <f ca="1">Table1[[#This Row],[y]]-Table1[[#This Row],[Trend (window size 13)]]</f>
        <v>3.6146153846153872</v>
      </c>
      <c r="F699" s="4">
        <f ca="1">AVERAGEIF($C$8:$C$727, Table1[[#This Row],[Monthly]], $E$8:$E$727)</f>
        <v>2.9278461538461542</v>
      </c>
      <c r="G699" s="4">
        <f ca="1">Table1[[#This Row],[Add_Seasonality_Average (Additive)]]-AVERAGE($F$2:$F$13)</f>
        <v>2.9237596153846157</v>
      </c>
      <c r="H699" s="4">
        <f ca="1">Table1[[#This Row],[y]]-Table1[[#This Row],[Seasonality]]</f>
        <v>23.466240384615386</v>
      </c>
      <c r="I699" s="4"/>
      <c r="J699" s="4">
        <f ca="1">Table1[[#This Row],[y]]-Table1[[#This Row],[Seasonality]]</f>
        <v>23.466240384615386</v>
      </c>
      <c r="K699" s="4">
        <f ca="1">AVERAGE($I$8:$I698)+Table1[[#This Row],[Seasonality]]</f>
        <v>26.024607568600999</v>
      </c>
      <c r="L699" s="4">
        <f ca="1">$H$691+Table1[[#This Row],[Seasonality]]</f>
        <v>24.763064102564101</v>
      </c>
      <c r="M699" s="4">
        <f ca="1">$H687+Table1[[#This Row],[Seasonality]]</f>
        <v>26.81</v>
      </c>
      <c r="N699" s="4">
        <f ca="1">($I$691+(ROW()-ROW($I$691))*($I$691-$I$8)/(COUNT($I$8:$I$691)-1) )+ Table1[[#This Row],[Seasonality]]</f>
        <v>24.760264087547394</v>
      </c>
      <c r="O699">
        <f ca="1">ABS(Table1[[#This Row],[Average Method]]-Table1[[#This Row],[y]])</f>
        <v>0.36539243139900179</v>
      </c>
      <c r="P699">
        <f ca="1">ABS(100*(Table1[[#This Row],[Average Method]]-Table1[[#This Row],[y]])/Table1[[#This Row],[y]])</f>
        <v>1.3845867048086464</v>
      </c>
      <c r="Q699">
        <f ca="1">ABS(Table1[[#This Row],[y]]-Table1[[#This Row],[Naïve Method]])</f>
        <v>1.6269358974358994</v>
      </c>
      <c r="R699">
        <f ca="1">ABS(100*(Table1[[#This Row],[y]]-Table1[[#This Row],[Naïve Method]])/Table1[[#This Row],[y]])</f>
        <v>6.1649711914963978</v>
      </c>
      <c r="S699" s="2">
        <f ca="1">ABS(Table1[[#This Row],[y]]-Table1[[#This Row],[Seasonal Naïve Method]])</f>
        <v>0.41999999999999815</v>
      </c>
      <c r="T699">
        <f ca="1">ABS(100*(Table1[[#This Row],[y]]-Table1[[#This Row],[Seasonal Naïve Method]])/Table1[[#This Row],[y]])</f>
        <v>1.5915119363395156</v>
      </c>
      <c r="U699">
        <f ca="1">ABS(Table1[[#This Row],[y]]-Table1[[#This Row],[Drift Method]])</f>
        <v>1.6297359124526061</v>
      </c>
      <c r="V699">
        <f ca="1">ABS(100*(Table1[[#This Row],[y]]-Table1[[#This Row],[Drift Method]])/Table1[[#This Row],[y]])</f>
        <v>6.1755813279750127</v>
      </c>
    </row>
    <row r="700" spans="1:22" x14ac:dyDescent="0.2">
      <c r="A700" s="5">
        <v>39508</v>
      </c>
      <c r="B700" s="3">
        <v>26.91</v>
      </c>
      <c r="C700" s="3" t="str">
        <f t="shared" si="20"/>
        <v>Mar</v>
      </c>
      <c r="D700" s="3">
        <f t="shared" ca="1" si="21"/>
        <v>22.902307692307694</v>
      </c>
      <c r="E700" s="4">
        <f ca="1">Table1[[#This Row],[y]]-Table1[[#This Row],[Trend (window size 13)]]</f>
        <v>4.0076923076923059</v>
      </c>
      <c r="F700" s="4">
        <f ca="1">AVERAGEIF($C$8:$C$727, Table1[[#This Row],[Monthly]], $E$8:$E$727)</f>
        <v>3.3439999999999999</v>
      </c>
      <c r="G700" s="4">
        <f ca="1">Table1[[#This Row],[Add_Seasonality_Average (Additive)]]-AVERAGE($F$2:$F$13)</f>
        <v>3.3399134615384614</v>
      </c>
      <c r="H700" s="4">
        <f ca="1">Table1[[#This Row],[y]]-Table1[[#This Row],[Seasonality]]</f>
        <v>23.570086538461538</v>
      </c>
      <c r="I700" s="4"/>
      <c r="J700" s="4">
        <f ca="1">Table1[[#This Row],[y]]-Table1[[#This Row],[Seasonality]]</f>
        <v>23.570086538461538</v>
      </c>
      <c r="K700" s="4">
        <f ca="1">AVERAGE($I$8:$I699)+Table1[[#This Row],[Seasonality]]</f>
        <v>26.440761414754846</v>
      </c>
      <c r="L700" s="4">
        <f ca="1">$H$691+Table1[[#This Row],[Seasonality]]</f>
        <v>25.179217948717948</v>
      </c>
      <c r="M700" s="4">
        <f ca="1">$H688+Table1[[#This Row],[Seasonality]]</f>
        <v>26.41</v>
      </c>
      <c r="N700" s="4">
        <f ca="1">($I$691+(ROW()-ROW($I$691))*($I$691-$I$8)/(COUNT($I$8:$I$691)-1) )+ Table1[[#This Row],[Seasonality]]</f>
        <v>25.176067931824154</v>
      </c>
      <c r="O700">
        <f ca="1">ABS(Table1[[#This Row],[Average Method]]-Table1[[#This Row],[y]])</f>
        <v>0.46923858524515438</v>
      </c>
      <c r="P700">
        <f ca="1">ABS(100*(Table1[[#This Row],[Average Method]]-Table1[[#This Row],[y]])/Table1[[#This Row],[y]])</f>
        <v>1.7437331298593624</v>
      </c>
      <c r="Q700">
        <f ca="1">ABS(Table1[[#This Row],[y]]-Table1[[#This Row],[Naïve Method]])</f>
        <v>1.730782051282052</v>
      </c>
      <c r="R700">
        <f ca="1">ABS(100*(Table1[[#This Row],[y]]-Table1[[#This Row],[Naïve Method]])/Table1[[#This Row],[y]])</f>
        <v>6.4317430370942095</v>
      </c>
      <c r="S700" s="2">
        <f ca="1">ABS(Table1[[#This Row],[y]]-Table1[[#This Row],[Seasonal Naïve Method]])</f>
        <v>0.5</v>
      </c>
      <c r="T700">
        <f ca="1">ABS(100*(Table1[[#This Row],[y]]-Table1[[#This Row],[Seasonal Naïve Method]])/Table1[[#This Row],[y]])</f>
        <v>1.8580453363062059</v>
      </c>
      <c r="U700">
        <f ca="1">ABS(Table1[[#This Row],[y]]-Table1[[#This Row],[Drift Method]])</f>
        <v>1.7339320681758466</v>
      </c>
      <c r="V700">
        <f ca="1">ABS(100*(Table1[[#This Row],[y]]-Table1[[#This Row],[Drift Method]])/Table1[[#This Row],[y]])</f>
        <v>6.4434487854918121</v>
      </c>
    </row>
    <row r="701" spans="1:22" x14ac:dyDescent="0.2">
      <c r="A701" s="5">
        <v>39539</v>
      </c>
      <c r="B701" s="3">
        <v>25.68</v>
      </c>
      <c r="C701" s="3" t="str">
        <f t="shared" si="20"/>
        <v>Apr</v>
      </c>
      <c r="D701" s="3">
        <f t="shared" ca="1" si="21"/>
        <v>23.020769230769233</v>
      </c>
      <c r="E701" s="4">
        <f ca="1">Table1[[#This Row],[y]]-Table1[[#This Row],[Trend (window size 13)]]</f>
        <v>2.6592307692307671</v>
      </c>
      <c r="F701" s="4">
        <f ca="1">AVERAGEIF($C$8:$C$727, Table1[[#This Row],[Monthly]], $E$8:$E$727)</f>
        <v>2.4728461538461546</v>
      </c>
      <c r="G701" s="4">
        <f ca="1">Table1[[#This Row],[Add_Seasonality_Average (Additive)]]-AVERAGE($F$2:$F$13)</f>
        <v>2.4687596153846161</v>
      </c>
      <c r="H701" s="4">
        <f ca="1">Table1[[#This Row],[y]]-Table1[[#This Row],[Seasonality]]</f>
        <v>23.211240384615383</v>
      </c>
      <c r="I701" s="4"/>
      <c r="J701" s="4">
        <f ca="1">Table1[[#This Row],[y]]-Table1[[#This Row],[Seasonality]]</f>
        <v>23.211240384615383</v>
      </c>
      <c r="K701" s="4">
        <f ca="1">AVERAGE($I$8:$I700)+Table1[[#This Row],[Seasonality]]</f>
        <v>25.569607568601</v>
      </c>
      <c r="L701" s="4">
        <f ca="1">$H$691+Table1[[#This Row],[Seasonality]]</f>
        <v>24.308064102564103</v>
      </c>
      <c r="M701" s="4">
        <f ca="1">$H689+Table1[[#This Row],[Seasonality]]</f>
        <v>24.96</v>
      </c>
      <c r="N701" s="4">
        <f ca="1">($I$691+(ROW()-ROW($I$691))*($I$691-$I$8)/(COUNT($I$8:$I$691)-1) )+ Table1[[#This Row],[Seasonality]]</f>
        <v>24.30456408379322</v>
      </c>
      <c r="O701">
        <f ca="1">ABS(Table1[[#This Row],[Average Method]]-Table1[[#This Row],[y]])</f>
        <v>0.11039243139899924</v>
      </c>
      <c r="P701">
        <f ca="1">ABS(100*(Table1[[#This Row],[Average Method]]-Table1[[#This Row],[y]])/Table1[[#This Row],[y]])</f>
        <v>0.42987706931074471</v>
      </c>
      <c r="Q701">
        <f ca="1">ABS(Table1[[#This Row],[y]]-Table1[[#This Row],[Naïve Method]])</f>
        <v>1.3719358974358968</v>
      </c>
      <c r="R701">
        <f ca="1">ABS(100*(Table1[[#This Row],[y]]-Table1[[#This Row],[Naïve Method]])/Table1[[#This Row],[y]])</f>
        <v>5.3424295071491308</v>
      </c>
      <c r="S701" s="2">
        <f ca="1">ABS(Table1[[#This Row],[y]]-Table1[[#This Row],[Seasonal Naïve Method]])</f>
        <v>0.71999999999999886</v>
      </c>
      <c r="T701">
        <f ca="1">ABS(100*(Table1[[#This Row],[y]]-Table1[[#This Row],[Seasonal Naïve Method]])/Table1[[#This Row],[y]])</f>
        <v>2.8037383177570048</v>
      </c>
      <c r="U701">
        <f ca="1">ABS(Table1[[#This Row],[y]]-Table1[[#This Row],[Drift Method]])</f>
        <v>1.3754359162067793</v>
      </c>
      <c r="V701">
        <f ca="1">ABS(100*(Table1[[#This Row],[y]]-Table1[[#This Row],[Drift Method]])/Table1[[#This Row],[y]])</f>
        <v>5.3560588637335647</v>
      </c>
    </row>
    <row r="702" spans="1:22" x14ac:dyDescent="0.2">
      <c r="A702" s="5">
        <v>39569</v>
      </c>
      <c r="B702" s="3">
        <v>24.43</v>
      </c>
      <c r="C702" s="3" t="str">
        <f t="shared" si="20"/>
        <v>May</v>
      </c>
      <c r="D702" s="3">
        <f t="shared" ca="1" si="21"/>
        <v>23.192307692307697</v>
      </c>
      <c r="E702" s="4">
        <f ca="1">Table1[[#This Row],[y]]-Table1[[#This Row],[Trend (window size 13)]]</f>
        <v>1.2376923076923028</v>
      </c>
      <c r="F702" s="4">
        <f ca="1">AVERAGEIF($C$8:$C$727, Table1[[#This Row],[Monthly]], $E$8:$E$727)</f>
        <v>1.190307692307693</v>
      </c>
      <c r="G702" s="4">
        <f ca="1">Table1[[#This Row],[Add_Seasonality_Average (Additive)]]-AVERAGE($F$2:$F$13)</f>
        <v>1.1862211538461545</v>
      </c>
      <c r="H702" s="4">
        <f ca="1">Table1[[#This Row],[y]]-Table1[[#This Row],[Seasonality]]</f>
        <v>23.243778846153845</v>
      </c>
      <c r="I702" s="4"/>
      <c r="J702" s="4">
        <f ca="1">Table1[[#This Row],[y]]-Table1[[#This Row],[Seasonality]]</f>
        <v>23.243778846153845</v>
      </c>
      <c r="K702" s="4">
        <f ca="1">AVERAGE($I$8:$I701)+Table1[[#This Row],[Seasonality]]</f>
        <v>24.287069107062539</v>
      </c>
      <c r="L702" s="4">
        <f ca="1">$H$691+Table1[[#This Row],[Seasonality]]</f>
        <v>23.025525641025641</v>
      </c>
      <c r="M702" s="4">
        <f ca="1">$H690+Table1[[#This Row],[Seasonality]]</f>
        <v>23.05</v>
      </c>
      <c r="N702" s="4">
        <f ca="1">($I$691+(ROW()-ROW($I$691))*($I$691-$I$8)/(COUNT($I$8:$I$691)-1) )+ Table1[[#This Row],[Seasonality]]</f>
        <v>23.021675620377671</v>
      </c>
      <c r="O702">
        <f ca="1">ABS(Table1[[#This Row],[Average Method]]-Table1[[#This Row],[y]])</f>
        <v>0.14293089293746064</v>
      </c>
      <c r="P702">
        <f ca="1">ABS(100*(Table1[[#This Row],[Average Method]]-Table1[[#This Row],[y]])/Table1[[#This Row],[y]])</f>
        <v>0.58506300833999447</v>
      </c>
      <c r="Q702">
        <f ca="1">ABS(Table1[[#This Row],[y]]-Table1[[#This Row],[Naïve Method]])</f>
        <v>1.4044743589743582</v>
      </c>
      <c r="R702">
        <f ca="1">ABS(100*(Table1[[#This Row],[y]]-Table1[[#This Row],[Naïve Method]])/Table1[[#This Row],[y]])</f>
        <v>5.7489740441029804</v>
      </c>
      <c r="S702" s="2">
        <f ca="1">ABS(Table1[[#This Row],[y]]-Table1[[#This Row],[Seasonal Naïve Method]])</f>
        <v>1.379999999999999</v>
      </c>
      <c r="T702">
        <f ca="1">ABS(100*(Table1[[#This Row],[y]]-Table1[[#This Row],[Seasonal Naïve Method]])/Table1[[#This Row],[y]])</f>
        <v>5.6487924682767048</v>
      </c>
      <c r="U702">
        <f ca="1">ABS(Table1[[#This Row],[y]]-Table1[[#This Row],[Drift Method]])</f>
        <v>1.4083243796223286</v>
      </c>
      <c r="V702">
        <f ca="1">ABS(100*(Table1[[#This Row],[y]]-Table1[[#This Row],[Drift Method]])/Table1[[#This Row],[y]])</f>
        <v>5.7647334409428108</v>
      </c>
    </row>
    <row r="703" spans="1:22" x14ac:dyDescent="0.2">
      <c r="A703" s="5">
        <v>39600</v>
      </c>
      <c r="B703" s="3">
        <v>23.19</v>
      </c>
      <c r="C703" s="3" t="str">
        <f t="shared" si="20"/>
        <v>Jun</v>
      </c>
      <c r="D703" s="3">
        <f t="shared" ca="1" si="21"/>
        <v>23.416153846153854</v>
      </c>
      <c r="E703" s="4">
        <f ca="1">Table1[[#This Row],[y]]-Table1[[#This Row],[Trend (window size 13)]]</f>
        <v>-0.22615384615385281</v>
      </c>
      <c r="F703" s="4">
        <f ca="1">AVERAGEIF($C$8:$C$727, Table1[[#This Row],[Monthly]], $E$8:$E$727)</f>
        <v>-0.22521794871794854</v>
      </c>
      <c r="G703" s="4">
        <f ca="1">Table1[[#This Row],[Add_Seasonality_Average (Additive)]]-AVERAGE($F$2:$F$13)</f>
        <v>-0.22930448717948707</v>
      </c>
      <c r="H703" s="4">
        <f ca="1">Table1[[#This Row],[y]]-Table1[[#This Row],[Seasonality]]</f>
        <v>23.419304487179488</v>
      </c>
      <c r="I703" s="4"/>
      <c r="J703" s="4">
        <f ca="1">Table1[[#This Row],[y]]-Table1[[#This Row],[Seasonality]]</f>
        <v>23.419304487179488</v>
      </c>
      <c r="K703" s="4">
        <f ca="1">AVERAGE($I$8:$I702)+Table1[[#This Row],[Seasonality]]</f>
        <v>22.871543466036897</v>
      </c>
      <c r="L703" s="4">
        <f ca="1">$H$691+Table1[[#This Row],[Seasonality]]</f>
        <v>21.61</v>
      </c>
      <c r="M703" s="4">
        <f ca="1">$H691+Table1[[#This Row],[Seasonality]]</f>
        <v>21.61</v>
      </c>
      <c r="N703" s="4">
        <f ca="1">($I$691+(ROW()-ROW($I$691))*($I$691-$I$8)/(COUNT($I$8:$I$691)-1) )+ Table1[[#This Row],[Seasonality]]</f>
        <v>21.605799977474941</v>
      </c>
      <c r="O703">
        <f ca="1">ABS(Table1[[#This Row],[Average Method]]-Table1[[#This Row],[y]])</f>
        <v>0.31845653396310425</v>
      </c>
      <c r="P703">
        <f ca="1">ABS(100*(Table1[[#This Row],[Average Method]]-Table1[[#This Row],[y]])/Table1[[#This Row],[y]])</f>
        <v>1.3732493918201993</v>
      </c>
      <c r="Q703">
        <f ca="1">ABS(Table1[[#This Row],[y]]-Table1[[#This Row],[Naïve Method]])</f>
        <v>1.5800000000000018</v>
      </c>
      <c r="R703">
        <f ca="1">ABS(100*(Table1[[#This Row],[y]]-Table1[[#This Row],[Naïve Method]])/Table1[[#This Row],[y]])</f>
        <v>6.8132815868909082</v>
      </c>
      <c r="S703" s="2">
        <f ca="1">ABS(Table1[[#This Row],[y]]-Table1[[#This Row],[Seasonal Naïve Method]])</f>
        <v>1.5800000000000018</v>
      </c>
      <c r="T703">
        <f ca="1">ABS(100*(Table1[[#This Row],[y]]-Table1[[#This Row],[Seasonal Naïve Method]])/Table1[[#This Row],[y]])</f>
        <v>6.8132815868909082</v>
      </c>
      <c r="U703">
        <f ca="1">ABS(Table1[[#This Row],[y]]-Table1[[#This Row],[Drift Method]])</f>
        <v>1.5842000225250601</v>
      </c>
      <c r="V703">
        <f ca="1">ABS(100*(Table1[[#This Row],[y]]-Table1[[#This Row],[Drift Method]])/Table1[[#This Row],[y]])</f>
        <v>6.8313929388747736</v>
      </c>
    </row>
    <row r="704" spans="1:22" x14ac:dyDescent="0.2">
      <c r="A704" s="5">
        <v>39630</v>
      </c>
      <c r="B704" s="3">
        <v>23.02</v>
      </c>
      <c r="C704" s="3" t="str">
        <f t="shared" si="20"/>
        <v>Jul</v>
      </c>
      <c r="D704" s="3">
        <f t="shared" ca="1" si="21"/>
        <v>23.665384615384617</v>
      </c>
      <c r="E704" s="4">
        <f ca="1">Table1[[#This Row],[y]]-Table1[[#This Row],[Trend (window size 13)]]</f>
        <v>-0.64538461538461789</v>
      </c>
      <c r="F704" s="4">
        <f ca="1">AVERAGEIF($C$8:$C$727, Table1[[#This Row],[Monthly]], $E$8:$E$727)</f>
        <v>-1.4442692307692311</v>
      </c>
      <c r="G704" s="4">
        <f ca="1">Table1[[#This Row],[Add_Seasonality_Average (Additive)]]-AVERAGE($F$2:$F$13)</f>
        <v>-1.4483557692307696</v>
      </c>
      <c r="H704" s="4">
        <f ca="1">Table1[[#This Row],[y]]-Table1[[#This Row],[Seasonality]]</f>
        <v>24.468355769230769</v>
      </c>
      <c r="I704" s="4"/>
      <c r="J704" s="4">
        <f ca="1">Table1[[#This Row],[y]]-Table1[[#This Row],[Seasonality]]</f>
        <v>24.468355769230769</v>
      </c>
      <c r="K704" s="4">
        <f ca="1">AVERAGE($I$8:$I703)+Table1[[#This Row],[Seasonality]]</f>
        <v>21.652492183985615</v>
      </c>
      <c r="L704" s="4">
        <f ca="1">$H$691+Table1[[#This Row],[Seasonality]]</f>
        <v>20.390948717948717</v>
      </c>
      <c r="M704" s="4">
        <f ca="1">$H692+Table1[[#This Row],[Seasonality]]</f>
        <v>21.05</v>
      </c>
      <c r="N704" s="4">
        <f ca="1">($I$691+(ROW()-ROW($I$691))*($I$691-$I$8)/(COUNT($I$8:$I$691)-1) )+ Table1[[#This Row],[Seasonality]]</f>
        <v>20.386398693546571</v>
      </c>
      <c r="O704">
        <f ca="1">ABS(Table1[[#This Row],[Average Method]]-Table1[[#This Row],[y]])</f>
        <v>1.3675078160143848</v>
      </c>
      <c r="P704">
        <f ca="1">ABS(100*(Table1[[#This Row],[Average Method]]-Table1[[#This Row],[y]])/Table1[[#This Row],[y]])</f>
        <v>5.9405204865959371</v>
      </c>
      <c r="Q704">
        <f ca="1">ABS(Table1[[#This Row],[y]]-Table1[[#This Row],[Naïve Method]])</f>
        <v>2.6290512820512824</v>
      </c>
      <c r="R704">
        <f ca="1">ABS(100*(Table1[[#This Row],[y]]-Table1[[#This Row],[Naïve Method]])/Table1[[#This Row],[y]])</f>
        <v>11.420726681369601</v>
      </c>
      <c r="S704" s="2">
        <f ca="1">ABS(Table1[[#This Row],[y]]-Table1[[#This Row],[Seasonal Naïve Method]])</f>
        <v>1.9699999999999989</v>
      </c>
      <c r="T704">
        <f ca="1">ABS(100*(Table1[[#This Row],[y]]-Table1[[#This Row],[Seasonal Naïve Method]])/Table1[[#This Row],[y]])</f>
        <v>8.5577758470894825</v>
      </c>
      <c r="U704">
        <f ca="1">ABS(Table1[[#This Row],[y]]-Table1[[#This Row],[Drift Method]])</f>
        <v>2.6336013064534285</v>
      </c>
      <c r="V704">
        <f ca="1">ABS(100*(Table1[[#This Row],[y]]-Table1[[#This Row],[Drift Method]])/Table1[[#This Row],[y]])</f>
        <v>11.440492208746431</v>
      </c>
    </row>
    <row r="705" spans="1:22" x14ac:dyDescent="0.2">
      <c r="A705" s="5">
        <v>39661</v>
      </c>
      <c r="B705" s="3">
        <v>22.14</v>
      </c>
      <c r="C705" s="3" t="str">
        <f t="shared" si="20"/>
        <v>Aug</v>
      </c>
      <c r="D705" s="3">
        <f t="shared" ca="1" si="21"/>
        <v>23.764615384615379</v>
      </c>
      <c r="E705" s="4">
        <f ca="1">Table1[[#This Row],[y]]-Table1[[#This Row],[Trend (window size 13)]]</f>
        <v>-1.6246153846153781</v>
      </c>
      <c r="F705" s="4">
        <f ca="1">AVERAGEIF($C$8:$C$727, Table1[[#This Row],[Monthly]], $E$8:$E$727)</f>
        <v>-2.4472564102564101</v>
      </c>
      <c r="G705" s="4">
        <f ca="1">Table1[[#This Row],[Add_Seasonality_Average (Additive)]]-AVERAGE($F$2:$F$13)</f>
        <v>-2.4513429487179486</v>
      </c>
      <c r="H705" s="4">
        <f ca="1">Table1[[#This Row],[y]]-Table1[[#This Row],[Seasonality]]</f>
        <v>24.591342948717948</v>
      </c>
      <c r="I705" s="4"/>
      <c r="J705" s="4">
        <f ca="1">Table1[[#This Row],[y]]-Table1[[#This Row],[Seasonality]]</f>
        <v>24.591342948717948</v>
      </c>
      <c r="K705" s="4">
        <f ca="1">AVERAGE($I$8:$I704)+Table1[[#This Row],[Seasonality]]</f>
        <v>20.649505004498437</v>
      </c>
      <c r="L705" s="4">
        <f ca="1">$H$691+Table1[[#This Row],[Seasonality]]</f>
        <v>19.387961538461539</v>
      </c>
      <c r="M705" s="4">
        <f ca="1">$H693+Table1[[#This Row],[Seasonality]]</f>
        <v>19.95</v>
      </c>
      <c r="N705" s="4">
        <f ca="1">($I$691+(ROW()-ROW($I$691))*($I$691-$I$8)/(COUNT($I$8:$I$691)-1) )+ Table1[[#This Row],[Seasonality]]</f>
        <v>19.383061512182305</v>
      </c>
      <c r="O705">
        <f ca="1">ABS(Table1[[#This Row],[Average Method]]-Table1[[#This Row],[y]])</f>
        <v>1.4904949955015638</v>
      </c>
      <c r="P705">
        <f ca="1">ABS(100*(Table1[[#This Row],[Average Method]]-Table1[[#This Row],[y]])/Table1[[#This Row],[y]])</f>
        <v>6.7321363843792401</v>
      </c>
      <c r="Q705">
        <f ca="1">ABS(Table1[[#This Row],[y]]-Table1[[#This Row],[Naïve Method]])</f>
        <v>2.7520384615384614</v>
      </c>
      <c r="R705">
        <f ca="1">ABS(100*(Table1[[#This Row],[y]]-Table1[[#This Row],[Naïve Method]])/Table1[[#This Row],[y]])</f>
        <v>12.430164686262247</v>
      </c>
      <c r="S705" s="2">
        <f ca="1">ABS(Table1[[#This Row],[y]]-Table1[[#This Row],[Seasonal Naïve Method]])</f>
        <v>2.1900000000000013</v>
      </c>
      <c r="T705">
        <f ca="1">ABS(100*(Table1[[#This Row],[y]]-Table1[[#This Row],[Seasonal Naïve Method]])/Table1[[#This Row],[y]])</f>
        <v>9.8915989159891655</v>
      </c>
      <c r="U705">
        <f ca="1">ABS(Table1[[#This Row],[y]]-Table1[[#This Row],[Drift Method]])</f>
        <v>2.7569384878176955</v>
      </c>
      <c r="V705">
        <f ca="1">ABS(100*(Table1[[#This Row],[y]]-Table1[[#This Row],[Drift Method]])/Table1[[#This Row],[y]])</f>
        <v>12.45229669294352</v>
      </c>
    </row>
    <row r="706" spans="1:22" x14ac:dyDescent="0.2">
      <c r="A706" s="5">
        <v>39692</v>
      </c>
      <c r="B706" s="3">
        <v>21.6</v>
      </c>
      <c r="C706" s="3" t="str">
        <f t="shared" si="20"/>
        <v>Sep</v>
      </c>
      <c r="D706" s="3">
        <f t="shared" ca="1" si="21"/>
        <v>23.694615384615382</v>
      </c>
      <c r="E706" s="4">
        <f ca="1">Table1[[#This Row],[y]]-Table1[[#This Row],[Trend (window size 13)]]</f>
        <v>-2.0946153846153805</v>
      </c>
      <c r="F706" s="4">
        <f ca="1">AVERAGEIF($C$8:$C$727, Table1[[#This Row],[Monthly]], $E$8:$E$727)</f>
        <v>-2.7400384615384614</v>
      </c>
      <c r="G706" s="4">
        <f ca="1">Table1[[#This Row],[Add_Seasonality_Average (Additive)]]-AVERAGE($F$2:$F$13)</f>
        <v>-2.7441249999999999</v>
      </c>
      <c r="H706" s="4">
        <f ca="1">Table1[[#This Row],[y]]-Table1[[#This Row],[Seasonality]]</f>
        <v>24.344125000000002</v>
      </c>
      <c r="I706" s="4"/>
      <c r="J706" s="4">
        <f ca="1">Table1[[#This Row],[y]]-Table1[[#This Row],[Seasonality]]</f>
        <v>24.344125000000002</v>
      </c>
      <c r="K706" s="4">
        <f ca="1">AVERAGE($I$8:$I705)+Table1[[#This Row],[Seasonality]]</f>
        <v>20.356722953216384</v>
      </c>
      <c r="L706" s="4">
        <f ca="1">$H$691+Table1[[#This Row],[Seasonality]]</f>
        <v>19.095179487179486</v>
      </c>
      <c r="M706" s="4">
        <f ca="1">$H694+Table1[[#This Row],[Seasonality]]</f>
        <v>19.850000000000001</v>
      </c>
      <c r="N706" s="4">
        <f ca="1">($I$691+(ROW()-ROW($I$691))*($I$691-$I$8)/(COUNT($I$8:$I$691)-1) )+ Table1[[#This Row],[Seasonality]]</f>
        <v>19.089929459023161</v>
      </c>
      <c r="O706">
        <f ca="1">ABS(Table1[[#This Row],[Average Method]]-Table1[[#This Row],[y]])</f>
        <v>1.2432770467836178</v>
      </c>
      <c r="P706">
        <f ca="1">ABS(100*(Table1[[#This Row],[Average Method]]-Table1[[#This Row],[y]])/Table1[[#This Row],[y]])</f>
        <v>5.7559122536278595</v>
      </c>
      <c r="Q706">
        <f ca="1">ABS(Table1[[#This Row],[y]]-Table1[[#This Row],[Naïve Method]])</f>
        <v>2.5048205128205154</v>
      </c>
      <c r="R706">
        <f ca="1">ABS(100*(Table1[[#This Row],[y]]-Table1[[#This Row],[Naïve Method]])/Table1[[#This Row],[y]])</f>
        <v>11.59639126305794</v>
      </c>
      <c r="S706" s="2">
        <f ca="1">ABS(Table1[[#This Row],[y]]-Table1[[#This Row],[Seasonal Naïve Method]])</f>
        <v>1.75</v>
      </c>
      <c r="T706">
        <f ca="1">ABS(100*(Table1[[#This Row],[y]]-Table1[[#This Row],[Seasonal Naïve Method]])/Table1[[#This Row],[y]])</f>
        <v>8.1018518518518512</v>
      </c>
      <c r="U706">
        <f ca="1">ABS(Table1[[#This Row],[y]]-Table1[[#This Row],[Drift Method]])</f>
        <v>2.5100705409768409</v>
      </c>
      <c r="V706">
        <f ca="1">ABS(100*(Table1[[#This Row],[y]]-Table1[[#This Row],[Drift Method]])/Table1[[#This Row],[y]])</f>
        <v>11.620696948966856</v>
      </c>
    </row>
    <row r="707" spans="1:22" x14ac:dyDescent="0.2">
      <c r="A707" s="5">
        <v>39722</v>
      </c>
      <c r="B707" s="3">
        <v>21.39</v>
      </c>
      <c r="C707" s="3" t="str">
        <f t="shared" ref="C707:C733" si="22">TEXT(A707,"MMM")</f>
        <v>Oct</v>
      </c>
      <c r="D707" s="3">
        <f t="shared" ca="1" si="21"/>
        <v>23.612307692307688</v>
      </c>
      <c r="E707" s="4">
        <f ca="1">Table1[[#This Row],[y]]-Table1[[#This Row],[Trend (window size 13)]]</f>
        <v>-2.2223076923076874</v>
      </c>
      <c r="F707" s="4">
        <f ca="1">AVERAGEIF($C$8:$C$727, Table1[[#This Row],[Monthly]], $E$8:$E$727)</f>
        <v>-2.4004615384615375</v>
      </c>
      <c r="G707" s="4">
        <f ca="1">Table1[[#This Row],[Add_Seasonality_Average (Additive)]]-AVERAGE($F$2:$F$13)</f>
        <v>-2.404548076923076</v>
      </c>
      <c r="H707" s="4">
        <f ca="1">Table1[[#This Row],[y]]-Table1[[#This Row],[Seasonality]]</f>
        <v>23.794548076923078</v>
      </c>
      <c r="I707" s="4"/>
      <c r="J707" s="4">
        <f ca="1">Table1[[#This Row],[y]]-Table1[[#This Row],[Seasonality]]</f>
        <v>23.794548076923078</v>
      </c>
      <c r="K707" s="4">
        <f ca="1">AVERAGE($I$8:$I706)+Table1[[#This Row],[Seasonality]]</f>
        <v>20.69629987629331</v>
      </c>
      <c r="L707" s="4">
        <f ca="1">$H$691+Table1[[#This Row],[Seasonality]]</f>
        <v>19.434756410256412</v>
      </c>
      <c r="M707" s="4">
        <f ca="1">$H695+Table1[[#This Row],[Seasonality]]</f>
        <v>19.309999999999995</v>
      </c>
      <c r="N707" s="4">
        <f ca="1">($I$691+(ROW()-ROW($I$691))*($I$691-$I$8)/(COUNT($I$8:$I$691)-1) )+ Table1[[#This Row],[Seasonality]]</f>
        <v>19.429156380222999</v>
      </c>
      <c r="O707">
        <f ca="1">ABS(Table1[[#This Row],[Average Method]]-Table1[[#This Row],[y]])</f>
        <v>0.69370012370669087</v>
      </c>
      <c r="P707">
        <f ca="1">ABS(100*(Table1[[#This Row],[Average Method]]-Table1[[#This Row],[y]])/Table1[[#This Row],[y]])</f>
        <v>3.2431048326633514</v>
      </c>
      <c r="Q707">
        <f ca="1">ABS(Table1[[#This Row],[y]]-Table1[[#This Row],[Naïve Method]])</f>
        <v>1.9552435897435885</v>
      </c>
      <c r="R707">
        <f ca="1">ABS(100*(Table1[[#This Row],[y]]-Table1[[#This Row],[Naïve Method]])/Table1[[#This Row],[y]])</f>
        <v>9.1409237482168688</v>
      </c>
      <c r="S707" s="2">
        <f ca="1">ABS(Table1[[#This Row],[y]]-Table1[[#This Row],[Seasonal Naïve Method]])</f>
        <v>2.0800000000000054</v>
      </c>
      <c r="T707">
        <f ca="1">ABS(100*(Table1[[#This Row],[y]]-Table1[[#This Row],[Seasonal Naïve Method]])/Table1[[#This Row],[y]])</f>
        <v>9.7241701729780523</v>
      </c>
      <c r="U707">
        <f ca="1">ABS(Table1[[#This Row],[y]]-Table1[[#This Row],[Drift Method]])</f>
        <v>1.9608436197770018</v>
      </c>
      <c r="V707">
        <f ca="1">ABS(100*(Table1[[#This Row],[y]]-Table1[[#This Row],[Drift Method]])/Table1[[#This Row],[y]])</f>
        <v>9.1671043467835513</v>
      </c>
    </row>
    <row r="708" spans="1:22" x14ac:dyDescent="0.2">
      <c r="A708" s="5">
        <v>39753</v>
      </c>
      <c r="B708" s="3">
        <v>21.54</v>
      </c>
      <c r="C708" s="3" t="str">
        <f t="shared" si="22"/>
        <v>Nov</v>
      </c>
      <c r="D708" s="3">
        <f t="shared" ca="1" si="21"/>
        <v>23.55615384615384</v>
      </c>
      <c r="E708" s="4">
        <f ca="1">Table1[[#This Row],[y]]-Table1[[#This Row],[Trend (window size 13)]]</f>
        <v>-2.0161538461538413</v>
      </c>
      <c r="F708" s="4">
        <f ca="1">AVERAGEIF($C$8:$C$727, Table1[[#This Row],[Monthly]], $E$8:$E$727)</f>
        <v>-1.6477179487179485</v>
      </c>
      <c r="G708" s="4">
        <f ca="1">Table1[[#This Row],[Add_Seasonality_Average (Additive)]]-AVERAGE($F$2:$F$13)</f>
        <v>-1.651804487179487</v>
      </c>
      <c r="H708" s="4">
        <f ca="1">Table1[[#This Row],[y]]-Table1[[#This Row],[Seasonality]]</f>
        <v>23.191804487179486</v>
      </c>
      <c r="I708" s="4"/>
      <c r="J708" s="4">
        <f ca="1">Table1[[#This Row],[y]]-Table1[[#This Row],[Seasonality]]</f>
        <v>23.191804487179486</v>
      </c>
      <c r="K708" s="4">
        <f ca="1">AVERAGE($I$8:$I707)+Table1[[#This Row],[Seasonality]]</f>
        <v>21.449043466036898</v>
      </c>
      <c r="L708" s="4">
        <f ca="1">$H$691+Table1[[#This Row],[Seasonality]]</f>
        <v>20.1875</v>
      </c>
      <c r="M708" s="4">
        <f ca="1">$H696+Table1[[#This Row],[Seasonality]]</f>
        <v>19.82</v>
      </c>
      <c r="N708" s="4">
        <f ca="1">($I$691+(ROW()-ROW($I$691))*($I$691-$I$8)/(COUNT($I$8:$I$691)-1) )+ Table1[[#This Row],[Seasonality]]</f>
        <v>20.181549968089499</v>
      </c>
      <c r="O708">
        <f ca="1">ABS(Table1[[#This Row],[Average Method]]-Table1[[#This Row],[y]])</f>
        <v>9.0956533963101549E-2</v>
      </c>
      <c r="P708">
        <f ca="1">ABS(100*(Table1[[#This Row],[Average Method]]-Table1[[#This Row],[y]])/Table1[[#This Row],[y]])</f>
        <v>0.42226803139787167</v>
      </c>
      <c r="Q708">
        <f ca="1">ABS(Table1[[#This Row],[y]]-Table1[[#This Row],[Naïve Method]])</f>
        <v>1.3524999999999991</v>
      </c>
      <c r="R708">
        <f ca="1">ABS(100*(Table1[[#This Row],[y]]-Table1[[#This Row],[Naïve Method]])/Table1[[#This Row],[y]])</f>
        <v>6.2790157845868118</v>
      </c>
      <c r="S708" s="2">
        <f ca="1">ABS(Table1[[#This Row],[y]]-Table1[[#This Row],[Seasonal Naïve Method]])</f>
        <v>1.7199999999999989</v>
      </c>
      <c r="T708">
        <f ca="1">ABS(100*(Table1[[#This Row],[y]]-Table1[[#This Row],[Seasonal Naïve Method]])/Table1[[#This Row],[y]])</f>
        <v>7.9851439182915458</v>
      </c>
      <c r="U708">
        <f ca="1">ABS(Table1[[#This Row],[y]]-Table1[[#This Row],[Drift Method]])</f>
        <v>1.3584500319105004</v>
      </c>
      <c r="V708">
        <f ca="1">ABS(100*(Table1[[#This Row],[y]]-Table1[[#This Row],[Drift Method]])/Table1[[#This Row],[y]])</f>
        <v>6.3066389596587769</v>
      </c>
    </row>
    <row r="709" spans="1:22" x14ac:dyDescent="0.2">
      <c r="A709" s="5">
        <v>39783</v>
      </c>
      <c r="B709" s="3">
        <v>22.73</v>
      </c>
      <c r="C709" s="3" t="str">
        <f t="shared" si="22"/>
        <v>Dec</v>
      </c>
      <c r="D709" s="3">
        <f t="shared" ca="1" si="21"/>
        <v>23.529999999999994</v>
      </c>
      <c r="E709" s="4">
        <f ca="1">Table1[[#This Row],[y]]-Table1[[#This Row],[Trend (window size 13)]]</f>
        <v>-0.79999999999999361</v>
      </c>
      <c r="F709" s="4">
        <f ca="1">AVERAGEIF($C$8:$C$727, Table1[[#This Row],[Monthly]], $E$8:$E$727)</f>
        <v>-0.38643589743589757</v>
      </c>
      <c r="G709" s="4">
        <f ca="1">Table1[[#This Row],[Add_Seasonality_Average (Additive)]]-AVERAGE($F$2:$F$13)</f>
        <v>-0.39052243589743607</v>
      </c>
      <c r="H709" s="4">
        <f ca="1">Table1[[#This Row],[y]]-Table1[[#This Row],[Seasonality]]</f>
        <v>23.120522435897435</v>
      </c>
      <c r="I709" s="4"/>
      <c r="J709" s="4">
        <f ca="1">Table1[[#This Row],[y]]-Table1[[#This Row],[Seasonality]]</f>
        <v>23.120522435897435</v>
      </c>
      <c r="K709" s="4">
        <f ca="1">AVERAGE($I$8:$I708)+Table1[[#This Row],[Seasonality]]</f>
        <v>22.71032551731895</v>
      </c>
      <c r="L709" s="4">
        <f ca="1">$H$691+Table1[[#This Row],[Seasonality]]</f>
        <v>21.448782051282052</v>
      </c>
      <c r="M709" s="4">
        <f ca="1">$H697+Table1[[#This Row],[Seasonality]]</f>
        <v>21.15</v>
      </c>
      <c r="N709" s="4">
        <f ca="1">($I$691+(ROW()-ROW($I$691))*($I$691-$I$8)/(COUNT($I$8:$I$691)-1) )+ Table1[[#This Row],[Seasonality]]</f>
        <v>21.442482017494463</v>
      </c>
      <c r="O709">
        <f ca="1">ABS(Table1[[#This Row],[Average Method]]-Table1[[#This Row],[y]])</f>
        <v>1.9674482681050875E-2</v>
      </c>
      <c r="P709">
        <f ca="1">ABS(100*(Table1[[#This Row],[Average Method]]-Table1[[#This Row],[y]])/Table1[[#This Row],[y]])</f>
        <v>8.6557336916193911E-2</v>
      </c>
      <c r="Q709">
        <f ca="1">ABS(Table1[[#This Row],[y]]-Table1[[#This Row],[Naïve Method]])</f>
        <v>1.2812179487179485</v>
      </c>
      <c r="R709">
        <f ca="1">ABS(100*(Table1[[#This Row],[y]]-Table1[[#This Row],[Naïve Method]])/Table1[[#This Row],[y]])</f>
        <v>5.6366825724502796</v>
      </c>
      <c r="S709" s="2">
        <f ca="1">ABS(Table1[[#This Row],[y]]-Table1[[#This Row],[Seasonal Naïve Method]])</f>
        <v>1.5800000000000018</v>
      </c>
      <c r="T709">
        <f ca="1">ABS(100*(Table1[[#This Row],[y]]-Table1[[#This Row],[Seasonal Naïve Method]])/Table1[[#This Row],[y]])</f>
        <v>6.951165860096796</v>
      </c>
      <c r="U709">
        <f ca="1">ABS(Table1[[#This Row],[y]]-Table1[[#This Row],[Drift Method]])</f>
        <v>1.2875179825055376</v>
      </c>
      <c r="V709">
        <f ca="1">ABS(100*(Table1[[#This Row],[y]]-Table1[[#This Row],[Drift Method]])/Table1[[#This Row],[y]])</f>
        <v>5.6643993950969529</v>
      </c>
    </row>
    <row r="710" spans="1:22" x14ac:dyDescent="0.2">
      <c r="A710" s="5">
        <v>39814</v>
      </c>
      <c r="B710" s="3">
        <v>24.39</v>
      </c>
      <c r="C710" s="3" t="str">
        <f t="shared" si="22"/>
        <v>Jan</v>
      </c>
      <c r="D710" s="3">
        <f t="shared" ca="1" si="21"/>
        <v>23.522307692307688</v>
      </c>
      <c r="E710" s="4">
        <f ca="1">Table1[[#This Row],[y]]-Table1[[#This Row],[Trend (window size 13)]]</f>
        <v>0.86769230769231243</v>
      </c>
      <c r="F710" s="4">
        <f ca="1">AVERAGEIF($C$8:$C$727, Table1[[#This Row],[Monthly]], $E$8:$E$727)</f>
        <v>1.4054358974358971</v>
      </c>
      <c r="G710" s="4">
        <f ca="1">Table1[[#This Row],[Add_Seasonality_Average (Additive)]]-AVERAGE($F$2:$F$13)</f>
        <v>1.4013493589743586</v>
      </c>
      <c r="H710" s="4">
        <f ca="1">Table1[[#This Row],[y]]-Table1[[#This Row],[Seasonality]]</f>
        <v>22.988650641025643</v>
      </c>
      <c r="I710" s="4"/>
      <c r="J710" s="4">
        <f ca="1">Table1[[#This Row],[y]]-Table1[[#This Row],[Seasonality]]</f>
        <v>22.988650641025643</v>
      </c>
      <c r="K710" s="4">
        <f ca="1">AVERAGE($I$8:$I709)+Table1[[#This Row],[Seasonality]]</f>
        <v>24.502197312190741</v>
      </c>
      <c r="L710" s="4">
        <f ca="1">$H$691+Table1[[#This Row],[Seasonality]]</f>
        <v>23.240653846153844</v>
      </c>
      <c r="M710" s="4">
        <f ca="1">$H698+Table1[[#This Row],[Seasonality]]</f>
        <v>24.24</v>
      </c>
      <c r="N710" s="4">
        <f ca="1">($I$691+(ROW()-ROW($I$691))*($I$691-$I$8)/(COUNT($I$8:$I$691)-1) )+ Table1[[#This Row],[Seasonality]]</f>
        <v>23.234003810489167</v>
      </c>
      <c r="O710">
        <f ca="1">ABS(Table1[[#This Row],[Average Method]]-Table1[[#This Row],[y]])</f>
        <v>0.11219731219074092</v>
      </c>
      <c r="P710">
        <f ca="1">ABS(100*(Table1[[#This Row],[Average Method]]-Table1[[#This Row],[y]])/Table1[[#This Row],[y]])</f>
        <v>0.46001358011783894</v>
      </c>
      <c r="Q710">
        <f ca="1">ABS(Table1[[#This Row],[y]]-Table1[[#This Row],[Naïve Method]])</f>
        <v>1.1493461538461567</v>
      </c>
      <c r="R710">
        <f ca="1">ABS(100*(Table1[[#This Row],[y]]-Table1[[#This Row],[Naïve Method]])/Table1[[#This Row],[y]])</f>
        <v>4.7123663544327865</v>
      </c>
      <c r="S710" s="2">
        <f ca="1">ABS(Table1[[#This Row],[y]]-Table1[[#This Row],[Seasonal Naïve Method]])</f>
        <v>0.15000000000000213</v>
      </c>
      <c r="T710">
        <f ca="1">ABS(100*(Table1[[#This Row],[y]]-Table1[[#This Row],[Seasonal Naïve Method]])/Table1[[#This Row],[y]])</f>
        <v>0.61500615006150938</v>
      </c>
      <c r="U710">
        <f ca="1">ABS(Table1[[#This Row],[y]]-Table1[[#This Row],[Drift Method]])</f>
        <v>1.1559961895108337</v>
      </c>
      <c r="V710">
        <f ca="1">ABS(100*(Table1[[#This Row],[y]]-Table1[[#This Row],[Drift Method]])/Table1[[#This Row],[y]])</f>
        <v>4.7396317733121514</v>
      </c>
    </row>
    <row r="711" spans="1:22" x14ac:dyDescent="0.2">
      <c r="A711" s="5">
        <v>39845</v>
      </c>
      <c r="B711" s="3">
        <v>25.53</v>
      </c>
      <c r="C711" s="3" t="str">
        <f t="shared" si="22"/>
        <v>Feb</v>
      </c>
      <c r="D711" s="3">
        <f t="shared" ca="1" si="21"/>
        <v>23.446153846153841</v>
      </c>
      <c r="E711" s="4">
        <f ca="1">Table1[[#This Row],[y]]-Table1[[#This Row],[Trend (window size 13)]]</f>
        <v>2.0838461538461601</v>
      </c>
      <c r="F711" s="4">
        <f ca="1">AVERAGEIF($C$8:$C$727, Table1[[#This Row],[Monthly]], $E$8:$E$727)</f>
        <v>2.9278461538461542</v>
      </c>
      <c r="G711" s="4">
        <f ca="1">Table1[[#This Row],[Add_Seasonality_Average (Additive)]]-AVERAGE($F$2:$F$13)</f>
        <v>2.9237596153846157</v>
      </c>
      <c r="H711" s="4">
        <f ca="1">Table1[[#This Row],[y]]-Table1[[#This Row],[Seasonality]]</f>
        <v>22.606240384615386</v>
      </c>
      <c r="I711" s="4"/>
      <c r="J711" s="4">
        <f ca="1">Table1[[#This Row],[y]]-Table1[[#This Row],[Seasonality]]</f>
        <v>22.606240384615386</v>
      </c>
      <c r="K711" s="4">
        <f ca="1">AVERAGE($I$8:$I710)+Table1[[#This Row],[Seasonality]]</f>
        <v>26.024607568600999</v>
      </c>
      <c r="L711" s="4">
        <f ca="1">$H$691+Table1[[#This Row],[Seasonality]]</f>
        <v>24.763064102564101</v>
      </c>
      <c r="M711" s="4">
        <f ca="1">$H699+Table1[[#This Row],[Seasonality]]</f>
        <v>26.39</v>
      </c>
      <c r="N711" s="4">
        <f ca="1">($I$691+(ROW()-ROW($I$691))*($I$691-$I$8)/(COUNT($I$8:$I$691)-1) )+ Table1[[#This Row],[Seasonality]]</f>
        <v>24.756064065022336</v>
      </c>
      <c r="O711">
        <f ca="1">ABS(Table1[[#This Row],[Average Method]]-Table1[[#This Row],[y]])</f>
        <v>0.49460756860099764</v>
      </c>
      <c r="P711">
        <f ca="1">ABS(100*(Table1[[#This Row],[Average Method]]-Table1[[#This Row],[y]])/Table1[[#This Row],[y]])</f>
        <v>1.9373582788914909</v>
      </c>
      <c r="Q711">
        <f ca="1">ABS(Table1[[#This Row],[y]]-Table1[[#This Row],[Naïve Method]])</f>
        <v>0.76693589743589996</v>
      </c>
      <c r="R711">
        <f ca="1">ABS(100*(Table1[[#This Row],[y]]-Table1[[#This Row],[Naïve Method]])/Table1[[#This Row],[y]])</f>
        <v>3.0040575692749703</v>
      </c>
      <c r="S711" s="2">
        <f ca="1">ABS(Table1[[#This Row],[y]]-Table1[[#This Row],[Seasonal Naïve Method]])</f>
        <v>0.85999999999999943</v>
      </c>
      <c r="T711">
        <f ca="1">ABS(100*(Table1[[#This Row],[y]]-Table1[[#This Row],[Seasonal Naïve Method]])/Table1[[#This Row],[y]])</f>
        <v>3.3685859772816271</v>
      </c>
      <c r="U711">
        <f ca="1">ABS(Table1[[#This Row],[y]]-Table1[[#This Row],[Drift Method]])</f>
        <v>0.77393593497766489</v>
      </c>
      <c r="V711">
        <f ca="1">ABS(100*(Table1[[#This Row],[y]]-Table1[[#This Row],[Drift Method]])/Table1[[#This Row],[y]])</f>
        <v>3.0314764393954752</v>
      </c>
    </row>
    <row r="712" spans="1:22" x14ac:dyDescent="0.2">
      <c r="A712" s="5">
        <v>39873</v>
      </c>
      <c r="B712" s="3">
        <v>25.48</v>
      </c>
      <c r="C712" s="3" t="str">
        <f t="shared" si="22"/>
        <v>Mar</v>
      </c>
      <c r="D712" s="3">
        <f t="shared" ca="1" si="21"/>
        <v>23.395384615384614</v>
      </c>
      <c r="E712" s="4">
        <f ca="1">Table1[[#This Row],[y]]-Table1[[#This Row],[Trend (window size 13)]]</f>
        <v>2.0846153846153861</v>
      </c>
      <c r="F712" s="4">
        <f ca="1">AVERAGEIF($C$8:$C$727, Table1[[#This Row],[Monthly]], $E$8:$E$727)</f>
        <v>3.3439999999999999</v>
      </c>
      <c r="G712" s="4">
        <f ca="1">Table1[[#This Row],[Add_Seasonality_Average (Additive)]]-AVERAGE($F$2:$F$13)</f>
        <v>3.3399134615384614</v>
      </c>
      <c r="H712" s="4">
        <f ca="1">Table1[[#This Row],[y]]-Table1[[#This Row],[Seasonality]]</f>
        <v>22.140086538461539</v>
      </c>
      <c r="I712" s="4"/>
      <c r="J712" s="4">
        <f ca="1">Table1[[#This Row],[y]]-Table1[[#This Row],[Seasonality]]</f>
        <v>22.140086538461539</v>
      </c>
      <c r="K712" s="4">
        <f ca="1">AVERAGE($I$8:$I711)+Table1[[#This Row],[Seasonality]]</f>
        <v>26.440761414754846</v>
      </c>
      <c r="L712" s="4">
        <f ca="1">$H$691+Table1[[#This Row],[Seasonality]]</f>
        <v>25.179217948717948</v>
      </c>
      <c r="M712" s="4">
        <f ca="1">$H700+Table1[[#This Row],[Seasonality]]</f>
        <v>26.91</v>
      </c>
      <c r="N712" s="4">
        <f ca="1">($I$691+(ROW()-ROW($I$691))*($I$691-$I$8)/(COUNT($I$8:$I$691)-1) )+ Table1[[#This Row],[Seasonality]]</f>
        <v>25.171867909299095</v>
      </c>
      <c r="O712">
        <f ca="1">ABS(Table1[[#This Row],[Average Method]]-Table1[[#This Row],[y]])</f>
        <v>0.96076141475484533</v>
      </c>
      <c r="P712">
        <f ca="1">ABS(100*(Table1[[#This Row],[Average Method]]-Table1[[#This Row],[y]])/Table1[[#This Row],[y]])</f>
        <v>3.770649194485264</v>
      </c>
      <c r="Q712">
        <f ca="1">ABS(Table1[[#This Row],[y]]-Table1[[#This Row],[Naïve Method]])</f>
        <v>0.30078205128205227</v>
      </c>
      <c r="R712">
        <f ca="1">ABS(100*(Table1[[#This Row],[y]]-Table1[[#This Row],[Naïve Method]])/Table1[[#This Row],[y]])</f>
        <v>1.1804633095841925</v>
      </c>
      <c r="S712" s="2">
        <f ca="1">ABS(Table1[[#This Row],[y]]-Table1[[#This Row],[Seasonal Naïve Method]])</f>
        <v>1.4299999999999997</v>
      </c>
      <c r="T712">
        <f ca="1">ABS(100*(Table1[[#This Row],[y]]-Table1[[#This Row],[Seasonal Naïve Method]])/Table1[[#This Row],[y]])</f>
        <v>5.6122448979591821</v>
      </c>
      <c r="U712">
        <f ca="1">ABS(Table1[[#This Row],[y]]-Table1[[#This Row],[Drift Method]])</f>
        <v>0.30813209070090508</v>
      </c>
      <c r="V712">
        <f ca="1">ABS(100*(Table1[[#This Row],[y]]-Table1[[#This Row],[Drift Method]])/Table1[[#This Row],[y]])</f>
        <v>1.2093096181354202</v>
      </c>
    </row>
    <row r="713" spans="1:22" x14ac:dyDescent="0.2">
      <c r="A713" s="5">
        <v>39904</v>
      </c>
      <c r="B713" s="3">
        <v>25.84</v>
      </c>
      <c r="C713" s="3" t="str">
        <f t="shared" si="22"/>
        <v>Apr</v>
      </c>
      <c r="D713" s="3">
        <f t="shared" ref="D713:D727" ca="1" si="23">IFERROR(AVERAGE(OFFSET(B707, 0, 0, 13, 1)), "")</f>
        <v>23.39846153846154</v>
      </c>
      <c r="E713" s="4">
        <f ca="1">Table1[[#This Row],[y]]-Table1[[#This Row],[Trend (window size 13)]]</f>
        <v>2.4415384615384603</v>
      </c>
      <c r="F713" s="4">
        <f ca="1">AVERAGEIF($C$8:$C$727, Table1[[#This Row],[Monthly]], $E$8:$E$727)</f>
        <v>2.4728461538461546</v>
      </c>
      <c r="G713" s="4">
        <f ca="1">Table1[[#This Row],[Add_Seasonality_Average (Additive)]]-AVERAGE($F$2:$F$13)</f>
        <v>2.4687596153846161</v>
      </c>
      <c r="H713" s="4">
        <f ca="1">Table1[[#This Row],[y]]-Table1[[#This Row],[Seasonality]]</f>
        <v>23.371240384615383</v>
      </c>
      <c r="I713" s="4"/>
      <c r="J713" s="4">
        <f ca="1">Table1[[#This Row],[y]]-Table1[[#This Row],[Seasonality]]</f>
        <v>23.371240384615383</v>
      </c>
      <c r="K713" s="4">
        <f ca="1">AVERAGE($I$8:$I712)+Table1[[#This Row],[Seasonality]]</f>
        <v>25.569607568601</v>
      </c>
      <c r="L713" s="4">
        <f ca="1">$H$691+Table1[[#This Row],[Seasonality]]</f>
        <v>24.308064102564103</v>
      </c>
      <c r="M713" s="4">
        <f ca="1">$H701+Table1[[#This Row],[Seasonality]]</f>
        <v>25.68</v>
      </c>
      <c r="N713" s="4">
        <f ca="1">($I$691+(ROW()-ROW($I$691))*($I$691-$I$8)/(COUNT($I$8:$I$691)-1) )+ Table1[[#This Row],[Seasonality]]</f>
        <v>24.300364061268162</v>
      </c>
      <c r="O713">
        <f ca="1">ABS(Table1[[#This Row],[Average Method]]-Table1[[#This Row],[y]])</f>
        <v>0.27039243139899938</v>
      </c>
      <c r="P713">
        <f ca="1">ABS(100*(Table1[[#This Row],[Average Method]]-Table1[[#This Row],[y]])/Table1[[#This Row],[y]])</f>
        <v>1.0464103382314218</v>
      </c>
      <c r="Q713">
        <f ca="1">ABS(Table1[[#This Row],[y]]-Table1[[#This Row],[Naïve Method]])</f>
        <v>1.531935897435897</v>
      </c>
      <c r="R713">
        <f ca="1">ABS(100*(Table1[[#This Row],[y]]-Table1[[#This Row],[Naïve Method]])/Table1[[#This Row],[y]])</f>
        <v>5.9285444947209642</v>
      </c>
      <c r="S713" s="2">
        <f ca="1">ABS(Table1[[#This Row],[y]]-Table1[[#This Row],[Seasonal Naïve Method]])</f>
        <v>0.16000000000000014</v>
      </c>
      <c r="T713">
        <f ca="1">ABS(100*(Table1[[#This Row],[y]]-Table1[[#This Row],[Seasonal Naïve Method]])/Table1[[#This Row],[y]])</f>
        <v>0.61919504643962908</v>
      </c>
      <c r="U713">
        <f ca="1">ABS(Table1[[#This Row],[y]]-Table1[[#This Row],[Drift Method]])</f>
        <v>1.5396359387318377</v>
      </c>
      <c r="V713">
        <f ca="1">ABS(100*(Table1[[#This Row],[y]]-Table1[[#This Row],[Drift Method]])/Table1[[#This Row],[y]])</f>
        <v>5.9583434161448823</v>
      </c>
    </row>
    <row r="714" spans="1:22" x14ac:dyDescent="0.2">
      <c r="A714" s="5">
        <v>39934</v>
      </c>
      <c r="B714" s="3">
        <v>24.95</v>
      </c>
      <c r="C714" s="3" t="str">
        <f t="shared" si="22"/>
        <v>May</v>
      </c>
      <c r="D714" s="3">
        <f t="shared" ca="1" si="23"/>
        <v>23.444615384615382</v>
      </c>
      <c r="E714" s="4">
        <f ca="1">Table1[[#This Row],[y]]-Table1[[#This Row],[Trend (window size 13)]]</f>
        <v>1.5053846153846173</v>
      </c>
      <c r="F714" s="4">
        <f ca="1">AVERAGEIF($C$8:$C$727, Table1[[#This Row],[Monthly]], $E$8:$E$727)</f>
        <v>1.190307692307693</v>
      </c>
      <c r="G714" s="4">
        <f ca="1">Table1[[#This Row],[Add_Seasonality_Average (Additive)]]-AVERAGE($F$2:$F$13)</f>
        <v>1.1862211538461545</v>
      </c>
      <c r="H714" s="4">
        <f ca="1">Table1[[#This Row],[y]]-Table1[[#This Row],[Seasonality]]</f>
        <v>23.763778846153844</v>
      </c>
      <c r="I714" s="4"/>
      <c r="J714" s="4">
        <f ca="1">Table1[[#This Row],[y]]-Table1[[#This Row],[Seasonality]]</f>
        <v>23.763778846153844</v>
      </c>
      <c r="K714" s="4">
        <f ca="1">AVERAGE($I$8:$I713)+Table1[[#This Row],[Seasonality]]</f>
        <v>24.287069107062539</v>
      </c>
      <c r="L714" s="4">
        <f ca="1">$H$691+Table1[[#This Row],[Seasonality]]</f>
        <v>23.025525641025641</v>
      </c>
      <c r="M714" s="4">
        <f ca="1">$H702+Table1[[#This Row],[Seasonality]]</f>
        <v>24.43</v>
      </c>
      <c r="N714" s="4">
        <f ca="1">($I$691+(ROW()-ROW($I$691))*($I$691-$I$8)/(COUNT($I$8:$I$691)-1) )+ Table1[[#This Row],[Seasonality]]</f>
        <v>23.017475597852613</v>
      </c>
      <c r="O714">
        <f ca="1">ABS(Table1[[#This Row],[Average Method]]-Table1[[#This Row],[y]])</f>
        <v>0.66293089293746021</v>
      </c>
      <c r="P714">
        <f ca="1">ABS(100*(Table1[[#This Row],[Average Method]]-Table1[[#This Row],[y]])/Table1[[#This Row],[y]])</f>
        <v>2.657037647043929</v>
      </c>
      <c r="Q714">
        <f ca="1">ABS(Table1[[#This Row],[y]]-Table1[[#This Row],[Naïve Method]])</f>
        <v>1.9244743589743578</v>
      </c>
      <c r="R714">
        <f ca="1">ABS(100*(Table1[[#This Row],[y]]-Table1[[#This Row],[Naïve Method]])/Table1[[#This Row],[y]])</f>
        <v>7.7133240840655626</v>
      </c>
      <c r="S714" s="2">
        <f ca="1">ABS(Table1[[#This Row],[y]]-Table1[[#This Row],[Seasonal Naïve Method]])</f>
        <v>0.51999999999999957</v>
      </c>
      <c r="T714">
        <f ca="1">ABS(100*(Table1[[#This Row],[y]]-Table1[[#This Row],[Seasonal Naïve Method]])/Table1[[#This Row],[y]])</f>
        <v>2.0841683366733452</v>
      </c>
      <c r="U714">
        <f ca="1">ABS(Table1[[#This Row],[y]]-Table1[[#This Row],[Drift Method]])</f>
        <v>1.9325244021473864</v>
      </c>
      <c r="V714">
        <f ca="1">ABS(100*(Table1[[#This Row],[y]]-Table1[[#This Row],[Drift Method]])/Table1[[#This Row],[y]])</f>
        <v>7.7455887861618695</v>
      </c>
    </row>
    <row r="715" spans="1:22" x14ac:dyDescent="0.2">
      <c r="A715" s="5">
        <v>39965</v>
      </c>
      <c r="B715" s="3">
        <v>24.09</v>
      </c>
      <c r="C715" s="3" t="str">
        <f t="shared" si="22"/>
        <v>Jun</v>
      </c>
      <c r="D715" s="3">
        <f t="shared" ca="1" si="23"/>
        <v>23.573076923076922</v>
      </c>
      <c r="E715" s="4">
        <f ca="1">Table1[[#This Row],[y]]-Table1[[#This Row],[Trend (window size 13)]]</f>
        <v>0.51692307692307793</v>
      </c>
      <c r="F715" s="4">
        <f ca="1">AVERAGEIF($C$8:$C$727, Table1[[#This Row],[Monthly]], $E$8:$E$727)</f>
        <v>-0.22521794871794854</v>
      </c>
      <c r="G715" s="4">
        <f ca="1">Table1[[#This Row],[Add_Seasonality_Average (Additive)]]-AVERAGE($F$2:$F$13)</f>
        <v>-0.22930448717948707</v>
      </c>
      <c r="H715" s="4">
        <f ca="1">Table1[[#This Row],[y]]-Table1[[#This Row],[Seasonality]]</f>
        <v>24.319304487179487</v>
      </c>
      <c r="I715" s="4"/>
      <c r="J715" s="4">
        <f ca="1">Table1[[#This Row],[y]]-Table1[[#This Row],[Seasonality]]</f>
        <v>24.319304487179487</v>
      </c>
      <c r="K715" s="4">
        <f ca="1">AVERAGE($I$8:$I714)+Table1[[#This Row],[Seasonality]]</f>
        <v>22.871543466036897</v>
      </c>
      <c r="L715" s="4">
        <f ca="1">$H$691+Table1[[#This Row],[Seasonality]]</f>
        <v>21.61</v>
      </c>
      <c r="M715" s="4">
        <f ca="1">$H703+Table1[[#This Row],[Seasonality]]</f>
        <v>23.19</v>
      </c>
      <c r="N715" s="4">
        <f ca="1">($I$691+(ROW()-ROW($I$691))*($I$691-$I$8)/(COUNT($I$8:$I$691)-1) )+ Table1[[#This Row],[Seasonality]]</f>
        <v>21.601599954949883</v>
      </c>
      <c r="O715">
        <f ca="1">ABS(Table1[[#This Row],[Average Method]]-Table1[[#This Row],[y]])</f>
        <v>1.2184565339631028</v>
      </c>
      <c r="P715">
        <f ca="1">ABS(100*(Table1[[#This Row],[Average Method]]-Table1[[#This Row],[y]])/Table1[[#This Row],[y]])</f>
        <v>5.0579349687135862</v>
      </c>
      <c r="Q715">
        <f ca="1">ABS(Table1[[#This Row],[y]]-Table1[[#This Row],[Naïve Method]])</f>
        <v>2.4800000000000004</v>
      </c>
      <c r="R715">
        <f ca="1">ABS(100*(Table1[[#This Row],[y]]-Table1[[#This Row],[Naïve Method]])/Table1[[#This Row],[y]])</f>
        <v>10.294728102947284</v>
      </c>
      <c r="S715" s="2">
        <f ca="1">ABS(Table1[[#This Row],[y]]-Table1[[#This Row],[Seasonal Naïve Method]])</f>
        <v>0.89999999999999858</v>
      </c>
      <c r="T715">
        <f ca="1">ABS(100*(Table1[[#This Row],[y]]-Table1[[#This Row],[Seasonal Naïve Method]])/Table1[[#This Row],[y]])</f>
        <v>3.7359900373598944</v>
      </c>
      <c r="U715">
        <f ca="1">ABS(Table1[[#This Row],[y]]-Table1[[#This Row],[Drift Method]])</f>
        <v>2.4884000450501169</v>
      </c>
      <c r="V715">
        <f ca="1">ABS(100*(Table1[[#This Row],[y]]-Table1[[#This Row],[Drift Method]])/Table1[[#This Row],[y]])</f>
        <v>10.329597530303515</v>
      </c>
    </row>
    <row r="716" spans="1:22" x14ac:dyDescent="0.2">
      <c r="A716" s="5">
        <v>39995</v>
      </c>
      <c r="B716" s="3">
        <v>23.09</v>
      </c>
      <c r="C716" s="3" t="str">
        <f t="shared" si="22"/>
        <v>Jul</v>
      </c>
      <c r="D716" s="3">
        <f t="shared" ca="1" si="23"/>
        <v>23.724615384615383</v>
      </c>
      <c r="E716" s="4">
        <f ca="1">Table1[[#This Row],[y]]-Table1[[#This Row],[Trend (window size 13)]]</f>
        <v>-0.63461538461538325</v>
      </c>
      <c r="F716" s="4">
        <f ca="1">AVERAGEIF($C$8:$C$727, Table1[[#This Row],[Monthly]], $E$8:$E$727)</f>
        <v>-1.4442692307692311</v>
      </c>
      <c r="G716" s="4">
        <f ca="1">Table1[[#This Row],[Add_Seasonality_Average (Additive)]]-AVERAGE($F$2:$F$13)</f>
        <v>-1.4483557692307696</v>
      </c>
      <c r="H716" s="4">
        <f ca="1">Table1[[#This Row],[y]]-Table1[[#This Row],[Seasonality]]</f>
        <v>24.538355769230769</v>
      </c>
      <c r="I716" s="4"/>
      <c r="J716" s="4">
        <f ca="1">Table1[[#This Row],[y]]-Table1[[#This Row],[Seasonality]]</f>
        <v>24.538355769230769</v>
      </c>
      <c r="K716" s="4">
        <f ca="1">AVERAGE($I$8:$I715)+Table1[[#This Row],[Seasonality]]</f>
        <v>21.652492183985615</v>
      </c>
      <c r="L716" s="4">
        <f ca="1">$H$691+Table1[[#This Row],[Seasonality]]</f>
        <v>20.390948717948717</v>
      </c>
      <c r="M716" s="4">
        <f ca="1">$H704+Table1[[#This Row],[Seasonality]]</f>
        <v>23.02</v>
      </c>
      <c r="N716" s="4">
        <f ca="1">($I$691+(ROW()-ROW($I$691))*($I$691-$I$8)/(COUNT($I$8:$I$691)-1) )+ Table1[[#This Row],[Seasonality]]</f>
        <v>20.382198671021509</v>
      </c>
      <c r="O716">
        <f ca="1">ABS(Table1[[#This Row],[Average Method]]-Table1[[#This Row],[y]])</f>
        <v>1.437507816014385</v>
      </c>
      <c r="P716">
        <f ca="1">ABS(100*(Table1[[#This Row],[Average Method]]-Table1[[#This Row],[y]])/Table1[[#This Row],[y]])</f>
        <v>6.2256726548912305</v>
      </c>
      <c r="Q716">
        <f ca="1">ABS(Table1[[#This Row],[y]]-Table1[[#This Row],[Naïve Method]])</f>
        <v>2.6990512820512826</v>
      </c>
      <c r="R716">
        <f ca="1">ABS(100*(Table1[[#This Row],[y]]-Table1[[#This Row],[Naïve Method]])/Table1[[#This Row],[y]])</f>
        <v>11.689264972071385</v>
      </c>
      <c r="S716" s="2">
        <f ca="1">ABS(Table1[[#This Row],[y]]-Table1[[#This Row],[Seasonal Naïve Method]])</f>
        <v>7.0000000000000284E-2</v>
      </c>
      <c r="T716">
        <f ca="1">ABS(100*(Table1[[#This Row],[y]]-Table1[[#This Row],[Seasonal Naïve Method]])/Table1[[#This Row],[y]])</f>
        <v>0.30316154179298521</v>
      </c>
      <c r="U716">
        <f ca="1">ABS(Table1[[#This Row],[y]]-Table1[[#This Row],[Drift Method]])</f>
        <v>2.7078013289784906</v>
      </c>
      <c r="V716">
        <f ca="1">ABS(100*(Table1[[#This Row],[y]]-Table1[[#This Row],[Drift Method]])/Table1[[#This Row],[y]])</f>
        <v>11.727160368031575</v>
      </c>
    </row>
    <row r="717" spans="1:22" x14ac:dyDescent="0.2">
      <c r="A717" s="5">
        <v>40026</v>
      </c>
      <c r="B717" s="3">
        <v>22.03</v>
      </c>
      <c r="C717" s="3" t="str">
        <f t="shared" si="22"/>
        <v>Aug</v>
      </c>
      <c r="D717" s="3">
        <f t="shared" ca="1" si="23"/>
        <v>23.860769230769229</v>
      </c>
      <c r="E717" s="4">
        <f ca="1">Table1[[#This Row],[y]]-Table1[[#This Row],[Trend (window size 13)]]</f>
        <v>-1.8307692307692278</v>
      </c>
      <c r="F717" s="4">
        <f ca="1">AVERAGEIF($C$8:$C$727, Table1[[#This Row],[Monthly]], $E$8:$E$727)</f>
        <v>-2.4472564102564101</v>
      </c>
      <c r="G717" s="4">
        <f ca="1">Table1[[#This Row],[Add_Seasonality_Average (Additive)]]-AVERAGE($F$2:$F$13)</f>
        <v>-2.4513429487179486</v>
      </c>
      <c r="H717" s="4">
        <f ca="1">Table1[[#This Row],[y]]-Table1[[#This Row],[Seasonality]]</f>
        <v>24.481342948717948</v>
      </c>
      <c r="I717" s="4"/>
      <c r="J717" s="4">
        <f ca="1">Table1[[#This Row],[y]]-Table1[[#This Row],[Seasonality]]</f>
        <v>24.481342948717948</v>
      </c>
      <c r="K717" s="4">
        <f ca="1">AVERAGE($I$8:$I716)+Table1[[#This Row],[Seasonality]]</f>
        <v>20.649505004498437</v>
      </c>
      <c r="L717" s="4">
        <f ca="1">$H$691+Table1[[#This Row],[Seasonality]]</f>
        <v>19.387961538461539</v>
      </c>
      <c r="M717" s="4">
        <f ca="1">$H705+Table1[[#This Row],[Seasonality]]</f>
        <v>22.14</v>
      </c>
      <c r="N717" s="4">
        <f ca="1">($I$691+(ROW()-ROW($I$691))*($I$691-$I$8)/(COUNT($I$8:$I$691)-1) )+ Table1[[#This Row],[Seasonality]]</f>
        <v>19.378861489657243</v>
      </c>
      <c r="O717">
        <f ca="1">ABS(Table1[[#This Row],[Average Method]]-Table1[[#This Row],[y]])</f>
        <v>1.3804949955015644</v>
      </c>
      <c r="P717">
        <f ca="1">ABS(100*(Table1[[#This Row],[Average Method]]-Table1[[#This Row],[y]])/Table1[[#This Row],[y]])</f>
        <v>6.2664321175740554</v>
      </c>
      <c r="Q717">
        <f ca="1">ABS(Table1[[#This Row],[y]]-Table1[[#This Row],[Naïve Method]])</f>
        <v>2.642038461538462</v>
      </c>
      <c r="R717">
        <f ca="1">ABS(100*(Table1[[#This Row],[y]]-Table1[[#This Row],[Naïve Method]])/Table1[[#This Row],[y]])</f>
        <v>11.992911763678901</v>
      </c>
      <c r="S717" s="2">
        <f ca="1">ABS(Table1[[#This Row],[y]]-Table1[[#This Row],[Seasonal Naïve Method]])</f>
        <v>0.10999999999999943</v>
      </c>
      <c r="T717">
        <f ca="1">ABS(100*(Table1[[#This Row],[y]]-Table1[[#This Row],[Seasonal Naïve Method]])/Table1[[#This Row],[y]])</f>
        <v>0.49931911030412812</v>
      </c>
      <c r="U717">
        <f ca="1">ABS(Table1[[#This Row],[y]]-Table1[[#This Row],[Drift Method]])</f>
        <v>2.6511385103427578</v>
      </c>
      <c r="V717">
        <f ca="1">ABS(100*(Table1[[#This Row],[y]]-Table1[[#This Row],[Drift Method]])/Table1[[#This Row],[y]])</f>
        <v>12.034219293430585</v>
      </c>
    </row>
    <row r="718" spans="1:22" x14ac:dyDescent="0.2">
      <c r="A718" s="5">
        <v>40057</v>
      </c>
      <c r="B718" s="3">
        <v>21.48</v>
      </c>
      <c r="C718" s="3" t="str">
        <f t="shared" si="22"/>
        <v>Sep</v>
      </c>
      <c r="D718" s="3">
        <f t="shared" ca="1" si="23"/>
        <v>23.938461538461546</v>
      </c>
      <c r="E718" s="4">
        <f ca="1">Table1[[#This Row],[y]]-Table1[[#This Row],[Trend (window size 13)]]</f>
        <v>-2.4584615384615454</v>
      </c>
      <c r="F718" s="4">
        <f ca="1">AVERAGEIF($C$8:$C$727, Table1[[#This Row],[Monthly]], $E$8:$E$727)</f>
        <v>-2.7400384615384614</v>
      </c>
      <c r="G718" s="4">
        <f ca="1">Table1[[#This Row],[Add_Seasonality_Average (Additive)]]-AVERAGE($F$2:$F$13)</f>
        <v>-2.7441249999999999</v>
      </c>
      <c r="H718" s="4">
        <f ca="1">Table1[[#This Row],[y]]-Table1[[#This Row],[Seasonality]]</f>
        <v>24.224125000000001</v>
      </c>
      <c r="I718" s="4"/>
      <c r="J718" s="4">
        <f ca="1">Table1[[#This Row],[y]]-Table1[[#This Row],[Seasonality]]</f>
        <v>24.224125000000001</v>
      </c>
      <c r="K718" s="4">
        <f ca="1">AVERAGE($I$8:$I717)+Table1[[#This Row],[Seasonality]]</f>
        <v>20.356722953216384</v>
      </c>
      <c r="L718" s="4">
        <f ca="1">$H$691+Table1[[#This Row],[Seasonality]]</f>
        <v>19.095179487179486</v>
      </c>
      <c r="M718" s="4">
        <f ca="1">$H706+Table1[[#This Row],[Seasonality]]</f>
        <v>21.6</v>
      </c>
      <c r="N718" s="4">
        <f ca="1">($I$691+(ROW()-ROW($I$691))*($I$691-$I$8)/(COUNT($I$8:$I$691)-1) )+ Table1[[#This Row],[Seasonality]]</f>
        <v>19.085729436498102</v>
      </c>
      <c r="O718">
        <f ca="1">ABS(Table1[[#This Row],[Average Method]]-Table1[[#This Row],[y]])</f>
        <v>1.1232770467836168</v>
      </c>
      <c r="P718">
        <f ca="1">ABS(100*(Table1[[#This Row],[Average Method]]-Table1[[#This Row],[y]])/Table1[[#This Row],[y]])</f>
        <v>5.2294089701285698</v>
      </c>
      <c r="Q718">
        <f ca="1">ABS(Table1[[#This Row],[y]]-Table1[[#This Row],[Naïve Method]])</f>
        <v>2.3848205128205144</v>
      </c>
      <c r="R718">
        <f ca="1">ABS(100*(Table1[[#This Row],[y]]-Table1[[#This Row],[Naïve Method]])/Table1[[#This Row],[y]])</f>
        <v>11.102516353913009</v>
      </c>
      <c r="S718" s="2">
        <f ca="1">ABS(Table1[[#This Row],[y]]-Table1[[#This Row],[Seasonal Naïve Method]])</f>
        <v>0.12000000000000099</v>
      </c>
      <c r="T718">
        <f ca="1">ABS(100*(Table1[[#This Row],[y]]-Table1[[#This Row],[Seasonal Naïve Method]])/Table1[[#This Row],[y]])</f>
        <v>0.5586592178770996</v>
      </c>
      <c r="U718">
        <f ca="1">ABS(Table1[[#This Row],[y]]-Table1[[#This Row],[Drift Method]])</f>
        <v>2.3942705635018982</v>
      </c>
      <c r="V718">
        <f ca="1">ABS(100*(Table1[[#This Row],[y]]-Table1[[#This Row],[Drift Method]])/Table1[[#This Row],[y]])</f>
        <v>11.146511003267682</v>
      </c>
    </row>
    <row r="719" spans="1:22" x14ac:dyDescent="0.2">
      <c r="A719" s="5">
        <v>40087</v>
      </c>
      <c r="B719" s="3">
        <v>21.64</v>
      </c>
      <c r="C719" s="3" t="str">
        <f t="shared" si="22"/>
        <v>Oct</v>
      </c>
      <c r="D719" s="3">
        <f t="shared" ca="1" si="23"/>
        <v>23.981538461538467</v>
      </c>
      <c r="E719" s="4">
        <f ca="1">Table1[[#This Row],[y]]-Table1[[#This Row],[Trend (window size 13)]]</f>
        <v>-2.341538461538466</v>
      </c>
      <c r="F719" s="4">
        <f ca="1">AVERAGEIF($C$8:$C$727, Table1[[#This Row],[Monthly]], $E$8:$E$727)</f>
        <v>-2.4004615384615375</v>
      </c>
      <c r="G719" s="4">
        <f ca="1">Table1[[#This Row],[Add_Seasonality_Average (Additive)]]-AVERAGE($F$2:$F$13)</f>
        <v>-2.404548076923076</v>
      </c>
      <c r="H719" s="4">
        <f ca="1">Table1[[#This Row],[y]]-Table1[[#This Row],[Seasonality]]</f>
        <v>24.044548076923078</v>
      </c>
      <c r="I719" s="4"/>
      <c r="J719" s="4">
        <f ca="1">Table1[[#This Row],[y]]-Table1[[#This Row],[Seasonality]]</f>
        <v>24.044548076923078</v>
      </c>
      <c r="K719" s="4">
        <f ca="1">AVERAGE($I$8:$I718)+Table1[[#This Row],[Seasonality]]</f>
        <v>20.69629987629331</v>
      </c>
      <c r="L719" s="4">
        <f ca="1">$H$691+Table1[[#This Row],[Seasonality]]</f>
        <v>19.434756410256412</v>
      </c>
      <c r="M719" s="4">
        <f ca="1">$H707+Table1[[#This Row],[Seasonality]]</f>
        <v>21.39</v>
      </c>
      <c r="N719" s="4">
        <f ca="1">($I$691+(ROW()-ROW($I$691))*($I$691-$I$8)/(COUNT($I$8:$I$691)-1) )+ Table1[[#This Row],[Seasonality]]</f>
        <v>19.424956357697937</v>
      </c>
      <c r="O719">
        <f ca="1">ABS(Table1[[#This Row],[Average Method]]-Table1[[#This Row],[y]])</f>
        <v>0.94370012370669087</v>
      </c>
      <c r="P719">
        <f ca="1">ABS(100*(Table1[[#This Row],[Average Method]]-Table1[[#This Row],[y]])/Table1[[#This Row],[y]])</f>
        <v>4.3609063017869261</v>
      </c>
      <c r="Q719">
        <f ca="1">ABS(Table1[[#This Row],[y]]-Table1[[#This Row],[Naïve Method]])</f>
        <v>2.2052435897435885</v>
      </c>
      <c r="R719">
        <f ca="1">ABS(100*(Table1[[#This Row],[y]]-Table1[[#This Row],[Naïve Method]])/Table1[[#This Row],[y]])</f>
        <v>10.190589601402904</v>
      </c>
      <c r="S719" s="2">
        <f ca="1">ABS(Table1[[#This Row],[y]]-Table1[[#This Row],[Seasonal Naïve Method]])</f>
        <v>0.25</v>
      </c>
      <c r="T719">
        <f ca="1">ABS(100*(Table1[[#This Row],[y]]-Table1[[#This Row],[Seasonal Naïve Method]])/Table1[[#This Row],[y]])</f>
        <v>1.155268022181146</v>
      </c>
      <c r="U719">
        <f ca="1">ABS(Table1[[#This Row],[y]]-Table1[[#This Row],[Drift Method]])</f>
        <v>2.2150436423020636</v>
      </c>
      <c r="V719">
        <f ca="1">ABS(100*(Table1[[#This Row],[y]]-Table1[[#This Row],[Drift Method]])/Table1[[#This Row],[y]])</f>
        <v>10.235876350748908</v>
      </c>
    </row>
    <row r="720" spans="1:22" x14ac:dyDescent="0.2">
      <c r="A720" s="5">
        <v>40118</v>
      </c>
      <c r="B720" s="3">
        <v>21.99</v>
      </c>
      <c r="C720" s="3" t="str">
        <f t="shared" si="22"/>
        <v>Nov</v>
      </c>
      <c r="D720" s="3">
        <f t="shared" ca="1" si="23"/>
        <v>23.89769230769231</v>
      </c>
      <c r="E720" s="4">
        <f ca="1">Table1[[#This Row],[y]]-Table1[[#This Row],[Trend (window size 13)]]</f>
        <v>-1.9076923076923116</v>
      </c>
      <c r="F720" s="4">
        <f ca="1">AVERAGEIF($C$8:$C$727, Table1[[#This Row],[Monthly]], $E$8:$E$727)</f>
        <v>-1.6477179487179485</v>
      </c>
      <c r="G720" s="4">
        <f ca="1">Table1[[#This Row],[Add_Seasonality_Average (Additive)]]-AVERAGE($F$2:$F$13)</f>
        <v>-1.651804487179487</v>
      </c>
      <c r="H720" s="4">
        <f ca="1">Table1[[#This Row],[y]]-Table1[[#This Row],[Seasonality]]</f>
        <v>23.641804487179485</v>
      </c>
      <c r="I720" s="4"/>
      <c r="J720" s="4">
        <f ca="1">Table1[[#This Row],[y]]-Table1[[#This Row],[Seasonality]]</f>
        <v>23.641804487179485</v>
      </c>
      <c r="K720" s="4">
        <f ca="1">AVERAGE($I$8:$I719)+Table1[[#This Row],[Seasonality]]</f>
        <v>21.449043466036898</v>
      </c>
      <c r="L720" s="4">
        <f ca="1">$H$691+Table1[[#This Row],[Seasonality]]</f>
        <v>20.1875</v>
      </c>
      <c r="M720" s="4">
        <f ca="1">$H708+Table1[[#This Row],[Seasonality]]</f>
        <v>21.54</v>
      </c>
      <c r="N720" s="4">
        <f ca="1">($I$691+(ROW()-ROW($I$691))*($I$691-$I$8)/(COUNT($I$8:$I$691)-1) )+ Table1[[#This Row],[Seasonality]]</f>
        <v>20.177349945564441</v>
      </c>
      <c r="O720">
        <f ca="1">ABS(Table1[[#This Row],[Average Method]]-Table1[[#This Row],[y]])</f>
        <v>0.54095653396310084</v>
      </c>
      <c r="P720">
        <f ca="1">ABS(100*(Table1[[#This Row],[Average Method]]-Table1[[#This Row],[y]])/Table1[[#This Row],[y]])</f>
        <v>2.4600115232519366</v>
      </c>
      <c r="Q720">
        <f ca="1">ABS(Table1[[#This Row],[y]]-Table1[[#This Row],[Naïve Method]])</f>
        <v>1.8024999999999984</v>
      </c>
      <c r="R720">
        <f ca="1">ABS(100*(Table1[[#This Row],[y]]-Table1[[#This Row],[Naïve Method]])/Table1[[#This Row],[y]])</f>
        <v>8.1969076853114977</v>
      </c>
      <c r="S720" s="2">
        <f ca="1">ABS(Table1[[#This Row],[y]]-Table1[[#This Row],[Seasonal Naïve Method]])</f>
        <v>0.44999999999999929</v>
      </c>
      <c r="T720">
        <f ca="1">ABS(100*(Table1[[#This Row],[y]]-Table1[[#This Row],[Seasonal Naïve Method]])/Table1[[#This Row],[y]])</f>
        <v>2.0463847203274184</v>
      </c>
      <c r="U720">
        <f ca="1">ABS(Table1[[#This Row],[y]]-Table1[[#This Row],[Drift Method]])</f>
        <v>1.8126500544355579</v>
      </c>
      <c r="V720">
        <f ca="1">ABS(100*(Table1[[#This Row],[y]]-Table1[[#This Row],[Drift Method]])/Table1[[#This Row],[y]])</f>
        <v>8.2430652771057673</v>
      </c>
    </row>
    <row r="721" spans="1:22" x14ac:dyDescent="0.2">
      <c r="A721" s="5">
        <v>40148</v>
      </c>
      <c r="B721" s="3">
        <v>23.21</v>
      </c>
      <c r="C721" s="3" t="str">
        <f t="shared" si="22"/>
        <v>Dec</v>
      </c>
      <c r="D721" s="3">
        <f t="shared" ca="1" si="23"/>
        <v>23.767692307692307</v>
      </c>
      <c r="E721" s="4">
        <f ca="1">Table1[[#This Row],[y]]-Table1[[#This Row],[Trend (window size 13)]]</f>
        <v>-0.5576923076923066</v>
      </c>
      <c r="F721" s="4">
        <f ca="1">AVERAGEIF($C$8:$C$727, Table1[[#This Row],[Monthly]], $E$8:$E$727)</f>
        <v>-0.38643589743589757</v>
      </c>
      <c r="G721" s="4">
        <f ca="1">Table1[[#This Row],[Add_Seasonality_Average (Additive)]]-AVERAGE($F$2:$F$13)</f>
        <v>-0.39052243589743607</v>
      </c>
      <c r="H721" s="4">
        <f ca="1">Table1[[#This Row],[y]]-Table1[[#This Row],[Seasonality]]</f>
        <v>23.600522435897435</v>
      </c>
      <c r="I721" s="4"/>
      <c r="J721" s="4">
        <f ca="1">Table1[[#This Row],[y]]-Table1[[#This Row],[Seasonality]]</f>
        <v>23.600522435897435</v>
      </c>
      <c r="K721" s="4">
        <f ca="1">AVERAGE($I$8:$I720)+Table1[[#This Row],[Seasonality]]</f>
        <v>22.71032551731895</v>
      </c>
      <c r="L721" s="4">
        <f ca="1">$H$691+Table1[[#This Row],[Seasonality]]</f>
        <v>21.448782051282052</v>
      </c>
      <c r="M721" s="4">
        <f ca="1">$H709+Table1[[#This Row],[Seasonality]]</f>
        <v>22.73</v>
      </c>
      <c r="N721" s="4">
        <f ca="1">($I$691+(ROW()-ROW($I$691))*($I$691-$I$8)/(COUNT($I$8:$I$691)-1) )+ Table1[[#This Row],[Seasonality]]</f>
        <v>21.438281994969405</v>
      </c>
      <c r="O721">
        <f ca="1">ABS(Table1[[#This Row],[Average Method]]-Table1[[#This Row],[y]])</f>
        <v>0.4996744826810513</v>
      </c>
      <c r="P721">
        <f ca="1">ABS(100*(Table1[[#This Row],[Average Method]]-Table1[[#This Row],[y]])/Table1[[#This Row],[y]])</f>
        <v>2.1528413730333962</v>
      </c>
      <c r="Q721">
        <f ca="1">ABS(Table1[[#This Row],[y]]-Table1[[#This Row],[Naïve Method]])</f>
        <v>1.7612179487179489</v>
      </c>
      <c r="R721">
        <f ca="1">ABS(100*(Table1[[#This Row],[y]]-Table1[[#This Row],[Naïve Method]])/Table1[[#This Row],[y]])</f>
        <v>7.5881859057214509</v>
      </c>
      <c r="S721" s="2">
        <f ca="1">ABS(Table1[[#This Row],[y]]-Table1[[#This Row],[Seasonal Naïve Method]])</f>
        <v>0.48000000000000043</v>
      </c>
      <c r="T721">
        <f ca="1">ABS(100*(Table1[[#This Row],[y]]-Table1[[#This Row],[Seasonal Naïve Method]])/Table1[[#This Row],[y]])</f>
        <v>2.0680741059887997</v>
      </c>
      <c r="U721">
        <f ca="1">ABS(Table1[[#This Row],[y]]-Table1[[#This Row],[Drift Method]])</f>
        <v>1.7717180050305963</v>
      </c>
      <c r="V721">
        <f ca="1">ABS(100*(Table1[[#This Row],[y]]-Table1[[#This Row],[Drift Method]])/Table1[[#This Row],[y]])</f>
        <v>7.6334252694123057</v>
      </c>
    </row>
    <row r="722" spans="1:22" x14ac:dyDescent="0.2">
      <c r="A722" s="5">
        <v>40179</v>
      </c>
      <c r="B722" s="3">
        <v>24.7</v>
      </c>
      <c r="C722" s="3" t="str">
        <f t="shared" si="22"/>
        <v>Jan</v>
      </c>
      <c r="D722" s="3">
        <f t="shared" ca="1" si="23"/>
        <v>23.53846153846154</v>
      </c>
      <c r="E722" s="4">
        <f ca="1">Table1[[#This Row],[y]]-Table1[[#This Row],[Trend (window size 13)]]</f>
        <v>1.1615384615384592</v>
      </c>
      <c r="F722" s="4">
        <f ca="1">AVERAGEIF($C$8:$C$727, Table1[[#This Row],[Monthly]], $E$8:$E$727)</f>
        <v>1.4054358974358971</v>
      </c>
      <c r="G722" s="4">
        <f ca="1">Table1[[#This Row],[Add_Seasonality_Average (Additive)]]-AVERAGE($F$2:$F$13)</f>
        <v>1.4013493589743586</v>
      </c>
      <c r="H722" s="4">
        <f ca="1">Table1[[#This Row],[y]]-Table1[[#This Row],[Seasonality]]</f>
        <v>23.298650641025642</v>
      </c>
      <c r="I722" s="4"/>
      <c r="J722" s="4">
        <f ca="1">Table1[[#This Row],[y]]-Table1[[#This Row],[Seasonality]]</f>
        <v>23.298650641025642</v>
      </c>
      <c r="K722" s="4">
        <f ca="1">AVERAGE($I$8:$I721)+Table1[[#This Row],[Seasonality]]</f>
        <v>24.502197312190741</v>
      </c>
      <c r="L722" s="4">
        <f ca="1">$H$691+Table1[[#This Row],[Seasonality]]</f>
        <v>23.240653846153844</v>
      </c>
      <c r="M722" s="4">
        <f ca="1">$H710+Table1[[#This Row],[Seasonality]]</f>
        <v>24.39</v>
      </c>
      <c r="N722" s="4">
        <f ca="1">($I$691+(ROW()-ROW($I$691))*($I$691-$I$8)/(COUNT($I$8:$I$691)-1) )+ Table1[[#This Row],[Seasonality]]</f>
        <v>23.229803787964109</v>
      </c>
      <c r="O722">
        <f ca="1">ABS(Table1[[#This Row],[Average Method]]-Table1[[#This Row],[y]])</f>
        <v>0.1978026878092578</v>
      </c>
      <c r="P722">
        <f ca="1">ABS(100*(Table1[[#This Row],[Average Method]]-Table1[[#This Row],[y]])/Table1[[#This Row],[y]])</f>
        <v>0.80082059841804787</v>
      </c>
      <c r="Q722">
        <f ca="1">ABS(Table1[[#This Row],[y]]-Table1[[#This Row],[Naïve Method]])</f>
        <v>1.4593461538461554</v>
      </c>
      <c r="R722">
        <f ca="1">ABS(100*(Table1[[#This Row],[y]]-Table1[[#This Row],[Naïve Method]])/Table1[[#This Row],[y]])</f>
        <v>5.9082840236686458</v>
      </c>
      <c r="S722" s="2">
        <f ca="1">ABS(Table1[[#This Row],[y]]-Table1[[#This Row],[Seasonal Naïve Method]])</f>
        <v>0.30999999999999872</v>
      </c>
      <c r="T722">
        <f ca="1">ABS(100*(Table1[[#This Row],[y]]-Table1[[#This Row],[Seasonal Naïve Method]])/Table1[[#This Row],[y]])</f>
        <v>1.2550607287449342</v>
      </c>
      <c r="U722">
        <f ca="1">ABS(Table1[[#This Row],[y]]-Table1[[#This Row],[Drift Method]])</f>
        <v>1.4701962120358907</v>
      </c>
      <c r="V722">
        <f ca="1">ABS(100*(Table1[[#This Row],[y]]-Table1[[#This Row],[Drift Method]])/Table1[[#This Row],[y]])</f>
        <v>5.952211384760691</v>
      </c>
    </row>
    <row r="723" spans="1:22" x14ac:dyDescent="0.2">
      <c r="A723" s="5">
        <v>40210</v>
      </c>
      <c r="B723" s="3">
        <v>26.16</v>
      </c>
      <c r="C723" s="3" t="str">
        <f t="shared" si="22"/>
        <v>Feb</v>
      </c>
      <c r="D723" s="3">
        <f t="shared" ca="1" si="23"/>
        <v>23.261538461538461</v>
      </c>
      <c r="E723" s="4">
        <f ca="1">Table1[[#This Row],[y]]-Table1[[#This Row],[Trend (window size 13)]]</f>
        <v>2.8984615384615395</v>
      </c>
      <c r="F723" s="4">
        <f ca="1">AVERAGEIF($C$8:$C$727, Table1[[#This Row],[Monthly]], $E$8:$E$727)</f>
        <v>2.9278461538461542</v>
      </c>
      <c r="G723" s="4">
        <f ca="1">Table1[[#This Row],[Add_Seasonality_Average (Additive)]]-AVERAGE($F$2:$F$13)</f>
        <v>2.9237596153846157</v>
      </c>
      <c r="H723" s="4">
        <f ca="1">Table1[[#This Row],[y]]-Table1[[#This Row],[Seasonality]]</f>
        <v>23.236240384615385</v>
      </c>
      <c r="I723" s="4"/>
      <c r="J723" s="4">
        <f ca="1">Table1[[#This Row],[y]]-Table1[[#This Row],[Seasonality]]</f>
        <v>23.236240384615385</v>
      </c>
      <c r="K723" s="4">
        <f ca="1">AVERAGE($I$8:$I722)+Table1[[#This Row],[Seasonality]]</f>
        <v>26.024607568600999</v>
      </c>
      <c r="L723" s="4">
        <f ca="1">$H$691+Table1[[#This Row],[Seasonality]]</f>
        <v>24.763064102564101</v>
      </c>
      <c r="M723" s="4">
        <f ca="1">$H711+Table1[[#This Row],[Seasonality]]</f>
        <v>25.53</v>
      </c>
      <c r="N723" s="4">
        <f ca="1">($I$691+(ROW()-ROW($I$691))*($I$691-$I$8)/(COUNT($I$8:$I$691)-1) )+ Table1[[#This Row],[Seasonality]]</f>
        <v>24.751864042497278</v>
      </c>
      <c r="O723">
        <f ca="1">ABS(Table1[[#This Row],[Average Method]]-Table1[[#This Row],[y]])</f>
        <v>0.13539243139900137</v>
      </c>
      <c r="P723">
        <f ca="1">ABS(100*(Table1[[#This Row],[Average Method]]-Table1[[#This Row],[y]])/Table1[[#This Row],[y]])</f>
        <v>0.51755516589832329</v>
      </c>
      <c r="Q723">
        <f ca="1">ABS(Table1[[#This Row],[y]]-Table1[[#This Row],[Naïve Method]])</f>
        <v>1.396935897435899</v>
      </c>
      <c r="R723">
        <f ca="1">ABS(100*(Table1[[#This Row],[y]]-Table1[[#This Row],[Naïve Method]])/Table1[[#This Row],[y]])</f>
        <v>5.3399690268956377</v>
      </c>
      <c r="S723" s="2">
        <f ca="1">ABS(Table1[[#This Row],[y]]-Table1[[#This Row],[Seasonal Naïve Method]])</f>
        <v>0.62999999999999901</v>
      </c>
      <c r="T723">
        <f ca="1">ABS(100*(Table1[[#This Row],[y]]-Table1[[#This Row],[Seasonal Naïve Method]])/Table1[[#This Row],[y]])</f>
        <v>2.4082568807339411</v>
      </c>
      <c r="U723">
        <f ca="1">ABS(Table1[[#This Row],[y]]-Table1[[#This Row],[Drift Method]])</f>
        <v>1.4081359575027221</v>
      </c>
      <c r="V723">
        <f ca="1">ABS(100*(Table1[[#This Row],[y]]-Table1[[#This Row],[Drift Method]])/Table1[[#This Row],[y]])</f>
        <v>5.3827827121663692</v>
      </c>
    </row>
    <row r="724" spans="1:22" x14ac:dyDescent="0.2">
      <c r="A724" s="5">
        <v>40238</v>
      </c>
      <c r="B724" s="3">
        <v>26.54</v>
      </c>
      <c r="C724" s="3" t="str">
        <f t="shared" si="22"/>
        <v>Mar</v>
      </c>
      <c r="D724" s="3">
        <f t="shared" ca="1" si="23"/>
        <v>23.049999999999997</v>
      </c>
      <c r="E724" s="4">
        <f ca="1">Table1[[#This Row],[y]]-Table1[[#This Row],[Trend (window size 13)]]</f>
        <v>3.490000000000002</v>
      </c>
      <c r="F724" s="4">
        <f ca="1">AVERAGEIF($C$8:$C$727, Table1[[#This Row],[Monthly]], $E$8:$E$727)</f>
        <v>3.3439999999999999</v>
      </c>
      <c r="G724" s="4">
        <f ca="1">Table1[[#This Row],[Add_Seasonality_Average (Additive)]]-AVERAGE($F$2:$F$13)</f>
        <v>3.3399134615384614</v>
      </c>
      <c r="H724" s="4">
        <f ca="1">Table1[[#This Row],[y]]-Table1[[#This Row],[Seasonality]]</f>
        <v>23.200086538461537</v>
      </c>
      <c r="I724" s="4"/>
      <c r="J724" s="4">
        <f ca="1">Table1[[#This Row],[y]]-Table1[[#This Row],[Seasonality]]</f>
        <v>23.200086538461537</v>
      </c>
      <c r="K724" s="4">
        <f ca="1">AVERAGE($I$8:$I723)+Table1[[#This Row],[Seasonality]]</f>
        <v>26.440761414754846</v>
      </c>
      <c r="L724" s="4">
        <f ca="1">$H$691+Table1[[#This Row],[Seasonality]]</f>
        <v>25.179217948717948</v>
      </c>
      <c r="M724" s="4">
        <f ca="1">$H712+Table1[[#This Row],[Seasonality]]</f>
        <v>25.48</v>
      </c>
      <c r="N724" s="4">
        <f ca="1">($I$691+(ROW()-ROW($I$691))*($I$691-$I$8)/(COUNT($I$8:$I$691)-1) )+ Table1[[#This Row],[Seasonality]]</f>
        <v>25.167667886774037</v>
      </c>
      <c r="O724">
        <f ca="1">ABS(Table1[[#This Row],[Average Method]]-Table1[[#This Row],[y]])</f>
        <v>9.9238585245153388E-2</v>
      </c>
      <c r="P724">
        <f ca="1">ABS(100*(Table1[[#This Row],[Average Method]]-Table1[[#This Row],[y]])/Table1[[#This Row],[y]])</f>
        <v>0.37392081855747322</v>
      </c>
      <c r="Q724">
        <f ca="1">ABS(Table1[[#This Row],[y]]-Table1[[#This Row],[Naïve Method]])</f>
        <v>1.360782051282051</v>
      </c>
      <c r="R724">
        <f ca="1">ABS(100*(Table1[[#This Row],[y]]-Table1[[#This Row],[Naïve Method]])/Table1[[#This Row],[y]])</f>
        <v>5.1272873070160179</v>
      </c>
      <c r="S724" s="2">
        <f ca="1">ABS(Table1[[#This Row],[y]]-Table1[[#This Row],[Seasonal Naïve Method]])</f>
        <v>1.0599999999999987</v>
      </c>
      <c r="T724">
        <f ca="1">ABS(100*(Table1[[#This Row],[y]]-Table1[[#This Row],[Seasonal Naïve Method]])/Table1[[#This Row],[y]])</f>
        <v>3.9939713639788952</v>
      </c>
      <c r="U724">
        <f ca="1">ABS(Table1[[#This Row],[y]]-Table1[[#This Row],[Drift Method]])</f>
        <v>1.372332113225962</v>
      </c>
      <c r="V724">
        <f ca="1">ABS(100*(Table1[[#This Row],[y]]-Table1[[#This Row],[Drift Method]])/Table1[[#This Row],[y]])</f>
        <v>5.1708067566916434</v>
      </c>
    </row>
    <row r="725" spans="1:22" x14ac:dyDescent="0.2">
      <c r="A725" s="5">
        <v>40269</v>
      </c>
      <c r="B725" s="3">
        <v>26.04</v>
      </c>
      <c r="C725" s="3" t="str">
        <f t="shared" si="22"/>
        <v>Apr</v>
      </c>
      <c r="D725" s="3">
        <f t="shared" ca="1" si="23"/>
        <v>22.915384615384614</v>
      </c>
      <c r="E725" s="4">
        <f ca="1">Table1[[#This Row],[y]]-Table1[[#This Row],[Trend (window size 13)]]</f>
        <v>3.1246153846153852</v>
      </c>
      <c r="F725" s="4">
        <f ca="1">AVERAGEIF($C$8:$C$727, Table1[[#This Row],[Monthly]], $E$8:$E$727)</f>
        <v>2.4728461538461546</v>
      </c>
      <c r="G725" s="4">
        <f ca="1">Table1[[#This Row],[Add_Seasonality_Average (Additive)]]-AVERAGE($F$2:$F$13)</f>
        <v>2.4687596153846161</v>
      </c>
      <c r="H725" s="4">
        <f ca="1">Table1[[#This Row],[y]]-Table1[[#This Row],[Seasonality]]</f>
        <v>23.571240384615383</v>
      </c>
      <c r="I725" s="4"/>
      <c r="J725" s="4">
        <f ca="1">Table1[[#This Row],[y]]-Table1[[#This Row],[Seasonality]]</f>
        <v>23.571240384615383</v>
      </c>
      <c r="K725" s="4">
        <f ca="1">AVERAGE($I$8:$I724)+Table1[[#This Row],[Seasonality]]</f>
        <v>25.569607568601</v>
      </c>
      <c r="L725" s="4">
        <f ca="1">$H$691+Table1[[#This Row],[Seasonality]]</f>
        <v>24.308064102564103</v>
      </c>
      <c r="M725" s="4">
        <f ca="1">$H713+Table1[[#This Row],[Seasonality]]</f>
        <v>25.84</v>
      </c>
      <c r="N725" s="4">
        <f ca="1">($I$691+(ROW()-ROW($I$691))*($I$691-$I$8)/(COUNT($I$8:$I$691)-1) )+ Table1[[#This Row],[Seasonality]]</f>
        <v>24.2961640387431</v>
      </c>
      <c r="O725">
        <f ca="1">ABS(Table1[[#This Row],[Average Method]]-Table1[[#This Row],[y]])</f>
        <v>0.47039243139899867</v>
      </c>
      <c r="P725">
        <f ca="1">ABS(100*(Table1[[#This Row],[Average Method]]-Table1[[#This Row],[y]])/Table1[[#This Row],[y]])</f>
        <v>1.8064225476152023</v>
      </c>
      <c r="Q725">
        <f ca="1">ABS(Table1[[#This Row],[y]]-Table1[[#This Row],[Naïve Method]])</f>
        <v>1.7319358974358963</v>
      </c>
      <c r="R725">
        <f ca="1">ABS(100*(Table1[[#This Row],[y]]-Table1[[#This Row],[Naïve Method]])/Table1[[#This Row],[y]])</f>
        <v>6.6510595139627355</v>
      </c>
      <c r="S725" s="2">
        <f ca="1">ABS(Table1[[#This Row],[y]]-Table1[[#This Row],[Seasonal Naïve Method]])</f>
        <v>0.19999999999999929</v>
      </c>
      <c r="T725">
        <f ca="1">ABS(100*(Table1[[#This Row],[y]]-Table1[[#This Row],[Seasonal Naïve Method]])/Table1[[#This Row],[y]])</f>
        <v>0.76804915514592664</v>
      </c>
      <c r="U725">
        <f ca="1">ABS(Table1[[#This Row],[y]]-Table1[[#This Row],[Drift Method]])</f>
        <v>1.7438359612568988</v>
      </c>
      <c r="V725">
        <f ca="1">ABS(100*(Table1[[#This Row],[y]]-Table1[[#This Row],[Drift Method]])/Table1[[#This Row],[y]])</f>
        <v>6.6967586837822539</v>
      </c>
    </row>
    <row r="726" spans="1:22" x14ac:dyDescent="0.2">
      <c r="A726" s="5">
        <v>40299</v>
      </c>
      <c r="B726" s="3">
        <v>24.75</v>
      </c>
      <c r="C726" s="3" t="str">
        <f t="shared" si="22"/>
        <v>May</v>
      </c>
      <c r="D726" s="3">
        <f t="shared" ca="1" si="23"/>
        <v>22.823076923076922</v>
      </c>
      <c r="E726" s="4">
        <f ca="1">Table1[[#This Row],[y]]-Table1[[#This Row],[Trend (window size 13)]]</f>
        <v>1.9269230769230781</v>
      </c>
      <c r="F726" s="4">
        <f ca="1">AVERAGEIF($C$8:$C$727, Table1[[#This Row],[Monthly]], $E$8:$E$727)</f>
        <v>1.190307692307693</v>
      </c>
      <c r="G726" s="4">
        <f ca="1">Table1[[#This Row],[Add_Seasonality_Average (Additive)]]-AVERAGE($F$2:$F$13)</f>
        <v>1.1862211538461545</v>
      </c>
      <c r="H726" s="4">
        <f ca="1">Table1[[#This Row],[y]]-Table1[[#This Row],[Seasonality]]</f>
        <v>23.563778846153845</v>
      </c>
      <c r="I726" s="4"/>
      <c r="J726" s="4">
        <f ca="1">Table1[[#This Row],[y]]-Table1[[#This Row],[Seasonality]]</f>
        <v>23.563778846153845</v>
      </c>
      <c r="K726" s="4">
        <f ca="1">AVERAGE($I$8:$I725)+Table1[[#This Row],[Seasonality]]</f>
        <v>24.287069107062539</v>
      </c>
      <c r="L726" s="4">
        <f ca="1">$H$691+Table1[[#This Row],[Seasonality]]</f>
        <v>23.025525641025641</v>
      </c>
      <c r="M726" s="4">
        <f ca="1">$H714+Table1[[#This Row],[Seasonality]]</f>
        <v>24.95</v>
      </c>
      <c r="N726" s="4">
        <f ca="1">($I$691+(ROW()-ROW($I$691))*($I$691-$I$8)/(COUNT($I$8:$I$691)-1) )+ Table1[[#This Row],[Seasonality]]</f>
        <v>23.013275575327551</v>
      </c>
      <c r="O726">
        <f ca="1">ABS(Table1[[#This Row],[Average Method]]-Table1[[#This Row],[y]])</f>
        <v>0.46293089293746092</v>
      </c>
      <c r="P726">
        <f ca="1">ABS(100*(Table1[[#This Row],[Average Method]]-Table1[[#This Row],[y]])/Table1[[#This Row],[y]])</f>
        <v>1.8704278502523675</v>
      </c>
      <c r="Q726">
        <f ca="1">ABS(Table1[[#This Row],[y]]-Table1[[#This Row],[Naïve Method]])</f>
        <v>1.7244743589743585</v>
      </c>
      <c r="R726">
        <f ca="1">ABS(100*(Table1[[#This Row],[y]]-Table1[[#This Row],[Naïve Method]])/Table1[[#This Row],[y]])</f>
        <v>6.9675731675731667</v>
      </c>
      <c r="S726" s="2">
        <f ca="1">ABS(Table1[[#This Row],[y]]-Table1[[#This Row],[Seasonal Naïve Method]])</f>
        <v>0.19999999999999929</v>
      </c>
      <c r="T726">
        <f ca="1">ABS(100*(Table1[[#This Row],[y]]-Table1[[#This Row],[Seasonal Naïve Method]])/Table1[[#This Row],[y]])</f>
        <v>0.80808080808080518</v>
      </c>
      <c r="U726">
        <f ca="1">ABS(Table1[[#This Row],[y]]-Table1[[#This Row],[Drift Method]])</f>
        <v>1.7367244246724489</v>
      </c>
      <c r="V726">
        <f ca="1">ABS(100*(Table1[[#This Row],[y]]-Table1[[#This Row],[Drift Method]])/Table1[[#This Row],[y]])</f>
        <v>7.0170683825149442</v>
      </c>
    </row>
    <row r="727" spans="1:22" x14ac:dyDescent="0.2">
      <c r="A727" s="5">
        <v>40330</v>
      </c>
      <c r="B727" s="3">
        <v>23.26</v>
      </c>
      <c r="C727" s="3" t="str">
        <f t="shared" si="22"/>
        <v>Jun</v>
      </c>
      <c r="D727" s="3">
        <f t="shared" ca="1" si="23"/>
        <v>22.829230769230769</v>
      </c>
      <c r="E727" s="4">
        <f ca="1">Table1[[#This Row],[y]]-Table1[[#This Row],[Trend (window size 13)]]</f>
        <v>0.43076923076923279</v>
      </c>
      <c r="F727" s="4">
        <f ca="1">AVERAGEIF($C$8:$C$727, Table1[[#This Row],[Monthly]], $E$8:$E$727)</f>
        <v>-0.22521794871794854</v>
      </c>
      <c r="G727" s="4">
        <f ca="1">Table1[[#This Row],[Add_Seasonality_Average (Additive)]]-AVERAGE($F$2:$F$13)</f>
        <v>-0.22930448717948707</v>
      </c>
      <c r="H727" s="4">
        <f ca="1">Table1[[#This Row],[y]]-Table1[[#This Row],[Seasonality]]</f>
        <v>23.489304487179488</v>
      </c>
      <c r="I727" s="4"/>
      <c r="J727" s="4">
        <f ca="1">Table1[[#This Row],[y]]-Table1[[#This Row],[Seasonality]]</f>
        <v>23.489304487179488</v>
      </c>
      <c r="K727" s="4">
        <f ca="1">AVERAGE($I$8:$I726)+Table1[[#This Row],[Seasonality]]</f>
        <v>22.871543466036897</v>
      </c>
      <c r="L727" s="4">
        <f ca="1">$H$691+Table1[[#This Row],[Seasonality]]</f>
        <v>21.61</v>
      </c>
      <c r="M727" s="4">
        <f ca="1">$H715+Table1[[#This Row],[Seasonality]]</f>
        <v>24.09</v>
      </c>
      <c r="N727" s="4">
        <f ca="1">($I$691+(ROW()-ROW($I$691))*($I$691-$I$8)/(COUNT($I$8:$I$691)-1) )+ Table1[[#This Row],[Seasonality]]</f>
        <v>21.597399932424821</v>
      </c>
      <c r="O727">
        <f ca="1">ABS(Table1[[#This Row],[Average Method]]-Table1[[#This Row],[y]])</f>
        <v>0.38845653396310453</v>
      </c>
      <c r="P727">
        <f ca="1">ABS(100*(Table1[[#This Row],[Average Method]]-Table1[[#This Row],[y]])/Table1[[#This Row],[y]])</f>
        <v>1.6700624847940864</v>
      </c>
      <c r="Q727">
        <f ca="1">ABS(Table1[[#This Row],[y]]-Table1[[#This Row],[Naïve Method]])</f>
        <v>1.6500000000000021</v>
      </c>
      <c r="R727">
        <f ca="1">ABS(100*(Table1[[#This Row],[y]]-Table1[[#This Row],[Naïve Method]])/Table1[[#This Row],[y]])</f>
        <v>7.093723129836639</v>
      </c>
      <c r="S727" s="2">
        <f ca="1">ABS(Table1[[#This Row],[y]]-Table1[[#This Row],[Seasonal Naïve Method]])</f>
        <v>0.82999999999999829</v>
      </c>
      <c r="T727">
        <f ca="1">ABS(100*(Table1[[#This Row],[y]]-Table1[[#This Row],[Seasonal Naïve Method]])/Table1[[#This Row],[y]])</f>
        <v>3.5683576956147816</v>
      </c>
      <c r="U727">
        <f ca="1">ABS(Table1[[#This Row],[y]]-Table1[[#This Row],[Drift Method]])</f>
        <v>1.6626000675751804</v>
      </c>
      <c r="V727">
        <f ca="1">ABS(100*(Table1[[#This Row],[y]]-Table1[[#This Row],[Drift Method]])/Table1[[#This Row],[y]])</f>
        <v>7.1478936697127278</v>
      </c>
    </row>
    <row r="728" spans="1:22" x14ac:dyDescent="0.2">
      <c r="A728" s="5">
        <v>40360</v>
      </c>
      <c r="B728" s="3">
        <v>21.11</v>
      </c>
      <c r="C728" s="3" t="str">
        <f t="shared" si="22"/>
        <v>Jul</v>
      </c>
      <c r="D728" s="4">
        <f>0</f>
        <v>0</v>
      </c>
      <c r="E728" s="4">
        <f>Table1[[#This Row],[y]]-Table1[[#This Row],[Trend (window size 13)]]</f>
        <v>21.11</v>
      </c>
      <c r="F728" s="4">
        <f ca="1">AVERAGEIF($C$8:$C$727, Table1[[#This Row],[Monthly]], $E$8:$E$727)</f>
        <v>-1.4442692307692311</v>
      </c>
      <c r="G728" s="4">
        <f ca="1">Table1[[#This Row],[Add_Seasonality_Average (Additive)]]-AVERAGE($F$2:$F$13)</f>
        <v>-1.4483557692307696</v>
      </c>
      <c r="H728" s="4"/>
      <c r="I728" s="4"/>
      <c r="J728" s="4"/>
      <c r="K728" s="4"/>
      <c r="L728" s="4"/>
      <c r="M728" s="4"/>
      <c r="N728" s="4"/>
    </row>
    <row r="729" spans="1:22" x14ac:dyDescent="0.2">
      <c r="A729" s="5">
        <v>40391</v>
      </c>
      <c r="B729" s="3">
        <v>19.489999999999998</v>
      </c>
      <c r="C729" s="3" t="str">
        <f t="shared" si="22"/>
        <v>Aug</v>
      </c>
      <c r="D729" s="4">
        <f>0</f>
        <v>0</v>
      </c>
      <c r="E729" s="4">
        <f>Table1[[#This Row],[y]]-Table1[[#This Row],[Trend (window size 13)]]</f>
        <v>19.489999999999998</v>
      </c>
      <c r="F729" s="4">
        <f ca="1">AVERAGEIF($C$8:$C$727, Table1[[#This Row],[Monthly]], $E$8:$E$727)</f>
        <v>-2.4472564102564101</v>
      </c>
      <c r="G729" s="4">
        <f ca="1">Table1[[#This Row],[Add_Seasonality_Average (Additive)]]-AVERAGE($F$2:$F$13)</f>
        <v>-2.4513429487179486</v>
      </c>
      <c r="H729" s="4"/>
      <c r="I729" s="4"/>
      <c r="J729" s="4"/>
      <c r="K729" s="4"/>
      <c r="L729" s="4"/>
      <c r="M729" s="4"/>
      <c r="N729" s="4"/>
    </row>
    <row r="730" spans="1:22" x14ac:dyDescent="0.2">
      <c r="A730" s="5">
        <v>40422</v>
      </c>
      <c r="B730" s="3">
        <v>19.28</v>
      </c>
      <c r="C730" s="3" t="str">
        <f t="shared" si="22"/>
        <v>Sep</v>
      </c>
      <c r="D730" s="4">
        <v>0</v>
      </c>
      <c r="E730" s="4">
        <f>Table1[[#This Row],[y]]-Table1[[#This Row],[Trend (window size 13)]]</f>
        <v>19.28</v>
      </c>
      <c r="F730" s="4">
        <f ca="1">AVERAGEIF($C$8:$C$727, Table1[[#This Row],[Monthly]], $E$8:$E$727)</f>
        <v>-2.7400384615384614</v>
      </c>
      <c r="G730" s="4">
        <f ca="1">Table1[[#This Row],[Add_Seasonality_Average (Additive)]]-AVERAGE($F$2:$F$13)</f>
        <v>-2.7441249999999999</v>
      </c>
      <c r="H730" s="4"/>
      <c r="I730" s="4"/>
      <c r="J730" s="4"/>
      <c r="K730" s="4"/>
      <c r="L730" s="4"/>
      <c r="M730" s="4"/>
      <c r="N730" s="4"/>
    </row>
    <row r="731" spans="1:22" x14ac:dyDescent="0.2">
      <c r="A731" s="5">
        <v>40452</v>
      </c>
      <c r="B731" s="3">
        <v>19.73</v>
      </c>
      <c r="C731" s="3" t="str">
        <f t="shared" si="22"/>
        <v>Oct</v>
      </c>
      <c r="D731" s="4">
        <v>0</v>
      </c>
      <c r="E731" s="4">
        <f>Table1[[#This Row],[y]]-Table1[[#This Row],[Trend (window size 13)]]</f>
        <v>19.73</v>
      </c>
      <c r="F731" s="4">
        <f ca="1">AVERAGEIF($C$8:$C$727, Table1[[#This Row],[Monthly]], $E$8:$E$727)</f>
        <v>-2.4004615384615375</v>
      </c>
      <c r="G731" s="4">
        <f ca="1">Table1[[#This Row],[Add_Seasonality_Average (Additive)]]-AVERAGE($F$2:$F$13)</f>
        <v>-2.404548076923076</v>
      </c>
      <c r="H731" s="4"/>
      <c r="I731" s="4"/>
      <c r="J731" s="4"/>
      <c r="K731" s="4"/>
      <c r="L731" s="4"/>
      <c r="M731" s="4"/>
      <c r="N731" s="4"/>
    </row>
    <row r="732" spans="1:22" x14ac:dyDescent="0.2">
      <c r="A732" s="5">
        <v>40483</v>
      </c>
      <c r="B732" s="3">
        <v>20.440000000000001</v>
      </c>
      <c r="C732" s="3" t="str">
        <f t="shared" si="22"/>
        <v>Nov</v>
      </c>
      <c r="D732" s="4">
        <v>0</v>
      </c>
      <c r="E732" s="4">
        <f>Table1[[#This Row],[y]]-Table1[[#This Row],[Trend (window size 13)]]</f>
        <v>20.440000000000001</v>
      </c>
      <c r="F732" s="4">
        <f ca="1">AVERAGEIF($C$8:$C$727, Table1[[#This Row],[Monthly]], $E$8:$E$727)</f>
        <v>-1.6477179487179485</v>
      </c>
      <c r="G732" s="4">
        <f ca="1">Table1[[#This Row],[Add_Seasonality_Average (Additive)]]-AVERAGE($F$2:$F$13)</f>
        <v>-1.651804487179487</v>
      </c>
      <c r="H732" s="4"/>
      <c r="I732" s="4"/>
      <c r="J732" s="4"/>
      <c r="K732" s="4"/>
      <c r="L732" s="4"/>
      <c r="M732" s="4"/>
      <c r="N732" s="4"/>
    </row>
    <row r="733" spans="1:22" x14ac:dyDescent="0.2">
      <c r="A733" s="5">
        <v>40513</v>
      </c>
      <c r="B733" s="3">
        <v>22.07</v>
      </c>
      <c r="C733" s="3" t="str">
        <f t="shared" si="22"/>
        <v>Dec</v>
      </c>
      <c r="D733" s="4">
        <v>0</v>
      </c>
      <c r="E733" s="4">
        <f>Table1[[#This Row],[y]]-Table1[[#This Row],[Trend (window size 13)]]</f>
        <v>22.07</v>
      </c>
      <c r="F733" s="4">
        <f ca="1">AVERAGEIF($C$8:$C$727, Table1[[#This Row],[Monthly]], $E$8:$E$727)</f>
        <v>-0.38643589743589757</v>
      </c>
      <c r="G733" s="4">
        <f ca="1">Table1[[#This Row],[Add_Seasonality_Average (Additive)]]-AVERAGE($F$2:$F$13)</f>
        <v>-0.39052243589743607</v>
      </c>
      <c r="H733" s="4"/>
      <c r="I733" s="4"/>
      <c r="J733" s="4"/>
      <c r="K733" s="4"/>
      <c r="L733" s="4"/>
      <c r="M733" s="4"/>
      <c r="N733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Additive_decomposition</vt:lpstr>
      <vt:lpstr>Multiplicative_decomposition</vt:lpstr>
      <vt:lpstr>Forecasting with 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Jaydutt Sunilbhaidesai (25PGAI)</dc:creator>
  <cp:lastModifiedBy>Jaydutt Sunilbhaidesai (25PGAI)</cp:lastModifiedBy>
  <dcterms:created xsi:type="dcterms:W3CDTF">2024-05-29T10:49:05Z</dcterms:created>
  <dcterms:modified xsi:type="dcterms:W3CDTF">2024-06-05T05:11:01Z</dcterms:modified>
</cp:coreProperties>
</file>