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Hariharan/Downloads/"/>
    </mc:Choice>
  </mc:AlternateContent>
  <xr:revisionPtr revIDLastSave="0" documentId="13_ncr:1_{AAD0BBAB-B8FB-6041-B2B7-03702C551A89}" xr6:coauthVersionLast="36" xr6:coauthVersionMax="36" xr10:uidLastSave="{00000000-0000-0000-0000-000000000000}"/>
  <bookViews>
    <workbookView xWindow="2540" yWindow="460" windowWidth="26260" windowHeight="14780" activeTab="5" xr2:uid="{00000000-000D-0000-FFFF-FFFF00000000}"/>
  </bookViews>
  <sheets>
    <sheet name="Sheet1" sheetId="6" r:id="rId1"/>
    <sheet name="Changing Amplitudes" sheetId="1" r:id="rId2"/>
    <sheet name="Disaster Algorithm" sheetId="4" r:id="rId3"/>
    <sheet name="Statistical Tests" sheetId="5" r:id="rId4"/>
    <sheet name="Sheet3" sheetId="3" r:id="rId5"/>
    <sheet name="Sheet2" sheetId="2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E22" i="4" l="1"/>
  <c r="E18" i="4" l="1"/>
  <c r="E19" i="4"/>
  <c r="D18" i="1"/>
  <c r="E18" i="1"/>
  <c r="F18" i="1"/>
  <c r="G18" i="1"/>
  <c r="C18" i="1"/>
  <c r="D19" i="4"/>
  <c r="F19" i="4"/>
  <c r="I5" i="4" l="1"/>
  <c r="I6" i="4"/>
  <c r="I7" i="4"/>
  <c r="I8" i="4"/>
  <c r="I9" i="4"/>
  <c r="I10" i="4"/>
  <c r="I11" i="4"/>
  <c r="I12" i="4"/>
  <c r="I13" i="4"/>
  <c r="I14" i="4"/>
  <c r="I15" i="4"/>
  <c r="I16" i="4"/>
  <c r="I17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4" i="4"/>
  <c r="D18" i="4"/>
  <c r="I18" i="4" s="1"/>
  <c r="C5" i="4"/>
  <c r="G5" i="4" s="1"/>
  <c r="C6" i="4"/>
  <c r="G6" i="4" s="1"/>
  <c r="C7" i="4"/>
  <c r="G7" i="4" s="1"/>
  <c r="C8" i="4"/>
  <c r="G8" i="4" s="1"/>
  <c r="C9" i="4"/>
  <c r="G9" i="4" s="1"/>
  <c r="C10" i="4"/>
  <c r="G10" i="4" s="1"/>
  <c r="C11" i="4"/>
  <c r="G11" i="4" s="1"/>
  <c r="C12" i="4"/>
  <c r="G12" i="4" s="1"/>
  <c r="C13" i="4"/>
  <c r="G13" i="4" s="1"/>
  <c r="C14" i="4"/>
  <c r="G14" i="4" s="1"/>
  <c r="C15" i="4"/>
  <c r="G15" i="4" s="1"/>
  <c r="C16" i="4"/>
  <c r="G16" i="4" s="1"/>
  <c r="C17" i="4"/>
  <c r="G17" i="4" s="1"/>
  <c r="C18" i="4"/>
  <c r="C4" i="4"/>
  <c r="F18" i="4"/>
  <c r="G4" i="4" l="1"/>
  <c r="C19" i="4"/>
  <c r="H18" i="4"/>
  <c r="G18" i="4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3" i="1"/>
  <c r="G1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F17" i="1"/>
  <c r="K17" i="1" s="1"/>
  <c r="E17" i="1"/>
  <c r="L17" i="1" s="1"/>
  <c r="D1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J17" i="1" l="1"/>
  <c r="G13" i="3"/>
  <c r="G12" i="3"/>
  <c r="G11" i="3"/>
  <c r="G10" i="3"/>
  <c r="G9" i="3"/>
  <c r="G8" i="3"/>
  <c r="G7" i="3"/>
  <c r="G6" i="3"/>
  <c r="G5" i="3"/>
  <c r="G4" i="3"/>
  <c r="G5" i="2"/>
  <c r="G4" i="2"/>
  <c r="G6" i="2"/>
  <c r="G7" i="2"/>
  <c r="G8" i="2"/>
  <c r="G9" i="2"/>
  <c r="G10" i="2"/>
  <c r="G11" i="2"/>
  <c r="G12" i="2"/>
  <c r="G13" i="2"/>
  <c r="H3" i="1"/>
  <c r="I17" i="1"/>
  <c r="H17" i="1" l="1"/>
</calcChain>
</file>

<file path=xl/sharedStrings.xml><?xml version="1.0" encoding="utf-8"?>
<sst xmlns="http://schemas.openxmlformats.org/spreadsheetml/2006/main" count="46" uniqueCount="31">
  <si>
    <t>Profit</t>
  </si>
  <si>
    <t>Evaluation</t>
  </si>
  <si>
    <t>Avg</t>
  </si>
  <si>
    <t>Run 1</t>
  </si>
  <si>
    <t>Run 2</t>
  </si>
  <si>
    <t>Run 3</t>
  </si>
  <si>
    <t>Degree of Manipulation</t>
  </si>
  <si>
    <t>Trial</t>
  </si>
  <si>
    <t>Differences</t>
  </si>
  <si>
    <t>80-0</t>
  </si>
  <si>
    <t>90-80</t>
  </si>
  <si>
    <t>95-90</t>
  </si>
  <si>
    <t>99-95</t>
  </si>
  <si>
    <t>99-90</t>
  </si>
  <si>
    <t>Disaster Step</t>
  </si>
  <si>
    <t>7 -&gt; 0</t>
  </si>
  <si>
    <t>5 -&gt; 7</t>
  </si>
  <si>
    <t>Variable</t>
  </si>
  <si>
    <t>Manipulation</t>
  </si>
  <si>
    <t>Percentage</t>
  </si>
  <si>
    <t>0% - 90%</t>
  </si>
  <si>
    <t>p-value</t>
  </si>
  <si>
    <t>t-stat</t>
  </si>
  <si>
    <t>95% - 90%</t>
  </si>
  <si>
    <t>99% - 90%</t>
  </si>
  <si>
    <t>80% - 90%</t>
  </si>
  <si>
    <t>Disaster</t>
  </si>
  <si>
    <t>7 step - 0 step</t>
  </si>
  <si>
    <t>6 -&gt; 5</t>
  </si>
  <si>
    <t>SE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</si>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</sst>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17" fontId="0" fillId="0" borderId="1" xfId="0" applyNumberFormat="1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0" xfId="0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Sheet3!$D$4:$D$13</c:f>
              <c:numCache>
                <c:formatCode>General</c:formatCode>
                <c:ptCount val="10"/>
                <c:pt idx="0">
                  <c:v>2814</c:v>
                </c:pt>
                <c:pt idx="1">
                  <c:v>6048</c:v>
                </c:pt>
                <c:pt idx="2">
                  <c:v>6048</c:v>
                </c:pt>
                <c:pt idx="3">
                  <c:v>7748</c:v>
                </c:pt>
                <c:pt idx="4">
                  <c:v>7748</c:v>
                </c:pt>
                <c:pt idx="5">
                  <c:v>7748</c:v>
                </c:pt>
                <c:pt idx="6">
                  <c:v>7748</c:v>
                </c:pt>
                <c:pt idx="7">
                  <c:v>8957</c:v>
                </c:pt>
                <c:pt idx="8">
                  <c:v>8957</c:v>
                </c:pt>
                <c:pt idx="9">
                  <c:v>8957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C-4FFD-9909-8658613B9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453816"/>
        <c:axId val="382065504"/>
      </c:scatterChart>
      <c:valAx>
        <c:axId val="49245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065504"/>
        <c:crosses val="autoZero"/>
        <c:crossBetween val="midCat"/>
      </c:valAx>
      <c:valAx>
        <c:axId val="38206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53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Evaluation vs Maximum Profit (Run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1005030621172353E-2"/>
                  <c:y val="0.25786891221930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Sheet2!$D$4:$D$13</c:f>
              <c:numCache>
                <c:formatCode>General</c:formatCode>
                <c:ptCount val="10"/>
                <c:pt idx="0">
                  <c:v>2400</c:v>
                </c:pt>
                <c:pt idx="1">
                  <c:v>3870</c:v>
                </c:pt>
                <c:pt idx="2">
                  <c:v>4577</c:v>
                </c:pt>
                <c:pt idx="3">
                  <c:v>5831</c:v>
                </c:pt>
                <c:pt idx="4">
                  <c:v>6713</c:v>
                </c:pt>
                <c:pt idx="5">
                  <c:v>6713</c:v>
                </c:pt>
                <c:pt idx="6">
                  <c:v>8326</c:v>
                </c:pt>
                <c:pt idx="7">
                  <c:v>8326</c:v>
                </c:pt>
                <c:pt idx="8">
                  <c:v>8326</c:v>
                </c:pt>
                <c:pt idx="9">
                  <c:v>8326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C-4FB3-AD00-737A5F4CC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941904"/>
        <c:axId val="514942888"/>
      </c:scatterChart>
      <c:valAx>
        <c:axId val="51494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Evaluation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42888"/>
        <c:crosses val="autoZero"/>
        <c:crossBetween val="midCat"/>
      </c:valAx>
      <c:valAx>
        <c:axId val="51494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4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Max Profit Across</a:t>
            </a:r>
            <a:r>
              <a:rPr lang="en-US" baseline="0"/>
              <a:t> Evaluations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6411636045494313E-2"/>
                  <c:y val="0.20929717118693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Sheet2!$G$4:$G$13</c:f>
              <c:numCache>
                <c:formatCode>General</c:formatCode>
                <c:ptCount val="10"/>
                <c:pt idx="0">
                  <c:v>2121.6666666666665</c:v>
                </c:pt>
                <c:pt idx="1">
                  <c:v>3910.3333333333335</c:v>
                </c:pt>
                <c:pt idx="2">
                  <c:v>5088</c:v>
                </c:pt>
                <c:pt idx="3">
                  <c:v>6279.666666666667</c:v>
                </c:pt>
                <c:pt idx="4">
                  <c:v>6603.333333333333</c:v>
                </c:pt>
                <c:pt idx="5">
                  <c:v>6603.333333333333</c:v>
                </c:pt>
                <c:pt idx="6">
                  <c:v>7141</c:v>
                </c:pt>
                <c:pt idx="7">
                  <c:v>7227.333333333333</c:v>
                </c:pt>
                <c:pt idx="8">
                  <c:v>7227.333333333333</c:v>
                </c:pt>
                <c:pt idx="9">
                  <c:v>7230.666666666667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F-4310-AE73-3A7D07CE3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36400"/>
        <c:axId val="516233448"/>
      </c:scatterChart>
      <c:valAx>
        <c:axId val="51623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Evaluation (#)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33448"/>
        <c:crosses val="autoZero"/>
        <c:crossBetween val="midCat"/>
      </c:valAx>
      <c:valAx>
        <c:axId val="51623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Profit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3640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6</xdr:row>
      <xdr:rowOff>52387</xdr:rowOff>
    </xdr:from>
    <xdr:to>
      <xdr:col>16</xdr:col>
      <xdr:colOff>447675</xdr:colOff>
      <xdr:row>20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7A3E7-D53F-4EEC-8C6C-F5E1EB4E2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447674</xdr:colOff>
      <xdr:row>1</xdr:row>
      <xdr:rowOff>123825</xdr:rowOff>
    </xdr:from>
    <xdr:to>
      <xdr:col>15</xdr:col>
      <xdr:colOff>266699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8839C3-701D-4167-BB3C-C842CAF62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319087</xdr:colOff>
      <xdr:row>7</xdr:row>
      <xdr:rowOff>69850</xdr:rowOff>
    </xdr:from>
    <xdr:to>
      <xdr:col>23</xdr:col>
      <xdr:colOff>63500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E2FF05-7981-4D69-9043-5623A092E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F597-0845-0243-94A7-FEF093464C0D}">
  <dimension ref="A6:J21"/>
  <sheetViews>
    <sheetView workbookViewId="0">
      <selection activeCell="F1" sqref="F1"/>
    </sheetView>
  </sheetViews>
  <sheetFormatPr baseColWidth="10" defaultRowHeight="15" x14ac:dyDescent="0.2"/>
  <sheetData>
    <row r="6" spans="1:10" x14ac:dyDescent="0.2">
      <c r="A6">
        <v>1</v>
      </c>
      <c r="B6" s="5">
        <v>5662</v>
      </c>
      <c r="C6" s="5">
        <v>8957</v>
      </c>
      <c r="D6" s="5">
        <v>9528</v>
      </c>
      <c r="E6" s="5">
        <v>9416</v>
      </c>
      <c r="F6" s="5">
        <v>7004</v>
      </c>
      <c r="G6">
        <v>9528</v>
      </c>
      <c r="H6">
        <v>7503</v>
      </c>
      <c r="I6">
        <v>7689</v>
      </c>
      <c r="J6">
        <v>8853</v>
      </c>
    </row>
    <row r="7" spans="1:10" x14ac:dyDescent="0.2">
      <c r="A7">
        <v>2</v>
      </c>
      <c r="B7" s="5">
        <v>6406</v>
      </c>
      <c r="C7" s="5">
        <v>7509</v>
      </c>
      <c r="D7" s="5">
        <v>7723</v>
      </c>
      <c r="E7" s="5">
        <v>8039</v>
      </c>
      <c r="F7" s="5">
        <v>5885</v>
      </c>
      <c r="G7">
        <v>7723</v>
      </c>
      <c r="H7">
        <v>7017</v>
      </c>
      <c r="I7">
        <v>7117</v>
      </c>
      <c r="J7">
        <v>8432</v>
      </c>
    </row>
    <row r="8" spans="1:10" x14ac:dyDescent="0.2">
      <c r="A8">
        <v>3</v>
      </c>
      <c r="B8" s="5">
        <v>6920</v>
      </c>
      <c r="C8" s="5">
        <v>8631</v>
      </c>
      <c r="D8" s="5">
        <v>10436</v>
      </c>
      <c r="E8" s="5">
        <v>7108</v>
      </c>
      <c r="F8" s="5">
        <v>7261</v>
      </c>
      <c r="G8">
        <v>10436</v>
      </c>
      <c r="H8">
        <v>8642</v>
      </c>
      <c r="I8">
        <v>7277</v>
      </c>
      <c r="J8">
        <v>9290</v>
      </c>
    </row>
    <row r="9" spans="1:10" x14ac:dyDescent="0.2">
      <c r="A9">
        <v>4</v>
      </c>
      <c r="B9" s="5">
        <v>5980</v>
      </c>
      <c r="C9" s="5">
        <v>8005</v>
      </c>
      <c r="D9" s="5">
        <v>9352</v>
      </c>
      <c r="E9" s="5">
        <v>7040</v>
      </c>
      <c r="F9" s="5">
        <v>6135</v>
      </c>
      <c r="G9">
        <v>9352</v>
      </c>
      <c r="H9">
        <v>9920</v>
      </c>
      <c r="I9">
        <v>7793</v>
      </c>
      <c r="J9">
        <v>9696</v>
      </c>
    </row>
    <row r="10" spans="1:10" x14ac:dyDescent="0.2">
      <c r="A10">
        <v>5</v>
      </c>
      <c r="B10" s="5">
        <v>9678</v>
      </c>
      <c r="C10" s="5">
        <v>8149</v>
      </c>
      <c r="D10" s="5">
        <v>7566</v>
      </c>
      <c r="E10" s="5">
        <v>7462</v>
      </c>
      <c r="F10" s="5">
        <v>8179</v>
      </c>
      <c r="G10">
        <v>7566</v>
      </c>
      <c r="H10">
        <v>8390</v>
      </c>
      <c r="I10">
        <v>8398</v>
      </c>
      <c r="J10">
        <v>8722</v>
      </c>
    </row>
    <row r="11" spans="1:10" x14ac:dyDescent="0.2">
      <c r="A11">
        <v>6</v>
      </c>
      <c r="B11" s="5">
        <v>8775</v>
      </c>
      <c r="C11" s="5">
        <v>8299</v>
      </c>
      <c r="D11" s="5">
        <v>7324</v>
      </c>
      <c r="E11" s="5">
        <v>6941</v>
      </c>
      <c r="F11" s="5">
        <v>7030</v>
      </c>
      <c r="G11">
        <v>7324</v>
      </c>
      <c r="H11">
        <v>9323</v>
      </c>
      <c r="I11">
        <v>8031</v>
      </c>
      <c r="J11">
        <v>8154</v>
      </c>
    </row>
    <row r="12" spans="1:10" x14ac:dyDescent="0.2">
      <c r="A12">
        <v>7</v>
      </c>
      <c r="B12" s="5">
        <v>9258</v>
      </c>
      <c r="C12" s="5">
        <v>7798</v>
      </c>
      <c r="D12" s="5">
        <v>8368</v>
      </c>
      <c r="E12" s="5">
        <v>9753</v>
      </c>
      <c r="F12" s="5">
        <v>7076</v>
      </c>
      <c r="G12">
        <v>8368</v>
      </c>
      <c r="H12">
        <v>8762</v>
      </c>
      <c r="I12">
        <v>8338</v>
      </c>
      <c r="J12">
        <v>8459</v>
      </c>
    </row>
    <row r="13" spans="1:10" x14ac:dyDescent="0.2">
      <c r="A13">
        <v>8</v>
      </c>
      <c r="B13" s="5">
        <v>7070</v>
      </c>
      <c r="C13" s="5">
        <v>9303</v>
      </c>
      <c r="D13" s="5">
        <v>8504</v>
      </c>
      <c r="E13" s="5">
        <v>7077</v>
      </c>
      <c r="F13" s="5">
        <v>8418</v>
      </c>
      <c r="G13">
        <v>8504</v>
      </c>
      <c r="H13">
        <v>7945</v>
      </c>
      <c r="I13">
        <v>8484</v>
      </c>
      <c r="J13">
        <v>6486</v>
      </c>
    </row>
    <row r="14" spans="1:10" x14ac:dyDescent="0.2">
      <c r="A14">
        <v>9</v>
      </c>
      <c r="B14" s="5">
        <v>6954</v>
      </c>
      <c r="C14" s="5">
        <v>7799</v>
      </c>
      <c r="D14" s="5">
        <v>6020</v>
      </c>
      <c r="E14" s="5">
        <v>7161</v>
      </c>
      <c r="F14" s="5">
        <v>8649</v>
      </c>
      <c r="G14">
        <v>6020</v>
      </c>
      <c r="H14">
        <v>7044</v>
      </c>
      <c r="I14">
        <v>8232</v>
      </c>
      <c r="J14">
        <v>7910</v>
      </c>
    </row>
    <row r="15" spans="1:10" x14ac:dyDescent="0.2">
      <c r="A15">
        <v>10</v>
      </c>
      <c r="B15" s="5">
        <v>4097</v>
      </c>
      <c r="C15" s="5">
        <v>8230</v>
      </c>
      <c r="D15" s="5">
        <v>7008</v>
      </c>
      <c r="E15" s="5">
        <v>9684</v>
      </c>
      <c r="F15" s="5">
        <v>9064</v>
      </c>
      <c r="G15">
        <v>7008</v>
      </c>
      <c r="H15">
        <v>8448</v>
      </c>
      <c r="I15">
        <v>8008</v>
      </c>
      <c r="J15">
        <v>7736</v>
      </c>
    </row>
    <row r="16" spans="1:10" x14ac:dyDescent="0.2">
      <c r="A16">
        <v>11</v>
      </c>
      <c r="B16" s="5">
        <v>8009</v>
      </c>
      <c r="C16" s="5">
        <v>8658</v>
      </c>
      <c r="D16" s="5">
        <v>8965</v>
      </c>
      <c r="E16" s="5">
        <v>8453</v>
      </c>
      <c r="F16" s="5">
        <v>6598</v>
      </c>
      <c r="G16">
        <v>8965</v>
      </c>
      <c r="H16">
        <v>9321</v>
      </c>
      <c r="I16">
        <v>8696</v>
      </c>
      <c r="J16">
        <v>7323</v>
      </c>
    </row>
    <row r="17" spans="1:10" x14ac:dyDescent="0.2">
      <c r="A17">
        <v>12</v>
      </c>
      <c r="B17" s="5">
        <v>5388</v>
      </c>
      <c r="C17" s="5">
        <v>7851</v>
      </c>
      <c r="D17" s="5">
        <v>7508</v>
      </c>
      <c r="E17" s="13">
        <v>8023</v>
      </c>
      <c r="F17" s="5">
        <v>8261</v>
      </c>
      <c r="G17">
        <v>7508</v>
      </c>
      <c r="H17">
        <v>9138</v>
      </c>
      <c r="I17">
        <v>8148</v>
      </c>
      <c r="J17">
        <v>8272</v>
      </c>
    </row>
    <row r="18" spans="1:10" x14ac:dyDescent="0.2">
      <c r="A18">
        <v>13</v>
      </c>
      <c r="B18" s="5">
        <v>7225</v>
      </c>
      <c r="C18" s="5">
        <v>7807</v>
      </c>
      <c r="D18" s="5">
        <v>8168</v>
      </c>
      <c r="E18" s="5">
        <v>7885</v>
      </c>
      <c r="F18" s="5">
        <v>9538</v>
      </c>
      <c r="G18">
        <v>8168</v>
      </c>
      <c r="H18">
        <v>9311</v>
      </c>
      <c r="I18">
        <v>10983</v>
      </c>
      <c r="J18">
        <v>8643</v>
      </c>
    </row>
    <row r="19" spans="1:10" x14ac:dyDescent="0.2">
      <c r="A19">
        <v>14</v>
      </c>
      <c r="B19" s="5">
        <v>7786</v>
      </c>
      <c r="C19" s="5">
        <v>7114</v>
      </c>
      <c r="D19" s="5">
        <v>9071</v>
      </c>
      <c r="E19" s="5">
        <v>7619</v>
      </c>
      <c r="F19" s="5">
        <v>7887</v>
      </c>
      <c r="G19">
        <v>9071</v>
      </c>
      <c r="H19">
        <v>8493</v>
      </c>
      <c r="I19">
        <v>8106</v>
      </c>
      <c r="J19">
        <v>8120</v>
      </c>
    </row>
    <row r="20" spans="1:10" x14ac:dyDescent="0.2">
      <c r="A20" t="s">
        <v>30</v>
      </c>
      <c r="B20" s="14">
        <v>7086.2857142857147</v>
      </c>
      <c r="C20" s="14">
        <v>8150.7142857142853</v>
      </c>
      <c r="D20" s="14">
        <v>8252.9285714285706</v>
      </c>
      <c r="E20" s="14">
        <v>7975.7857142857147</v>
      </c>
      <c r="F20" s="14">
        <v>7641.7857142857147</v>
      </c>
      <c r="G20" s="14">
        <v>8252.9285714285706</v>
      </c>
      <c r="H20" s="14">
        <v>8518.3571428571431</v>
      </c>
      <c r="I20" s="14">
        <v>8235.7142857142862</v>
      </c>
      <c r="J20" s="14">
        <v>8292.5714285714294</v>
      </c>
    </row>
    <row r="21" spans="1:10" x14ac:dyDescent="0.2">
      <c r="A21" t="s">
        <v>29</v>
      </c>
      <c r="B21" s="14">
        <v>414.2117554294536</v>
      </c>
      <c r="C21" s="14">
        <v>156.50781775128183</v>
      </c>
      <c r="D21" s="14">
        <v>310.66821750185079</v>
      </c>
      <c r="E21" s="14">
        <v>266.80235468941726</v>
      </c>
      <c r="F21" s="14">
        <v>293.33079962097258</v>
      </c>
      <c r="G21" s="14">
        <v>310.66821750185079</v>
      </c>
      <c r="H21" s="14">
        <v>236.18693953765364</v>
      </c>
      <c r="I21" s="14">
        <v>241.80785280178313</v>
      </c>
      <c r="J21" s="14">
        <v>214.09420013305416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workbookViewId="0">
      <selection activeCell="C10" sqref="C10"/>
    </sheetView>
  </sheetViews>
  <sheetFormatPr baseColWidth="10" defaultColWidth="8.83203125" defaultRowHeight="15" x14ac:dyDescent="0.2"/>
  <cols>
    <col min="3" max="4" width="13.5" customWidth="1"/>
    <col min="5" max="5" width="10.6640625" customWidth="1"/>
    <col min="6" max="6" width="12.83203125" customWidth="1"/>
    <col min="7" max="7" width="11.1640625" customWidth="1"/>
    <col min="8" max="9" width="10.5" customWidth="1"/>
  </cols>
  <sheetData>
    <row r="1" spans="2:13" x14ac:dyDescent="0.2">
      <c r="B1" s="1"/>
      <c r="C1" s="15" t="s">
        <v>6</v>
      </c>
      <c r="D1" s="15"/>
      <c r="E1" s="15"/>
      <c r="F1" s="15"/>
      <c r="G1" s="15"/>
      <c r="H1" s="15" t="s">
        <v>8</v>
      </c>
      <c r="I1" s="15"/>
      <c r="J1" s="15"/>
      <c r="K1" s="15"/>
      <c r="L1" s="15"/>
    </row>
    <row r="2" spans="2:13" ht="16" x14ac:dyDescent="0.2">
      <c r="B2" s="1" t="s">
        <v>7</v>
      </c>
      <c r="C2" s="2">
        <v>0</v>
      </c>
      <c r="D2" s="2">
        <v>0.8</v>
      </c>
      <c r="E2" s="2">
        <v>0.9</v>
      </c>
      <c r="F2" s="2">
        <v>0.95</v>
      </c>
      <c r="G2" s="2">
        <v>0.99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2:13" x14ac:dyDescent="0.2">
      <c r="B3" s="1">
        <v>1</v>
      </c>
      <c r="C3" s="1">
        <v>5662</v>
      </c>
      <c r="D3" s="1">
        <v>8957</v>
      </c>
      <c r="E3" s="1">
        <v>9528</v>
      </c>
      <c r="F3" s="1">
        <v>9416</v>
      </c>
      <c r="G3" s="1">
        <v>7004</v>
      </c>
      <c r="H3" s="1">
        <f>D3-C3</f>
        <v>3295</v>
      </c>
      <c r="I3" s="1">
        <f>E3-D3</f>
        <v>571</v>
      </c>
      <c r="J3" s="1">
        <f>F3-E3</f>
        <v>-112</v>
      </c>
      <c r="K3" s="1">
        <f>G3-F3</f>
        <v>-2412</v>
      </c>
      <c r="L3" s="1">
        <f>G3-E3</f>
        <v>-2524</v>
      </c>
    </row>
    <row r="4" spans="2:13" x14ac:dyDescent="0.2">
      <c r="B4" s="1">
        <f t="shared" ref="B4:B16" si="0">B3+1</f>
        <v>2</v>
      </c>
      <c r="C4" s="1">
        <v>6406</v>
      </c>
      <c r="D4" s="1">
        <v>7509</v>
      </c>
      <c r="E4" s="1">
        <v>7723</v>
      </c>
      <c r="F4" s="1">
        <v>8039</v>
      </c>
      <c r="G4" s="1">
        <v>5885</v>
      </c>
      <c r="H4" s="1">
        <f t="shared" ref="H4:H17" si="1">D4-C4</f>
        <v>1103</v>
      </c>
      <c r="I4" s="1">
        <f t="shared" ref="I4:I17" si="2">E4-D4</f>
        <v>214</v>
      </c>
      <c r="J4" s="1">
        <f t="shared" ref="J4:J17" si="3">F4-E4</f>
        <v>316</v>
      </c>
      <c r="K4" s="1">
        <f t="shared" ref="K4:K17" si="4">G4-F4</f>
        <v>-2154</v>
      </c>
      <c r="L4" s="1">
        <f t="shared" ref="L4:L17" si="5">G4-E4</f>
        <v>-1838</v>
      </c>
    </row>
    <row r="5" spans="2:13" x14ac:dyDescent="0.2">
      <c r="B5" s="1">
        <f t="shared" si="0"/>
        <v>3</v>
      </c>
      <c r="C5" s="1">
        <v>6920</v>
      </c>
      <c r="D5" s="1">
        <v>8631</v>
      </c>
      <c r="E5" s="1">
        <v>10436</v>
      </c>
      <c r="F5" s="1">
        <v>7108</v>
      </c>
      <c r="G5" s="1">
        <v>7261</v>
      </c>
      <c r="H5" s="1">
        <f t="shared" si="1"/>
        <v>1711</v>
      </c>
      <c r="I5" s="1">
        <f t="shared" si="2"/>
        <v>1805</v>
      </c>
      <c r="J5" s="1">
        <f t="shared" si="3"/>
        <v>-3328</v>
      </c>
      <c r="K5" s="1">
        <f t="shared" si="4"/>
        <v>153</v>
      </c>
      <c r="L5" s="1">
        <f t="shared" si="5"/>
        <v>-3175</v>
      </c>
    </row>
    <row r="6" spans="2:13" x14ac:dyDescent="0.2">
      <c r="B6" s="1">
        <f t="shared" si="0"/>
        <v>4</v>
      </c>
      <c r="C6" s="1">
        <v>5980</v>
      </c>
      <c r="D6" s="1">
        <v>8005</v>
      </c>
      <c r="E6" s="1">
        <v>9352</v>
      </c>
      <c r="F6" s="1">
        <v>7040</v>
      </c>
      <c r="G6" s="1">
        <v>6135</v>
      </c>
      <c r="H6" s="1">
        <f>D6-C6</f>
        <v>2025</v>
      </c>
      <c r="I6" s="1">
        <f>E6-D6</f>
        <v>1347</v>
      </c>
      <c r="J6" s="1">
        <f t="shared" si="3"/>
        <v>-2312</v>
      </c>
      <c r="K6" s="1">
        <f t="shared" si="4"/>
        <v>-905</v>
      </c>
      <c r="L6" s="1">
        <f t="shared" si="5"/>
        <v>-3217</v>
      </c>
    </row>
    <row r="7" spans="2:13" x14ac:dyDescent="0.2">
      <c r="B7" s="1">
        <f t="shared" si="0"/>
        <v>5</v>
      </c>
      <c r="C7" s="1">
        <v>9678</v>
      </c>
      <c r="D7" s="1">
        <v>8149</v>
      </c>
      <c r="E7" s="1">
        <v>7566</v>
      </c>
      <c r="F7" s="1">
        <v>7462</v>
      </c>
      <c r="G7" s="1">
        <v>8179</v>
      </c>
      <c r="H7" s="1">
        <f t="shared" si="1"/>
        <v>-1529</v>
      </c>
      <c r="I7" s="1">
        <f t="shared" si="2"/>
        <v>-583</v>
      </c>
      <c r="J7" s="1">
        <f t="shared" si="3"/>
        <v>-104</v>
      </c>
      <c r="K7" s="1">
        <f t="shared" si="4"/>
        <v>717</v>
      </c>
      <c r="L7" s="1">
        <f t="shared" si="5"/>
        <v>613</v>
      </c>
    </row>
    <row r="8" spans="2:13" x14ac:dyDescent="0.2">
      <c r="B8" s="1">
        <f t="shared" si="0"/>
        <v>6</v>
      </c>
      <c r="C8" s="1">
        <v>8775</v>
      </c>
      <c r="D8" s="1">
        <v>8299</v>
      </c>
      <c r="E8" s="1">
        <v>7324</v>
      </c>
      <c r="F8" s="1">
        <v>6941</v>
      </c>
      <c r="G8" s="1">
        <v>7030</v>
      </c>
      <c r="H8" s="1">
        <f t="shared" si="1"/>
        <v>-476</v>
      </c>
      <c r="I8" s="1">
        <f t="shared" si="2"/>
        <v>-975</v>
      </c>
      <c r="J8" s="1">
        <f t="shared" si="3"/>
        <v>-383</v>
      </c>
      <c r="K8" s="1">
        <f t="shared" si="4"/>
        <v>89</v>
      </c>
      <c r="L8" s="1">
        <f t="shared" si="5"/>
        <v>-294</v>
      </c>
    </row>
    <row r="9" spans="2:13" x14ac:dyDescent="0.2">
      <c r="B9" s="1">
        <f t="shared" si="0"/>
        <v>7</v>
      </c>
      <c r="C9" s="1">
        <v>9258</v>
      </c>
      <c r="D9" s="1">
        <v>7798</v>
      </c>
      <c r="E9" s="1">
        <v>8368</v>
      </c>
      <c r="F9" s="1">
        <v>9753</v>
      </c>
      <c r="G9" s="1">
        <v>7076</v>
      </c>
      <c r="H9" s="1">
        <f t="shared" si="1"/>
        <v>-1460</v>
      </c>
      <c r="I9" s="1">
        <f t="shared" si="2"/>
        <v>570</v>
      </c>
      <c r="J9" s="1">
        <f t="shared" si="3"/>
        <v>1385</v>
      </c>
      <c r="K9" s="1">
        <f t="shared" si="4"/>
        <v>-2677</v>
      </c>
      <c r="L9" s="1">
        <f t="shared" si="5"/>
        <v>-1292</v>
      </c>
    </row>
    <row r="10" spans="2:13" x14ac:dyDescent="0.2">
      <c r="B10" s="1">
        <f t="shared" si="0"/>
        <v>8</v>
      </c>
      <c r="C10" s="1">
        <v>7070</v>
      </c>
      <c r="D10" s="1">
        <v>9303</v>
      </c>
      <c r="E10" s="1">
        <v>8504</v>
      </c>
      <c r="F10" s="1">
        <v>7077</v>
      </c>
      <c r="G10" s="1">
        <v>8418</v>
      </c>
      <c r="H10" s="1">
        <f t="shared" si="1"/>
        <v>2233</v>
      </c>
      <c r="I10" s="1">
        <f t="shared" si="2"/>
        <v>-799</v>
      </c>
      <c r="J10" s="1">
        <f t="shared" si="3"/>
        <v>-1427</v>
      </c>
      <c r="K10" s="1">
        <f t="shared" si="4"/>
        <v>1341</v>
      </c>
      <c r="L10" s="1">
        <f t="shared" si="5"/>
        <v>-86</v>
      </c>
    </row>
    <row r="11" spans="2:13" x14ac:dyDescent="0.2">
      <c r="B11" s="1">
        <f t="shared" si="0"/>
        <v>9</v>
      </c>
      <c r="C11" s="1">
        <v>6954</v>
      </c>
      <c r="D11" s="1">
        <v>7799</v>
      </c>
      <c r="E11" s="1">
        <v>6020</v>
      </c>
      <c r="F11" s="1">
        <v>7161</v>
      </c>
      <c r="G11" s="1">
        <v>8649</v>
      </c>
      <c r="H11" s="1">
        <f t="shared" si="1"/>
        <v>845</v>
      </c>
      <c r="I11" s="1">
        <f t="shared" si="2"/>
        <v>-1779</v>
      </c>
      <c r="J11" s="1">
        <f t="shared" si="3"/>
        <v>1141</v>
      </c>
      <c r="K11" s="1">
        <f>G11-F11</f>
        <v>1488</v>
      </c>
      <c r="L11" s="1">
        <f>G11-E11</f>
        <v>2629</v>
      </c>
    </row>
    <row r="12" spans="2:13" x14ac:dyDescent="0.2">
      <c r="B12" s="1">
        <f t="shared" si="0"/>
        <v>10</v>
      </c>
      <c r="C12" s="1">
        <v>4097</v>
      </c>
      <c r="D12" s="1">
        <v>8230</v>
      </c>
      <c r="E12" s="1">
        <v>7008</v>
      </c>
      <c r="F12" s="1">
        <v>9684</v>
      </c>
      <c r="G12" s="1">
        <v>9064</v>
      </c>
      <c r="H12" s="1">
        <f t="shared" si="1"/>
        <v>4133</v>
      </c>
      <c r="I12" s="1">
        <f t="shared" si="2"/>
        <v>-1222</v>
      </c>
      <c r="J12" s="1">
        <f t="shared" si="3"/>
        <v>2676</v>
      </c>
      <c r="K12" s="1">
        <f t="shared" si="4"/>
        <v>-620</v>
      </c>
      <c r="L12" s="1">
        <f t="shared" si="5"/>
        <v>2056</v>
      </c>
      <c r="M12">
        <v>7885</v>
      </c>
    </row>
    <row r="13" spans="2:13" x14ac:dyDescent="0.2">
      <c r="B13" s="1">
        <f t="shared" si="0"/>
        <v>11</v>
      </c>
      <c r="C13" s="1">
        <v>8009</v>
      </c>
      <c r="D13" s="1">
        <v>8658</v>
      </c>
      <c r="E13" s="1">
        <v>8965</v>
      </c>
      <c r="F13" s="1">
        <v>8453</v>
      </c>
      <c r="G13" s="1">
        <v>6598</v>
      </c>
      <c r="H13" s="1">
        <f t="shared" si="1"/>
        <v>649</v>
      </c>
      <c r="I13" s="1">
        <f t="shared" si="2"/>
        <v>307</v>
      </c>
      <c r="J13" s="1">
        <f t="shared" si="3"/>
        <v>-512</v>
      </c>
      <c r="K13" s="1">
        <f t="shared" si="4"/>
        <v>-1855</v>
      </c>
      <c r="L13" s="1">
        <f t="shared" si="5"/>
        <v>-2367</v>
      </c>
    </row>
    <row r="14" spans="2:13" x14ac:dyDescent="0.2">
      <c r="B14" s="1">
        <f t="shared" si="0"/>
        <v>12</v>
      </c>
      <c r="C14" s="1">
        <v>5388</v>
      </c>
      <c r="D14" s="1">
        <v>7851</v>
      </c>
      <c r="E14" s="1">
        <v>7508</v>
      </c>
      <c r="F14" s="4">
        <v>8023</v>
      </c>
      <c r="G14" s="1">
        <v>8261</v>
      </c>
      <c r="H14" s="1">
        <f t="shared" si="1"/>
        <v>2463</v>
      </c>
      <c r="I14" s="1">
        <f t="shared" si="2"/>
        <v>-343</v>
      </c>
      <c r="J14" s="1">
        <f t="shared" si="3"/>
        <v>515</v>
      </c>
      <c r="K14" s="1">
        <f t="shared" si="4"/>
        <v>238</v>
      </c>
      <c r="L14" s="1">
        <f t="shared" si="5"/>
        <v>753</v>
      </c>
    </row>
    <row r="15" spans="2:13" x14ac:dyDescent="0.2">
      <c r="B15" s="1">
        <f t="shared" si="0"/>
        <v>13</v>
      </c>
      <c r="C15" s="1">
        <v>7225</v>
      </c>
      <c r="D15" s="1">
        <v>7807</v>
      </c>
      <c r="E15" s="1">
        <v>8168</v>
      </c>
      <c r="F15" s="1">
        <v>7885</v>
      </c>
      <c r="G15" s="1">
        <v>9538</v>
      </c>
      <c r="H15" s="1">
        <f t="shared" si="1"/>
        <v>582</v>
      </c>
      <c r="I15" s="1">
        <f t="shared" si="2"/>
        <v>361</v>
      </c>
      <c r="J15" s="1">
        <f t="shared" si="3"/>
        <v>-283</v>
      </c>
      <c r="K15" s="1">
        <f t="shared" si="4"/>
        <v>1653</v>
      </c>
      <c r="L15" s="1">
        <f t="shared" si="5"/>
        <v>1370</v>
      </c>
    </row>
    <row r="16" spans="2:13" x14ac:dyDescent="0.2">
      <c r="B16" s="1">
        <f t="shared" si="0"/>
        <v>14</v>
      </c>
      <c r="C16" s="1">
        <v>7786</v>
      </c>
      <c r="D16" s="1">
        <v>7114</v>
      </c>
      <c r="E16" s="1">
        <v>9071</v>
      </c>
      <c r="F16" s="1">
        <v>7619</v>
      </c>
      <c r="G16" s="1">
        <v>7887</v>
      </c>
      <c r="H16" s="1">
        <f t="shared" si="1"/>
        <v>-672</v>
      </c>
      <c r="I16" s="1">
        <f t="shared" si="2"/>
        <v>1957</v>
      </c>
      <c r="J16" s="1">
        <f t="shared" si="3"/>
        <v>-1452</v>
      </c>
      <c r="K16" s="1">
        <f t="shared" si="4"/>
        <v>268</v>
      </c>
      <c r="L16" s="1">
        <f t="shared" si="5"/>
        <v>-1184</v>
      </c>
    </row>
    <row r="17" spans="2:12" x14ac:dyDescent="0.2">
      <c r="B17" s="1" t="s">
        <v>2</v>
      </c>
      <c r="C17" s="8">
        <f>SUM(C3:C16)/14</f>
        <v>7086.2857142857147</v>
      </c>
      <c r="D17" s="8">
        <f>SUM(D3:D16)/14</f>
        <v>8150.7142857142853</v>
      </c>
      <c r="E17" s="8">
        <f>SUM(E3:E16)/14</f>
        <v>8252.9285714285706</v>
      </c>
      <c r="F17" s="8">
        <f>SUM(F3:F16)/14</f>
        <v>7975.7857142857147</v>
      </c>
      <c r="G17" s="8">
        <f>SUM(G3:G16)/14</f>
        <v>7641.7857142857147</v>
      </c>
      <c r="H17" s="1">
        <f t="shared" si="1"/>
        <v>1064.4285714285706</v>
      </c>
      <c r="I17" s="1">
        <f t="shared" si="2"/>
        <v>102.21428571428532</v>
      </c>
      <c r="J17" s="1">
        <f t="shared" si="3"/>
        <v>-277.14285714285597</v>
      </c>
      <c r="K17" s="1">
        <f t="shared" si="4"/>
        <v>-334</v>
      </c>
      <c r="L17" s="1">
        <f t="shared" si="5"/>
        <v>-611.14285714285597</v>
      </c>
    </row>
    <row r="18" spans="2:12" x14ac:dyDescent="0.2">
      <c r="B18" s="1" t="s">
        <v>29</v>
      </c>
      <c r="C18" s="8">
        <f>_xlfn.STDEV.S(C3:C16) / SQRT(14)</f>
        <v>414.2117554294536</v>
      </c>
      <c r="D18" s="8">
        <f t="shared" ref="D18:G18" si="6">_xlfn.STDEV.S(D3:D16) / SQRT(14)</f>
        <v>156.50781775128183</v>
      </c>
      <c r="E18" s="8">
        <f t="shared" si="6"/>
        <v>310.66821750185079</v>
      </c>
      <c r="F18" s="8">
        <f t="shared" si="6"/>
        <v>266.80235468941726</v>
      </c>
      <c r="G18" s="8">
        <f t="shared" si="6"/>
        <v>293.33079962097258</v>
      </c>
      <c r="H18" s="1"/>
      <c r="I18" s="1"/>
      <c r="J18" s="1"/>
      <c r="K18" s="1"/>
      <c r="L18" s="1"/>
    </row>
  </sheetData>
  <mergeCells count="2">
    <mergeCell ref="C1:G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3326-D044-4B47-9F64-4481D55E093A}">
  <dimension ref="B2:K22"/>
  <sheetViews>
    <sheetView workbookViewId="0">
      <selection activeCell="E4" sqref="E4"/>
    </sheetView>
  </sheetViews>
  <sheetFormatPr baseColWidth="10" defaultColWidth="8.83203125" defaultRowHeight="15" x14ac:dyDescent="0.2"/>
  <cols>
    <col min="5" max="5" width="11.83203125" customWidth="1"/>
    <col min="6" max="6" width="9.1640625" customWidth="1"/>
  </cols>
  <sheetData>
    <row r="2" spans="2:11" x14ac:dyDescent="0.2">
      <c r="B2" s="5"/>
      <c r="C2" s="17" t="s">
        <v>14</v>
      </c>
      <c r="D2" s="17"/>
      <c r="E2" s="17"/>
      <c r="F2" s="17"/>
      <c r="G2" s="16" t="s">
        <v>8</v>
      </c>
      <c r="H2" s="15"/>
      <c r="I2" s="15"/>
    </row>
    <row r="3" spans="2:11" x14ac:dyDescent="0.2">
      <c r="B3" s="5" t="s">
        <v>7</v>
      </c>
      <c r="C3" s="11">
        <v>0</v>
      </c>
      <c r="D3" s="11">
        <v>5</v>
      </c>
      <c r="E3" s="11">
        <v>6</v>
      </c>
      <c r="F3" s="11">
        <v>7</v>
      </c>
      <c r="G3" s="9" t="s">
        <v>15</v>
      </c>
      <c r="H3" s="6" t="s">
        <v>16</v>
      </c>
      <c r="I3" s="1" t="s">
        <v>28</v>
      </c>
      <c r="J3" s="5"/>
      <c r="K3" s="5"/>
    </row>
    <row r="4" spans="2:11" x14ac:dyDescent="0.2">
      <c r="B4" s="5">
        <v>1</v>
      </c>
      <c r="C4" s="5">
        <f>'Changing Amplitudes'!E3</f>
        <v>9528</v>
      </c>
      <c r="D4" s="5">
        <v>7503</v>
      </c>
      <c r="E4" s="5">
        <v>7689</v>
      </c>
      <c r="F4" s="5">
        <v>8853</v>
      </c>
      <c r="G4" s="10">
        <f t="shared" ref="G4:G18" si="0">F4-C4</f>
        <v>-675</v>
      </c>
      <c r="H4" s="1">
        <f t="shared" ref="H4:H18" si="1">D4-F4</f>
        <v>-1350</v>
      </c>
      <c r="I4" s="1">
        <f t="shared" ref="I4:I18" si="2">E4-D4</f>
        <v>186</v>
      </c>
      <c r="J4" s="5"/>
      <c r="K4" s="5"/>
    </row>
    <row r="5" spans="2:11" x14ac:dyDescent="0.2">
      <c r="B5" s="5">
        <v>2</v>
      </c>
      <c r="C5" s="5">
        <f>'Changing Amplitudes'!E4</f>
        <v>7723</v>
      </c>
      <c r="D5" s="5">
        <v>7017</v>
      </c>
      <c r="E5" s="5">
        <v>7117</v>
      </c>
      <c r="F5" s="5">
        <v>8432</v>
      </c>
      <c r="G5" s="10">
        <f t="shared" si="0"/>
        <v>709</v>
      </c>
      <c r="H5" s="1">
        <f t="shared" si="1"/>
        <v>-1415</v>
      </c>
      <c r="I5" s="1">
        <f t="shared" si="2"/>
        <v>100</v>
      </c>
      <c r="J5" s="5"/>
      <c r="K5" s="5"/>
    </row>
    <row r="6" spans="2:11" x14ac:dyDescent="0.2">
      <c r="B6" s="5">
        <v>3</v>
      </c>
      <c r="C6" s="5">
        <f>'Changing Amplitudes'!E5</f>
        <v>10436</v>
      </c>
      <c r="D6" s="5">
        <v>8642</v>
      </c>
      <c r="E6" s="5">
        <v>7277</v>
      </c>
      <c r="F6" s="5">
        <v>9290</v>
      </c>
      <c r="G6" s="10">
        <f t="shared" si="0"/>
        <v>-1146</v>
      </c>
      <c r="H6" s="1">
        <f t="shared" si="1"/>
        <v>-648</v>
      </c>
      <c r="I6" s="1">
        <f t="shared" si="2"/>
        <v>-1365</v>
      </c>
      <c r="J6" s="5"/>
      <c r="K6" s="5"/>
    </row>
    <row r="7" spans="2:11" x14ac:dyDescent="0.2">
      <c r="B7" s="5">
        <v>4</v>
      </c>
      <c r="C7" s="5">
        <f>'Changing Amplitudes'!E6</f>
        <v>9352</v>
      </c>
      <c r="D7" s="5">
        <v>9920</v>
      </c>
      <c r="E7" s="5">
        <v>7793</v>
      </c>
      <c r="F7" s="5">
        <v>9696</v>
      </c>
      <c r="G7" s="10">
        <f t="shared" si="0"/>
        <v>344</v>
      </c>
      <c r="H7" s="1">
        <f t="shared" si="1"/>
        <v>224</v>
      </c>
      <c r="I7" s="1">
        <f t="shared" si="2"/>
        <v>-2127</v>
      </c>
      <c r="J7" s="5"/>
      <c r="K7" s="5"/>
    </row>
    <row r="8" spans="2:11" x14ac:dyDescent="0.2">
      <c r="B8" s="5">
        <v>5</v>
      </c>
      <c r="C8" s="5">
        <f>'Changing Amplitudes'!E7</f>
        <v>7566</v>
      </c>
      <c r="D8" s="5">
        <v>8390</v>
      </c>
      <c r="E8" s="5">
        <v>8398</v>
      </c>
      <c r="F8" s="5">
        <v>8722</v>
      </c>
      <c r="G8" s="10">
        <f t="shared" si="0"/>
        <v>1156</v>
      </c>
      <c r="H8" s="1">
        <f t="shared" si="1"/>
        <v>-332</v>
      </c>
      <c r="I8" s="1">
        <f t="shared" si="2"/>
        <v>8</v>
      </c>
      <c r="J8" s="5"/>
      <c r="K8" s="5"/>
    </row>
    <row r="9" spans="2:11" x14ac:dyDescent="0.2">
      <c r="B9" s="5">
        <v>6</v>
      </c>
      <c r="C9" s="5">
        <f>'Changing Amplitudes'!E8</f>
        <v>7324</v>
      </c>
      <c r="D9" s="5">
        <v>9323</v>
      </c>
      <c r="E9" s="5">
        <v>8031</v>
      </c>
      <c r="F9" s="5">
        <v>8154</v>
      </c>
      <c r="G9" s="10">
        <f t="shared" si="0"/>
        <v>830</v>
      </c>
      <c r="H9" s="1">
        <f t="shared" si="1"/>
        <v>1169</v>
      </c>
      <c r="I9" s="1">
        <f t="shared" si="2"/>
        <v>-1292</v>
      </c>
      <c r="J9" s="5"/>
      <c r="K9" s="5"/>
    </row>
    <row r="10" spans="2:11" x14ac:dyDescent="0.2">
      <c r="B10" s="5">
        <v>7</v>
      </c>
      <c r="C10" s="5">
        <f>'Changing Amplitudes'!E9</f>
        <v>8368</v>
      </c>
      <c r="D10" s="5">
        <v>8762</v>
      </c>
      <c r="E10" s="5">
        <v>8338</v>
      </c>
      <c r="F10" s="5">
        <v>8459</v>
      </c>
      <c r="G10" s="10">
        <f t="shared" si="0"/>
        <v>91</v>
      </c>
      <c r="H10" s="1">
        <f t="shared" si="1"/>
        <v>303</v>
      </c>
      <c r="I10" s="1">
        <f t="shared" si="2"/>
        <v>-424</v>
      </c>
      <c r="J10" s="5"/>
      <c r="K10" s="5"/>
    </row>
    <row r="11" spans="2:11" x14ac:dyDescent="0.2">
      <c r="B11" s="5">
        <v>8</v>
      </c>
      <c r="C11" s="5">
        <f>'Changing Amplitudes'!E10</f>
        <v>8504</v>
      </c>
      <c r="D11" s="5">
        <v>7945</v>
      </c>
      <c r="E11" s="5">
        <v>8484</v>
      </c>
      <c r="F11" s="5">
        <v>6486</v>
      </c>
      <c r="G11" s="10">
        <f t="shared" si="0"/>
        <v>-2018</v>
      </c>
      <c r="H11" s="1">
        <f t="shared" si="1"/>
        <v>1459</v>
      </c>
      <c r="I11" s="1">
        <f t="shared" si="2"/>
        <v>539</v>
      </c>
      <c r="J11" s="5"/>
      <c r="K11" s="5"/>
    </row>
    <row r="12" spans="2:11" x14ac:dyDescent="0.2">
      <c r="B12" s="5">
        <v>9</v>
      </c>
      <c r="C12" s="5">
        <f>'Changing Amplitudes'!E11</f>
        <v>6020</v>
      </c>
      <c r="D12" s="5">
        <v>7044</v>
      </c>
      <c r="E12" s="5">
        <v>8232</v>
      </c>
      <c r="F12" s="5">
        <v>7910</v>
      </c>
      <c r="G12" s="10">
        <f t="shared" si="0"/>
        <v>1890</v>
      </c>
      <c r="H12" s="1">
        <f t="shared" si="1"/>
        <v>-866</v>
      </c>
      <c r="I12" s="1">
        <f t="shared" si="2"/>
        <v>1188</v>
      </c>
      <c r="J12" s="5"/>
      <c r="K12" s="5"/>
    </row>
    <row r="13" spans="2:11" x14ac:dyDescent="0.2">
      <c r="B13" s="5">
        <v>10</v>
      </c>
      <c r="C13" s="5">
        <f>'Changing Amplitudes'!E12</f>
        <v>7008</v>
      </c>
      <c r="D13" s="5">
        <v>8448</v>
      </c>
      <c r="E13" s="5">
        <v>8008</v>
      </c>
      <c r="F13" s="5">
        <v>7736</v>
      </c>
      <c r="G13" s="10">
        <f t="shared" si="0"/>
        <v>728</v>
      </c>
      <c r="H13" s="1">
        <f t="shared" si="1"/>
        <v>712</v>
      </c>
      <c r="I13" s="1">
        <f t="shared" si="2"/>
        <v>-440</v>
      </c>
      <c r="J13" s="5"/>
      <c r="K13" s="5"/>
    </row>
    <row r="14" spans="2:11" x14ac:dyDescent="0.2">
      <c r="B14" s="5">
        <v>11</v>
      </c>
      <c r="C14" s="5">
        <f>'Changing Amplitudes'!E13</f>
        <v>8965</v>
      </c>
      <c r="D14" s="5">
        <v>9321</v>
      </c>
      <c r="E14" s="5">
        <v>8696</v>
      </c>
      <c r="F14" s="5">
        <v>7323</v>
      </c>
      <c r="G14" s="10">
        <f t="shared" si="0"/>
        <v>-1642</v>
      </c>
      <c r="H14" s="1">
        <f t="shared" si="1"/>
        <v>1998</v>
      </c>
      <c r="I14" s="1">
        <f t="shared" si="2"/>
        <v>-625</v>
      </c>
      <c r="J14" s="5"/>
      <c r="K14" s="5"/>
    </row>
    <row r="15" spans="2:11" x14ac:dyDescent="0.2">
      <c r="B15" s="5">
        <v>12</v>
      </c>
      <c r="C15" s="5">
        <f>'Changing Amplitudes'!E14</f>
        <v>7508</v>
      </c>
      <c r="D15" s="5">
        <v>9138</v>
      </c>
      <c r="E15" s="5">
        <v>8148</v>
      </c>
      <c r="F15" s="5">
        <v>8272</v>
      </c>
      <c r="G15" s="10">
        <f t="shared" si="0"/>
        <v>764</v>
      </c>
      <c r="H15" s="1">
        <f t="shared" si="1"/>
        <v>866</v>
      </c>
      <c r="I15" s="1">
        <f t="shared" si="2"/>
        <v>-990</v>
      </c>
      <c r="J15" s="5"/>
      <c r="K15" s="5"/>
    </row>
    <row r="16" spans="2:11" x14ac:dyDescent="0.2">
      <c r="B16" s="5">
        <v>13</v>
      </c>
      <c r="C16" s="5">
        <f>'Changing Amplitudes'!E15</f>
        <v>8168</v>
      </c>
      <c r="D16" s="5">
        <v>9311</v>
      </c>
      <c r="E16" s="5">
        <v>10983</v>
      </c>
      <c r="F16" s="5">
        <v>8643</v>
      </c>
      <c r="G16" s="10">
        <f t="shared" si="0"/>
        <v>475</v>
      </c>
      <c r="H16" s="1">
        <f t="shared" si="1"/>
        <v>668</v>
      </c>
      <c r="I16" s="1">
        <f t="shared" si="2"/>
        <v>1672</v>
      </c>
      <c r="J16" s="5"/>
      <c r="K16" s="5"/>
    </row>
    <row r="17" spans="2:11" x14ac:dyDescent="0.2">
      <c r="B17" s="5">
        <v>14</v>
      </c>
      <c r="C17" s="5">
        <f>'Changing Amplitudes'!E16</f>
        <v>9071</v>
      </c>
      <c r="D17" s="5">
        <v>8493</v>
      </c>
      <c r="E17" s="5">
        <v>8106</v>
      </c>
      <c r="F17" s="5">
        <v>8120</v>
      </c>
      <c r="G17" s="10">
        <f t="shared" si="0"/>
        <v>-951</v>
      </c>
      <c r="H17" s="1">
        <f t="shared" si="1"/>
        <v>373</v>
      </c>
      <c r="I17" s="1">
        <f t="shared" si="2"/>
        <v>-387</v>
      </c>
      <c r="J17" s="5"/>
      <c r="K17" s="5"/>
    </row>
    <row r="18" spans="2:11" x14ac:dyDescent="0.2">
      <c r="B18" s="5" t="s">
        <v>2</v>
      </c>
      <c r="C18" s="12">
        <f>'Changing Amplitudes'!E17</f>
        <v>8252.9285714285706</v>
      </c>
      <c r="D18" s="12">
        <f>SUM(D4:D17)/14</f>
        <v>8518.3571428571431</v>
      </c>
      <c r="E18" s="12">
        <f>SUM(E4:E17)/14</f>
        <v>8235.7142857142862</v>
      </c>
      <c r="F18" s="12">
        <f>SUM(F4:F17)/14</f>
        <v>8292.5714285714294</v>
      </c>
      <c r="G18" s="10">
        <f t="shared" si="0"/>
        <v>39.642857142858702</v>
      </c>
      <c r="H18" s="1">
        <f t="shared" si="1"/>
        <v>225.78571428571377</v>
      </c>
      <c r="I18" s="1">
        <f t="shared" si="2"/>
        <v>-282.64285714285688</v>
      </c>
      <c r="J18" s="5"/>
      <c r="K18" s="5"/>
    </row>
    <row r="19" spans="2:11" x14ac:dyDescent="0.2">
      <c r="B19" s="5" t="s">
        <v>29</v>
      </c>
      <c r="C19" s="12">
        <f>_xlfn.STDEV.S(C4:C17) / SQRT(14)</f>
        <v>310.66821750185079</v>
      </c>
      <c r="D19" s="12">
        <f t="shared" ref="D19:F19" si="3">_xlfn.STDEV.S(D4:D17) / SQRT(14)</f>
        <v>236.18693953765364</v>
      </c>
      <c r="E19" s="12">
        <f t="shared" si="3"/>
        <v>241.80785280178313</v>
      </c>
      <c r="F19" s="12">
        <f t="shared" si="3"/>
        <v>214.09420013305416</v>
      </c>
      <c r="G19" s="10"/>
      <c r="H19" s="1"/>
      <c r="I19" s="1"/>
    </row>
    <row r="22" spans="2:11" x14ac:dyDescent="0.2">
      <c r="E22" s="14">
        <f>(D18-C18)/C18 * 100</f>
        <v>3.2161743450377056</v>
      </c>
    </row>
  </sheetData>
  <mergeCells count="2">
    <mergeCell ref="G2:I2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E04-C6A1-43B4-BA2F-1463FA87077B}">
  <dimension ref="C2:F7"/>
  <sheetViews>
    <sheetView workbookViewId="0">
      <selection activeCell="D15" sqref="D15"/>
    </sheetView>
  </sheetViews>
  <sheetFormatPr baseColWidth="10" defaultColWidth="8.83203125" defaultRowHeight="15" x14ac:dyDescent="0.2"/>
  <cols>
    <col min="3" max="3" width="18.5" customWidth="1"/>
    <col min="4" max="4" width="15.6640625" customWidth="1"/>
    <col min="5" max="5" width="12.6640625" customWidth="1"/>
  </cols>
  <sheetData>
    <row r="2" spans="3:6" x14ac:dyDescent="0.2">
      <c r="C2" s="1" t="s">
        <v>17</v>
      </c>
      <c r="D2" s="1" t="s">
        <v>19</v>
      </c>
      <c r="E2" s="1" t="s">
        <v>21</v>
      </c>
      <c r="F2" s="1" t="s">
        <v>22</v>
      </c>
    </row>
    <row r="3" spans="3:6" x14ac:dyDescent="0.2">
      <c r="C3" s="1" t="s">
        <v>18</v>
      </c>
      <c r="D3" s="1" t="s">
        <v>20</v>
      </c>
      <c r="E3" s="1">
        <v>3.2899999999999999E-2</v>
      </c>
      <c r="F3" s="1">
        <v>2.2530000000000001</v>
      </c>
    </row>
    <row r="4" spans="3:6" x14ac:dyDescent="0.2">
      <c r="C4" s="1" t="s">
        <v>18</v>
      </c>
      <c r="D4" s="1" t="s">
        <v>23</v>
      </c>
      <c r="E4" s="1">
        <v>0.25226500000000002</v>
      </c>
      <c r="F4" s="1">
        <v>-0.67676999999999998</v>
      </c>
    </row>
    <row r="5" spans="3:6" x14ac:dyDescent="0.2">
      <c r="C5" s="1" t="s">
        <v>18</v>
      </c>
      <c r="D5" s="1" t="s">
        <v>24</v>
      </c>
      <c r="E5" s="1">
        <v>8.2263000000000003E-2</v>
      </c>
      <c r="F5" s="1">
        <v>-1.43035</v>
      </c>
    </row>
    <row r="6" spans="3:6" x14ac:dyDescent="0.2">
      <c r="C6" s="1" t="s">
        <v>18</v>
      </c>
      <c r="D6" s="1" t="s">
        <v>25</v>
      </c>
      <c r="E6" s="1">
        <v>0.38560899999999998</v>
      </c>
      <c r="F6" s="1">
        <v>-0.29382999999999998</v>
      </c>
    </row>
    <row r="7" spans="3:6" x14ac:dyDescent="0.2">
      <c r="C7" s="1" t="s">
        <v>26</v>
      </c>
      <c r="D7" s="7" t="s">
        <v>27</v>
      </c>
      <c r="E7" s="1">
        <v>0.458563</v>
      </c>
      <c r="F7" s="1">
        <v>0.10507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G13"/>
  <sheetViews>
    <sheetView workbookViewId="0">
      <selection activeCell="E4" sqref="E4"/>
    </sheetView>
  </sheetViews>
  <sheetFormatPr baseColWidth="10" defaultColWidth="8.83203125" defaultRowHeight="15" x14ac:dyDescent="0.2"/>
  <sheetData>
    <row r="2" spans="3:7" x14ac:dyDescent="0.2">
      <c r="D2" s="18" t="s">
        <v>0</v>
      </c>
      <c r="E2" s="18"/>
      <c r="F2" s="18"/>
      <c r="G2" s="18"/>
    </row>
    <row r="3" spans="3:7" x14ac:dyDescent="0.2">
      <c r="C3" t="s">
        <v>1</v>
      </c>
      <c r="D3" t="s">
        <v>3</v>
      </c>
      <c r="E3" t="s">
        <v>4</v>
      </c>
      <c r="F3" t="s">
        <v>5</v>
      </c>
      <c r="G3" t="s">
        <v>2</v>
      </c>
    </row>
    <row r="4" spans="3:7" x14ac:dyDescent="0.2">
      <c r="C4">
        <v>1</v>
      </c>
      <c r="D4">
        <v>2814</v>
      </c>
      <c r="G4">
        <f>SUM(D4:F4)/3</f>
        <v>938</v>
      </c>
    </row>
    <row r="5" spans="3:7" x14ac:dyDescent="0.2">
      <c r="C5">
        <v>2</v>
      </c>
      <c r="D5">
        <v>6048</v>
      </c>
      <c r="G5">
        <f t="shared" ref="G5:G13" si="0">SUM(D5:F5)/3</f>
        <v>2016</v>
      </c>
    </row>
    <row r="6" spans="3:7" x14ac:dyDescent="0.2">
      <c r="C6">
        <v>3</v>
      </c>
      <c r="D6">
        <v>6048</v>
      </c>
      <c r="G6">
        <f t="shared" si="0"/>
        <v>2016</v>
      </c>
    </row>
    <row r="7" spans="3:7" x14ac:dyDescent="0.2">
      <c r="C7">
        <v>4</v>
      </c>
      <c r="D7">
        <v>7748</v>
      </c>
      <c r="G7">
        <f t="shared" si="0"/>
        <v>2582.6666666666665</v>
      </c>
    </row>
    <row r="8" spans="3:7" x14ac:dyDescent="0.2">
      <c r="C8">
        <v>5</v>
      </c>
      <c r="D8">
        <v>7748</v>
      </c>
      <c r="G8">
        <f t="shared" si="0"/>
        <v>2582.6666666666665</v>
      </c>
    </row>
    <row r="9" spans="3:7" x14ac:dyDescent="0.2">
      <c r="C9">
        <v>6</v>
      </c>
      <c r="D9">
        <v>7748</v>
      </c>
      <c r="G9">
        <f t="shared" si="0"/>
        <v>2582.6666666666665</v>
      </c>
    </row>
    <row r="10" spans="3:7" x14ac:dyDescent="0.2">
      <c r="C10">
        <v>7</v>
      </c>
      <c r="D10">
        <v>7748</v>
      </c>
      <c r="G10">
        <f t="shared" si="0"/>
        <v>2582.6666666666665</v>
      </c>
    </row>
    <row r="11" spans="3:7" x14ac:dyDescent="0.2">
      <c r="C11">
        <v>8</v>
      </c>
      <c r="D11">
        <v>8957</v>
      </c>
      <c r="G11">
        <f t="shared" si="0"/>
        <v>2985.6666666666665</v>
      </c>
    </row>
    <row r="12" spans="3:7" x14ac:dyDescent="0.2">
      <c r="C12">
        <v>9</v>
      </c>
      <c r="D12">
        <v>8957</v>
      </c>
      <c r="G12">
        <f t="shared" si="0"/>
        <v>2985.6666666666665</v>
      </c>
    </row>
    <row r="13" spans="3:7" x14ac:dyDescent="0.2">
      <c r="C13">
        <v>10</v>
      </c>
      <c r="D13">
        <v>8957</v>
      </c>
      <c r="G13">
        <f t="shared" si="0"/>
        <v>2985.6666666666665</v>
      </c>
    </row>
  </sheetData>
  <mergeCells count="1">
    <mergeCell ref="D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13"/>
  <sheetViews>
    <sheetView tabSelected="1" topLeftCell="B2" workbookViewId="0">
      <selection activeCell="D22" sqref="D22"/>
    </sheetView>
  </sheetViews>
  <sheetFormatPr baseColWidth="10" defaultColWidth="8.83203125" defaultRowHeight="15" x14ac:dyDescent="0.2"/>
  <cols>
    <col min="3" max="3" width="11.1640625" customWidth="1"/>
  </cols>
  <sheetData>
    <row r="2" spans="3:7" x14ac:dyDescent="0.2">
      <c r="D2" s="18" t="s">
        <v>0</v>
      </c>
      <c r="E2" s="18"/>
      <c r="F2" s="18"/>
      <c r="G2" s="18"/>
    </row>
    <row r="3" spans="3:7" x14ac:dyDescent="0.2">
      <c r="C3" t="s">
        <v>1</v>
      </c>
      <c r="D3" t="s">
        <v>3</v>
      </c>
      <c r="E3" t="s">
        <v>4</v>
      </c>
      <c r="F3" t="s">
        <v>5</v>
      </c>
      <c r="G3" t="s">
        <v>2</v>
      </c>
    </row>
    <row r="4" spans="3:7" x14ac:dyDescent="0.2">
      <c r="C4">
        <v>1</v>
      </c>
      <c r="D4">
        <v>2400</v>
      </c>
      <c r="E4">
        <v>2101</v>
      </c>
      <c r="F4">
        <v>1864</v>
      </c>
      <c r="G4">
        <f>SUM(D4:F4)/3</f>
        <v>2121.6666666666665</v>
      </c>
    </row>
    <row r="5" spans="3:7" x14ac:dyDescent="0.2">
      <c r="C5">
        <v>2</v>
      </c>
      <c r="D5">
        <v>3870</v>
      </c>
      <c r="E5">
        <v>4663</v>
      </c>
      <c r="F5">
        <v>3198</v>
      </c>
      <c r="G5">
        <f t="shared" ref="G5:G13" si="0">SUM(D5:F5)/3</f>
        <v>3910.3333333333335</v>
      </c>
    </row>
    <row r="6" spans="3:7" x14ac:dyDescent="0.2">
      <c r="C6">
        <v>3</v>
      </c>
      <c r="D6">
        <v>4577</v>
      </c>
      <c r="E6">
        <v>6079</v>
      </c>
      <c r="F6">
        <v>4608</v>
      </c>
      <c r="G6">
        <f t="shared" si="0"/>
        <v>5088</v>
      </c>
    </row>
    <row r="7" spans="3:7" x14ac:dyDescent="0.2">
      <c r="C7">
        <v>4</v>
      </c>
      <c r="D7">
        <v>5831</v>
      </c>
      <c r="E7">
        <v>6079</v>
      </c>
      <c r="F7">
        <v>6929</v>
      </c>
      <c r="G7">
        <f t="shared" si="0"/>
        <v>6279.666666666667</v>
      </c>
    </row>
    <row r="8" spans="3:7" x14ac:dyDescent="0.2">
      <c r="C8">
        <v>5</v>
      </c>
      <c r="D8">
        <v>6713</v>
      </c>
      <c r="E8">
        <v>6079</v>
      </c>
      <c r="F8">
        <v>7018</v>
      </c>
      <c r="G8">
        <f t="shared" si="0"/>
        <v>6603.333333333333</v>
      </c>
    </row>
    <row r="9" spans="3:7" x14ac:dyDescent="0.2">
      <c r="C9">
        <v>6</v>
      </c>
      <c r="D9">
        <v>6713</v>
      </c>
      <c r="E9">
        <v>6079</v>
      </c>
      <c r="F9">
        <v>7018</v>
      </c>
      <c r="G9">
        <f t="shared" si="0"/>
        <v>6603.333333333333</v>
      </c>
    </row>
    <row r="10" spans="3:7" x14ac:dyDescent="0.2">
      <c r="C10">
        <v>7</v>
      </c>
      <c r="D10">
        <v>8326</v>
      </c>
      <c r="E10">
        <v>6079</v>
      </c>
      <c r="F10">
        <v>7018</v>
      </c>
      <c r="G10">
        <f t="shared" si="0"/>
        <v>7141</v>
      </c>
    </row>
    <row r="11" spans="3:7" x14ac:dyDescent="0.2">
      <c r="C11">
        <v>8</v>
      </c>
      <c r="D11">
        <v>8326</v>
      </c>
      <c r="E11">
        <v>6338</v>
      </c>
      <c r="F11">
        <v>7018</v>
      </c>
      <c r="G11">
        <f t="shared" si="0"/>
        <v>7227.333333333333</v>
      </c>
    </row>
    <row r="12" spans="3:7" x14ac:dyDescent="0.2">
      <c r="C12">
        <v>9</v>
      </c>
      <c r="D12">
        <v>8326</v>
      </c>
      <c r="E12">
        <v>6338</v>
      </c>
      <c r="F12">
        <v>7018</v>
      </c>
      <c r="G12">
        <f t="shared" si="0"/>
        <v>7227.333333333333</v>
      </c>
    </row>
    <row r="13" spans="3:7" x14ac:dyDescent="0.2">
      <c r="C13">
        <v>10</v>
      </c>
      <c r="D13">
        <v>8326</v>
      </c>
      <c r="E13">
        <v>6338</v>
      </c>
      <c r="F13">
        <v>7028</v>
      </c>
      <c r="G13">
        <f t="shared" si="0"/>
        <v>7230.666666666667</v>
      </c>
    </row>
  </sheetData>
  <mergeCells count="1"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Changing Amplitudes</vt:lpstr>
      <vt:lpstr>Disaster Algorithm</vt:lpstr>
      <vt:lpstr>Statistical Tests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HARIHARAN (812785)</dc:creator>
  <cp:lastModifiedBy>Ayush Hariharan</cp:lastModifiedBy>
  <dcterms:created xsi:type="dcterms:W3CDTF">2019-05-05T14:28:20Z</dcterms:created>
  <dcterms:modified xsi:type="dcterms:W3CDTF">2019-10-24T15:22:45Z</dcterms:modified>
</cp:coreProperties>
</file>