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12" i="1"/>
  <c r="H6" i="1" s="1"/>
  <c r="C10" i="1"/>
  <c r="B3" i="1"/>
  <c r="D3" i="1"/>
  <c r="B4" i="1"/>
  <c r="D4" i="1"/>
  <c r="B5" i="1"/>
  <c r="D5" i="1"/>
  <c r="D2" i="1"/>
  <c r="B2" i="1"/>
  <c r="B12" i="1" l="1"/>
  <c r="G5" i="1" s="1"/>
  <c r="D12" i="1"/>
  <c r="I4" i="1" s="1"/>
  <c r="D10" i="1"/>
  <c r="B10" i="1"/>
  <c r="H10" i="1"/>
  <c r="H22" i="1" s="1"/>
  <c r="H4" i="1"/>
  <c r="H5" i="1"/>
  <c r="I6" i="1" l="1"/>
  <c r="I22" i="1" s="1"/>
  <c r="G6" i="1"/>
  <c r="G22" i="1" s="1"/>
  <c r="G4" i="1"/>
  <c r="G20" i="1" s="1"/>
  <c r="I5" i="1"/>
  <c r="G10" i="1"/>
  <c r="G15" i="1" s="1"/>
  <c r="I10" i="1"/>
  <c r="H21" i="1"/>
  <c r="G21" i="1"/>
  <c r="H20" i="1"/>
  <c r="I20" i="1"/>
  <c r="I28" i="1" l="1"/>
  <c r="G26" i="1"/>
  <c r="H16" i="1"/>
  <c r="I16" i="1"/>
  <c r="I27" i="1"/>
  <c r="G27" i="1"/>
  <c r="I14" i="1"/>
  <c r="G16" i="1"/>
  <c r="H28" i="1"/>
  <c r="G14" i="1"/>
  <c r="H26" i="1"/>
  <c r="H27" i="1"/>
  <c r="I26" i="1"/>
  <c r="H14" i="1"/>
  <c r="I15" i="1"/>
  <c r="H15" i="1"/>
  <c r="I21" i="1"/>
  <c r="G28" i="1"/>
</calcChain>
</file>

<file path=xl/sharedStrings.xml><?xml version="1.0" encoding="utf-8"?>
<sst xmlns="http://schemas.openxmlformats.org/spreadsheetml/2006/main" count="50" uniqueCount="20">
  <si>
    <t>R16 (Rf)</t>
  </si>
  <si>
    <t>R14 (Rdac)</t>
  </si>
  <si>
    <t>R18 (Rofs2)</t>
  </si>
  <si>
    <t>R17 (Rofs1)</t>
  </si>
  <si>
    <t>Tolerance</t>
  </si>
  <si>
    <t>Nom</t>
  </si>
  <si>
    <t>Min</t>
  </si>
  <si>
    <t>Max</t>
  </si>
  <si>
    <t>V+</t>
  </si>
  <si>
    <t>Vofs</t>
  </si>
  <si>
    <t>Gain</t>
  </si>
  <si>
    <t>Vdac</t>
  </si>
  <si>
    <t>-</t>
  </si>
  <si>
    <t>Vout, Vofs = 0</t>
  </si>
  <si>
    <t>Vdac\Gain</t>
  </si>
  <si>
    <t>Mid</t>
  </si>
  <si>
    <t>Vout, Vdac = 0</t>
  </si>
  <si>
    <t>Vout, Vofs = min</t>
  </si>
  <si>
    <t>Vout, Vofs = mid</t>
  </si>
  <si>
    <t>Vout, Vofs =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</si>
</sst>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4" workbookViewId="0">
      <selection activeCell="D28" sqref="D28"/>
    </sheetView>
  </sheetViews>
  <sheetFormatPr defaultRowHeight="14.4" x14ac:dyDescent="0.3"/>
  <cols>
    <col min="1" max="1" width="28.88671875" customWidth="1"/>
  </cols>
  <sheetData>
    <row r="1" spans="1:9" x14ac:dyDescent="0.3">
      <c r="B1" t="s">
        <v>6</v>
      </c>
      <c r="C1" t="s">
        <v>5</v>
      </c>
      <c r="D1" t="s">
        <v>7</v>
      </c>
    </row>
    <row r="2" spans="1:9" x14ac:dyDescent="0.3">
      <c r="A2" t="s">
        <v>0</v>
      </c>
      <c r="B2">
        <f>C2*(1-$C$7)</f>
        <v>51.776999999999994</v>
      </c>
      <c r="C2" s="2">
        <v>52.3</v>
      </c>
      <c r="D2" s="1">
        <f>C2*(1+$C$7)</f>
        <v>52.823</v>
      </c>
      <c r="F2" s="6" t="s">
        <v>13</v>
      </c>
    </row>
    <row r="3" spans="1:9" x14ac:dyDescent="0.3">
      <c r="A3" t="s">
        <v>1</v>
      </c>
      <c r="B3">
        <f>C3*(1-$C$7)</f>
        <v>9.92178</v>
      </c>
      <c r="C3" s="2">
        <v>10.022</v>
      </c>
      <c r="D3" s="1">
        <f>C3*(1+$C$7)</f>
        <v>10.12222</v>
      </c>
      <c r="F3" s="5" t="s">
        <v>14</v>
      </c>
      <c r="G3" s="5" t="s">
        <v>6</v>
      </c>
      <c r="H3" s="5" t="s">
        <v>15</v>
      </c>
      <c r="I3" s="5" t="s">
        <v>7</v>
      </c>
    </row>
    <row r="4" spans="1:9" x14ac:dyDescent="0.3">
      <c r="A4" t="s">
        <v>3</v>
      </c>
      <c r="B4">
        <f>C4*(1-$C$7)</f>
        <v>49.400999999999996</v>
      </c>
      <c r="C4" s="2">
        <v>49.9</v>
      </c>
      <c r="D4" s="1">
        <f>C4*(1+$C$7)</f>
        <v>50.399000000000001</v>
      </c>
      <c r="F4" s="5" t="s">
        <v>6</v>
      </c>
      <c r="G4" s="5">
        <f>B8*B12</f>
        <v>-5.1151822426305678E-3</v>
      </c>
      <c r="H4" s="5">
        <f>B8*C12</f>
        <v>-5.2185192576332069E-3</v>
      </c>
      <c r="I4" s="5">
        <f>B8*D12</f>
        <v>-5.3239438891005443E-3</v>
      </c>
    </row>
    <row r="5" spans="1:9" x14ac:dyDescent="0.3">
      <c r="A5" t="s">
        <v>2</v>
      </c>
      <c r="B5">
        <f>C5*(1-$C$7)</f>
        <v>9.9</v>
      </c>
      <c r="C5" s="2">
        <v>10</v>
      </c>
      <c r="D5" s="1">
        <f>C5*(1+$C$7)</f>
        <v>10.1</v>
      </c>
      <c r="F5" s="5" t="s">
        <v>15</v>
      </c>
      <c r="G5" s="5">
        <f>C8*B12</f>
        <v>-5.2379466164537014</v>
      </c>
      <c r="H5" s="5">
        <f>C8*C12</f>
        <v>-5.3437637198164039</v>
      </c>
      <c r="I5" s="5">
        <f>C8*D12</f>
        <v>-5.4517185424389574</v>
      </c>
    </row>
    <row r="6" spans="1:9" x14ac:dyDescent="0.3">
      <c r="F6" s="5" t="s">
        <v>7</v>
      </c>
      <c r="G6" s="5">
        <f>D8*B12</f>
        <v>-10.470778050664773</v>
      </c>
      <c r="H6" s="5">
        <f>D8*C12</f>
        <v>-10.682308920375176</v>
      </c>
      <c r="I6" s="5">
        <f>D8*D12</f>
        <v>-10.898113140988814</v>
      </c>
    </row>
    <row r="7" spans="1:9" x14ac:dyDescent="0.3">
      <c r="A7" t="s">
        <v>4</v>
      </c>
      <c r="B7" t="s">
        <v>12</v>
      </c>
      <c r="C7" s="3">
        <v>0.01</v>
      </c>
      <c r="D7" t="s">
        <v>12</v>
      </c>
    </row>
    <row r="8" spans="1:9" x14ac:dyDescent="0.3">
      <c r="A8" t="s">
        <v>11</v>
      </c>
      <c r="B8">
        <v>1E-3</v>
      </c>
      <c r="C8" s="4">
        <f>(D8+B8)/2</f>
        <v>1.024</v>
      </c>
      <c r="D8">
        <v>2.0470000000000002</v>
      </c>
      <c r="F8" s="7" t="s">
        <v>16</v>
      </c>
    </row>
    <row r="9" spans="1:9" x14ac:dyDescent="0.3">
      <c r="A9" t="s">
        <v>9</v>
      </c>
      <c r="B9">
        <v>5</v>
      </c>
      <c r="C9">
        <v>5</v>
      </c>
      <c r="D9">
        <v>5</v>
      </c>
      <c r="G9" t="s">
        <v>6</v>
      </c>
      <c r="H9" t="s">
        <v>15</v>
      </c>
      <c r="I9" t="s">
        <v>7</v>
      </c>
    </row>
    <row r="10" spans="1:9" x14ac:dyDescent="0.3">
      <c r="A10" t="s">
        <v>8</v>
      </c>
      <c r="B10">
        <f>D9*B5/(B5+D4)</f>
        <v>0.82090913613824446</v>
      </c>
      <c r="C10">
        <f>C9*C5/(C5+C4)</f>
        <v>0.8347245409015025</v>
      </c>
      <c r="D10">
        <f>B9*D5/(D5+B4)</f>
        <v>0.84872523150871415</v>
      </c>
      <c r="G10">
        <f>-B10*(B12-1)</f>
        <v>5.0200089721257921</v>
      </c>
      <c r="H10">
        <f>-C10*(C12-1)</f>
        <v>5.190750632415031</v>
      </c>
      <c r="I10">
        <f>-D10*(D12-1)</f>
        <v>5.3672907413249771</v>
      </c>
    </row>
    <row r="12" spans="1:9" x14ac:dyDescent="0.3">
      <c r="A12" t="s">
        <v>10</v>
      </c>
      <c r="B12">
        <f>-B2/D3</f>
        <v>-5.115182242630568</v>
      </c>
      <c r="C12">
        <f>-C2/C3</f>
        <v>-5.2185192576332069</v>
      </c>
      <c r="D12">
        <f>-D2/B3</f>
        <v>-5.3239438891005442</v>
      </c>
      <c r="F12" s="6" t="s">
        <v>17</v>
      </c>
    </row>
    <row r="13" spans="1:9" x14ac:dyDescent="0.3">
      <c r="F13" s="5" t="s">
        <v>14</v>
      </c>
      <c r="G13" s="5" t="s">
        <v>6</v>
      </c>
      <c r="H13" s="5" t="s">
        <v>15</v>
      </c>
      <c r="I13" s="5" t="s">
        <v>7</v>
      </c>
    </row>
    <row r="14" spans="1:9" x14ac:dyDescent="0.3">
      <c r="F14" s="5" t="s">
        <v>6</v>
      </c>
      <c r="G14" s="8">
        <f>G4+$G$10</f>
        <v>5.0148937898831614</v>
      </c>
      <c r="H14" s="5">
        <f t="shared" ref="H14:I14" si="0">H4+$G$10</f>
        <v>5.0147904528681586</v>
      </c>
      <c r="I14" s="5">
        <f t="shared" si="0"/>
        <v>5.0146850282366913</v>
      </c>
    </row>
    <row r="15" spans="1:9" x14ac:dyDescent="0.3">
      <c r="F15" s="5" t="s">
        <v>15</v>
      </c>
      <c r="G15" s="5">
        <f t="shared" ref="G15:I16" si="1">G5+$G$10</f>
        <v>-0.2179376443279093</v>
      </c>
      <c r="H15" s="5">
        <f t="shared" si="1"/>
        <v>-0.32375474769061174</v>
      </c>
      <c r="I15" s="5">
        <f t="shared" si="1"/>
        <v>-0.43170957031316526</v>
      </c>
    </row>
    <row r="16" spans="1:9" x14ac:dyDescent="0.3">
      <c r="F16" s="5" t="s">
        <v>7</v>
      </c>
      <c r="G16" s="5">
        <f t="shared" si="1"/>
        <v>-5.4507690785389808</v>
      </c>
      <c r="H16" s="5">
        <f t="shared" si="1"/>
        <v>-5.6622999482493839</v>
      </c>
      <c r="I16" s="5">
        <f t="shared" si="1"/>
        <v>-5.8781041688630218</v>
      </c>
    </row>
    <row r="18" spans="6:9" x14ac:dyDescent="0.3">
      <c r="F18" s="6" t="s">
        <v>18</v>
      </c>
    </row>
    <row r="19" spans="6:9" x14ac:dyDescent="0.3">
      <c r="F19" s="5" t="s">
        <v>14</v>
      </c>
      <c r="G19" s="5" t="s">
        <v>6</v>
      </c>
      <c r="H19" s="5" t="s">
        <v>15</v>
      </c>
      <c r="I19" s="5" t="s">
        <v>7</v>
      </c>
    </row>
    <row r="20" spans="6:9" x14ac:dyDescent="0.3">
      <c r="F20" s="5" t="s">
        <v>6</v>
      </c>
      <c r="G20" s="5">
        <f>G4+$H$10</f>
        <v>5.1856354501724002</v>
      </c>
      <c r="H20" s="5">
        <f t="shared" ref="H20:I20" si="2">H4+$H$10</f>
        <v>5.1855321131573975</v>
      </c>
      <c r="I20" s="5">
        <f t="shared" si="2"/>
        <v>5.1854266885259301</v>
      </c>
    </row>
    <row r="21" spans="6:9" x14ac:dyDescent="0.3">
      <c r="F21" s="5" t="s">
        <v>15</v>
      </c>
      <c r="G21" s="5">
        <f t="shared" ref="G21:I22" si="3">G5+$H$10</f>
        <v>-4.7195984038670424E-2</v>
      </c>
      <c r="H21" s="5">
        <f t="shared" si="3"/>
        <v>-0.15301308740137287</v>
      </c>
      <c r="I21" s="5">
        <f t="shared" si="3"/>
        <v>-0.26096791002392639</v>
      </c>
    </row>
    <row r="22" spans="6:9" x14ac:dyDescent="0.3">
      <c r="F22" s="5" t="s">
        <v>7</v>
      </c>
      <c r="G22" s="5">
        <f t="shared" si="3"/>
        <v>-5.280027418249742</v>
      </c>
      <c r="H22" s="5">
        <f t="shared" si="3"/>
        <v>-5.491558287960145</v>
      </c>
      <c r="I22" s="5">
        <f t="shared" si="3"/>
        <v>-5.7073625085737829</v>
      </c>
    </row>
    <row r="24" spans="6:9" x14ac:dyDescent="0.3">
      <c r="F24" s="6" t="s">
        <v>19</v>
      </c>
    </row>
    <row r="25" spans="6:9" x14ac:dyDescent="0.3">
      <c r="F25" s="5" t="s">
        <v>14</v>
      </c>
      <c r="G25" s="5" t="s">
        <v>6</v>
      </c>
      <c r="H25" s="5" t="s">
        <v>15</v>
      </c>
      <c r="I25" s="5" t="s">
        <v>7</v>
      </c>
    </row>
    <row r="26" spans="6:9" x14ac:dyDescent="0.3">
      <c r="F26" s="5" t="s">
        <v>6</v>
      </c>
      <c r="G26" s="5">
        <f>G4+$I$10</f>
        <v>5.3621755590823463</v>
      </c>
      <c r="H26" s="5">
        <f t="shared" ref="H26:I26" si="4">H4+$I$10</f>
        <v>5.3620722220673436</v>
      </c>
      <c r="I26" s="5">
        <f t="shared" si="4"/>
        <v>5.3619667974358762</v>
      </c>
    </row>
    <row r="27" spans="6:9" x14ac:dyDescent="0.3">
      <c r="F27" s="5" t="s">
        <v>15</v>
      </c>
      <c r="G27" s="5">
        <f t="shared" ref="G27:I28" si="5">G5+$I$10</f>
        <v>0.12934412487127567</v>
      </c>
      <c r="H27" s="5">
        <f t="shared" si="5"/>
        <v>2.352702150857322E-2</v>
      </c>
      <c r="I27" s="5">
        <f t="shared" si="5"/>
        <v>-8.4427801113980294E-2</v>
      </c>
    </row>
    <row r="28" spans="6:9" x14ac:dyDescent="0.3">
      <c r="F28" s="5" t="s">
        <v>7</v>
      </c>
      <c r="G28" s="8">
        <f t="shared" si="5"/>
        <v>-5.1034873093397959</v>
      </c>
      <c r="H28" s="5">
        <f t="shared" si="5"/>
        <v>-5.3150181790501989</v>
      </c>
      <c r="I28" s="5">
        <f t="shared" si="5"/>
        <v>-5.5308223996638368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2015-01-25T23:18:09Z</dcterms:modified>
</cp:coreProperties>
</file>